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luna\Documents\NOM-001-SECRE-2010\Informes mensuales\Compañia Nacional de Gas, S.A. de C.V pendiente\2014\07-2014\"/>
    </mc:Choice>
  </mc:AlternateContent>
  <bookViews>
    <workbookView xWindow="14115" yWindow="300" windowWidth="13515" windowHeight="13095"/>
  </bookViews>
  <sheets>
    <sheet name="Caratula" sheetId="9" r:id="rId1"/>
    <sheet name="Promedios Cruce l" sheetId="6" r:id="rId2"/>
    <sheet name="Promedios Cruce 2" sheetId="1" r:id="rId3"/>
    <sheet name="Máximos Cruce l" sheetId="7" r:id="rId4"/>
    <sheet name="Máximos Cruce 2" sheetId="4" r:id="rId5"/>
    <sheet name="Mínimos Cruce l" sheetId="5" r:id="rId6"/>
    <sheet name="Mínimos Cruce 2" sheetId="8" r:id="rId7"/>
    <sheet name=" Analisis" sheetId="10" r:id="rId8"/>
    <sheet name="formula" sheetId="11" r:id="rId9"/>
  </sheets>
  <definedNames>
    <definedName name="_xlnm.Print_Area" localSheetId="0">Caratula!$B$1:$I$39</definedName>
    <definedName name="_xlnm.Print_Area" localSheetId="4">'Máximos Cruce 2'!$A$1:$K$45</definedName>
    <definedName name="_xlnm.Print_Area" localSheetId="3">'Máximos Cruce l'!$A$1:$K$45</definedName>
    <definedName name="_xlnm.Print_Area" localSheetId="6">'Mínimos Cruce 2'!$A$1:$K$45</definedName>
    <definedName name="_xlnm.Print_Area" localSheetId="5">'Mínimos Cruce l'!$A$1:$K$45</definedName>
    <definedName name="_xlnm.Print_Area" localSheetId="2">'Promedios Cruce 2'!$A$1:$N$49</definedName>
    <definedName name="_xlnm.Print_Area" localSheetId="1">'Promedios Cruce l'!$A$1:$N$49</definedName>
    <definedName name="regiones" localSheetId="4">'Máximos Cruce 2'!$M$4:$M$5</definedName>
    <definedName name="regiones" localSheetId="3">'Máximos Cruce l'!$M$4:$M$5</definedName>
    <definedName name="regiones" localSheetId="6">'Mínimos Cruce 2'!$M$4:$M$5</definedName>
    <definedName name="regiones" localSheetId="5">'Mínimos Cruce l'!$M$4:$M$5</definedName>
    <definedName name="regiones" localSheetId="1">'Promedios Cruce l'!$Q$4:$Q$5</definedName>
    <definedName name="regiones">'Promedios Cruce 2'!$Q$4:$Q$5</definedName>
  </definedNames>
  <calcPr calcId="152511"/>
</workbook>
</file>

<file path=xl/calcChain.xml><?xml version="1.0" encoding="utf-8"?>
<calcChain xmlns="http://schemas.openxmlformats.org/spreadsheetml/2006/main">
  <c r="K43" i="6" l="1"/>
  <c r="J43" i="6"/>
  <c r="I43" i="6"/>
  <c r="H43" i="6"/>
  <c r="F43" i="6"/>
  <c r="D43" i="6"/>
  <c r="C43" i="6"/>
  <c r="B43" i="6"/>
  <c r="J40" i="6"/>
  <c r="I40" i="6"/>
  <c r="F40" i="6"/>
  <c r="D40" i="6"/>
  <c r="C40" i="6"/>
  <c r="B40" i="6"/>
  <c r="E9" i="7" l="1"/>
  <c r="E10" i="7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7" i="5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7" i="7"/>
  <c r="E7" i="6" l="1"/>
  <c r="E40" i="6" l="1"/>
  <c r="E43" i="6"/>
  <c r="B8" i="11"/>
  <c r="B10" i="11" s="1"/>
  <c r="B12" i="11" s="1"/>
</calcChain>
</file>

<file path=xl/sharedStrings.xml><?xml version="1.0" encoding="utf-8"?>
<sst xmlns="http://schemas.openxmlformats.org/spreadsheetml/2006/main" count="182" uniqueCount="44">
  <si>
    <t>PERMISIONARIO:</t>
  </si>
  <si>
    <t>PUNTO DE MEDICIÓN:</t>
  </si>
  <si>
    <t>ZONA DE MEDICIÓN:</t>
  </si>
  <si>
    <t>Metano 
(% vol)</t>
  </si>
  <si>
    <t>Nitrógeno
(% vol)</t>
  </si>
  <si>
    <t>Total Inertes
(% vol)</t>
  </si>
  <si>
    <t>Etano
(% vol)</t>
  </si>
  <si>
    <t>Observaciones:</t>
  </si>
  <si>
    <t>SUR</t>
  </si>
  <si>
    <t>RESTO DEL PAÍS</t>
  </si>
  <si>
    <r>
      <rPr>
        <b/>
        <sz val="8"/>
        <color theme="1"/>
        <rFont val="Calibri"/>
        <family val="2"/>
        <scheme val="minor"/>
      </rPr>
      <t>Temperatura</t>
    </r>
    <r>
      <rPr>
        <b/>
        <sz val="9"/>
        <color theme="1"/>
        <rFont val="Calibri"/>
        <family val="2"/>
        <scheme val="minor"/>
      </rPr>
      <t xml:space="preserve"> de Rocio
(K)</t>
    </r>
  </si>
  <si>
    <r>
      <t>Humedad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</si>
  <si>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Poder Calorífico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</si>
  <si>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Acido Sulfhídrico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</si>
  <si>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Bióxido de Carbono
(% vol)</t>
  </si>
  <si>
    <t>FECHA:
(dd/mm/aa)</t>
  </si>
  <si>
    <t>INFORME MENSUAL SOBRE LAS ESPECIFICACIONES DEL GAS NATURAL
(Valores promedio diarios)</t>
  </si>
  <si>
    <t>Mínimo</t>
  </si>
  <si>
    <t>Promedio</t>
  </si>
  <si>
    <t>Máximo</t>
  </si>
  <si>
    <r>
      <t>Índice Wobbe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</si>
  <si>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INFORME MENSUAL SOBRE LAS ESPECIFICACIONES DEL GAS NATURAL
(Registros máximos diarios)</t>
  </si>
  <si>
    <t>INFORME MENSUAL SOBRE LAS ESPECIFICACIONES DEL GAS NATURAL
(Registros mínimos diarios)</t>
  </si>
  <si>
    <r>
      <t>Azufre total*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</si>
  <si>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Oxígeno*
(% vol)</t>
  </si>
  <si>
    <t>Desv. Est.</t>
  </si>
  <si>
    <t>*/ Los valores trimestrales se deberán reportar en los meses de enero, abril, julio y octubre de cada año, respecto del trimestre inmediato anterior.</t>
  </si>
  <si>
    <t>Cruce Internacional l - Estacion Importacion Rio Bravo</t>
  </si>
  <si>
    <t>Cruce Internacional 2 - Estacion Importacion Phenix</t>
  </si>
  <si>
    <t xml:space="preserve">Compañía Nacional de Gas SA de CV  -  Permiso  G/11/DIS/1997 </t>
  </si>
  <si>
    <t>1 btu= 1055.06 jouls</t>
  </si>
  <si>
    <t>pies/mts3</t>
  </si>
  <si>
    <t>MJ</t>
  </si>
  <si>
    <t>G/Jouls</t>
  </si>
  <si>
    <t>BTU</t>
  </si>
  <si>
    <t>no</t>
  </si>
  <si>
    <t>Cruce Internacional l - Estación Importación Rio Bravo  Laboratorio de  WTG</t>
  </si>
  <si>
    <t>Cruce Internacional ll - Estación Importación Phenix Laboratorio de WTG</t>
  </si>
  <si>
    <t>Cruce Internacional ll - Estación Importación Phenix Laboratorio de  Conagas</t>
  </si>
  <si>
    <t>1199.5 BTU/pie cubico =  44.691437 MJ/m3</t>
  </si>
  <si>
    <t>1191.7  BTU/pie cubico =   44.400822 MJ/m3</t>
  </si>
  <si>
    <t>1204 BTU/pie cubico = 44.87 MJ/m3</t>
  </si>
  <si>
    <t>equipo cromatografia en tramite</t>
  </si>
  <si>
    <t>equipo de cromatografia en tramite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</si>
</sst>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0_);_(* \(#,##0.000\);_(* &quot;-&quot;??_);_(@_)"/>
    <numFmt numFmtId="165" formatCode="0.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3333FF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4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auto="1"/>
      </right>
      <top style="medium">
        <color auto="1"/>
      </top>
      <bottom style="hair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4" fillId="0" borderId="0" xfId="0" applyFont="1" applyFill="1" applyBorder="1"/>
    <xf numFmtId="0" fontId="5" fillId="0" borderId="0" xfId="0" applyFont="1"/>
    <xf numFmtId="0" fontId="0" fillId="0" borderId="0" xfId="0" applyProtection="1"/>
    <xf numFmtId="0" fontId="7" fillId="0" borderId="0" xfId="0" applyFont="1" applyProtection="1">
      <protection hidden="1"/>
    </xf>
    <xf numFmtId="0" fontId="5" fillId="0" borderId="0" xfId="0" applyFont="1" applyBorder="1" applyAlignment="1" applyProtection="1">
      <alignment vertical="top" wrapText="1"/>
      <protection locked="0"/>
    </xf>
    <xf numFmtId="0" fontId="5" fillId="0" borderId="13" xfId="0" applyFont="1" applyBorder="1"/>
    <xf numFmtId="165" fontId="5" fillId="0" borderId="15" xfId="1" applyNumberFormat="1" applyFont="1" applyFill="1" applyBorder="1" applyAlignment="1" applyProtection="1">
      <alignment horizontal="center" vertical="center"/>
      <protection locked="0"/>
    </xf>
    <xf numFmtId="165" fontId="5" fillId="0" borderId="15" xfId="1" applyNumberFormat="1" applyFont="1" applyBorder="1" applyAlignment="1" applyProtection="1">
      <alignment horizontal="center" vertical="center"/>
      <protection locked="0"/>
    </xf>
    <xf numFmtId="165" fontId="5" fillId="0" borderId="17" xfId="1" applyNumberFormat="1" applyFont="1" applyBorder="1" applyAlignment="1" applyProtection="1">
      <alignment horizontal="center" vertical="center"/>
      <protection locked="0"/>
    </xf>
    <xf numFmtId="165" fontId="5" fillId="0" borderId="19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1" applyNumberFormat="1" applyFont="1" applyFill="1" applyBorder="1" applyAlignment="1" applyProtection="1">
      <alignment horizontal="center" vertical="center"/>
      <protection locked="0"/>
    </xf>
    <xf numFmtId="165" fontId="5" fillId="0" borderId="14" xfId="1" applyNumberFormat="1" applyFont="1" applyBorder="1" applyAlignment="1" applyProtection="1">
      <alignment horizontal="center" vertical="center"/>
      <protection locked="0"/>
    </xf>
    <xf numFmtId="165" fontId="5" fillId="0" borderId="16" xfId="1" applyNumberFormat="1" applyFont="1" applyBorder="1" applyAlignment="1" applyProtection="1">
      <alignment horizontal="center" vertical="center"/>
      <protection locked="0"/>
    </xf>
    <xf numFmtId="14" fontId="6" fillId="0" borderId="20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wrapText="1"/>
    </xf>
    <xf numFmtId="0" fontId="4" fillId="3" borderId="22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64" fontId="9" fillId="2" borderId="12" xfId="1" applyNumberFormat="1" applyFont="1" applyFill="1" applyBorder="1" applyAlignment="1">
      <alignment horizontal="center" vertical="center" wrapText="1"/>
    </xf>
    <xf numFmtId="0" fontId="4" fillId="0" borderId="24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4" fillId="0" borderId="27" xfId="0" applyFont="1" applyFill="1" applyBorder="1"/>
    <xf numFmtId="0" fontId="9" fillId="4" borderId="12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wrapText="1"/>
    </xf>
    <xf numFmtId="0" fontId="5" fillId="0" borderId="0" xfId="0" applyFont="1" applyBorder="1"/>
    <xf numFmtId="165" fontId="5" fillId="0" borderId="31" xfId="1" applyNumberFormat="1" applyFont="1" applyBorder="1" applyAlignment="1" applyProtection="1">
      <alignment horizontal="center" vertical="center"/>
      <protection locked="0"/>
    </xf>
    <xf numFmtId="165" fontId="5" fillId="0" borderId="32" xfId="1" applyNumberFormat="1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Alignment="1" applyProtection="1">
      <alignment vertical="center"/>
      <protection locked="0"/>
    </xf>
    <xf numFmtId="165" fontId="5" fillId="0" borderId="36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Protection="1">
      <protection locked="0"/>
    </xf>
    <xf numFmtId="165" fontId="5" fillId="0" borderId="19" xfId="0" applyNumberFormat="1" applyFont="1" applyBorder="1" applyProtection="1">
      <protection locked="0"/>
    </xf>
    <xf numFmtId="0" fontId="5" fillId="0" borderId="23" xfId="0" applyFont="1" applyBorder="1" applyProtection="1">
      <protection locked="0"/>
    </xf>
    <xf numFmtId="0" fontId="5" fillId="0" borderId="21" xfId="0" applyFont="1" applyBorder="1" applyProtection="1">
      <protection locked="0"/>
    </xf>
    <xf numFmtId="165" fontId="9" fillId="0" borderId="0" xfId="1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 wrapText="1"/>
    </xf>
    <xf numFmtId="165" fontId="6" fillId="0" borderId="34" xfId="1" applyNumberFormat="1" applyFont="1" applyFill="1" applyBorder="1" applyAlignment="1" applyProtection="1">
      <alignment horizontal="center" vertical="center"/>
    </xf>
    <xf numFmtId="165" fontId="6" fillId="0" borderId="35" xfId="1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>
      <alignment vertical="center"/>
    </xf>
    <xf numFmtId="14" fontId="6" fillId="0" borderId="37" xfId="0" applyNumberFormat="1" applyFont="1" applyFill="1" applyBorder="1" applyAlignment="1" applyProtection="1">
      <alignment horizontal="left"/>
      <protection locked="0"/>
    </xf>
    <xf numFmtId="0" fontId="9" fillId="5" borderId="12" xfId="0" applyFont="1" applyFill="1" applyBorder="1" applyAlignment="1">
      <alignment horizontal="center" vertical="center" wrapText="1"/>
    </xf>
    <xf numFmtId="164" fontId="9" fillId="5" borderId="12" xfId="1" applyNumberFormat="1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164" fontId="9" fillId="6" borderId="12" xfId="1" applyNumberFormat="1" applyFont="1" applyFill="1" applyBorder="1" applyAlignment="1">
      <alignment horizontal="center" vertical="center" wrapText="1"/>
    </xf>
    <xf numFmtId="165" fontId="5" fillId="0" borderId="17" xfId="1" applyNumberFormat="1" applyFont="1" applyFill="1" applyBorder="1" applyAlignment="1" applyProtection="1">
      <alignment horizontal="center" vertical="center"/>
      <protection locked="0"/>
    </xf>
    <xf numFmtId="165" fontId="5" fillId="0" borderId="32" xfId="1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/>
    <xf numFmtId="0" fontId="13" fillId="0" borderId="0" xfId="0" applyFont="1"/>
    <xf numFmtId="0" fontId="14" fillId="0" borderId="0" xfId="0" applyFont="1"/>
    <xf numFmtId="0" fontId="18" fillId="0" borderId="0" xfId="0" applyFont="1"/>
    <xf numFmtId="0" fontId="16" fillId="0" borderId="28" xfId="0" applyFont="1" applyBorder="1" applyProtection="1">
      <protection locked="0"/>
    </xf>
    <xf numFmtId="0" fontId="16" fillId="0" borderId="28" xfId="0" applyFont="1" applyBorder="1" applyAlignment="1" applyProtection="1">
      <protection locked="0"/>
    </xf>
    <xf numFmtId="165" fontId="16" fillId="0" borderId="28" xfId="0" applyNumberFormat="1" applyFont="1" applyBorder="1" applyProtection="1">
      <protection locked="0"/>
    </xf>
    <xf numFmtId="0" fontId="16" fillId="0" borderId="28" xfId="0" applyFont="1" applyFill="1" applyBorder="1" applyProtection="1">
      <protection locked="0"/>
    </xf>
    <xf numFmtId="0" fontId="0" fillId="0" borderId="0" xfId="0" applyProtection="1">
      <protection locked="0"/>
    </xf>
    <xf numFmtId="165" fontId="5" fillId="0" borderId="38" xfId="0" applyNumberFormat="1" applyFont="1" applyBorder="1" applyProtection="1">
      <protection locked="0"/>
    </xf>
    <xf numFmtId="165" fontId="5" fillId="0" borderId="23" xfId="0" applyNumberFormat="1" applyFont="1" applyBorder="1" applyProtection="1">
      <protection locked="0"/>
    </xf>
    <xf numFmtId="0" fontId="9" fillId="0" borderId="33" xfId="0" applyFont="1" applyBorder="1" applyAlignment="1">
      <alignment horizontal="left" vertical="center"/>
    </xf>
    <xf numFmtId="0" fontId="9" fillId="2" borderId="2" xfId="0" applyFont="1" applyFill="1" applyBorder="1" applyAlignment="1" applyProtection="1">
      <alignment horizontal="left" vertical="top" wrapText="1"/>
      <protection locked="0"/>
    </xf>
    <xf numFmtId="0" fontId="9" fillId="2" borderId="1" xfId="0" applyFont="1" applyFill="1" applyBorder="1" applyAlignment="1" applyProtection="1">
      <alignment horizontal="left" vertical="top" wrapText="1"/>
      <protection locked="0"/>
    </xf>
    <xf numFmtId="0" fontId="9" fillId="2" borderId="3" xfId="0" applyFont="1" applyFill="1" applyBorder="1" applyAlignment="1" applyProtection="1">
      <alignment horizontal="left" vertical="top" wrapText="1"/>
      <protection locked="0"/>
    </xf>
    <xf numFmtId="0" fontId="9" fillId="2" borderId="4" xfId="0" applyFont="1" applyFill="1" applyBorder="1" applyAlignment="1" applyProtection="1">
      <alignment horizontal="left" vertical="top" wrapText="1"/>
      <protection locked="0"/>
    </xf>
    <xf numFmtId="0" fontId="9" fillId="2" borderId="0" xfId="0" applyFont="1" applyFill="1" applyBorder="1" applyAlignment="1" applyProtection="1">
      <alignment horizontal="left" vertical="top" wrapText="1"/>
      <protection locked="0"/>
    </xf>
    <xf numFmtId="0" fontId="9" fillId="2" borderId="5" xfId="0" applyFont="1" applyFill="1" applyBorder="1" applyAlignment="1" applyProtection="1">
      <alignment horizontal="left" vertical="top" wrapText="1"/>
      <protection locked="0"/>
    </xf>
    <xf numFmtId="0" fontId="9" fillId="2" borderId="6" xfId="0" applyFont="1" applyFill="1" applyBorder="1" applyAlignment="1" applyProtection="1">
      <alignment horizontal="left" vertical="top" wrapText="1"/>
      <protection locked="0"/>
    </xf>
    <xf numFmtId="0" fontId="9" fillId="2" borderId="7" xfId="0" applyFont="1" applyFill="1" applyBorder="1" applyAlignment="1" applyProtection="1">
      <alignment horizontal="left" vertical="top" wrapText="1"/>
      <protection locked="0"/>
    </xf>
    <xf numFmtId="0" fontId="9" fillId="2" borderId="8" xfId="0" applyFont="1" applyFill="1" applyBorder="1" applyAlignment="1" applyProtection="1">
      <alignment horizontal="left" vertical="top" wrapText="1"/>
      <protection locked="0"/>
    </xf>
    <xf numFmtId="0" fontId="3" fillId="2" borderId="28" xfId="0" applyFont="1" applyFill="1" applyBorder="1" applyAlignment="1">
      <alignment horizontal="center" vertical="center" wrapText="1"/>
    </xf>
    <xf numFmtId="0" fontId="8" fillId="0" borderId="0" xfId="0" applyNumberFormat="1" applyFont="1" applyFill="1" applyAlignment="1" applyProtection="1">
      <alignment horizontal="right" vertical="center"/>
    </xf>
    <xf numFmtId="0" fontId="8" fillId="0" borderId="5" xfId="0" applyNumberFormat="1" applyFont="1" applyFill="1" applyBorder="1" applyAlignment="1" applyProtection="1">
      <alignment horizontal="right" vertical="center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justify" vertical="top" wrapText="1"/>
      <protection locked="0"/>
    </xf>
    <xf numFmtId="0" fontId="9" fillId="5" borderId="1" xfId="0" applyFont="1" applyFill="1" applyBorder="1" applyAlignment="1" applyProtection="1">
      <alignment horizontal="justify" vertical="top" wrapText="1"/>
      <protection locked="0"/>
    </xf>
    <xf numFmtId="0" fontId="9" fillId="5" borderId="3" xfId="0" applyFont="1" applyFill="1" applyBorder="1" applyAlignment="1" applyProtection="1">
      <alignment horizontal="justify" vertical="top" wrapText="1"/>
      <protection locked="0"/>
    </xf>
    <xf numFmtId="0" fontId="9" fillId="5" borderId="4" xfId="0" applyFont="1" applyFill="1" applyBorder="1" applyAlignment="1" applyProtection="1">
      <alignment horizontal="justify" vertical="top" wrapText="1"/>
      <protection locked="0"/>
    </xf>
    <xf numFmtId="0" fontId="9" fillId="5" borderId="0" xfId="0" applyFont="1" applyFill="1" applyBorder="1" applyAlignment="1" applyProtection="1">
      <alignment horizontal="justify" vertical="top" wrapText="1"/>
      <protection locked="0"/>
    </xf>
    <xf numFmtId="0" fontId="9" fillId="5" borderId="5" xfId="0" applyFont="1" applyFill="1" applyBorder="1" applyAlignment="1" applyProtection="1">
      <alignment horizontal="justify" vertical="top" wrapText="1"/>
      <protection locked="0"/>
    </xf>
    <xf numFmtId="0" fontId="9" fillId="5" borderId="6" xfId="0" applyFont="1" applyFill="1" applyBorder="1" applyAlignment="1" applyProtection="1">
      <alignment horizontal="justify" vertical="top" wrapText="1"/>
      <protection locked="0"/>
    </xf>
    <xf numFmtId="0" fontId="9" fillId="5" borderId="7" xfId="0" applyFont="1" applyFill="1" applyBorder="1" applyAlignment="1" applyProtection="1">
      <alignment horizontal="justify" vertical="top" wrapText="1"/>
      <protection locked="0"/>
    </xf>
    <xf numFmtId="0" fontId="9" fillId="5" borderId="8" xfId="0" applyFont="1" applyFill="1" applyBorder="1" applyAlignment="1" applyProtection="1">
      <alignment horizontal="justify" vertical="top" wrapText="1"/>
      <protection locked="0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 applyProtection="1">
      <alignment horizontal="justify" vertical="top" wrapText="1"/>
      <protection locked="0"/>
    </xf>
    <xf numFmtId="0" fontId="9" fillId="6" borderId="1" xfId="0" applyFont="1" applyFill="1" applyBorder="1" applyAlignment="1" applyProtection="1">
      <alignment horizontal="justify" vertical="top" wrapText="1"/>
      <protection locked="0"/>
    </xf>
    <xf numFmtId="0" fontId="9" fillId="6" borderId="3" xfId="0" applyFont="1" applyFill="1" applyBorder="1" applyAlignment="1" applyProtection="1">
      <alignment horizontal="justify" vertical="top" wrapText="1"/>
      <protection locked="0"/>
    </xf>
    <xf numFmtId="0" fontId="9" fillId="6" borderId="4" xfId="0" applyFont="1" applyFill="1" applyBorder="1" applyAlignment="1" applyProtection="1">
      <alignment horizontal="justify" vertical="top" wrapText="1"/>
      <protection locked="0"/>
    </xf>
    <xf numFmtId="0" fontId="9" fillId="6" borderId="0" xfId="0" applyFont="1" applyFill="1" applyBorder="1" applyAlignment="1" applyProtection="1">
      <alignment horizontal="justify" vertical="top" wrapText="1"/>
      <protection locked="0"/>
    </xf>
    <xf numFmtId="0" fontId="9" fillId="6" borderId="5" xfId="0" applyFont="1" applyFill="1" applyBorder="1" applyAlignment="1" applyProtection="1">
      <alignment horizontal="justify" vertical="top" wrapText="1"/>
      <protection locked="0"/>
    </xf>
    <xf numFmtId="0" fontId="9" fillId="6" borderId="6" xfId="0" applyFont="1" applyFill="1" applyBorder="1" applyAlignment="1" applyProtection="1">
      <alignment horizontal="justify" vertical="top" wrapText="1"/>
      <protection locked="0"/>
    </xf>
    <xf numFmtId="0" fontId="9" fillId="6" borderId="7" xfId="0" applyFont="1" applyFill="1" applyBorder="1" applyAlignment="1" applyProtection="1">
      <alignment horizontal="justify" vertical="top" wrapText="1"/>
      <protection locked="0"/>
    </xf>
    <xf numFmtId="0" fontId="9" fillId="6" borderId="8" xfId="0" applyFont="1" applyFill="1" applyBorder="1" applyAlignment="1" applyProtection="1">
      <alignment horizontal="justify" vertical="top" wrapText="1"/>
      <protection locked="0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3333FF"/>
      <color rgb="FFF6E7E6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38100</xdr:rowOff>
    </xdr:from>
    <xdr:to>
      <xdr:col>8</xdr:col>
      <xdr:colOff>666750</xdr:colOff>
      <xdr:row>38</xdr:row>
      <xdr:rowOff>130451</xdr:rowOff>
    </xdr:to>
    <xdr:pic>
      <xdr:nvPicPr>
        <xdr:cNvPr id="2" name="1 Imagen" descr="Image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228600"/>
          <a:ext cx="5905500" cy="77028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14261</xdr:colOff>
      <xdr:row>5</xdr:row>
      <xdr:rowOff>152399</xdr:rowOff>
    </xdr:from>
    <xdr:to>
      <xdr:col>21</xdr:col>
      <xdr:colOff>533399</xdr:colOff>
      <xdr:row>48</xdr:row>
      <xdr:rowOff>30583</xdr:rowOff>
    </xdr:to>
    <xdr:pic>
      <xdr:nvPicPr>
        <xdr:cNvPr id="6" name="5 Imagen" descr="custom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4336" y="1181099"/>
          <a:ext cx="6205563" cy="806968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</xdr:row>
      <xdr:rowOff>76199</xdr:rowOff>
    </xdr:from>
    <xdr:to>
      <xdr:col>9</xdr:col>
      <xdr:colOff>457199</xdr:colOff>
      <xdr:row>48</xdr:row>
      <xdr:rowOff>109179</xdr:rowOff>
    </xdr:to>
    <xdr:pic>
      <xdr:nvPicPr>
        <xdr:cNvPr id="7" name="6 Imagen" descr="mexico statio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0600" y="1104899"/>
          <a:ext cx="6324599" cy="8224480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95250</xdr:colOff>
      <xdr:row>5</xdr:row>
      <xdr:rowOff>9524</xdr:rowOff>
    </xdr:from>
    <xdr:to>
      <xdr:col>32</xdr:col>
      <xdr:colOff>349761</xdr:colOff>
      <xdr:row>48</xdr:row>
      <xdr:rowOff>76199</xdr:rowOff>
    </xdr:to>
    <xdr:pic>
      <xdr:nvPicPr>
        <xdr:cNvPr id="5" name="4 Imagen" descr="Image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287750" y="1038224"/>
          <a:ext cx="6350511" cy="8258175"/>
        </a:xfrm>
        <a:prstGeom prst="rect">
          <a:avLst/>
        </a:prstGeom>
      </xdr:spPr>
    </xdr:pic>
    <xdr:clientData/>
  </xdr:twoCellAnchor>
  <xdr:twoCellAnchor editAs="oneCell">
    <xdr:from>
      <xdr:col>24</xdr:col>
      <xdr:colOff>114299</xdr:colOff>
      <xdr:row>48</xdr:row>
      <xdr:rowOff>123823</xdr:rowOff>
    </xdr:from>
    <xdr:to>
      <xdr:col>32</xdr:col>
      <xdr:colOff>254635</xdr:colOff>
      <xdr:row>91</xdr:row>
      <xdr:rowOff>66674</xdr:rowOff>
    </xdr:to>
    <xdr:pic>
      <xdr:nvPicPr>
        <xdr:cNvPr id="8" name="7 Imagen" descr="Image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306799" y="9344023"/>
          <a:ext cx="6236336" cy="81343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K17:M29"/>
  <sheetViews>
    <sheetView tabSelected="1" workbookViewId="0">
      <selection activeCell="K14" sqref="K14"/>
    </sheetView>
  </sheetViews>
  <sheetFormatPr baseColWidth="10" defaultRowHeight="15" x14ac:dyDescent="0.25"/>
  <sheetData>
    <row r="17" spans="11:13" x14ac:dyDescent="0.25">
      <c r="K17" s="49"/>
    </row>
    <row r="19" spans="11:13" x14ac:dyDescent="0.25">
      <c r="M19" s="49"/>
    </row>
    <row r="20" spans="11:13" ht="61.5" x14ac:dyDescent="0.9">
      <c r="K20" s="51"/>
    </row>
    <row r="29" spans="11:13" ht="12.75" customHeight="1" x14ac:dyDescent="0.7">
      <c r="L29" s="50"/>
    </row>
  </sheetData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Q49"/>
  <sheetViews>
    <sheetView showGridLines="0" workbookViewId="0">
      <selection activeCell="C35" sqref="C35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9" t="s">
        <v>16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</row>
    <row r="2" spans="1:17" x14ac:dyDescent="0.25">
      <c r="A2" s="70" t="s">
        <v>0</v>
      </c>
      <c r="B2" s="71"/>
      <c r="C2" s="72" t="s">
        <v>29</v>
      </c>
      <c r="D2" s="72"/>
      <c r="E2" s="72"/>
      <c r="F2" s="72"/>
      <c r="G2" s="72"/>
      <c r="H2" s="72"/>
      <c r="I2" s="72"/>
      <c r="J2" s="72"/>
      <c r="K2" s="72"/>
      <c r="L2" s="36"/>
      <c r="M2" s="29"/>
      <c r="N2" s="29"/>
    </row>
    <row r="3" spans="1:17" x14ac:dyDescent="0.25">
      <c r="A3" s="70" t="s">
        <v>1</v>
      </c>
      <c r="B3" s="71"/>
      <c r="C3" s="73" t="s">
        <v>27</v>
      </c>
      <c r="D3" s="73"/>
      <c r="E3" s="73"/>
      <c r="F3" s="73"/>
      <c r="G3" s="73"/>
      <c r="H3" s="73"/>
      <c r="I3" s="73"/>
      <c r="J3" s="73"/>
      <c r="K3" s="73"/>
      <c r="L3" s="36"/>
      <c r="M3" s="29"/>
      <c r="N3" s="29"/>
    </row>
    <row r="4" spans="1:17" ht="15.75" thickBot="1" x14ac:dyDescent="0.3">
      <c r="A4" s="70" t="s">
        <v>2</v>
      </c>
      <c r="B4" s="70"/>
      <c r="C4" s="74" t="s">
        <v>9</v>
      </c>
      <c r="D4" s="74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41821</v>
      </c>
      <c r="B7" s="52">
        <v>86.4148</v>
      </c>
      <c r="C7" s="52">
        <v>0.39810000000000001</v>
      </c>
      <c r="D7" s="52">
        <v>7.5700000000000003E-2</v>
      </c>
      <c r="E7" s="52">
        <f>SUM(C7+D7)</f>
        <v>0.4738</v>
      </c>
      <c r="F7" s="52">
        <v>9.0892999999999997</v>
      </c>
      <c r="G7" s="8"/>
      <c r="H7" s="8">
        <v>0</v>
      </c>
      <c r="I7" s="52">
        <v>44.030011591536777</v>
      </c>
      <c r="J7" s="52">
        <v>54.306033152800005</v>
      </c>
      <c r="K7" s="7">
        <v>0</v>
      </c>
      <c r="L7" s="38"/>
      <c r="M7" s="30">
        <v>2.6859999999999999</v>
      </c>
      <c r="N7" s="30">
        <v>1E-3</v>
      </c>
    </row>
    <row r="8" spans="1:17" ht="12" customHeight="1" x14ac:dyDescent="0.25">
      <c r="A8" s="14">
        <v>41822</v>
      </c>
      <c r="B8" s="53">
        <v>84.757999999999996</v>
      </c>
      <c r="C8" s="53">
        <v>0.2656</v>
      </c>
      <c r="D8" s="53">
        <v>6.053E-2</v>
      </c>
      <c r="E8" s="53">
        <v>0.32640000000000002</v>
      </c>
      <c r="F8" s="53">
        <v>9.5462000000000007</v>
      </c>
      <c r="G8" s="8"/>
      <c r="H8" s="8">
        <v>0</v>
      </c>
      <c r="I8" s="53">
        <v>44.326044394226109</v>
      </c>
      <c r="J8" s="53">
        <v>54.490370438399999</v>
      </c>
      <c r="K8" s="7">
        <v>0</v>
      </c>
      <c r="L8" s="39"/>
      <c r="M8" s="35"/>
      <c r="N8" s="35"/>
    </row>
    <row r="9" spans="1:17" ht="12" customHeight="1" x14ac:dyDescent="0.25">
      <c r="A9" s="14">
        <v>41823</v>
      </c>
      <c r="B9" s="52">
        <v>84.819599999999994</v>
      </c>
      <c r="C9" s="52">
        <v>0.35494999999999999</v>
      </c>
      <c r="D9" s="52">
        <v>0.20914099999999999</v>
      </c>
      <c r="E9" s="52">
        <v>0.32890000000000003</v>
      </c>
      <c r="F9" s="52">
        <v>9.1883999999999997</v>
      </c>
      <c r="G9" s="52"/>
      <c r="H9" s="52">
        <v>0</v>
      </c>
      <c r="I9" s="52">
        <v>44.188821748128397</v>
      </c>
      <c r="J9" s="52">
        <v>54.283491735200002</v>
      </c>
      <c r="K9" s="7">
        <v>0</v>
      </c>
      <c r="L9" s="39"/>
      <c r="M9" s="35"/>
      <c r="N9" s="35"/>
    </row>
    <row r="10" spans="1:17" ht="12" customHeight="1" x14ac:dyDescent="0.25">
      <c r="A10" s="14">
        <v>41824</v>
      </c>
      <c r="B10" s="52">
        <v>84.743499999999997</v>
      </c>
      <c r="C10" s="52">
        <v>0.34434999999999999</v>
      </c>
      <c r="D10" s="52">
        <v>0.17713000000000001</v>
      </c>
      <c r="E10" s="52">
        <v>0.57512600000000003</v>
      </c>
      <c r="F10" s="52">
        <v>9.2217000000000002</v>
      </c>
      <c r="G10" s="52"/>
      <c r="H10" s="52">
        <v>0</v>
      </c>
      <c r="I10" s="52">
        <v>44.251788425267996</v>
      </c>
      <c r="J10" s="52">
        <v>54.344940000000001</v>
      </c>
      <c r="K10" s="7">
        <v>0</v>
      </c>
      <c r="L10" s="39"/>
      <c r="M10" s="35"/>
      <c r="N10" s="35"/>
    </row>
    <row r="11" spans="1:17" ht="12" customHeight="1" x14ac:dyDescent="0.25">
      <c r="A11" s="14">
        <v>41825</v>
      </c>
      <c r="B11" s="52">
        <v>85.165999999999997</v>
      </c>
      <c r="C11" s="52">
        <v>0.38805000000000001</v>
      </c>
      <c r="D11" s="52">
        <v>0.15894</v>
      </c>
      <c r="E11" s="52">
        <v>0.54700400000000005</v>
      </c>
      <c r="F11" s="52">
        <v>9.0371000000000006</v>
      </c>
      <c r="G11" s="52"/>
      <c r="H11" s="52">
        <v>0</v>
      </c>
      <c r="I11" s="52">
        <v>44.003610297204766</v>
      </c>
      <c r="J11" s="52">
        <v>54.19438856</v>
      </c>
      <c r="K11" s="7">
        <v>0</v>
      </c>
      <c r="L11" s="39"/>
      <c r="M11" s="35"/>
      <c r="N11" s="35"/>
    </row>
    <row r="12" spans="1:17" ht="12" customHeight="1" x14ac:dyDescent="0.25">
      <c r="A12" s="14">
        <v>41826</v>
      </c>
      <c r="B12" s="52">
        <v>85.043999999999997</v>
      </c>
      <c r="C12" s="52">
        <v>0.3427</v>
      </c>
      <c r="D12" s="52">
        <v>0.13791</v>
      </c>
      <c r="E12" s="52">
        <v>0.48063</v>
      </c>
      <c r="F12" s="52">
        <v>9.0730000000000004</v>
      </c>
      <c r="G12" s="52"/>
      <c r="H12" s="52">
        <v>0</v>
      </c>
      <c r="I12" s="52">
        <v>44.126972822653997</v>
      </c>
      <c r="J12" s="52">
        <v>54.300089937599999</v>
      </c>
      <c r="K12" s="7">
        <v>0</v>
      </c>
      <c r="L12" s="39"/>
      <c r="M12" s="35"/>
      <c r="N12" s="35"/>
    </row>
    <row r="13" spans="1:17" ht="12" customHeight="1" x14ac:dyDescent="0.25">
      <c r="A13" s="14">
        <v>41827</v>
      </c>
      <c r="B13" s="52">
        <v>85.19</v>
      </c>
      <c r="C13" s="52">
        <v>0.36138999999999999</v>
      </c>
      <c r="D13" s="52">
        <v>0.100373</v>
      </c>
      <c r="E13" s="52">
        <v>0.46176</v>
      </c>
      <c r="F13" s="52">
        <v>9.0526</v>
      </c>
      <c r="G13" s="52"/>
      <c r="H13" s="52">
        <v>132.76094060357534</v>
      </c>
      <c r="I13" s="52">
        <v>44.075556246054795</v>
      </c>
      <c r="J13" s="52">
        <v>53.844853920000006</v>
      </c>
      <c r="K13" s="7">
        <v>10.33812</v>
      </c>
      <c r="L13" s="39"/>
      <c r="M13" s="35"/>
      <c r="N13" s="35"/>
    </row>
    <row r="14" spans="1:17" ht="12" customHeight="1" x14ac:dyDescent="0.25">
      <c r="A14" s="14">
        <v>41828</v>
      </c>
      <c r="B14" s="52">
        <v>84.376000000000005</v>
      </c>
      <c r="C14" s="52">
        <v>0.30366599999999999</v>
      </c>
      <c r="D14" s="52">
        <v>0.19919999999999999</v>
      </c>
      <c r="E14" s="52">
        <v>0.50295400000000001</v>
      </c>
      <c r="F14" s="52">
        <v>9.6007999999999996</v>
      </c>
      <c r="G14" s="52"/>
      <c r="H14" s="52">
        <v>131.46504773499072</v>
      </c>
      <c r="I14" s="52">
        <v>44.379957282877605</v>
      </c>
      <c r="J14" s="52">
        <v>54.434294720000004</v>
      </c>
      <c r="K14" s="7">
        <v>14.243632</v>
      </c>
      <c r="L14" s="39"/>
      <c r="M14" s="35"/>
      <c r="N14" s="35"/>
    </row>
    <row r="15" spans="1:17" ht="12" customHeight="1" x14ac:dyDescent="0.25">
      <c r="A15" s="14">
        <v>41829</v>
      </c>
      <c r="B15" s="52">
        <v>84.793899999999994</v>
      </c>
      <c r="C15" s="52">
        <v>0.32129999999999997</v>
      </c>
      <c r="D15" s="52">
        <v>0.17191999999999999</v>
      </c>
      <c r="E15" s="52">
        <v>0.49325000000000002</v>
      </c>
      <c r="F15" s="52">
        <v>9.2460000000000004</v>
      </c>
      <c r="G15" s="52"/>
      <c r="H15" s="52">
        <v>128.96616902671877</v>
      </c>
      <c r="I15" s="52">
        <v>44.235394734178392</v>
      </c>
      <c r="J15" s="52">
        <v>54.35732952</v>
      </c>
      <c r="K15" s="7">
        <v>12.176008000000001</v>
      </c>
      <c r="L15" s="39"/>
      <c r="M15" s="35"/>
      <c r="N15" s="35"/>
    </row>
    <row r="16" spans="1:17" ht="12" customHeight="1" x14ac:dyDescent="0.25">
      <c r="A16" s="14">
        <v>41830</v>
      </c>
      <c r="B16" s="52">
        <v>84.895799999999994</v>
      </c>
      <c r="C16" s="52">
        <v>0.302091</v>
      </c>
      <c r="D16" s="52">
        <v>0.1827</v>
      </c>
      <c r="E16" s="52">
        <v>0.48479</v>
      </c>
      <c r="F16" s="52">
        <v>9.1317000000000004</v>
      </c>
      <c r="G16" s="52"/>
      <c r="H16" s="52">
        <v>130.45428333440123</v>
      </c>
      <c r="I16" s="52">
        <v>44.235394734178392</v>
      </c>
      <c r="J16" s="52">
        <v>54.364838319999997</v>
      </c>
      <c r="K16" s="7">
        <v>12.405744000000002</v>
      </c>
      <c r="L16" s="39"/>
      <c r="M16" s="35"/>
      <c r="N16" s="35"/>
    </row>
    <row r="17" spans="1:14" ht="12" customHeight="1" x14ac:dyDescent="0.25">
      <c r="A17" s="14">
        <v>41831</v>
      </c>
      <c r="B17" s="52">
        <v>84.916799999999995</v>
      </c>
      <c r="C17" s="52">
        <v>0.34583999999999998</v>
      </c>
      <c r="D17" s="52">
        <v>0.23014999999999999</v>
      </c>
      <c r="E17" s="52">
        <v>0.57595799999999997</v>
      </c>
      <c r="F17" s="52">
        <v>8.8695000000000004</v>
      </c>
      <c r="G17" s="52"/>
      <c r="H17" s="52">
        <v>135.94861280194786</v>
      </c>
      <c r="I17" s="52">
        <v>44.220118794754001</v>
      </c>
      <c r="J17" s="52">
        <v>54.307020560000005</v>
      </c>
      <c r="K17" s="7">
        <v>5.2839280000000004</v>
      </c>
      <c r="L17" s="39"/>
      <c r="M17" s="35"/>
      <c r="N17" s="35"/>
    </row>
    <row r="18" spans="1:14" ht="12" customHeight="1" x14ac:dyDescent="0.25">
      <c r="A18" s="14">
        <v>41832</v>
      </c>
      <c r="B18" s="52">
        <v>84.721999999999994</v>
      </c>
      <c r="C18" s="52">
        <v>0.41818</v>
      </c>
      <c r="D18" s="52">
        <v>0.19652</v>
      </c>
      <c r="E18" s="52">
        <v>0.61463000000000001</v>
      </c>
      <c r="F18" s="52">
        <v>9.3209999999999997</v>
      </c>
      <c r="G18" s="52"/>
      <c r="H18" s="52">
        <v>132.05612866021656</v>
      </c>
      <c r="I18" s="52">
        <v>44.117919034165872</v>
      </c>
      <c r="J18" s="52">
        <v>54.221007256000007</v>
      </c>
      <c r="K18" s="7">
        <v>12.405744000000002</v>
      </c>
      <c r="L18" s="39"/>
      <c r="M18" s="35"/>
      <c r="N18" s="35"/>
    </row>
    <row r="19" spans="1:14" ht="12" customHeight="1" x14ac:dyDescent="0.25">
      <c r="A19" s="14">
        <v>41833</v>
      </c>
      <c r="B19" s="52">
        <v>84.796599999999998</v>
      </c>
      <c r="C19" s="52">
        <v>0.31685000000000002</v>
      </c>
      <c r="D19" s="52">
        <v>0.23447000000000001</v>
      </c>
      <c r="E19" s="52">
        <v>0.55132499999999995</v>
      </c>
      <c r="F19" s="52">
        <v>9.2370099999999997</v>
      </c>
      <c r="G19" s="52"/>
      <c r="H19" s="52">
        <v>132.63279297751009</v>
      </c>
      <c r="I19" s="52">
        <v>44.144111681520393</v>
      </c>
      <c r="J19" s="52">
        <v>54.284494160000008</v>
      </c>
      <c r="K19" s="7">
        <v>15.851784</v>
      </c>
      <c r="L19" s="39"/>
      <c r="M19" s="35"/>
      <c r="N19" s="35"/>
    </row>
    <row r="20" spans="1:14" ht="12" customHeight="1" x14ac:dyDescent="0.25">
      <c r="A20" s="14">
        <v>41834</v>
      </c>
      <c r="B20" s="52">
        <v>85.1036</v>
      </c>
      <c r="C20" s="52">
        <v>0.33694099999999999</v>
      </c>
      <c r="D20" s="52">
        <v>0.163466</v>
      </c>
      <c r="E20" s="52">
        <v>0.50040799999999996</v>
      </c>
      <c r="F20" s="52">
        <v>8.9599499999999992</v>
      </c>
      <c r="G20" s="52"/>
      <c r="H20" s="52">
        <v>145.99218299481004</v>
      </c>
      <c r="I20" s="52">
        <v>44.115124655002873</v>
      </c>
      <c r="J20" s="52">
        <v>54.285995920000005</v>
      </c>
      <c r="K20" s="7">
        <v>0</v>
      </c>
      <c r="L20" s="39"/>
      <c r="M20" s="35"/>
      <c r="N20" s="35"/>
    </row>
    <row r="21" spans="1:14" ht="12" customHeight="1" x14ac:dyDescent="0.25">
      <c r="A21" s="14">
        <v>41835</v>
      </c>
      <c r="B21" s="52">
        <v>85.691000000000003</v>
      </c>
      <c r="C21" s="52">
        <v>0.29909000000000002</v>
      </c>
      <c r="D21" s="52">
        <v>1.3440000000000001E-2</v>
      </c>
      <c r="E21" s="52">
        <v>0.40253</v>
      </c>
      <c r="F21" s="52">
        <v>8.8375699999999995</v>
      </c>
      <c r="G21" s="52"/>
      <c r="H21" s="52">
        <v>132.36047927212149</v>
      </c>
      <c r="I21" s="52">
        <v>43.883079409307364</v>
      </c>
      <c r="J21" s="52">
        <v>54.215368147200003</v>
      </c>
      <c r="K21" s="7">
        <v>11.257064</v>
      </c>
      <c r="L21" s="39"/>
      <c r="M21" s="35"/>
      <c r="N21" s="35"/>
    </row>
    <row r="22" spans="1:14" ht="12" customHeight="1" x14ac:dyDescent="0.25">
      <c r="A22" s="14">
        <v>41836</v>
      </c>
      <c r="B22" s="52">
        <v>84.989000000000004</v>
      </c>
      <c r="C22" s="52">
        <v>0.31932500000000003</v>
      </c>
      <c r="D22" s="52">
        <v>0.205041</v>
      </c>
      <c r="E22" s="52">
        <v>0.524366</v>
      </c>
      <c r="F22" s="52">
        <v>9.1425900000000002</v>
      </c>
      <c r="G22" s="52"/>
      <c r="H22" s="52">
        <v>129.46113923239574</v>
      </c>
      <c r="I22" s="52">
        <v>44.114491262392605</v>
      </c>
      <c r="J22" s="52">
        <v>54.275934128000003</v>
      </c>
      <c r="K22" s="7">
        <v>12.865216000000002</v>
      </c>
      <c r="L22" s="39"/>
      <c r="M22" s="35"/>
      <c r="N22" s="35"/>
    </row>
    <row r="23" spans="1:14" ht="12" customHeight="1" x14ac:dyDescent="0.25">
      <c r="A23" s="14">
        <v>41837</v>
      </c>
      <c r="B23" s="52">
        <v>84.848399999999998</v>
      </c>
      <c r="C23" s="52">
        <v>0.303091</v>
      </c>
      <c r="D23" s="52">
        <v>0.17382900000000001</v>
      </c>
      <c r="E23" s="52">
        <v>0.47692000000000001</v>
      </c>
      <c r="F23" s="52">
        <v>9.2088999999999999</v>
      </c>
      <c r="G23" s="52"/>
      <c r="H23" s="52">
        <v>131.19113218427628</v>
      </c>
      <c r="I23" s="52">
        <v>44.22640055911242</v>
      </c>
      <c r="J23" s="52">
        <v>54.363509262400001</v>
      </c>
      <c r="K23" s="7">
        <v>6.662344</v>
      </c>
      <c r="L23" s="39"/>
      <c r="M23" s="35"/>
      <c r="N23" s="35"/>
    </row>
    <row r="24" spans="1:14" ht="12" customHeight="1" x14ac:dyDescent="0.25">
      <c r="A24" s="14">
        <v>41838</v>
      </c>
      <c r="B24" s="52">
        <v>85.567300000000003</v>
      </c>
      <c r="C24" s="52">
        <v>0.28813749999999999</v>
      </c>
      <c r="D24" s="52">
        <v>9.3322000000000002E-2</v>
      </c>
      <c r="E24" s="52">
        <v>0.381438</v>
      </c>
      <c r="F24" s="52">
        <v>8.5961999999999996</v>
      </c>
      <c r="G24" s="52"/>
      <c r="H24" s="52">
        <v>128.14762606522714</v>
      </c>
      <c r="I24" s="52">
        <v>44.030413982136253</v>
      </c>
      <c r="J24" s="52">
        <v>53.833590720000004</v>
      </c>
      <c r="K24" s="7">
        <v>4.8244559999999996</v>
      </c>
      <c r="L24" s="39"/>
      <c r="M24" s="35"/>
      <c r="N24" s="35"/>
    </row>
    <row r="25" spans="1:14" ht="12" customHeight="1" x14ac:dyDescent="0.25">
      <c r="A25" s="14">
        <v>41839</v>
      </c>
      <c r="B25" s="52">
        <v>85.177700000000002</v>
      </c>
      <c r="C25" s="52">
        <v>0.32120799999999999</v>
      </c>
      <c r="D25" s="52">
        <v>6.7750000000000005E-2</v>
      </c>
      <c r="E25" s="52">
        <v>0.38895999999999997</v>
      </c>
      <c r="F25" s="52">
        <v>9.2709899999999994</v>
      </c>
      <c r="G25" s="52"/>
      <c r="H25" s="52">
        <v>123.3901454475556</v>
      </c>
      <c r="I25" s="52">
        <v>44.07727013194144</v>
      </c>
      <c r="J25" s="52">
        <v>53.888029519999996</v>
      </c>
      <c r="K25" s="7">
        <v>5.0541920000000005</v>
      </c>
      <c r="L25" s="39"/>
      <c r="M25" s="35"/>
      <c r="N25" s="35"/>
    </row>
    <row r="26" spans="1:14" ht="12" customHeight="1" x14ac:dyDescent="0.25">
      <c r="A26" s="14">
        <v>41840</v>
      </c>
      <c r="B26" s="52">
        <v>84.855599999999995</v>
      </c>
      <c r="C26" s="52">
        <v>0.30659999999999998</v>
      </c>
      <c r="D26" s="52">
        <v>7.8049999999999994E-2</v>
      </c>
      <c r="E26" s="52">
        <v>0.38467000000000001</v>
      </c>
      <c r="F26" s="52">
        <v>9.5072500000000009</v>
      </c>
      <c r="G26" s="52"/>
      <c r="H26" s="52">
        <v>131.27122445056708</v>
      </c>
      <c r="I26" s="52">
        <v>44.183605573690791</v>
      </c>
      <c r="J26" s="52">
        <v>54.380681887999998</v>
      </c>
      <c r="K26" s="7">
        <v>4.3649840000000006</v>
      </c>
      <c r="L26" s="39"/>
      <c r="M26" s="35"/>
      <c r="N26" s="35"/>
    </row>
    <row r="27" spans="1:14" ht="12" customHeight="1" x14ac:dyDescent="0.25">
      <c r="A27" s="14">
        <v>41841</v>
      </c>
      <c r="B27" s="52">
        <v>84.835499999999996</v>
      </c>
      <c r="C27" s="52">
        <v>0.34387000000000001</v>
      </c>
      <c r="D27" s="52">
        <v>0.66074999999999995</v>
      </c>
      <c r="E27" s="52">
        <v>0.40991</v>
      </c>
      <c r="F27" s="52">
        <v>9.4427699999999994</v>
      </c>
      <c r="G27" s="52"/>
      <c r="H27" s="52">
        <v>127.34670340231948</v>
      </c>
      <c r="I27" s="52">
        <v>44.196273425896401</v>
      </c>
      <c r="J27" s="52">
        <v>54.367946963200005</v>
      </c>
      <c r="K27" s="7">
        <v>11.946272</v>
      </c>
      <c r="L27" s="39"/>
      <c r="M27" s="35"/>
      <c r="N27" s="35"/>
    </row>
    <row r="28" spans="1:14" ht="12" customHeight="1" x14ac:dyDescent="0.25">
      <c r="A28" s="14">
        <v>41842</v>
      </c>
      <c r="B28" s="52">
        <v>84.8964</v>
      </c>
      <c r="C28" s="52">
        <v>0.20532</v>
      </c>
      <c r="D28" s="52">
        <v>8.48E-2</v>
      </c>
      <c r="E28" s="52">
        <v>0.28893999999999997</v>
      </c>
      <c r="F28" s="52">
        <v>9.4347999999999992</v>
      </c>
      <c r="G28" s="52"/>
      <c r="H28" s="52">
        <v>118.18414813865574</v>
      </c>
      <c r="I28" s="52">
        <v>42.767712280993116</v>
      </c>
      <c r="J28" s="52">
        <v>54.516440992</v>
      </c>
      <c r="K28" s="7">
        <v>17.459936000000003</v>
      </c>
      <c r="L28" s="39"/>
      <c r="M28" s="35"/>
      <c r="N28" s="35"/>
    </row>
    <row r="29" spans="1:14" ht="12" customHeight="1" x14ac:dyDescent="0.25">
      <c r="A29" s="14">
        <v>41843</v>
      </c>
      <c r="B29" s="52">
        <v>85.087999999999994</v>
      </c>
      <c r="C29" s="52">
        <v>0.61534</v>
      </c>
      <c r="D29" s="52">
        <v>6.0832999999999998E-2</v>
      </c>
      <c r="E29" s="52">
        <v>0.67615400000000003</v>
      </c>
      <c r="F29" s="52">
        <v>9.0876999999999999</v>
      </c>
      <c r="G29" s="52"/>
      <c r="H29" s="52">
        <v>115.70128788364195</v>
      </c>
      <c r="I29" s="52">
        <v>43.910613358660115</v>
      </c>
      <c r="J29" s="52">
        <v>54.040683424000001</v>
      </c>
      <c r="K29" s="7">
        <v>4.5947200000000006</v>
      </c>
      <c r="L29" s="39"/>
      <c r="M29" s="35"/>
      <c r="N29" s="35"/>
    </row>
    <row r="30" spans="1:14" ht="12" customHeight="1" x14ac:dyDescent="0.25">
      <c r="A30" s="14">
        <v>41844</v>
      </c>
      <c r="B30" s="52">
        <v>84.88</v>
      </c>
      <c r="C30" s="52">
        <v>0.46708</v>
      </c>
      <c r="D30" s="52">
        <v>6.7349999999999993E-2</v>
      </c>
      <c r="E30" s="52">
        <v>0.53441000000000005</v>
      </c>
      <c r="F30" s="52">
        <v>9.3195999999999994</v>
      </c>
      <c r="G30" s="52"/>
      <c r="H30" s="52">
        <v>117.52739155507145</v>
      </c>
      <c r="I30" s="52">
        <v>44.108157336289793</v>
      </c>
      <c r="J30" s="52">
        <v>54.239854344000001</v>
      </c>
      <c r="K30" s="7">
        <v>17.919408000000001</v>
      </c>
      <c r="L30" s="39"/>
      <c r="M30" s="35"/>
      <c r="N30" s="35"/>
    </row>
    <row r="31" spans="1:14" ht="12" customHeight="1" x14ac:dyDescent="0.25">
      <c r="A31" s="14">
        <v>41845</v>
      </c>
      <c r="B31" s="52">
        <v>85.229900000000001</v>
      </c>
      <c r="C31" s="52">
        <v>0.31578800000000001</v>
      </c>
      <c r="D31" s="52">
        <v>0.119745</v>
      </c>
      <c r="E31" s="52">
        <v>0.43558999999999998</v>
      </c>
      <c r="F31" s="52">
        <v>9.0626499999999997</v>
      </c>
      <c r="G31" s="52"/>
      <c r="H31" s="52">
        <v>105.40142243864933</v>
      </c>
      <c r="I31" s="52">
        <v>44.08544462245294</v>
      </c>
      <c r="J31" s="52">
        <v>54.304354936000003</v>
      </c>
      <c r="K31" s="7">
        <v>5.0541920000000005</v>
      </c>
      <c r="L31" s="39"/>
      <c r="M31" s="35"/>
      <c r="N31" s="35"/>
    </row>
    <row r="32" spans="1:14" ht="12" customHeight="1" x14ac:dyDescent="0.25">
      <c r="A32" s="14">
        <v>41846</v>
      </c>
      <c r="B32" s="52">
        <v>84.801599999999993</v>
      </c>
      <c r="C32" s="52">
        <v>0.31169999999999998</v>
      </c>
      <c r="D32" s="52">
        <v>0.138457</v>
      </c>
      <c r="E32" s="52">
        <v>0.45017000000000001</v>
      </c>
      <c r="F32" s="52">
        <v>9.3500999999999994</v>
      </c>
      <c r="G32" s="52"/>
      <c r="H32" s="52">
        <v>108.44492855769846</v>
      </c>
      <c r="I32" s="52">
        <v>44.223844633637995</v>
      </c>
      <c r="J32" s="52">
        <v>54.372572384000009</v>
      </c>
      <c r="K32" s="7">
        <v>10.567856000000001</v>
      </c>
      <c r="L32" s="39"/>
      <c r="M32" s="35"/>
      <c r="N32" s="35"/>
    </row>
    <row r="33" spans="1:14" ht="12" customHeight="1" x14ac:dyDescent="0.25">
      <c r="A33" s="14">
        <v>41847</v>
      </c>
      <c r="B33" s="52">
        <v>85.158000000000001</v>
      </c>
      <c r="C33" s="52">
        <v>0.35965000000000003</v>
      </c>
      <c r="D33" s="52">
        <v>0.14606</v>
      </c>
      <c r="E33" s="52">
        <v>0.50573999999999997</v>
      </c>
      <c r="F33" s="52">
        <v>9.0891999999999999</v>
      </c>
      <c r="G33" s="52"/>
      <c r="H33" s="52">
        <v>116.11776766835395</v>
      </c>
      <c r="I33" s="52">
        <v>44.01489958902328</v>
      </c>
      <c r="J33" s="52">
        <v>54.225587623999999</v>
      </c>
      <c r="K33" s="7">
        <v>17.689672000000002</v>
      </c>
      <c r="L33" s="39"/>
      <c r="M33" s="35"/>
      <c r="N33" s="35"/>
    </row>
    <row r="34" spans="1:14" ht="12" customHeight="1" x14ac:dyDescent="0.25">
      <c r="A34" s="14">
        <v>41848</v>
      </c>
      <c r="B34" s="52">
        <v>85.2166</v>
      </c>
      <c r="C34" s="52">
        <v>0.38640999999999998</v>
      </c>
      <c r="D34" s="52">
        <v>0.15264</v>
      </c>
      <c r="E34" s="52">
        <v>0.53905999999999998</v>
      </c>
      <c r="F34" s="52">
        <v>8.9184999999999999</v>
      </c>
      <c r="G34" s="52"/>
      <c r="H34" s="52">
        <v>118.9209969885308</v>
      </c>
      <c r="I34" s="52">
        <v>44.020749156071155</v>
      </c>
      <c r="J34" s="52">
        <v>54.205614216000001</v>
      </c>
      <c r="K34" s="7">
        <v>16.081520000000001</v>
      </c>
      <c r="L34" s="39"/>
      <c r="M34" s="35"/>
      <c r="N34" s="35"/>
    </row>
    <row r="35" spans="1:14" ht="12" customHeight="1" x14ac:dyDescent="0.25">
      <c r="A35" s="14">
        <v>41849</v>
      </c>
      <c r="B35" s="52">
        <v>85.014799999999994</v>
      </c>
      <c r="C35" s="52">
        <v>0.37996000000000002</v>
      </c>
      <c r="D35" s="52">
        <v>0.15575</v>
      </c>
      <c r="E35" s="52">
        <v>0.53578000000000003</v>
      </c>
      <c r="F35" s="52">
        <v>9.0232700000000001</v>
      </c>
      <c r="G35" s="52"/>
      <c r="H35" s="52">
        <v>133.83417697187161</v>
      </c>
      <c r="I35" s="52">
        <v>44.141876178190003</v>
      </c>
      <c r="J35" s="52">
        <v>54.275446056</v>
      </c>
      <c r="K35" s="7">
        <v>11.486800000000001</v>
      </c>
      <c r="L35" s="39"/>
      <c r="M35" s="35"/>
      <c r="N35" s="35"/>
    </row>
    <row r="36" spans="1:14" ht="12" customHeight="1" x14ac:dyDescent="0.25">
      <c r="A36" s="41">
        <v>41850</v>
      </c>
      <c r="B36" s="52">
        <v>84.320599999999999</v>
      </c>
      <c r="C36" s="52">
        <v>0.37524000000000002</v>
      </c>
      <c r="D36" s="52">
        <v>0.10147</v>
      </c>
      <c r="E36" s="52">
        <v>0.47667999999999999</v>
      </c>
      <c r="F36" s="52">
        <v>9.7664000000000009</v>
      </c>
      <c r="G36" s="52"/>
      <c r="H36" s="52">
        <v>148.13865573140257</v>
      </c>
      <c r="I36" s="52">
        <v>44.370419135334558</v>
      </c>
      <c r="J36" s="52">
        <v>54.425501915200002</v>
      </c>
      <c r="K36" s="47">
        <v>14.932840000000001</v>
      </c>
      <c r="L36" s="39"/>
      <c r="M36" s="35"/>
      <c r="N36" s="35"/>
    </row>
    <row r="37" spans="1:14" ht="12" customHeight="1" thickBot="1" x14ac:dyDescent="0.3">
      <c r="A37" s="41">
        <v>41851</v>
      </c>
      <c r="B37" s="52">
        <v>84.685000000000002</v>
      </c>
      <c r="C37" s="52">
        <v>0.41892000000000001</v>
      </c>
      <c r="D37" s="52">
        <v>7.2919999999999999E-2</v>
      </c>
      <c r="E37" s="52">
        <v>0.47837000000000002</v>
      </c>
      <c r="F37" s="52">
        <v>9.3520000000000003</v>
      </c>
      <c r="G37" s="52"/>
      <c r="H37" s="52">
        <v>142.67636317037227</v>
      </c>
      <c r="I37" s="52">
        <v>44.278428173288589</v>
      </c>
      <c r="J37" s="52">
        <v>54.359019000000004</v>
      </c>
      <c r="K37" s="47">
        <v>19.757296</v>
      </c>
      <c r="L37" s="39"/>
      <c r="M37" s="35"/>
      <c r="N37" s="35"/>
    </row>
    <row r="38" spans="1:14" ht="17.25" customHeight="1" x14ac:dyDescent="0.25">
      <c r="A38" s="59" t="s">
        <v>26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57">
        <f>MIN(B7:B37)</f>
        <v>84.320599999999999</v>
      </c>
      <c r="C40" s="57">
        <f>MIN(C7:C37)</f>
        <v>0.20532</v>
      </c>
      <c r="D40" s="57">
        <f>MIN(D7:D37)</f>
        <v>1.3440000000000001E-2</v>
      </c>
      <c r="E40" s="57">
        <f>MIN(E7:E37)</f>
        <v>0.28893999999999997</v>
      </c>
      <c r="F40" s="57">
        <f>MIN(F7:F37)</f>
        <v>8.5961999999999996</v>
      </c>
      <c r="G40" s="57"/>
      <c r="H40" s="57">
        <v>105.4014</v>
      </c>
      <c r="I40" s="57">
        <f>MIN(I7:I37)</f>
        <v>42.767712280993116</v>
      </c>
      <c r="J40" s="57">
        <f>MIN(J7:J37)</f>
        <v>53.833590720000004</v>
      </c>
      <c r="K40" s="57">
        <v>4.3650000000000002</v>
      </c>
      <c r="L40" s="28"/>
    </row>
    <row r="41" spans="1:14" x14ac:dyDescent="0.25">
      <c r="A41" s="20" t="s">
        <v>18</v>
      </c>
      <c r="B41" s="11">
        <v>84.999799999999993</v>
      </c>
      <c r="C41" s="10">
        <v>0.34892000000000001</v>
      </c>
      <c r="D41" s="10">
        <v>0.15129999999999999</v>
      </c>
      <c r="E41" s="10">
        <v>0.47763</v>
      </c>
      <c r="F41" s="10">
        <v>9.1930499999999995</v>
      </c>
      <c r="G41" s="10"/>
      <c r="H41" s="10">
        <v>127.93559999999999</v>
      </c>
      <c r="I41" s="10">
        <v>44.099498486723377</v>
      </c>
      <c r="J41" s="56">
        <v>54.268038624800006</v>
      </c>
      <c r="K41" s="10">
        <v>11.008900000000001</v>
      </c>
      <c r="L41" s="28"/>
    </row>
    <row r="42" spans="1:14" x14ac:dyDescent="0.25">
      <c r="A42" s="21" t="s">
        <v>19</v>
      </c>
      <c r="B42" s="8">
        <v>85.691000000000003</v>
      </c>
      <c r="C42" s="27">
        <v>0.61534</v>
      </c>
      <c r="D42" s="8">
        <v>0.23014999999999999</v>
      </c>
      <c r="E42" s="8">
        <v>0.67615400000000003</v>
      </c>
      <c r="F42" s="8">
        <v>9.7664000000000009</v>
      </c>
      <c r="G42" s="32"/>
      <c r="H42" s="32">
        <v>148.13865999999999</v>
      </c>
      <c r="I42" s="8">
        <v>44.379956999999997</v>
      </c>
      <c r="J42" s="32">
        <v>54.490369999999999</v>
      </c>
      <c r="K42" s="32">
        <v>19.757300000000001</v>
      </c>
      <c r="L42" s="28"/>
    </row>
    <row r="43" spans="1:14" ht="15.75" thickBot="1" x14ac:dyDescent="0.3">
      <c r="A43" s="24" t="s">
        <v>25</v>
      </c>
      <c r="B43" s="58">
        <f>STDEV(B7:B37)</f>
        <v>0.38570613960505334</v>
      </c>
      <c r="C43" s="58">
        <f>STDEV(C7:C37)</f>
        <v>7.0707393274970776E-2</v>
      </c>
      <c r="D43" s="58">
        <f>STDEV(D7:D37)</f>
        <v>0.1105998457699638</v>
      </c>
      <c r="E43" s="58">
        <f>STDEV(E7:E37)</f>
        <v>8.598138897808115E-2</v>
      </c>
      <c r="F43" s="58">
        <f>STDEV(F7:F37)</f>
        <v>0.2445192438036782</v>
      </c>
      <c r="G43" s="34"/>
      <c r="H43" s="58">
        <f>STDEV(H7:H37)</f>
        <v>52.235626987233296</v>
      </c>
      <c r="I43" s="58">
        <f>STDEV(I7:I37)</f>
        <v>0.27453401332733968</v>
      </c>
      <c r="J43" s="58">
        <f>STDEV(J7:J37)</f>
        <v>0.16582191844653296</v>
      </c>
      <c r="K43" s="58">
        <f>STDEV(K7:K37)</f>
        <v>6.4546000068176221</v>
      </c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ht="15" customHeight="1" x14ac:dyDescent="0.25">
      <c r="A45" s="1" t="s">
        <v>7</v>
      </c>
      <c r="B45" s="60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2"/>
    </row>
    <row r="46" spans="1:14" x14ac:dyDescent="0.25">
      <c r="A46" s="2"/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5"/>
    </row>
    <row r="47" spans="1:14" x14ac:dyDescent="0.25">
      <c r="A47" s="2"/>
      <c r="B47" s="63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5"/>
    </row>
    <row r="48" spans="1:14" x14ac:dyDescent="0.25">
      <c r="A48" s="2"/>
      <c r="B48" s="63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5"/>
    </row>
    <row r="49" spans="1:14" x14ac:dyDescent="0.25">
      <c r="A49" s="2"/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8"/>
    </row>
  </sheetData>
  <sheetProtection password="CF7A" sheet="1" objects="1" scenarios="1" insertRows="0"/>
  <protectedRanges>
    <protectedRange sqref="A2:L4" name="Rango1"/>
  </protectedRanges>
  <mergeCells count="9">
    <mergeCell ref="A38:K38"/>
    <mergeCell ref="B45:N49"/>
    <mergeCell ref="A1:N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deberá estar entre 0 y 100" sqref="N7 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90" orientation="landscape" r:id="rId1"/>
  <headerFooter>
    <oddFooter>&amp;R&amp;P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4" tint="0.79998168889431442"/>
  </sheetPr>
  <dimension ref="A1:Q49"/>
  <sheetViews>
    <sheetView showGridLines="0" topLeftCell="A4" workbookViewId="0">
      <selection activeCell="C31" sqref="C31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9" t="s">
        <v>16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</row>
    <row r="2" spans="1:17" x14ac:dyDescent="0.25">
      <c r="A2" s="70" t="s">
        <v>0</v>
      </c>
      <c r="B2" s="71"/>
      <c r="C2" s="72" t="s">
        <v>29</v>
      </c>
      <c r="D2" s="72"/>
      <c r="E2" s="72"/>
      <c r="F2" s="72"/>
      <c r="G2" s="72"/>
      <c r="H2" s="72"/>
      <c r="I2" s="72"/>
      <c r="J2" s="72"/>
      <c r="K2" s="72"/>
      <c r="L2" s="36"/>
      <c r="M2" s="29"/>
      <c r="N2" s="29"/>
    </row>
    <row r="3" spans="1:17" x14ac:dyDescent="0.25">
      <c r="A3" s="70" t="s">
        <v>1</v>
      </c>
      <c r="B3" s="71"/>
      <c r="C3" s="73" t="s">
        <v>28</v>
      </c>
      <c r="D3" s="73"/>
      <c r="E3" s="73"/>
      <c r="F3" s="73"/>
      <c r="G3" s="73"/>
      <c r="H3" s="73"/>
      <c r="I3" s="73"/>
      <c r="J3" s="73"/>
      <c r="K3" s="73"/>
      <c r="L3" s="36"/>
      <c r="M3" s="29"/>
      <c r="N3" s="29"/>
    </row>
    <row r="4" spans="1:17" ht="15.75" thickBot="1" x14ac:dyDescent="0.3">
      <c r="A4" s="70" t="s">
        <v>2</v>
      </c>
      <c r="B4" s="70"/>
      <c r="C4" s="74" t="s">
        <v>9</v>
      </c>
      <c r="D4" s="74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41821</v>
      </c>
      <c r="B7" s="11">
        <v>83.027000000000001</v>
      </c>
      <c r="C7" s="10">
        <v>0.73799999999999999</v>
      </c>
      <c r="D7" s="10">
        <v>0.24299999999999999</v>
      </c>
      <c r="E7" s="10">
        <v>0.49049999999999999</v>
      </c>
      <c r="F7" s="10">
        <v>9.0129999999999999</v>
      </c>
      <c r="G7" s="10" t="s">
        <v>35</v>
      </c>
      <c r="H7" s="10" t="s">
        <v>35</v>
      </c>
      <c r="I7" s="10">
        <v>44.691400000000002</v>
      </c>
      <c r="J7" s="10" t="s">
        <v>35</v>
      </c>
      <c r="K7" s="10" t="s">
        <v>35</v>
      </c>
      <c r="L7" s="38"/>
      <c r="M7" s="30">
        <v>2.6859999999999999</v>
      </c>
      <c r="N7" s="30">
        <v>1E-3</v>
      </c>
    </row>
    <row r="8" spans="1:17" ht="12" customHeight="1" x14ac:dyDescent="0.25">
      <c r="A8" s="14">
        <v>41822</v>
      </c>
      <c r="B8" s="12"/>
      <c r="C8" s="8"/>
      <c r="D8" s="7"/>
      <c r="E8" s="8"/>
      <c r="F8" s="8"/>
      <c r="G8" s="8"/>
      <c r="H8" s="8"/>
      <c r="I8" s="8"/>
      <c r="J8" s="7"/>
      <c r="K8" s="7"/>
      <c r="L8" s="39"/>
      <c r="M8" s="35"/>
      <c r="N8" s="35"/>
    </row>
    <row r="9" spans="1:17" ht="12" customHeight="1" x14ac:dyDescent="0.25">
      <c r="A9" s="14">
        <v>41823</v>
      </c>
      <c r="B9" s="12"/>
      <c r="C9" s="8"/>
      <c r="D9" s="7"/>
      <c r="E9" s="8"/>
      <c r="F9" s="8"/>
      <c r="G9" s="8"/>
      <c r="H9" s="8"/>
      <c r="I9" s="8"/>
      <c r="J9" s="7"/>
      <c r="K9" s="7"/>
      <c r="L9" s="39"/>
      <c r="M9" s="35"/>
      <c r="N9" s="35"/>
    </row>
    <row r="10" spans="1:17" ht="12" customHeight="1" x14ac:dyDescent="0.25">
      <c r="A10" s="14">
        <v>41824</v>
      </c>
      <c r="B10" s="12"/>
      <c r="C10" s="8"/>
      <c r="D10" s="7"/>
      <c r="E10" s="8"/>
      <c r="F10" s="8"/>
      <c r="G10" s="8"/>
      <c r="H10" s="8"/>
      <c r="I10" s="8"/>
      <c r="J10" s="7"/>
      <c r="K10" s="7"/>
      <c r="L10" s="39"/>
      <c r="M10" s="35"/>
      <c r="N10" s="35"/>
    </row>
    <row r="11" spans="1:17" ht="12" customHeight="1" x14ac:dyDescent="0.25">
      <c r="A11" s="14">
        <v>41825</v>
      </c>
      <c r="B11" s="12"/>
      <c r="C11" s="8"/>
      <c r="D11" s="7"/>
      <c r="E11" s="8"/>
      <c r="F11" s="8"/>
      <c r="G11" s="8"/>
      <c r="H11" s="8"/>
      <c r="I11" s="8"/>
      <c r="J11" s="7"/>
      <c r="K11" s="7"/>
      <c r="L11" s="39"/>
      <c r="M11" s="35"/>
      <c r="N11" s="35"/>
    </row>
    <row r="12" spans="1:17" ht="12" customHeight="1" x14ac:dyDescent="0.25">
      <c r="A12" s="14">
        <v>41826</v>
      </c>
      <c r="B12" s="12"/>
      <c r="C12" s="8"/>
      <c r="D12" s="7"/>
      <c r="E12" s="8"/>
      <c r="F12" s="8"/>
      <c r="G12" s="8"/>
      <c r="H12" s="8"/>
      <c r="I12" s="8"/>
      <c r="J12" s="7"/>
      <c r="K12" s="7"/>
      <c r="L12" s="39"/>
      <c r="M12" s="35"/>
      <c r="N12" s="35"/>
    </row>
    <row r="13" spans="1:17" ht="12" customHeight="1" x14ac:dyDescent="0.25">
      <c r="A13" s="14">
        <v>41827</v>
      </c>
      <c r="B13" s="12"/>
      <c r="C13" s="8"/>
      <c r="D13" s="8"/>
      <c r="E13" s="8"/>
      <c r="F13" s="8"/>
      <c r="G13" s="8"/>
      <c r="H13" s="8"/>
      <c r="I13" s="8"/>
      <c r="J13" s="7"/>
      <c r="K13" s="7"/>
      <c r="L13" s="39"/>
      <c r="M13" s="35"/>
      <c r="N13" s="35"/>
    </row>
    <row r="14" spans="1:17" ht="12" customHeight="1" x14ac:dyDescent="0.25">
      <c r="A14" s="14">
        <v>41828</v>
      </c>
      <c r="B14" s="12"/>
      <c r="C14" s="8"/>
      <c r="D14" s="8"/>
      <c r="E14" s="8"/>
      <c r="F14" s="8"/>
      <c r="G14" s="8"/>
      <c r="H14" s="8"/>
      <c r="I14" s="8"/>
      <c r="J14" s="7"/>
      <c r="K14" s="7"/>
      <c r="L14" s="39"/>
      <c r="M14" s="35"/>
      <c r="N14" s="35"/>
    </row>
    <row r="15" spans="1:17" ht="12" customHeight="1" x14ac:dyDescent="0.25">
      <c r="A15" s="14">
        <v>41829</v>
      </c>
      <c r="B15" s="12"/>
      <c r="C15" s="8"/>
      <c r="D15" s="8"/>
      <c r="E15" s="8"/>
      <c r="F15" s="8"/>
      <c r="G15" s="8"/>
      <c r="H15" s="8"/>
      <c r="I15" s="8"/>
      <c r="J15" s="7"/>
      <c r="K15" s="7"/>
      <c r="L15" s="39"/>
      <c r="M15" s="35"/>
      <c r="N15" s="35"/>
    </row>
    <row r="16" spans="1:17" ht="12" customHeight="1" x14ac:dyDescent="0.25">
      <c r="A16" s="14">
        <v>41830</v>
      </c>
      <c r="B16" s="12"/>
      <c r="C16" s="8"/>
      <c r="D16" s="8"/>
      <c r="E16" s="8"/>
      <c r="F16" s="8"/>
      <c r="G16" s="8"/>
      <c r="H16" s="8"/>
      <c r="I16" s="8"/>
      <c r="J16" s="7"/>
      <c r="K16" s="7"/>
      <c r="L16" s="39"/>
      <c r="M16" s="35"/>
      <c r="N16" s="35"/>
    </row>
    <row r="17" spans="1:14" ht="12" customHeight="1" x14ac:dyDescent="0.25">
      <c r="A17" s="14">
        <v>41831</v>
      </c>
      <c r="B17" s="12"/>
      <c r="C17" s="8"/>
      <c r="D17" s="8"/>
      <c r="E17" s="8"/>
      <c r="F17" s="8"/>
      <c r="G17" s="8"/>
      <c r="H17" s="8"/>
      <c r="I17" s="8"/>
      <c r="J17" s="7"/>
      <c r="K17" s="7"/>
      <c r="L17" s="39"/>
      <c r="M17" s="35"/>
      <c r="N17" s="35"/>
    </row>
    <row r="18" spans="1:14" ht="12" customHeight="1" x14ac:dyDescent="0.25">
      <c r="A18" s="14">
        <v>41832</v>
      </c>
      <c r="B18" s="12"/>
      <c r="C18" s="8"/>
      <c r="D18" s="8"/>
      <c r="E18" s="8"/>
      <c r="F18" s="8"/>
      <c r="G18" s="8"/>
      <c r="H18" s="8"/>
      <c r="I18" s="8"/>
      <c r="J18" s="7"/>
      <c r="K18" s="7"/>
      <c r="L18" s="39"/>
      <c r="M18" s="35"/>
      <c r="N18" s="35"/>
    </row>
    <row r="19" spans="1:14" ht="12" customHeight="1" x14ac:dyDescent="0.25">
      <c r="A19" s="14">
        <v>41833</v>
      </c>
      <c r="B19" s="12"/>
      <c r="C19" s="8"/>
      <c r="D19" s="8"/>
      <c r="E19" s="8"/>
      <c r="F19" s="8"/>
      <c r="G19" s="8"/>
      <c r="H19" s="8"/>
      <c r="I19" s="8"/>
      <c r="J19" s="7"/>
      <c r="K19" s="7"/>
      <c r="L19" s="39"/>
      <c r="M19" s="35"/>
      <c r="N19" s="35"/>
    </row>
    <row r="20" spans="1:14" ht="12" customHeight="1" x14ac:dyDescent="0.25">
      <c r="A20" s="14">
        <v>41834</v>
      </c>
      <c r="B20" s="12"/>
      <c r="C20" s="8"/>
      <c r="D20" s="8"/>
      <c r="E20" s="8"/>
      <c r="F20" s="8"/>
      <c r="G20" s="8"/>
      <c r="H20" s="8"/>
      <c r="I20" s="8"/>
      <c r="J20" s="7"/>
      <c r="K20" s="7"/>
      <c r="L20" s="39"/>
      <c r="M20" s="35"/>
      <c r="N20" s="35"/>
    </row>
    <row r="21" spans="1:14" ht="12" customHeight="1" x14ac:dyDescent="0.25">
      <c r="A21" s="14">
        <v>41835</v>
      </c>
      <c r="B21" s="12"/>
      <c r="C21" s="8"/>
      <c r="D21" s="8"/>
      <c r="E21" s="8"/>
      <c r="F21" s="8"/>
      <c r="G21" s="8"/>
      <c r="H21" s="8"/>
      <c r="I21" s="8"/>
      <c r="J21" s="7"/>
      <c r="K21" s="7"/>
      <c r="L21" s="39"/>
      <c r="M21" s="35"/>
      <c r="N21" s="35"/>
    </row>
    <row r="22" spans="1:14" ht="12" customHeight="1" x14ac:dyDescent="0.25">
      <c r="A22" s="14">
        <v>41836</v>
      </c>
      <c r="B22" s="12"/>
      <c r="C22" s="8"/>
      <c r="D22" s="8"/>
      <c r="E22" s="8"/>
      <c r="F22" s="8"/>
      <c r="G22" s="8"/>
      <c r="H22" s="8"/>
      <c r="I22" s="8"/>
      <c r="J22" s="7"/>
      <c r="K22" s="7"/>
      <c r="L22" s="39"/>
      <c r="M22" s="35"/>
      <c r="N22" s="35"/>
    </row>
    <row r="23" spans="1:14" ht="12" customHeight="1" x14ac:dyDescent="0.25">
      <c r="A23" s="14">
        <v>41837</v>
      </c>
      <c r="B23" s="12"/>
      <c r="C23" s="8"/>
      <c r="D23" s="8"/>
      <c r="E23" s="8"/>
      <c r="F23" s="8"/>
      <c r="G23" s="8"/>
      <c r="H23" s="8"/>
      <c r="I23" s="8"/>
      <c r="J23" s="7"/>
      <c r="K23" s="7"/>
      <c r="L23" s="39"/>
      <c r="M23" s="35"/>
      <c r="N23" s="35"/>
    </row>
    <row r="24" spans="1:14" ht="12" customHeight="1" x14ac:dyDescent="0.25">
      <c r="A24" s="14">
        <v>41838</v>
      </c>
      <c r="B24" s="12"/>
      <c r="C24" s="8"/>
      <c r="D24" s="8"/>
      <c r="E24" s="8"/>
      <c r="F24" s="8"/>
      <c r="G24" s="8"/>
      <c r="H24" s="8"/>
      <c r="I24" s="8"/>
      <c r="J24" s="7"/>
      <c r="K24" s="7"/>
      <c r="L24" s="39"/>
      <c r="M24" s="35"/>
      <c r="N24" s="35"/>
    </row>
    <row r="25" spans="1:14" ht="12" customHeight="1" x14ac:dyDescent="0.25">
      <c r="A25" s="14">
        <v>41839</v>
      </c>
      <c r="B25" s="12"/>
      <c r="C25" s="8"/>
      <c r="D25" s="8"/>
      <c r="E25" s="8"/>
      <c r="F25" s="8"/>
      <c r="G25" s="8"/>
      <c r="H25" s="8"/>
      <c r="I25" s="8"/>
      <c r="J25" s="7"/>
      <c r="K25" s="7"/>
      <c r="L25" s="39"/>
      <c r="M25" s="35"/>
      <c r="N25" s="35"/>
    </row>
    <row r="26" spans="1:14" ht="12" customHeight="1" x14ac:dyDescent="0.25">
      <c r="A26" s="14">
        <v>41840</v>
      </c>
      <c r="B26" s="12"/>
      <c r="C26" s="8"/>
      <c r="D26" s="8"/>
      <c r="E26" s="8"/>
      <c r="F26" s="8"/>
      <c r="G26" s="8"/>
      <c r="H26" s="8"/>
      <c r="I26" s="8"/>
      <c r="J26" s="7"/>
      <c r="K26" s="7"/>
      <c r="L26" s="39"/>
      <c r="M26" s="35"/>
      <c r="N26" s="35"/>
    </row>
    <row r="27" spans="1:14" ht="12" customHeight="1" x14ac:dyDescent="0.25">
      <c r="A27" s="14">
        <v>41841</v>
      </c>
      <c r="B27" s="12"/>
      <c r="C27" s="8"/>
      <c r="D27" s="8"/>
      <c r="E27" s="8"/>
      <c r="F27" s="8"/>
      <c r="G27" s="8"/>
      <c r="H27" s="8"/>
      <c r="I27" s="8"/>
      <c r="J27" s="7"/>
      <c r="K27" s="7"/>
      <c r="L27" s="39"/>
      <c r="M27" s="35"/>
      <c r="N27" s="35"/>
    </row>
    <row r="28" spans="1:14" ht="12" customHeight="1" x14ac:dyDescent="0.25">
      <c r="A28" s="14">
        <v>41842</v>
      </c>
      <c r="B28" s="12"/>
      <c r="C28" s="8"/>
      <c r="D28" s="8"/>
      <c r="E28" s="8"/>
      <c r="F28" s="8"/>
      <c r="G28" s="8"/>
      <c r="H28" s="8"/>
      <c r="I28" s="8"/>
      <c r="J28" s="7"/>
      <c r="K28" s="7"/>
      <c r="L28" s="39"/>
      <c r="M28" s="35"/>
      <c r="N28" s="35"/>
    </row>
    <row r="29" spans="1:14" ht="12" customHeight="1" x14ac:dyDescent="0.25">
      <c r="A29" s="14">
        <v>41843</v>
      </c>
      <c r="B29" s="12"/>
      <c r="C29" s="8"/>
      <c r="D29" s="8"/>
      <c r="E29" s="8"/>
      <c r="F29" s="8"/>
      <c r="G29" s="8"/>
      <c r="H29" s="8"/>
      <c r="I29" s="8"/>
      <c r="J29" s="7"/>
      <c r="K29" s="7"/>
      <c r="L29" s="39"/>
      <c r="M29" s="35"/>
      <c r="N29" s="35"/>
    </row>
    <row r="30" spans="1:14" ht="12" customHeight="1" x14ac:dyDescent="0.25">
      <c r="A30" s="14">
        <v>41844</v>
      </c>
      <c r="B30" s="12"/>
      <c r="C30" s="8"/>
      <c r="D30" s="8"/>
      <c r="E30" s="8"/>
      <c r="F30" s="8"/>
      <c r="G30" s="8"/>
      <c r="H30" s="8"/>
      <c r="I30" s="8"/>
      <c r="J30" s="7"/>
      <c r="K30" s="7"/>
      <c r="L30" s="39"/>
      <c r="M30" s="35"/>
      <c r="N30" s="35"/>
    </row>
    <row r="31" spans="1:14" ht="12" customHeight="1" x14ac:dyDescent="0.25">
      <c r="A31" s="14">
        <v>41845</v>
      </c>
      <c r="B31" s="12"/>
      <c r="C31" s="8"/>
      <c r="D31" s="8"/>
      <c r="E31" s="8"/>
      <c r="F31" s="8"/>
      <c r="G31" s="8"/>
      <c r="H31" s="8"/>
      <c r="I31" s="8"/>
      <c r="J31" s="7"/>
      <c r="K31" s="7"/>
      <c r="L31" s="39"/>
      <c r="M31" s="35"/>
      <c r="N31" s="35"/>
    </row>
    <row r="32" spans="1:14" ht="12" customHeight="1" x14ac:dyDescent="0.25">
      <c r="A32" s="14">
        <v>41846</v>
      </c>
      <c r="B32" s="12"/>
      <c r="C32" s="8"/>
      <c r="D32" s="8"/>
      <c r="E32" s="8"/>
      <c r="F32" s="8"/>
      <c r="G32" s="8"/>
      <c r="H32" s="8"/>
      <c r="I32" s="8"/>
      <c r="J32" s="7"/>
      <c r="K32" s="7"/>
      <c r="L32" s="39"/>
      <c r="M32" s="35"/>
      <c r="N32" s="35"/>
    </row>
    <row r="33" spans="1:14" ht="12" customHeight="1" x14ac:dyDescent="0.25">
      <c r="A33" s="14">
        <v>41847</v>
      </c>
      <c r="B33" s="12"/>
      <c r="C33" s="8"/>
      <c r="D33" s="8"/>
      <c r="E33" s="8"/>
      <c r="F33" s="8"/>
      <c r="G33" s="8"/>
      <c r="H33" s="8"/>
      <c r="I33" s="8"/>
      <c r="J33" s="7"/>
      <c r="K33" s="7"/>
      <c r="L33" s="39"/>
      <c r="M33" s="35"/>
      <c r="N33" s="35"/>
    </row>
    <row r="34" spans="1:14" ht="12" customHeight="1" x14ac:dyDescent="0.25">
      <c r="A34" s="14">
        <v>41848</v>
      </c>
      <c r="B34" s="12"/>
      <c r="C34" s="8"/>
      <c r="D34" s="8"/>
      <c r="E34" s="8"/>
      <c r="F34" s="8"/>
      <c r="G34" s="8"/>
      <c r="H34" s="8"/>
      <c r="I34" s="8"/>
      <c r="J34" s="7"/>
      <c r="K34" s="7"/>
      <c r="L34" s="39"/>
      <c r="M34" s="35"/>
      <c r="N34" s="35"/>
    </row>
    <row r="35" spans="1:14" ht="12" customHeight="1" x14ac:dyDescent="0.25">
      <c r="A35" s="14">
        <v>41849</v>
      </c>
      <c r="B35" s="12"/>
      <c r="C35" s="8"/>
      <c r="D35" s="8"/>
      <c r="E35" s="8"/>
      <c r="F35" s="8"/>
      <c r="G35" s="8"/>
      <c r="H35" s="8"/>
      <c r="I35" s="8"/>
      <c r="J35" s="7"/>
      <c r="K35" s="7"/>
      <c r="L35" s="39"/>
      <c r="M35" s="35"/>
      <c r="N35" s="35"/>
    </row>
    <row r="36" spans="1:14" ht="12" customHeight="1" x14ac:dyDescent="0.25">
      <c r="A36" s="41">
        <v>41850</v>
      </c>
      <c r="B36" s="12"/>
      <c r="C36" s="8"/>
      <c r="D36" s="8"/>
      <c r="E36" s="8"/>
      <c r="F36" s="8"/>
      <c r="G36" s="8"/>
      <c r="H36" s="8"/>
      <c r="I36" s="8"/>
      <c r="J36" s="7"/>
      <c r="K36" s="7"/>
      <c r="L36" s="39"/>
      <c r="M36" s="35"/>
      <c r="N36" s="35"/>
    </row>
    <row r="37" spans="1:14" ht="12" customHeight="1" thickBot="1" x14ac:dyDescent="0.3">
      <c r="A37" s="41">
        <v>41851</v>
      </c>
      <c r="B37" s="26"/>
      <c r="C37" s="27"/>
      <c r="D37" s="27"/>
      <c r="E37" s="27"/>
      <c r="F37" s="27"/>
      <c r="G37" s="27"/>
      <c r="H37" s="27"/>
      <c r="I37" s="27"/>
      <c r="J37" s="47"/>
      <c r="K37" s="47"/>
      <c r="L37" s="39"/>
      <c r="M37" s="35"/>
      <c r="N37" s="35"/>
    </row>
    <row r="38" spans="1:14" ht="17.25" customHeight="1" x14ac:dyDescent="0.25">
      <c r="A38" s="59" t="s">
        <v>26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11"/>
      <c r="C40" s="10"/>
      <c r="D40" s="10"/>
      <c r="E40" s="10"/>
      <c r="F40" s="10"/>
      <c r="G40" s="10"/>
      <c r="H40" s="10"/>
      <c r="I40" s="10"/>
      <c r="J40" s="10"/>
      <c r="K40" s="10"/>
      <c r="L40" s="28"/>
    </row>
    <row r="41" spans="1:14" x14ac:dyDescent="0.25">
      <c r="A41" s="20" t="s">
        <v>18</v>
      </c>
      <c r="B41" s="11">
        <v>83.027000000000001</v>
      </c>
      <c r="C41" s="10">
        <v>0.73799999999999999</v>
      </c>
      <c r="D41" s="10">
        <v>0.24299999999999999</v>
      </c>
      <c r="E41" s="10">
        <v>0.49049999999999999</v>
      </c>
      <c r="F41" s="10">
        <v>9.0129999999999999</v>
      </c>
      <c r="G41" s="10" t="s">
        <v>35</v>
      </c>
      <c r="H41" s="10" t="s">
        <v>35</v>
      </c>
      <c r="I41" s="10">
        <v>44.691400000000002</v>
      </c>
      <c r="J41" s="10" t="s">
        <v>35</v>
      </c>
      <c r="K41" s="10" t="s">
        <v>35</v>
      </c>
      <c r="L41" s="28"/>
    </row>
    <row r="42" spans="1:14" x14ac:dyDescent="0.25">
      <c r="A42" s="21" t="s">
        <v>19</v>
      </c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28"/>
    </row>
    <row r="43" spans="1:14" ht="15.75" thickBot="1" x14ac:dyDescent="0.3">
      <c r="A43" s="24" t="s">
        <v>25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x14ac:dyDescent="0.25">
      <c r="A45" s="1" t="s">
        <v>7</v>
      </c>
      <c r="B45" s="60" t="s">
        <v>42</v>
      </c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2"/>
    </row>
    <row r="46" spans="1:14" x14ac:dyDescent="0.25">
      <c r="A46" s="2"/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5"/>
    </row>
    <row r="47" spans="1:14" x14ac:dyDescent="0.25">
      <c r="A47" s="2"/>
      <c r="B47" s="63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5"/>
    </row>
    <row r="48" spans="1:14" x14ac:dyDescent="0.25">
      <c r="A48" s="2"/>
      <c r="B48" s="63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5"/>
    </row>
    <row r="49" spans="1:14" x14ac:dyDescent="0.25">
      <c r="A49" s="2"/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8"/>
    </row>
  </sheetData>
  <sheetProtection password="CF7A" sheet="1" objects="1" scenarios="1" insertRows="0"/>
  <protectedRanges>
    <protectedRange sqref="A2:L4" name="Rango1"/>
  </protectedRanges>
  <mergeCells count="9">
    <mergeCell ref="A1:N1"/>
    <mergeCell ref="B45:N49"/>
    <mergeCell ref="A38:K38"/>
    <mergeCell ref="A4:B4"/>
    <mergeCell ref="C4:D4"/>
    <mergeCell ref="A2:B2"/>
    <mergeCell ref="A3:B3"/>
    <mergeCell ref="C2:K2"/>
    <mergeCell ref="C3:K3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deberá estar entre 0 y 100" sqref="N7 B7:F37">
      <formula1>0</formula1>
      <formula2>100</formula2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90" orientation="landscape" r:id="rId1"/>
  <headerFooter>
    <oddFooter>&amp;R&amp;P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5"/>
  <sheetViews>
    <sheetView showGridLines="0" topLeftCell="A4" workbookViewId="0">
      <selection activeCell="G37" sqref="G37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84" t="s">
        <v>21</v>
      </c>
      <c r="B1" s="85"/>
      <c r="C1" s="85"/>
      <c r="D1" s="85"/>
      <c r="E1" s="85"/>
      <c r="F1" s="85"/>
      <c r="G1" s="85"/>
      <c r="H1" s="85"/>
      <c r="I1" s="85"/>
      <c r="J1" s="85"/>
      <c r="K1" s="86"/>
    </row>
    <row r="2" spans="1:13" x14ac:dyDescent="0.25">
      <c r="A2" s="70" t="s">
        <v>0</v>
      </c>
      <c r="B2" s="71"/>
      <c r="C2" s="72" t="s">
        <v>29</v>
      </c>
      <c r="D2" s="72"/>
      <c r="E2" s="72"/>
      <c r="F2" s="72"/>
      <c r="G2" s="72"/>
      <c r="H2" s="72"/>
      <c r="I2" s="72"/>
      <c r="J2" s="72"/>
      <c r="K2" s="72"/>
    </row>
    <row r="3" spans="1:13" x14ac:dyDescent="0.25">
      <c r="A3" s="70" t="s">
        <v>1</v>
      </c>
      <c r="B3" s="71"/>
      <c r="C3" s="73" t="s">
        <v>27</v>
      </c>
      <c r="D3" s="73"/>
      <c r="E3" s="73"/>
      <c r="F3" s="73"/>
      <c r="G3" s="73"/>
      <c r="H3" s="73"/>
      <c r="I3" s="73"/>
      <c r="J3" s="73"/>
      <c r="K3" s="73"/>
    </row>
    <row r="4" spans="1:13" ht="15.75" thickBot="1" x14ac:dyDescent="0.3">
      <c r="A4" s="70" t="s">
        <v>2</v>
      </c>
      <c r="B4" s="70"/>
      <c r="C4" s="87" t="s">
        <v>9</v>
      </c>
      <c r="D4" s="87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41821</v>
      </c>
      <c r="B7" s="52">
        <v>86.334400000000002</v>
      </c>
      <c r="C7" s="52">
        <v>0.38940000000000002</v>
      </c>
      <c r="D7" s="52">
        <v>7.3999999999999996E-2</v>
      </c>
      <c r="E7" s="52">
        <f>SUM(C7+D7)</f>
        <v>0.46340000000000003</v>
      </c>
      <c r="F7" s="52">
        <v>9.0725999999999996</v>
      </c>
      <c r="G7" s="52"/>
      <c r="H7" s="52">
        <v>0</v>
      </c>
      <c r="I7" s="52">
        <v>43.994340410061362</v>
      </c>
      <c r="J7" s="52">
        <v>54.278825016000006</v>
      </c>
      <c r="K7" s="10">
        <v>0</v>
      </c>
    </row>
    <row r="8" spans="1:13" ht="12" customHeight="1" x14ac:dyDescent="0.25">
      <c r="A8" s="14">
        <v>41822</v>
      </c>
      <c r="B8" s="53">
        <v>85.143900000000002</v>
      </c>
      <c r="C8" s="53">
        <v>0.46200000000000002</v>
      </c>
      <c r="D8" s="53">
        <v>0.496</v>
      </c>
      <c r="E8" s="53">
        <v>0.51480000000000004</v>
      </c>
      <c r="F8" s="53">
        <v>9.9250000000000007</v>
      </c>
      <c r="G8" s="53"/>
      <c r="H8" s="53">
        <v>0</v>
      </c>
      <c r="I8" s="52">
        <v>44.575347725632327</v>
      </c>
      <c r="J8" s="53">
        <v>54.662599784000001</v>
      </c>
      <c r="K8" s="7">
        <v>0</v>
      </c>
    </row>
    <row r="9" spans="1:13" ht="12" customHeight="1" x14ac:dyDescent="0.25">
      <c r="A9" s="14">
        <v>41823</v>
      </c>
      <c r="B9" s="52">
        <v>85.010499999999993</v>
      </c>
      <c r="C9" s="52">
        <v>0.45319999999999999</v>
      </c>
      <c r="D9" s="52">
        <v>0.24859999999999999</v>
      </c>
      <c r="E9" s="52">
        <f t="shared" ref="E9:E11" si="0">SUM(C9+D9)</f>
        <v>0.70179999999999998</v>
      </c>
      <c r="F9" s="52">
        <v>9.4960000000000004</v>
      </c>
      <c r="G9" s="52"/>
      <c r="H9" s="52">
        <v>0</v>
      </c>
      <c r="I9" s="52">
        <v>44.032925197544074</v>
      </c>
      <c r="J9" s="52">
        <v>54.408862414400005</v>
      </c>
      <c r="K9" s="7">
        <v>0</v>
      </c>
    </row>
    <row r="10" spans="1:13" ht="12" customHeight="1" x14ac:dyDescent="0.25">
      <c r="A10" s="14">
        <v>41824</v>
      </c>
      <c r="B10" s="52">
        <v>84.886200000000002</v>
      </c>
      <c r="C10" s="52">
        <v>0.40620000000000001</v>
      </c>
      <c r="D10" s="52">
        <v>0.21440000000000001</v>
      </c>
      <c r="E10" s="52">
        <f t="shared" si="0"/>
        <v>0.62060000000000004</v>
      </c>
      <c r="F10" s="52">
        <v>9.4339999999999993</v>
      </c>
      <c r="G10" s="52"/>
      <c r="H10" s="52">
        <v>0</v>
      </c>
      <c r="I10" s="52">
        <v>44.284933487980062</v>
      </c>
      <c r="J10" s="52">
        <v>54.501434655200001</v>
      </c>
      <c r="K10" s="7">
        <v>0</v>
      </c>
    </row>
    <row r="11" spans="1:13" ht="12" customHeight="1" x14ac:dyDescent="0.25">
      <c r="A11" s="14">
        <v>41825</v>
      </c>
      <c r="B11" s="52">
        <v>85.460599999999999</v>
      </c>
      <c r="C11" s="52">
        <v>0.45600000000000002</v>
      </c>
      <c r="D11" s="52">
        <v>0.1928</v>
      </c>
      <c r="E11" s="52">
        <f t="shared" si="0"/>
        <v>0.64880000000000004</v>
      </c>
      <c r="F11" s="52">
        <v>9.3635999999999999</v>
      </c>
      <c r="G11" s="52"/>
      <c r="H11" s="52">
        <v>0</v>
      </c>
      <c r="I11" s="52">
        <v>44.264072516068545</v>
      </c>
      <c r="J11" s="52">
        <v>54.435278372799999</v>
      </c>
      <c r="K11" s="7">
        <v>0</v>
      </c>
    </row>
    <row r="12" spans="1:13" ht="12" customHeight="1" x14ac:dyDescent="0.25">
      <c r="A12" s="14">
        <v>41826</v>
      </c>
      <c r="B12" s="52">
        <v>85.481499999999997</v>
      </c>
      <c r="C12" s="52">
        <v>0.38279999999999997</v>
      </c>
      <c r="D12" s="52">
        <v>0.19939999999999999</v>
      </c>
      <c r="E12" s="52">
        <f t="shared" ref="E12:E37" si="1">SUM(C12+D12)</f>
        <v>0.58219999999999994</v>
      </c>
      <c r="F12" s="52">
        <v>9.3414999999999999</v>
      </c>
      <c r="G12" s="52"/>
      <c r="H12" s="52">
        <v>0</v>
      </c>
      <c r="I12" s="52">
        <v>44.296807736503368</v>
      </c>
      <c r="J12" s="52">
        <v>54.427289009600003</v>
      </c>
      <c r="K12" s="7">
        <v>0</v>
      </c>
    </row>
    <row r="13" spans="1:13" ht="12" customHeight="1" x14ac:dyDescent="0.25">
      <c r="A13" s="14">
        <v>41827</v>
      </c>
      <c r="B13" s="52">
        <v>85.841499999999996</v>
      </c>
      <c r="C13" s="52">
        <v>0.46250000000000002</v>
      </c>
      <c r="D13" s="52">
        <v>5.3100000000000001E-2</v>
      </c>
      <c r="E13" s="52">
        <f t="shared" si="1"/>
        <v>0.51560000000000006</v>
      </c>
      <c r="F13" s="52">
        <v>9.6498000000000008</v>
      </c>
      <c r="G13" s="52"/>
      <c r="H13" s="52">
        <v>132.76094060357534</v>
      </c>
      <c r="I13" s="52">
        <v>44.363131394477456</v>
      </c>
      <c r="J13" s="52">
        <v>54.493651784000001</v>
      </c>
      <c r="K13" s="7">
        <v>10.33812</v>
      </c>
    </row>
    <row r="14" spans="1:13" ht="12" customHeight="1" x14ac:dyDescent="0.25">
      <c r="A14" s="14">
        <v>41828</v>
      </c>
      <c r="B14" s="52">
        <v>84.849299999999999</v>
      </c>
      <c r="C14" s="52">
        <v>0.34770000000000001</v>
      </c>
      <c r="D14" s="52">
        <v>0.23780000000000001</v>
      </c>
      <c r="E14" s="52">
        <f t="shared" si="1"/>
        <v>0.58550000000000002</v>
      </c>
      <c r="F14" s="52">
        <v>10.0045</v>
      </c>
      <c r="G14" s="52"/>
      <c r="H14" s="52">
        <v>131.46504773499072</v>
      </c>
      <c r="I14" s="52">
        <v>44.511203683405384</v>
      </c>
      <c r="J14" s="52">
        <v>54.555546822400004</v>
      </c>
      <c r="K14" s="7">
        <v>14.243632</v>
      </c>
    </row>
    <row r="15" spans="1:13" ht="12" customHeight="1" x14ac:dyDescent="0.25">
      <c r="A15" s="14">
        <v>41829</v>
      </c>
      <c r="B15" s="52">
        <v>85.281999999999996</v>
      </c>
      <c r="C15" s="52">
        <v>0.36399999999999999</v>
      </c>
      <c r="D15" s="52">
        <v>0.2041</v>
      </c>
      <c r="E15" s="52">
        <f t="shared" si="1"/>
        <v>0.56810000000000005</v>
      </c>
      <c r="F15" s="52">
        <v>9.7375000000000007</v>
      </c>
      <c r="G15" s="52"/>
      <c r="H15" s="52">
        <v>128.96616902671877</v>
      </c>
      <c r="I15" s="52">
        <v>44.577519889701705</v>
      </c>
      <c r="J15" s="52">
        <v>54.592903102399994</v>
      </c>
      <c r="K15" s="7">
        <v>12.176008000000001</v>
      </c>
    </row>
    <row r="16" spans="1:13" ht="12" customHeight="1" x14ac:dyDescent="0.25">
      <c r="A16" s="14">
        <v>41830</v>
      </c>
      <c r="B16" s="52">
        <v>85.581599999999995</v>
      </c>
      <c r="C16" s="52">
        <v>0.36330000000000001</v>
      </c>
      <c r="D16" s="52">
        <v>0.24410000000000001</v>
      </c>
      <c r="E16" s="52">
        <f t="shared" si="1"/>
        <v>0.60740000000000005</v>
      </c>
      <c r="F16" s="52">
        <v>9.4707000000000008</v>
      </c>
      <c r="G16" s="52"/>
      <c r="H16" s="52">
        <v>130.45428333440123</v>
      </c>
      <c r="I16" s="52">
        <v>44.458717791046467</v>
      </c>
      <c r="J16" s="52">
        <v>54.572389060799999</v>
      </c>
      <c r="K16" s="7">
        <v>12.405744000000002</v>
      </c>
    </row>
    <row r="17" spans="1:11" ht="12" customHeight="1" x14ac:dyDescent="0.25">
      <c r="A17" s="14">
        <v>41831</v>
      </c>
      <c r="B17" s="52">
        <v>85.634900000000002</v>
      </c>
      <c r="C17" s="52">
        <v>0.42899999999999999</v>
      </c>
      <c r="D17" s="52">
        <v>0.26429999999999998</v>
      </c>
      <c r="E17" s="52">
        <f t="shared" si="1"/>
        <v>0.69330000000000003</v>
      </c>
      <c r="F17" s="52">
        <v>9.4981000000000009</v>
      </c>
      <c r="G17" s="52"/>
      <c r="H17" s="52">
        <v>135.94861280194786</v>
      </c>
      <c r="I17" s="52">
        <v>44.39776679274312</v>
      </c>
      <c r="J17" s="52">
        <v>54.413641765599998</v>
      </c>
      <c r="K17" s="7">
        <v>5.2839280000000004</v>
      </c>
    </row>
    <row r="18" spans="1:11" ht="12" customHeight="1" x14ac:dyDescent="0.25">
      <c r="A18" s="14">
        <v>41832</v>
      </c>
      <c r="B18" s="52">
        <v>85.542900000000003</v>
      </c>
      <c r="C18" s="52">
        <v>0.51160000000000005</v>
      </c>
      <c r="D18" s="52">
        <v>0.2366</v>
      </c>
      <c r="E18" s="52">
        <f t="shared" si="1"/>
        <v>0.74820000000000009</v>
      </c>
      <c r="F18" s="52">
        <v>9.8379999999999992</v>
      </c>
      <c r="G18" s="52"/>
      <c r="H18" s="52">
        <v>132.05612866021656</v>
      </c>
      <c r="I18" s="52">
        <v>44.346726525871212</v>
      </c>
      <c r="J18" s="52">
        <v>54.402389828799997</v>
      </c>
      <c r="K18" s="7">
        <v>12.405744000000002</v>
      </c>
    </row>
    <row r="19" spans="1:11" ht="12" customHeight="1" x14ac:dyDescent="0.25">
      <c r="A19" s="14">
        <v>41833</v>
      </c>
      <c r="B19" s="52">
        <v>84.465999999999994</v>
      </c>
      <c r="C19" s="52">
        <v>0.28810000000000002</v>
      </c>
      <c r="D19" s="52">
        <v>0.22070000000000001</v>
      </c>
      <c r="E19" s="52">
        <f t="shared" si="1"/>
        <v>0.50880000000000003</v>
      </c>
      <c r="F19" s="52">
        <v>8.9469999999999992</v>
      </c>
      <c r="G19" s="52"/>
      <c r="H19" s="52">
        <v>132.63279297751009</v>
      </c>
      <c r="I19" s="52">
        <v>43.954641596752339</v>
      </c>
      <c r="J19" s="52">
        <v>54.152639631999996</v>
      </c>
      <c r="K19" s="7">
        <v>15.851784</v>
      </c>
    </row>
    <row r="20" spans="1:11" ht="12" customHeight="1" x14ac:dyDescent="0.25">
      <c r="A20" s="14">
        <v>41834</v>
      </c>
      <c r="B20" s="52">
        <v>85.783500000000004</v>
      </c>
      <c r="C20" s="52">
        <v>0.48060000000000003</v>
      </c>
      <c r="D20" s="52">
        <v>0.23549999999999999</v>
      </c>
      <c r="E20" s="52">
        <f t="shared" si="1"/>
        <v>0.71609999999999996</v>
      </c>
      <c r="F20" s="52">
        <v>9.6207999999999991</v>
      </c>
      <c r="G20" s="52"/>
      <c r="H20" s="52">
        <v>145.99218299481004</v>
      </c>
      <c r="I20" s="52">
        <v>44.338030417915938</v>
      </c>
      <c r="J20" s="52">
        <v>54.459467972000006</v>
      </c>
      <c r="K20" s="7">
        <v>0</v>
      </c>
    </row>
    <row r="21" spans="1:11" ht="12" customHeight="1" x14ac:dyDescent="0.25">
      <c r="A21" s="14">
        <v>41835</v>
      </c>
      <c r="B21" s="52">
        <v>86.717699999999994</v>
      </c>
      <c r="C21" s="52">
        <v>0.44479999999999997</v>
      </c>
      <c r="D21" s="52">
        <v>0.19270000000000001</v>
      </c>
      <c r="E21" s="52">
        <f t="shared" si="1"/>
        <v>0.63749999999999996</v>
      </c>
      <c r="F21" s="52">
        <v>9.3971</v>
      </c>
      <c r="G21" s="52"/>
      <c r="H21" s="52">
        <v>132.36047927212149</v>
      </c>
      <c r="I21" s="52">
        <v>44.2494821309988</v>
      </c>
      <c r="J21" s="52">
        <v>54.510265003999997</v>
      </c>
      <c r="K21" s="7">
        <v>11.257064</v>
      </c>
    </row>
    <row r="22" spans="1:11" ht="12" customHeight="1" x14ac:dyDescent="0.25">
      <c r="A22" s="14">
        <v>41836</v>
      </c>
      <c r="B22" s="52">
        <v>85.415700000000001</v>
      </c>
      <c r="C22" s="52">
        <v>0.38719999999999999</v>
      </c>
      <c r="D22" s="52">
        <v>0.23169999999999999</v>
      </c>
      <c r="E22" s="52">
        <f t="shared" si="1"/>
        <v>0.61890000000000001</v>
      </c>
      <c r="F22" s="52">
        <v>9.4457000000000004</v>
      </c>
      <c r="G22" s="52"/>
      <c r="H22" s="52">
        <v>129.46113923239574</v>
      </c>
      <c r="I22" s="52">
        <v>44.268819234806763</v>
      </c>
      <c r="J22" s="52">
        <v>54.342375744800002</v>
      </c>
      <c r="K22" s="7">
        <v>12.865216000000002</v>
      </c>
    </row>
    <row r="23" spans="1:11" ht="12" customHeight="1" x14ac:dyDescent="0.25">
      <c r="A23" s="14">
        <v>41837</v>
      </c>
      <c r="B23" s="52">
        <v>85.0381</v>
      </c>
      <c r="C23" s="52">
        <v>0.37890000000000001</v>
      </c>
      <c r="D23" s="52">
        <v>0.20799999999999999</v>
      </c>
      <c r="E23" s="52">
        <f t="shared" si="1"/>
        <v>0.58689999999999998</v>
      </c>
      <c r="F23" s="52">
        <v>9.4868000000000006</v>
      </c>
      <c r="G23" s="52"/>
      <c r="H23" s="52">
        <v>131.19113218427628</v>
      </c>
      <c r="I23" s="52">
        <v>44.399536566213023</v>
      </c>
      <c r="J23" s="52">
        <v>54.489123977600002</v>
      </c>
      <c r="K23" s="7">
        <v>6.662344</v>
      </c>
    </row>
    <row r="24" spans="1:11" ht="12" customHeight="1" x14ac:dyDescent="0.25">
      <c r="A24" s="14">
        <v>41838</v>
      </c>
      <c r="B24" s="52">
        <v>86.128399999999999</v>
      </c>
      <c r="C24" s="52">
        <v>0.35610000000000003</v>
      </c>
      <c r="D24" s="52">
        <v>0.14949999999999999</v>
      </c>
      <c r="E24" s="52">
        <f t="shared" si="1"/>
        <v>0.50560000000000005</v>
      </c>
      <c r="F24" s="52">
        <v>9.3401999999999994</v>
      </c>
      <c r="G24" s="52"/>
      <c r="H24" s="52">
        <v>128.14762606522714</v>
      </c>
      <c r="I24" s="52">
        <v>44.2456184360761</v>
      </c>
      <c r="J24" s="52">
        <v>54.418698942399999</v>
      </c>
      <c r="K24" s="7">
        <v>4.8244559999999996</v>
      </c>
    </row>
    <row r="25" spans="1:11" ht="12" customHeight="1" x14ac:dyDescent="0.25">
      <c r="A25" s="14">
        <v>41839</v>
      </c>
      <c r="B25" s="52">
        <v>85.556799999999996</v>
      </c>
      <c r="C25" s="52">
        <v>0.43</v>
      </c>
      <c r="D25" s="52">
        <v>7.4200000000000002E-2</v>
      </c>
      <c r="E25" s="52">
        <f t="shared" si="1"/>
        <v>0.50419999999999998</v>
      </c>
      <c r="F25" s="52">
        <v>9.6686999999999994</v>
      </c>
      <c r="G25" s="52"/>
      <c r="H25" s="52">
        <v>123.3901454475556</v>
      </c>
      <c r="I25" s="52">
        <v>44.231531039255685</v>
      </c>
      <c r="J25" s="52">
        <v>54.430953303999999</v>
      </c>
      <c r="K25" s="7">
        <v>5.0541920000000005</v>
      </c>
    </row>
    <row r="26" spans="1:11" ht="12" customHeight="1" x14ac:dyDescent="0.25">
      <c r="A26" s="14">
        <v>41840</v>
      </c>
      <c r="B26" s="52">
        <v>85.069800000000001</v>
      </c>
      <c r="C26" s="52">
        <v>0.37519999999999998</v>
      </c>
      <c r="D26" s="52">
        <v>8.9700000000000002E-2</v>
      </c>
      <c r="E26" s="52">
        <f t="shared" si="1"/>
        <v>0.46489999999999998</v>
      </c>
      <c r="F26" s="52">
        <v>9.8211999999999993</v>
      </c>
      <c r="G26" s="52"/>
      <c r="H26" s="52">
        <v>131.27122445056708</v>
      </c>
      <c r="I26" s="52">
        <v>44.32074252549419</v>
      </c>
      <c r="J26" s="52">
        <v>54.459516779200001</v>
      </c>
      <c r="K26" s="7">
        <v>4.3649840000000006</v>
      </c>
    </row>
    <row r="27" spans="1:11" ht="12" customHeight="1" x14ac:dyDescent="0.25">
      <c r="A27" s="14">
        <v>41841</v>
      </c>
      <c r="B27" s="52">
        <v>85.846999999999994</v>
      </c>
      <c r="C27" s="52">
        <v>0.56420000000000003</v>
      </c>
      <c r="D27" s="52">
        <v>9.2999999999999999E-2</v>
      </c>
      <c r="E27" s="52">
        <f t="shared" si="1"/>
        <v>0.65720000000000001</v>
      </c>
      <c r="F27" s="52">
        <v>9.9446999999999992</v>
      </c>
      <c r="G27" s="52"/>
      <c r="H27" s="52">
        <v>127.34670340231948</v>
      </c>
      <c r="I27" s="52">
        <v>44.519471319888972</v>
      </c>
      <c r="J27" s="52">
        <v>54.657429975200003</v>
      </c>
      <c r="K27" s="7">
        <v>11.946272</v>
      </c>
    </row>
    <row r="28" spans="1:11" ht="12" customHeight="1" x14ac:dyDescent="0.25">
      <c r="A28" s="14">
        <v>41842</v>
      </c>
      <c r="B28" s="52">
        <v>86.962699999999998</v>
      </c>
      <c r="C28" s="52">
        <v>0.4748</v>
      </c>
      <c r="D28" s="52">
        <v>5.5800000000000002E-2</v>
      </c>
      <c r="E28" s="52">
        <f t="shared" si="1"/>
        <v>0.53059999999999996</v>
      </c>
      <c r="F28" s="52">
        <v>9.8031000000000006</v>
      </c>
      <c r="G28" s="52"/>
      <c r="H28" s="52">
        <v>118.18414813865574</v>
      </c>
      <c r="I28" s="52">
        <v>44.522187456435411</v>
      </c>
      <c r="J28" s="52">
        <v>54.670529076800001</v>
      </c>
      <c r="K28" s="7">
        <v>17.459936000000003</v>
      </c>
    </row>
    <row r="29" spans="1:11" ht="12" customHeight="1" x14ac:dyDescent="0.25">
      <c r="A29" s="14">
        <v>41843</v>
      </c>
      <c r="B29" s="52">
        <v>86.105699999999999</v>
      </c>
      <c r="C29" s="52">
        <v>1.2991999999999999</v>
      </c>
      <c r="D29" s="52">
        <v>6.8900000000000003E-2</v>
      </c>
      <c r="E29" s="52">
        <f t="shared" si="1"/>
        <v>1.3680999999999999</v>
      </c>
      <c r="F29" s="52">
        <v>9.3369999999999997</v>
      </c>
      <c r="G29" s="52"/>
      <c r="H29" s="52">
        <v>115.70128788364195</v>
      </c>
      <c r="I29" s="52">
        <v>44.221836406479525</v>
      </c>
      <c r="J29" s="52">
        <v>54.455841221600004</v>
      </c>
      <c r="K29" s="7">
        <v>4.5947200000000006</v>
      </c>
    </row>
    <row r="30" spans="1:11" ht="12" customHeight="1" x14ac:dyDescent="0.25">
      <c r="A30" s="14">
        <v>41844</v>
      </c>
      <c r="B30" s="52">
        <v>85.486500000000007</v>
      </c>
      <c r="C30" s="52">
        <v>1.2532000000000001</v>
      </c>
      <c r="D30" s="52">
        <v>0.20349999999999999</v>
      </c>
      <c r="E30" s="52">
        <f t="shared" si="1"/>
        <v>1.4567000000000001</v>
      </c>
      <c r="F30" s="52">
        <v>9.6823999999999995</v>
      </c>
      <c r="G30" s="52"/>
      <c r="H30" s="52">
        <v>117.52739155507145</v>
      </c>
      <c r="I30" s="52">
        <v>44.349673664428444</v>
      </c>
      <c r="J30" s="52">
        <v>54.534203058399996</v>
      </c>
      <c r="K30" s="7">
        <v>17.919408000000001</v>
      </c>
    </row>
    <row r="31" spans="1:11" ht="12" customHeight="1" x14ac:dyDescent="0.25">
      <c r="A31" s="14">
        <v>41845</v>
      </c>
      <c r="B31" s="52">
        <v>85.476699999999994</v>
      </c>
      <c r="C31" s="52">
        <v>0.36180000000000001</v>
      </c>
      <c r="D31" s="52">
        <v>0.1575</v>
      </c>
      <c r="E31" s="52">
        <f t="shared" si="1"/>
        <v>0.51929999999999998</v>
      </c>
      <c r="F31" s="52">
        <v>9.4770000000000003</v>
      </c>
      <c r="G31" s="52"/>
      <c r="H31" s="52">
        <v>105.40142243864933</v>
      </c>
      <c r="I31" s="52">
        <v>44.245271933059875</v>
      </c>
      <c r="J31" s="52">
        <v>54.448069613600005</v>
      </c>
      <c r="K31" s="7">
        <v>5.0541920000000005</v>
      </c>
    </row>
    <row r="32" spans="1:11" ht="12" customHeight="1" x14ac:dyDescent="0.25">
      <c r="A32" s="14">
        <v>41846</v>
      </c>
      <c r="B32" s="52">
        <v>85.204800000000006</v>
      </c>
      <c r="C32" s="52">
        <v>0.3755</v>
      </c>
      <c r="D32" s="52">
        <v>0.20710000000000001</v>
      </c>
      <c r="E32" s="52">
        <f t="shared" si="1"/>
        <v>0.58260000000000001</v>
      </c>
      <c r="F32" s="52">
        <v>9.6206999999999994</v>
      </c>
      <c r="G32" s="52"/>
      <c r="H32" s="52">
        <v>108.44492855769846</v>
      </c>
      <c r="I32" s="52">
        <v>44.347251869153844</v>
      </c>
      <c r="J32" s="52">
        <v>54.472908724</v>
      </c>
      <c r="K32" s="7">
        <v>10.567856000000001</v>
      </c>
    </row>
    <row r="33" spans="1:11" ht="12" customHeight="1" x14ac:dyDescent="0.25">
      <c r="A33" s="14">
        <v>41847</v>
      </c>
      <c r="B33" s="52">
        <v>85.344099999999997</v>
      </c>
      <c r="C33" s="52">
        <v>0.38629999999999998</v>
      </c>
      <c r="D33" s="52">
        <v>0.19320000000000001</v>
      </c>
      <c r="E33" s="52">
        <f t="shared" si="1"/>
        <v>0.57950000000000002</v>
      </c>
      <c r="F33" s="52">
        <v>9.2436000000000007</v>
      </c>
      <c r="G33" s="52"/>
      <c r="H33" s="52">
        <v>116.11776766835395</v>
      </c>
      <c r="I33" s="52">
        <v>44.082147255040596</v>
      </c>
      <c r="J33" s="52">
        <v>54.277484695199995</v>
      </c>
      <c r="K33" s="7">
        <v>17.689672000000002</v>
      </c>
    </row>
    <row r="34" spans="1:11" ht="12" customHeight="1" x14ac:dyDescent="0.25">
      <c r="A34" s="14">
        <v>41848</v>
      </c>
      <c r="B34" s="52">
        <v>86.026399999999995</v>
      </c>
      <c r="C34" s="52">
        <v>0.48899999999999999</v>
      </c>
      <c r="D34" s="52">
        <v>0.22309999999999999</v>
      </c>
      <c r="E34" s="52">
        <f t="shared" si="1"/>
        <v>0.71209999999999996</v>
      </c>
      <c r="F34" s="52">
        <v>9.6510999999999996</v>
      </c>
      <c r="G34" s="52"/>
      <c r="H34" s="52">
        <v>118.9209969885308</v>
      </c>
      <c r="I34" s="52">
        <v>44.493837548367054</v>
      </c>
      <c r="J34" s="52">
        <v>54.486623547199997</v>
      </c>
      <c r="K34" s="7">
        <v>16.081520000000001</v>
      </c>
    </row>
    <row r="35" spans="1:11" ht="12" customHeight="1" x14ac:dyDescent="0.25">
      <c r="A35" s="14">
        <v>41849</v>
      </c>
      <c r="B35" s="52">
        <v>85.687100000000001</v>
      </c>
      <c r="C35" s="52">
        <v>0.45419999999999999</v>
      </c>
      <c r="D35" s="52">
        <v>0.21579999999999999</v>
      </c>
      <c r="E35" s="52">
        <f t="shared" si="1"/>
        <v>0.66999999999999993</v>
      </c>
      <c r="F35" s="52">
        <v>9.5471000000000004</v>
      </c>
      <c r="G35" s="52"/>
      <c r="H35" s="52">
        <v>133.83417697187161</v>
      </c>
      <c r="I35" s="52">
        <v>44.370903494389474</v>
      </c>
      <c r="J35" s="52">
        <v>54.4371330464</v>
      </c>
      <c r="K35" s="7">
        <v>11.486800000000001</v>
      </c>
    </row>
    <row r="36" spans="1:11" ht="12" customHeight="1" x14ac:dyDescent="0.25">
      <c r="A36" s="41">
        <v>41850</v>
      </c>
      <c r="B36" s="52">
        <v>84.732200000000006</v>
      </c>
      <c r="C36" s="52">
        <v>0.43680000000000002</v>
      </c>
      <c r="D36" s="52">
        <v>0.13039999999999999</v>
      </c>
      <c r="E36" s="52">
        <f t="shared" si="1"/>
        <v>0.56720000000000004</v>
      </c>
      <c r="F36" s="52">
        <v>10.1876</v>
      </c>
      <c r="G36" s="52"/>
      <c r="H36" s="52">
        <v>148.13865573140257</v>
      </c>
      <c r="I36" s="52">
        <v>44.598854043151483</v>
      </c>
      <c r="J36" s="52">
        <v>54.582747450399999</v>
      </c>
      <c r="K36" s="47">
        <v>14.932840000000001</v>
      </c>
    </row>
    <row r="37" spans="1:11" ht="12" customHeight="1" thickBot="1" x14ac:dyDescent="0.3">
      <c r="A37" s="41">
        <v>41851</v>
      </c>
      <c r="B37" s="52">
        <v>85.113699999999994</v>
      </c>
      <c r="C37" s="52">
        <v>0.55000000000000004</v>
      </c>
      <c r="D37" s="52">
        <v>0.27310000000000001</v>
      </c>
      <c r="E37" s="52">
        <f t="shared" si="1"/>
        <v>0.82310000000000005</v>
      </c>
      <c r="F37" s="52">
        <v>9.6981000000000002</v>
      </c>
      <c r="G37" s="52"/>
      <c r="H37" s="52">
        <v>142.67636317037227</v>
      </c>
      <c r="I37" s="52">
        <v>44.459895199999998</v>
      </c>
      <c r="J37" s="52">
        <v>54.474185220000003</v>
      </c>
      <c r="K37" s="46">
        <v>19.757296</v>
      </c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8">
        <v>86.962699999999998</v>
      </c>
      <c r="C39" s="8">
        <v>1.2991999999999999</v>
      </c>
      <c r="D39" s="8">
        <v>0.496</v>
      </c>
      <c r="E39" s="8">
        <v>1.4567000000000001</v>
      </c>
      <c r="F39" s="8">
        <v>10.1876</v>
      </c>
      <c r="G39" s="8"/>
      <c r="H39" s="8">
        <v>127.93559999999999</v>
      </c>
      <c r="I39" s="8">
        <v>44.575347700000002</v>
      </c>
      <c r="J39" s="7">
        <v>54.662599784000001</v>
      </c>
      <c r="K39" s="8">
        <v>11.008900000000001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75"/>
      <c r="C41" s="76"/>
      <c r="D41" s="76"/>
      <c r="E41" s="76"/>
      <c r="F41" s="76"/>
      <c r="G41" s="76"/>
      <c r="H41" s="76"/>
      <c r="I41" s="76"/>
      <c r="J41" s="76"/>
      <c r="K41" s="77"/>
    </row>
    <row r="42" spans="1:11" x14ac:dyDescent="0.25">
      <c r="A42" s="2"/>
      <c r="B42" s="78"/>
      <c r="C42" s="79"/>
      <c r="D42" s="79"/>
      <c r="E42" s="79"/>
      <c r="F42" s="79"/>
      <c r="G42" s="79"/>
      <c r="H42" s="79"/>
      <c r="I42" s="79"/>
      <c r="J42" s="79"/>
      <c r="K42" s="80"/>
    </row>
    <row r="43" spans="1:11" x14ac:dyDescent="0.25">
      <c r="A43" s="2"/>
      <c r="B43" s="78"/>
      <c r="C43" s="79"/>
      <c r="D43" s="79"/>
      <c r="E43" s="79"/>
      <c r="F43" s="79"/>
      <c r="G43" s="79"/>
      <c r="H43" s="79"/>
      <c r="I43" s="79"/>
      <c r="J43" s="79"/>
      <c r="K43" s="80"/>
    </row>
    <row r="44" spans="1:11" x14ac:dyDescent="0.25">
      <c r="A44" s="2"/>
      <c r="B44" s="78"/>
      <c r="C44" s="79"/>
      <c r="D44" s="79"/>
      <c r="E44" s="79"/>
      <c r="F44" s="79"/>
      <c r="G44" s="79"/>
      <c r="H44" s="79"/>
      <c r="I44" s="79"/>
      <c r="J44" s="79"/>
      <c r="K44" s="80"/>
    </row>
    <row r="45" spans="1:11" x14ac:dyDescent="0.25">
      <c r="A45" s="2"/>
      <c r="B45" s="81"/>
      <c r="C45" s="82"/>
      <c r="D45" s="82"/>
      <c r="E45" s="82"/>
      <c r="F45" s="82"/>
      <c r="G45" s="82"/>
      <c r="H45" s="82"/>
      <c r="I45" s="82"/>
      <c r="J45" s="82"/>
      <c r="K45" s="83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list" allowBlank="1" showInputMessage="1" showErrorMessage="1" sqref="C4:D4">
      <formula1>regiones</formula1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M45"/>
  <sheetViews>
    <sheetView showGridLines="0" workbookViewId="0">
      <selection activeCell="B46" sqref="B46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84" t="s">
        <v>21</v>
      </c>
      <c r="B1" s="85"/>
      <c r="C1" s="85"/>
      <c r="D1" s="85"/>
      <c r="E1" s="85"/>
      <c r="F1" s="85"/>
      <c r="G1" s="85"/>
      <c r="H1" s="85"/>
      <c r="I1" s="85"/>
      <c r="J1" s="85"/>
      <c r="K1" s="86"/>
    </row>
    <row r="2" spans="1:13" x14ac:dyDescent="0.25">
      <c r="A2" s="70" t="s">
        <v>0</v>
      </c>
      <c r="B2" s="71"/>
      <c r="C2" s="72" t="s">
        <v>29</v>
      </c>
      <c r="D2" s="72"/>
      <c r="E2" s="72"/>
      <c r="F2" s="72"/>
      <c r="G2" s="72"/>
      <c r="H2" s="72"/>
      <c r="I2" s="72"/>
      <c r="J2" s="72"/>
      <c r="K2" s="72"/>
    </row>
    <row r="3" spans="1:13" x14ac:dyDescent="0.25">
      <c r="A3" s="70" t="s">
        <v>1</v>
      </c>
      <c r="B3" s="71"/>
      <c r="C3" s="73" t="s">
        <v>28</v>
      </c>
      <c r="D3" s="73"/>
      <c r="E3" s="73"/>
      <c r="F3" s="73"/>
      <c r="G3" s="73"/>
      <c r="H3" s="73"/>
      <c r="I3" s="73"/>
      <c r="J3" s="73"/>
      <c r="K3" s="73"/>
    </row>
    <row r="4" spans="1:13" ht="15.75" thickBot="1" x14ac:dyDescent="0.3">
      <c r="A4" s="70" t="s">
        <v>2</v>
      </c>
      <c r="B4" s="70"/>
      <c r="C4" s="87" t="s">
        <v>9</v>
      </c>
      <c r="D4" s="87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41821</v>
      </c>
      <c r="B7" s="11">
        <v>83.027000000000001</v>
      </c>
      <c r="C7" s="10">
        <v>0.73799999999999999</v>
      </c>
      <c r="D7" s="10">
        <v>0.24299999999999999</v>
      </c>
      <c r="E7" s="10">
        <v>0.49049999999999999</v>
      </c>
      <c r="F7" s="10">
        <v>9.0129999999999999</v>
      </c>
      <c r="G7" s="10" t="s">
        <v>35</v>
      </c>
      <c r="H7" s="10" t="s">
        <v>35</v>
      </c>
      <c r="I7" s="10">
        <v>44.691400000000002</v>
      </c>
      <c r="J7" s="10" t="s">
        <v>35</v>
      </c>
      <c r="K7" s="10" t="s">
        <v>35</v>
      </c>
    </row>
    <row r="8" spans="1:13" ht="12" customHeight="1" x14ac:dyDescent="0.25">
      <c r="A8" s="14">
        <v>41822</v>
      </c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>
        <v>41823</v>
      </c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>
        <v>41824</v>
      </c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>
        <v>41825</v>
      </c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>
        <v>41826</v>
      </c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>
        <v>41827</v>
      </c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>
        <v>41828</v>
      </c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>
        <v>41829</v>
      </c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>
        <v>41830</v>
      </c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>
        <v>41831</v>
      </c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>
        <v>41832</v>
      </c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>
        <v>41833</v>
      </c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>
        <v>41834</v>
      </c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>
        <v>41835</v>
      </c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>
        <v>41836</v>
      </c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>
        <v>41837</v>
      </c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>
        <v>41838</v>
      </c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>
        <v>41839</v>
      </c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>
        <v>41840</v>
      </c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>
        <v>41841</v>
      </c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>
        <v>41842</v>
      </c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>
        <v>41843</v>
      </c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>
        <v>41844</v>
      </c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>
        <v>41845</v>
      </c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>
        <v>41846</v>
      </c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>
        <v>41847</v>
      </c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>
        <v>41848</v>
      </c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>
        <v>41849</v>
      </c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41">
        <v>41850</v>
      </c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41">
        <v>41851</v>
      </c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11">
        <v>83.027000000000001</v>
      </c>
      <c r="C39" s="10">
        <v>0.73799999999999999</v>
      </c>
      <c r="D39" s="10">
        <v>0.24299999999999999</v>
      </c>
      <c r="E39" s="10">
        <v>0.49049999999999999</v>
      </c>
      <c r="F39" s="10">
        <v>9.0129999999999999</v>
      </c>
      <c r="G39" s="10" t="s">
        <v>35</v>
      </c>
      <c r="H39" s="10" t="s">
        <v>35</v>
      </c>
      <c r="I39" s="10">
        <v>44.691400000000002</v>
      </c>
      <c r="J39" s="10" t="s">
        <v>35</v>
      </c>
      <c r="K39" s="10" t="s">
        <v>35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75" t="s">
        <v>43</v>
      </c>
      <c r="C41" s="76"/>
      <c r="D41" s="76"/>
      <c r="E41" s="76"/>
      <c r="F41" s="76"/>
      <c r="G41" s="76"/>
      <c r="H41" s="76"/>
      <c r="I41" s="76"/>
      <c r="J41" s="76"/>
      <c r="K41" s="77"/>
    </row>
    <row r="42" spans="1:11" x14ac:dyDescent="0.25">
      <c r="A42" s="2"/>
      <c r="B42" s="78"/>
      <c r="C42" s="79"/>
      <c r="D42" s="79"/>
      <c r="E42" s="79"/>
      <c r="F42" s="79"/>
      <c r="G42" s="79"/>
      <c r="H42" s="79"/>
      <c r="I42" s="79"/>
      <c r="J42" s="79"/>
      <c r="K42" s="80"/>
    </row>
    <row r="43" spans="1:11" x14ac:dyDescent="0.25">
      <c r="A43" s="2"/>
      <c r="B43" s="78"/>
      <c r="C43" s="79"/>
      <c r="D43" s="79"/>
      <c r="E43" s="79"/>
      <c r="F43" s="79"/>
      <c r="G43" s="79"/>
      <c r="H43" s="79"/>
      <c r="I43" s="79"/>
      <c r="J43" s="79"/>
      <c r="K43" s="80"/>
    </row>
    <row r="44" spans="1:11" x14ac:dyDescent="0.25">
      <c r="A44" s="2"/>
      <c r="B44" s="78"/>
      <c r="C44" s="79"/>
      <c r="D44" s="79"/>
      <c r="E44" s="79"/>
      <c r="F44" s="79"/>
      <c r="G44" s="79"/>
      <c r="H44" s="79"/>
      <c r="I44" s="79"/>
      <c r="J44" s="79"/>
      <c r="K44" s="80"/>
    </row>
    <row r="45" spans="1:11" x14ac:dyDescent="0.25">
      <c r="A45" s="2"/>
      <c r="B45" s="81"/>
      <c r="C45" s="82"/>
      <c r="D45" s="82"/>
      <c r="E45" s="82"/>
      <c r="F45" s="82"/>
      <c r="G45" s="82"/>
      <c r="H45" s="82"/>
      <c r="I45" s="82"/>
      <c r="J45" s="82"/>
      <c r="K45" s="83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C39" sqref="C39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97" t="s">
        <v>22</v>
      </c>
      <c r="B1" s="98"/>
      <c r="C1" s="98"/>
      <c r="D1" s="98"/>
      <c r="E1" s="98"/>
      <c r="F1" s="98"/>
      <c r="G1" s="98"/>
      <c r="H1" s="98"/>
      <c r="I1" s="98"/>
      <c r="J1" s="98"/>
      <c r="K1" s="99"/>
    </row>
    <row r="2" spans="1:13" x14ac:dyDescent="0.25">
      <c r="A2" s="70" t="s">
        <v>0</v>
      </c>
      <c r="B2" s="71"/>
      <c r="C2" s="72" t="s">
        <v>29</v>
      </c>
      <c r="D2" s="72"/>
      <c r="E2" s="72"/>
      <c r="F2" s="72"/>
      <c r="G2" s="72"/>
      <c r="H2" s="72"/>
      <c r="I2" s="72"/>
      <c r="J2" s="72"/>
      <c r="K2" s="72"/>
    </row>
    <row r="3" spans="1:13" x14ac:dyDescent="0.25">
      <c r="A3" s="70" t="s">
        <v>1</v>
      </c>
      <c r="B3" s="71"/>
      <c r="C3" s="73" t="s">
        <v>27</v>
      </c>
      <c r="D3" s="73"/>
      <c r="E3" s="73"/>
      <c r="F3" s="73"/>
      <c r="G3" s="73"/>
      <c r="H3" s="73"/>
      <c r="I3" s="73"/>
      <c r="J3" s="73"/>
      <c r="K3" s="73"/>
    </row>
    <row r="4" spans="1:13" ht="15.75" thickBot="1" x14ac:dyDescent="0.3">
      <c r="A4" s="70" t="s">
        <v>2</v>
      </c>
      <c r="B4" s="70"/>
      <c r="C4" s="87" t="s">
        <v>9</v>
      </c>
      <c r="D4" s="87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41821</v>
      </c>
      <c r="B7" s="52">
        <v>86.4148</v>
      </c>
      <c r="C7" s="52">
        <v>0.39810000000000001</v>
      </c>
      <c r="D7" s="52">
        <v>7.5700000000000003E-2</v>
      </c>
      <c r="E7" s="52">
        <f>SUM(C7+D7)</f>
        <v>0.4738</v>
      </c>
      <c r="F7" s="52">
        <v>9.0892999999999997</v>
      </c>
      <c r="G7" s="52"/>
      <c r="H7" s="52">
        <v>0</v>
      </c>
      <c r="I7" s="52">
        <v>44.030011591536777</v>
      </c>
      <c r="J7" s="52">
        <v>54.306033152800005</v>
      </c>
      <c r="K7" s="10">
        <v>0</v>
      </c>
    </row>
    <row r="8" spans="1:13" ht="12" customHeight="1" x14ac:dyDescent="0.25">
      <c r="A8" s="14">
        <v>41822</v>
      </c>
      <c r="B8" s="53">
        <v>84.281999999999996</v>
      </c>
      <c r="C8" s="53">
        <v>0.21179999999999999</v>
      </c>
      <c r="D8" s="53">
        <v>7.0800000000000002E-2</v>
      </c>
      <c r="E8" s="53">
        <v>0.26140000000000002</v>
      </c>
      <c r="F8" s="53">
        <v>9.3001000000000005</v>
      </c>
      <c r="G8" s="53"/>
      <c r="H8" s="53">
        <v>0</v>
      </c>
      <c r="I8" s="52">
        <v>44.171679163423107</v>
      </c>
      <c r="J8" s="53">
        <v>54.329914891199998</v>
      </c>
      <c r="K8" s="7">
        <v>0</v>
      </c>
    </row>
    <row r="9" spans="1:13" ht="12" customHeight="1" x14ac:dyDescent="0.25">
      <c r="A9" s="14">
        <v>41823</v>
      </c>
      <c r="B9" s="52">
        <v>84.549400000000006</v>
      </c>
      <c r="C9" s="52">
        <v>0.24510000000000001</v>
      </c>
      <c r="D9" s="52">
        <v>6.54E-2</v>
      </c>
      <c r="E9" s="54">
        <v>0.29560000000000003</v>
      </c>
      <c r="F9" s="52">
        <v>8.9625000000000004</v>
      </c>
      <c r="G9" s="52"/>
      <c r="H9" s="52">
        <v>0</v>
      </c>
      <c r="I9" s="52">
        <v>44.340381422251752</v>
      </c>
      <c r="J9" s="52">
        <v>54.134888828800001</v>
      </c>
      <c r="K9" s="7">
        <v>0</v>
      </c>
    </row>
    <row r="10" spans="1:13" ht="12" customHeight="1" x14ac:dyDescent="0.25">
      <c r="A10" s="14">
        <v>41824</v>
      </c>
      <c r="B10" s="52">
        <v>84.543499999999995</v>
      </c>
      <c r="C10" s="52">
        <v>0.26829999999999998</v>
      </c>
      <c r="D10" s="52">
        <v>8.3799999999999999E-2</v>
      </c>
      <c r="E10" s="52">
        <v>0.44389999999999996</v>
      </c>
      <c r="F10" s="52">
        <v>8.9924999999999997</v>
      </c>
      <c r="G10" s="52"/>
      <c r="H10" s="52">
        <v>0</v>
      </c>
      <c r="I10" s="52">
        <v>44.168277472522021</v>
      </c>
      <c r="J10" s="52">
        <v>54.2630302552</v>
      </c>
      <c r="K10" s="7">
        <v>0</v>
      </c>
    </row>
    <row r="11" spans="1:13" ht="12" customHeight="1" x14ac:dyDescent="0.25">
      <c r="A11" s="14">
        <v>41825</v>
      </c>
      <c r="B11" s="52">
        <v>84.662499999999994</v>
      </c>
      <c r="C11" s="52">
        <v>0.27050000000000002</v>
      </c>
      <c r="D11" s="52">
        <v>0.1046</v>
      </c>
      <c r="E11" s="52">
        <f t="shared" ref="E11:E36" si="0">SUM(C11+D11)</f>
        <v>0.37509999999999999</v>
      </c>
      <c r="F11" s="52">
        <v>8.7728000000000002</v>
      </c>
      <c r="G11" s="52"/>
      <c r="H11" s="52">
        <v>0</v>
      </c>
      <c r="I11" s="52">
        <v>43.823324405285767</v>
      </c>
      <c r="J11" s="52">
        <v>54.041194022399999</v>
      </c>
      <c r="K11" s="7">
        <v>0</v>
      </c>
    </row>
    <row r="12" spans="1:13" ht="12" customHeight="1" x14ac:dyDescent="0.25">
      <c r="A12" s="14">
        <v>41826</v>
      </c>
      <c r="B12" s="52">
        <v>84.726299999999995</v>
      </c>
      <c r="C12" s="52">
        <v>0.29659999999999997</v>
      </c>
      <c r="D12" s="52">
        <v>6.8199999999999997E-2</v>
      </c>
      <c r="E12" s="52">
        <f t="shared" si="0"/>
        <v>0.36479999999999996</v>
      </c>
      <c r="F12" s="52">
        <v>8.7827999999999999</v>
      </c>
      <c r="G12" s="52"/>
      <c r="H12" s="52">
        <v>0</v>
      </c>
      <c r="I12" s="52">
        <v>43.943315046544974</v>
      </c>
      <c r="J12" s="52">
        <v>54.153919882400004</v>
      </c>
      <c r="K12" s="7">
        <v>0</v>
      </c>
    </row>
    <row r="13" spans="1:13" ht="12" customHeight="1" x14ac:dyDescent="0.25">
      <c r="A13" s="14">
        <v>41827</v>
      </c>
      <c r="B13" s="52">
        <v>84.629400000000004</v>
      </c>
      <c r="C13" s="52">
        <v>0.27679999999999999</v>
      </c>
      <c r="D13" s="52">
        <v>6.9099999999999995E-2</v>
      </c>
      <c r="E13" s="52">
        <f t="shared" si="0"/>
        <v>0.34589999999999999</v>
      </c>
      <c r="F13" s="52">
        <v>8.4781999999999993</v>
      </c>
      <c r="G13" s="52"/>
      <c r="H13" s="52">
        <v>132.76094060357534</v>
      </c>
      <c r="I13" s="52">
        <v>43.72165743965806</v>
      </c>
      <c r="J13" s="52">
        <v>44.394954032000001</v>
      </c>
      <c r="K13" s="7">
        <v>10.33812</v>
      </c>
    </row>
    <row r="14" spans="1:13" ht="12" customHeight="1" x14ac:dyDescent="0.25">
      <c r="A14" s="14">
        <v>41828</v>
      </c>
      <c r="B14" s="52">
        <v>83.954599999999999</v>
      </c>
      <c r="C14" s="52">
        <v>0.20780000000000001</v>
      </c>
      <c r="D14" s="52">
        <v>5.3800000000000001E-2</v>
      </c>
      <c r="E14" s="52">
        <f t="shared" si="0"/>
        <v>0.2616</v>
      </c>
      <c r="F14" s="52">
        <v>9.1616</v>
      </c>
      <c r="G14" s="52"/>
      <c r="H14" s="52">
        <v>131.46504773499072</v>
      </c>
      <c r="I14" s="52">
        <v>44.16981251814223</v>
      </c>
      <c r="J14" s="52">
        <v>54.302567841600002</v>
      </c>
      <c r="K14" s="7">
        <v>14.243632</v>
      </c>
    </row>
    <row r="15" spans="1:13" ht="12" customHeight="1" x14ac:dyDescent="0.25">
      <c r="A15" s="14">
        <v>41829</v>
      </c>
      <c r="B15" s="52">
        <v>84.136399999999995</v>
      </c>
      <c r="C15" s="52">
        <v>0.23580000000000001</v>
      </c>
      <c r="D15" s="52">
        <v>0.14249999999999999</v>
      </c>
      <c r="E15" s="52">
        <f t="shared" si="0"/>
        <v>0.37829999999999997</v>
      </c>
      <c r="F15" s="52">
        <v>8.9009</v>
      </c>
      <c r="G15" s="52"/>
      <c r="H15" s="52">
        <v>128.96616902671877</v>
      </c>
      <c r="I15" s="52">
        <v>43.999560310337856</v>
      </c>
      <c r="J15" s="52">
        <v>54.210059425600001</v>
      </c>
      <c r="K15" s="7">
        <v>12.176008000000001</v>
      </c>
    </row>
    <row r="16" spans="1:13" ht="12" customHeight="1" x14ac:dyDescent="0.25">
      <c r="A16" s="14">
        <v>41830</v>
      </c>
      <c r="B16" s="52">
        <v>84.493399999999994</v>
      </c>
      <c r="C16" s="52">
        <v>0.19</v>
      </c>
      <c r="D16" s="52">
        <v>0.1173</v>
      </c>
      <c r="E16" s="52">
        <f t="shared" si="0"/>
        <v>0.30730000000000002</v>
      </c>
      <c r="F16" s="52">
        <v>8.6020000000000003</v>
      </c>
      <c r="G16" s="52"/>
      <c r="H16" s="52">
        <v>130.45428333440123</v>
      </c>
      <c r="I16" s="52">
        <v>43.951072243101471</v>
      </c>
      <c r="J16" s="52">
        <v>54.191482654400005</v>
      </c>
      <c r="K16" s="7">
        <v>12.405744000000002</v>
      </c>
    </row>
    <row r="17" spans="1:11" ht="12" customHeight="1" x14ac:dyDescent="0.25">
      <c r="A17" s="14">
        <v>41831</v>
      </c>
      <c r="B17" s="52">
        <v>84.293499999999995</v>
      </c>
      <c r="C17" s="52">
        <v>0.30940000000000001</v>
      </c>
      <c r="D17" s="52">
        <v>0.17580000000000001</v>
      </c>
      <c r="E17" s="52">
        <f t="shared" si="0"/>
        <v>0.48520000000000002</v>
      </c>
      <c r="F17" s="52">
        <v>8.3617000000000008</v>
      </c>
      <c r="G17" s="52"/>
      <c r="H17" s="52">
        <v>135.94861280194786</v>
      </c>
      <c r="I17" s="52">
        <v>43.890531087075352</v>
      </c>
      <c r="J17" s="52">
        <v>54.099139432000001</v>
      </c>
      <c r="K17" s="7">
        <v>5.2839280000000004</v>
      </c>
    </row>
    <row r="18" spans="1:11" ht="12" customHeight="1" x14ac:dyDescent="0.25">
      <c r="A18" s="14">
        <v>41832</v>
      </c>
      <c r="B18" s="52">
        <v>84.288200000000003</v>
      </c>
      <c r="C18" s="52">
        <v>0.30499999999999999</v>
      </c>
      <c r="D18" s="52">
        <v>0.16370000000000001</v>
      </c>
      <c r="E18" s="52">
        <f t="shared" si="0"/>
        <v>0.46870000000000001</v>
      </c>
      <c r="F18" s="52">
        <v>8.5150000000000006</v>
      </c>
      <c r="G18" s="52"/>
      <c r="H18" s="52">
        <v>132.05612866021656</v>
      </c>
      <c r="I18" s="52">
        <v>43.839136865509467</v>
      </c>
      <c r="J18" s="52">
        <v>54.023976344000005</v>
      </c>
      <c r="K18" s="7">
        <v>12.405744000000002</v>
      </c>
    </row>
    <row r="19" spans="1:11" ht="12" customHeight="1" x14ac:dyDescent="0.25">
      <c r="A19" s="14">
        <v>41833</v>
      </c>
      <c r="B19" s="52">
        <v>84.581199999999995</v>
      </c>
      <c r="C19" s="52">
        <v>0.37319999999999998</v>
      </c>
      <c r="D19" s="52">
        <v>0.246</v>
      </c>
      <c r="E19" s="52">
        <f t="shared" si="0"/>
        <v>0.61919999999999997</v>
      </c>
      <c r="F19" s="52">
        <v>9.4710999999999999</v>
      </c>
      <c r="G19" s="52"/>
      <c r="H19" s="52">
        <v>132.63279297751009</v>
      </c>
      <c r="I19" s="52">
        <v>44.270249956938216</v>
      </c>
      <c r="J19" s="52">
        <v>54.353233469599999</v>
      </c>
      <c r="K19" s="7">
        <v>15.851784</v>
      </c>
    </row>
    <row r="20" spans="1:11" ht="12" customHeight="1" x14ac:dyDescent="0.25">
      <c r="A20" s="14">
        <v>41834</v>
      </c>
      <c r="B20" s="52">
        <v>84.231300000000005</v>
      </c>
      <c r="C20" s="52">
        <v>0.19600000000000001</v>
      </c>
      <c r="D20" s="52">
        <v>6.0999999999999999E-2</v>
      </c>
      <c r="E20" s="52">
        <f t="shared" si="0"/>
        <v>0.25700000000000001</v>
      </c>
      <c r="F20" s="52">
        <v>8.4108000000000001</v>
      </c>
      <c r="G20" s="52"/>
      <c r="H20" s="52">
        <v>145.99218299481004</v>
      </c>
      <c r="I20" s="52">
        <v>43.781863270184608</v>
      </c>
      <c r="J20" s="52">
        <v>54.005636100000004</v>
      </c>
      <c r="K20" s="7">
        <v>0</v>
      </c>
    </row>
    <row r="21" spans="1:11" ht="12" customHeight="1" x14ac:dyDescent="0.25">
      <c r="A21" s="14">
        <v>41835</v>
      </c>
      <c r="B21" s="52">
        <v>85.113900000000001</v>
      </c>
      <c r="C21" s="52">
        <v>0.16830000000000001</v>
      </c>
      <c r="D21" s="52">
        <v>5.8099999999999999E-2</v>
      </c>
      <c r="E21" s="52">
        <f t="shared" si="0"/>
        <v>0.22639999999999999</v>
      </c>
      <c r="F21" s="52">
        <v>8.0380000000000003</v>
      </c>
      <c r="G21" s="52"/>
      <c r="H21" s="52">
        <v>132.36047927212149</v>
      </c>
      <c r="I21" s="52">
        <v>43.36170041923593</v>
      </c>
      <c r="J21" s="52">
        <v>53.8510186448</v>
      </c>
      <c r="K21" s="7">
        <v>11.257064</v>
      </c>
    </row>
    <row r="22" spans="1:11" ht="12" customHeight="1" x14ac:dyDescent="0.25">
      <c r="A22" s="14">
        <v>41836</v>
      </c>
      <c r="B22" s="52">
        <v>84.622600000000006</v>
      </c>
      <c r="C22" s="52">
        <v>0.17899999999999999</v>
      </c>
      <c r="D22" s="52">
        <v>0.1454</v>
      </c>
      <c r="E22" s="52">
        <f t="shared" si="0"/>
        <v>0.32440000000000002</v>
      </c>
      <c r="F22" s="52">
        <v>8.6635000000000009</v>
      </c>
      <c r="G22" s="52"/>
      <c r="H22" s="52">
        <v>129.46113923239574</v>
      </c>
      <c r="I22" s="52">
        <v>43.936016128171225</v>
      </c>
      <c r="J22" s="52">
        <v>54.169271623999997</v>
      </c>
      <c r="K22" s="7">
        <v>12.865216000000002</v>
      </c>
    </row>
    <row r="23" spans="1:11" ht="12" customHeight="1" x14ac:dyDescent="0.25">
      <c r="A23" s="14">
        <v>41837</v>
      </c>
      <c r="B23" s="52">
        <v>84.543099999999995</v>
      </c>
      <c r="C23" s="52">
        <v>0.25940000000000002</v>
      </c>
      <c r="D23" s="52">
        <v>0.13569999999999999</v>
      </c>
      <c r="E23" s="52">
        <f t="shared" si="0"/>
        <v>0.39510000000000001</v>
      </c>
      <c r="F23" s="52">
        <v>8.9669000000000008</v>
      </c>
      <c r="G23" s="52"/>
      <c r="H23" s="52">
        <v>131.19113218427628</v>
      </c>
      <c r="I23" s="52">
        <v>44.07512032290537</v>
      </c>
      <c r="J23" s="52">
        <v>54.226143275200002</v>
      </c>
      <c r="K23" s="7">
        <v>6.662344</v>
      </c>
    </row>
    <row r="24" spans="1:11" ht="12" customHeight="1" x14ac:dyDescent="0.25">
      <c r="A24" s="14">
        <v>41838</v>
      </c>
      <c r="B24" s="52">
        <v>84.840500000000006</v>
      </c>
      <c r="C24" s="52">
        <v>0.22509999999999999</v>
      </c>
      <c r="D24" s="52">
        <v>4.41E-2</v>
      </c>
      <c r="E24" s="52">
        <f t="shared" si="0"/>
        <v>0.26919999999999999</v>
      </c>
      <c r="F24" s="52">
        <v>8.1860999999999997</v>
      </c>
      <c r="G24" s="52"/>
      <c r="H24" s="52">
        <v>128.14762606522714</v>
      </c>
      <c r="I24" s="52">
        <v>43.84980766807324</v>
      </c>
      <c r="J24" s="52">
        <v>43.0860312792</v>
      </c>
      <c r="K24" s="7">
        <v>4.8244559999999996</v>
      </c>
    </row>
    <row r="25" spans="1:11" ht="12" customHeight="1" x14ac:dyDescent="0.25">
      <c r="A25" s="14">
        <v>41839</v>
      </c>
      <c r="B25" s="52">
        <v>84.757999999999996</v>
      </c>
      <c r="C25" s="52">
        <v>0.22220000000000001</v>
      </c>
      <c r="D25" s="52">
        <v>5.8500000000000003E-2</v>
      </c>
      <c r="E25" s="52">
        <f t="shared" si="0"/>
        <v>0.28070000000000001</v>
      </c>
      <c r="F25" s="52">
        <v>8.8871000000000002</v>
      </c>
      <c r="G25" s="52"/>
      <c r="H25" s="52">
        <v>123.3901454475556</v>
      </c>
      <c r="I25" s="52">
        <v>43.997697390895851</v>
      </c>
      <c r="J25" s="52">
        <v>43.009734362400003</v>
      </c>
      <c r="K25" s="7">
        <v>5.0541920000000005</v>
      </c>
    </row>
    <row r="26" spans="1:11" ht="12" customHeight="1" x14ac:dyDescent="0.25">
      <c r="A26" s="14">
        <v>41840</v>
      </c>
      <c r="B26" s="52">
        <v>84.468100000000007</v>
      </c>
      <c r="C26" s="52">
        <v>0.25319999999999998</v>
      </c>
      <c r="D26" s="52">
        <v>7.0800000000000002E-2</v>
      </c>
      <c r="E26" s="52">
        <f t="shared" si="0"/>
        <v>0.32399999999999995</v>
      </c>
      <c r="F26" s="52">
        <v>9.3374000000000006</v>
      </c>
      <c r="G26" s="52"/>
      <c r="H26" s="52">
        <v>131.27122445056708</v>
      </c>
      <c r="I26" s="52">
        <v>44.082754566778682</v>
      </c>
      <c r="J26" s="55">
        <v>54.3033187216</v>
      </c>
      <c r="K26" s="7">
        <v>4.3649840000000006</v>
      </c>
    </row>
    <row r="27" spans="1:11" ht="12" customHeight="1" x14ac:dyDescent="0.25">
      <c r="A27" s="14">
        <v>41841</v>
      </c>
      <c r="B27" s="52">
        <v>84.299000000000007</v>
      </c>
      <c r="C27" s="52">
        <v>0.16789999999999999</v>
      </c>
      <c r="D27" s="52">
        <v>5.8500000000000003E-2</v>
      </c>
      <c r="E27" s="52">
        <f t="shared" si="0"/>
        <v>0.22639999999999999</v>
      </c>
      <c r="F27" s="52">
        <v>8.5763999999999996</v>
      </c>
      <c r="G27" s="52"/>
      <c r="H27" s="52">
        <v>127.34670340231948</v>
      </c>
      <c r="I27" s="52">
        <v>43.683307380025042</v>
      </c>
      <c r="J27" s="52">
        <v>53.975645952800001</v>
      </c>
      <c r="K27" s="7">
        <v>11.946272</v>
      </c>
    </row>
    <row r="28" spans="1:11" ht="12" customHeight="1" x14ac:dyDescent="0.25">
      <c r="A28" s="14">
        <v>41842</v>
      </c>
      <c r="B28" s="52">
        <v>84.447299999999998</v>
      </c>
      <c r="C28" s="52">
        <v>0.1109</v>
      </c>
      <c r="D28" s="52">
        <v>6.0299999999999999E-2</v>
      </c>
      <c r="E28" s="52">
        <f t="shared" si="0"/>
        <v>0.17119999999999999</v>
      </c>
      <c r="F28" s="52">
        <v>7.8699000000000003</v>
      </c>
      <c r="G28" s="52"/>
      <c r="H28" s="52">
        <v>118.18414813865574</v>
      </c>
      <c r="I28" s="52">
        <v>44.268088970385499</v>
      </c>
      <c r="J28" s="52">
        <v>53.806416372800001</v>
      </c>
      <c r="K28" s="7">
        <v>17.459936000000003</v>
      </c>
    </row>
    <row r="29" spans="1:11" ht="12" customHeight="1" x14ac:dyDescent="0.25">
      <c r="A29" s="14">
        <v>41843</v>
      </c>
      <c r="B29" s="52">
        <v>84.047300000000007</v>
      </c>
      <c r="C29" s="52">
        <v>0.22209999999999999</v>
      </c>
      <c r="D29" s="52">
        <v>4.7699999999999999E-2</v>
      </c>
      <c r="E29" s="52">
        <f t="shared" si="0"/>
        <v>0.26979999999999998</v>
      </c>
      <c r="F29" s="52">
        <v>8.5406999999999993</v>
      </c>
      <c r="G29" s="52"/>
      <c r="H29" s="52">
        <v>115.70128788364195</v>
      </c>
      <c r="I29" s="52">
        <v>43.679715671340873</v>
      </c>
      <c r="J29" s="52">
        <v>53.504337348800007</v>
      </c>
      <c r="K29" s="7">
        <v>4.5947200000000006</v>
      </c>
    </row>
    <row r="30" spans="1:11" ht="12" customHeight="1" x14ac:dyDescent="0.25">
      <c r="A30" s="14">
        <v>41844</v>
      </c>
      <c r="B30" s="52">
        <v>84.040300000000002</v>
      </c>
      <c r="C30" s="52">
        <v>0.1963</v>
      </c>
      <c r="D30" s="52">
        <v>5.2499999999999998E-2</v>
      </c>
      <c r="E30" s="52">
        <f t="shared" si="0"/>
        <v>0.24879999999999999</v>
      </c>
      <c r="F30" s="52">
        <v>8.9316999999999993</v>
      </c>
      <c r="G30" s="52"/>
      <c r="H30" s="52">
        <v>117.52739155507145</v>
      </c>
      <c r="I30" s="52">
        <v>43.689171850428465</v>
      </c>
      <c r="J30" s="52">
        <v>53.452109890400003</v>
      </c>
      <c r="K30" s="7">
        <v>17.919408000000001</v>
      </c>
    </row>
    <row r="31" spans="1:11" ht="12" customHeight="1" x14ac:dyDescent="0.25">
      <c r="A31" s="14">
        <v>41845</v>
      </c>
      <c r="B31" s="52">
        <v>84.893299999999996</v>
      </c>
      <c r="C31" s="52">
        <v>0.2621</v>
      </c>
      <c r="D31" s="52">
        <v>5.3600000000000002E-2</v>
      </c>
      <c r="E31" s="52">
        <f t="shared" si="0"/>
        <v>0.31569999999999998</v>
      </c>
      <c r="F31" s="52">
        <v>8.8391999999999999</v>
      </c>
      <c r="G31" s="52"/>
      <c r="H31" s="52">
        <v>105.40142243864933</v>
      </c>
      <c r="I31" s="52">
        <v>43.945803906919494</v>
      </c>
      <c r="J31" s="52">
        <v>54.182813744800008</v>
      </c>
      <c r="K31" s="7">
        <v>5.0541920000000005</v>
      </c>
    </row>
    <row r="32" spans="1:11" ht="12" customHeight="1" x14ac:dyDescent="0.25">
      <c r="A32" s="14">
        <v>41846</v>
      </c>
      <c r="B32" s="52">
        <v>84.391900000000007</v>
      </c>
      <c r="C32" s="52">
        <v>0.22559999999999999</v>
      </c>
      <c r="D32" s="52">
        <v>1.6840000000000001E-2</v>
      </c>
      <c r="E32" s="52">
        <f t="shared" si="0"/>
        <v>0.24243999999999999</v>
      </c>
      <c r="F32" s="52">
        <v>9.1173999999999999</v>
      </c>
      <c r="G32" s="52"/>
      <c r="H32" s="52">
        <v>108.44492855769846</v>
      </c>
      <c r="I32" s="52">
        <v>44.006155045162522</v>
      </c>
      <c r="J32" s="52">
        <v>54.225628922400006</v>
      </c>
      <c r="K32" s="7">
        <v>10.567856000000001</v>
      </c>
    </row>
    <row r="33" spans="1:11" ht="12" customHeight="1" x14ac:dyDescent="0.25">
      <c r="A33" s="14">
        <v>41847</v>
      </c>
      <c r="B33" s="52">
        <v>85.002099999999999</v>
      </c>
      <c r="C33" s="52">
        <v>0.32079999999999997</v>
      </c>
      <c r="D33" s="52">
        <v>7.0900000000000005E-2</v>
      </c>
      <c r="E33" s="52">
        <f t="shared" si="0"/>
        <v>0.39169999999999999</v>
      </c>
      <c r="F33" s="52">
        <v>8.9354999999999993</v>
      </c>
      <c r="G33" s="52"/>
      <c r="H33" s="52">
        <v>116.11776766835395</v>
      </c>
      <c r="I33" s="52">
        <v>43.945204046859168</v>
      </c>
      <c r="J33" s="52">
        <v>54.165374556800003</v>
      </c>
      <c r="K33" s="7">
        <v>17.689672000000002</v>
      </c>
    </row>
    <row r="34" spans="1:11" ht="12" customHeight="1" x14ac:dyDescent="0.25">
      <c r="A34" s="14">
        <v>41848</v>
      </c>
      <c r="B34" s="52">
        <v>84.1738</v>
      </c>
      <c r="C34" s="52">
        <v>0.29949999999999999</v>
      </c>
      <c r="D34" s="52">
        <v>1.8120000000000001E-2</v>
      </c>
      <c r="E34" s="52">
        <f t="shared" si="0"/>
        <v>0.31762000000000001</v>
      </c>
      <c r="F34" s="52">
        <v>8.1532999999999998</v>
      </c>
      <c r="G34" s="52"/>
      <c r="H34" s="52">
        <v>118.9209969885308</v>
      </c>
      <c r="I34" s="52">
        <v>43.661041766854261</v>
      </c>
      <c r="J34" s="52">
        <v>53.988031718400002</v>
      </c>
      <c r="K34" s="7">
        <v>16.081520000000001</v>
      </c>
    </row>
    <row r="35" spans="1:11" ht="12" customHeight="1" x14ac:dyDescent="0.25">
      <c r="A35" s="14">
        <v>41849</v>
      </c>
      <c r="B35" s="52">
        <v>84.490399999999994</v>
      </c>
      <c r="C35" s="52">
        <v>0.32569999999999999</v>
      </c>
      <c r="D35" s="52">
        <v>5.2900000000000003E-2</v>
      </c>
      <c r="E35" s="52">
        <f t="shared" si="0"/>
        <v>0.37859999999999999</v>
      </c>
      <c r="F35" s="52">
        <v>8.3011999999999997</v>
      </c>
      <c r="G35" s="52"/>
      <c r="H35" s="52">
        <v>133.83417697187161</v>
      </c>
      <c r="I35" s="52">
        <v>43.970368362681711</v>
      </c>
      <c r="J35" s="52">
        <v>54.179922856800005</v>
      </c>
      <c r="K35" s="7">
        <v>11.486800000000001</v>
      </c>
    </row>
    <row r="36" spans="1:11" ht="12" customHeight="1" x14ac:dyDescent="0.25">
      <c r="A36" s="41">
        <v>41850</v>
      </c>
      <c r="B36" s="52">
        <v>83.841999999999999</v>
      </c>
      <c r="C36" s="52">
        <v>0.30199999999999999</v>
      </c>
      <c r="D36" s="52">
        <v>7.2999999999999995E-2</v>
      </c>
      <c r="E36" s="52">
        <f t="shared" si="0"/>
        <v>0.375</v>
      </c>
      <c r="F36" s="52">
        <v>9.4815000000000005</v>
      </c>
      <c r="G36" s="52"/>
      <c r="H36" s="52">
        <v>148.13865573140257</v>
      </c>
      <c r="I36" s="52">
        <v>44.19066976421486</v>
      </c>
      <c r="J36" s="52">
        <v>54.314108867199998</v>
      </c>
      <c r="K36" s="47">
        <v>14.932840000000001</v>
      </c>
    </row>
    <row r="37" spans="1:11" ht="12" customHeight="1" thickBot="1" x14ac:dyDescent="0.3">
      <c r="A37" s="41">
        <v>41851</v>
      </c>
      <c r="B37" s="52">
        <v>84.388800000000003</v>
      </c>
      <c r="C37" s="52">
        <v>0.31319999999999998</v>
      </c>
      <c r="D37" s="52">
        <v>5.67E-2</v>
      </c>
      <c r="E37" s="52">
        <v>5.8799999999999998E-2</v>
      </c>
      <c r="F37" s="52">
        <v>8.7853999999999992</v>
      </c>
      <c r="G37" s="52"/>
      <c r="H37" s="52">
        <v>142.67636317037227</v>
      </c>
      <c r="I37" s="52">
        <v>44.130542176304871</v>
      </c>
      <c r="J37" s="52">
        <v>54.210401076000004</v>
      </c>
      <c r="K37" s="46">
        <v>19.757296</v>
      </c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2">
        <v>83.841999999999999</v>
      </c>
      <c r="C39" s="8">
        <v>0.16830000000000001</v>
      </c>
      <c r="D39" s="8">
        <v>6.0999999999999999E-2</v>
      </c>
      <c r="E39" s="8">
        <v>5.8799999999999998E-2</v>
      </c>
      <c r="F39" s="8">
        <v>8.0380000000000003</v>
      </c>
      <c r="G39" s="8"/>
      <c r="H39" s="8">
        <v>127.93559999999999</v>
      </c>
      <c r="I39" s="8">
        <v>43.361699999999999</v>
      </c>
      <c r="J39" s="8">
        <v>43.009700000000002</v>
      </c>
      <c r="K39" s="8">
        <v>11.008900000000001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8"/>
      <c r="C41" s="89"/>
      <c r="D41" s="89"/>
      <c r="E41" s="89"/>
      <c r="F41" s="89"/>
      <c r="G41" s="89"/>
      <c r="H41" s="89"/>
      <c r="I41" s="89"/>
      <c r="J41" s="89"/>
      <c r="K41" s="90"/>
    </row>
    <row r="42" spans="1:11" x14ac:dyDescent="0.25">
      <c r="A42" s="2"/>
      <c r="B42" s="91"/>
      <c r="C42" s="92"/>
      <c r="D42" s="92"/>
      <c r="E42" s="92"/>
      <c r="F42" s="92"/>
      <c r="G42" s="92"/>
      <c r="H42" s="92"/>
      <c r="I42" s="92"/>
      <c r="J42" s="92"/>
      <c r="K42" s="93"/>
    </row>
    <row r="43" spans="1:11" x14ac:dyDescent="0.25">
      <c r="A43" s="2"/>
      <c r="B43" s="91"/>
      <c r="C43" s="92"/>
      <c r="D43" s="92"/>
      <c r="E43" s="92"/>
      <c r="F43" s="92"/>
      <c r="G43" s="92"/>
      <c r="H43" s="92"/>
      <c r="I43" s="92"/>
      <c r="J43" s="92"/>
      <c r="K43" s="93"/>
    </row>
    <row r="44" spans="1:11" x14ac:dyDescent="0.25">
      <c r="A44" s="2"/>
      <c r="B44" s="91"/>
      <c r="C44" s="92"/>
      <c r="D44" s="92"/>
      <c r="E44" s="92"/>
      <c r="F44" s="92"/>
      <c r="G44" s="92"/>
      <c r="H44" s="92"/>
      <c r="I44" s="92"/>
      <c r="J44" s="92"/>
      <c r="K44" s="93"/>
    </row>
    <row r="45" spans="1:11" x14ac:dyDescent="0.25">
      <c r="A45" s="2"/>
      <c r="B45" s="94"/>
      <c r="C45" s="95"/>
      <c r="D45" s="95"/>
      <c r="E45" s="95"/>
      <c r="F45" s="95"/>
      <c r="G45" s="95"/>
      <c r="H45" s="95"/>
      <c r="I45" s="95"/>
      <c r="J45" s="95"/>
      <c r="K45" s="96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M45"/>
  <sheetViews>
    <sheetView showGridLines="0" workbookViewId="0">
      <selection activeCell="B46" sqref="B46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97" t="s">
        <v>22</v>
      </c>
      <c r="B1" s="98"/>
      <c r="C1" s="98"/>
      <c r="D1" s="98"/>
      <c r="E1" s="98"/>
      <c r="F1" s="98"/>
      <c r="G1" s="98"/>
      <c r="H1" s="98"/>
      <c r="I1" s="98"/>
      <c r="J1" s="98"/>
      <c r="K1" s="99"/>
    </row>
    <row r="2" spans="1:13" x14ac:dyDescent="0.25">
      <c r="A2" s="70" t="s">
        <v>0</v>
      </c>
      <c r="B2" s="71"/>
      <c r="C2" s="72" t="s">
        <v>29</v>
      </c>
      <c r="D2" s="72"/>
      <c r="E2" s="72"/>
      <c r="F2" s="72"/>
      <c r="G2" s="72"/>
      <c r="H2" s="72"/>
      <c r="I2" s="72"/>
      <c r="J2" s="72"/>
      <c r="K2" s="72"/>
    </row>
    <row r="3" spans="1:13" x14ac:dyDescent="0.25">
      <c r="A3" s="70" t="s">
        <v>1</v>
      </c>
      <c r="B3" s="71"/>
      <c r="C3" s="73" t="s">
        <v>28</v>
      </c>
      <c r="D3" s="73"/>
      <c r="E3" s="73"/>
      <c r="F3" s="73"/>
      <c r="G3" s="73"/>
      <c r="H3" s="73"/>
      <c r="I3" s="73"/>
      <c r="J3" s="73"/>
      <c r="K3" s="73"/>
    </row>
    <row r="4" spans="1:13" ht="15.75" thickBot="1" x14ac:dyDescent="0.3">
      <c r="A4" s="70" t="s">
        <v>2</v>
      </c>
      <c r="B4" s="70"/>
      <c r="C4" s="87" t="s">
        <v>9</v>
      </c>
      <c r="D4" s="87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41821</v>
      </c>
      <c r="B7" s="11">
        <v>83.027000000000001</v>
      </c>
      <c r="C7" s="10">
        <v>0.73799999999999999</v>
      </c>
      <c r="D7" s="10">
        <v>0.24299999999999999</v>
      </c>
      <c r="E7" s="10">
        <v>0.49049999999999999</v>
      </c>
      <c r="F7" s="10">
        <v>9.0129999999999999</v>
      </c>
      <c r="G7" s="10" t="s">
        <v>35</v>
      </c>
      <c r="H7" s="10" t="s">
        <v>35</v>
      </c>
      <c r="I7" s="10">
        <v>44.691400000000002</v>
      </c>
      <c r="J7" s="10" t="s">
        <v>35</v>
      </c>
      <c r="K7" s="10" t="s">
        <v>35</v>
      </c>
    </row>
    <row r="8" spans="1:13" ht="12" customHeight="1" x14ac:dyDescent="0.25">
      <c r="A8" s="14">
        <v>41822</v>
      </c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>
        <v>41823</v>
      </c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>
        <v>41824</v>
      </c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>
        <v>41825</v>
      </c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>
        <v>41826</v>
      </c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>
        <v>41827</v>
      </c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>
        <v>41828</v>
      </c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>
        <v>41829</v>
      </c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>
        <v>41830</v>
      </c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>
        <v>41831</v>
      </c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>
        <v>41832</v>
      </c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>
        <v>41833</v>
      </c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>
        <v>41834</v>
      </c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>
        <v>41835</v>
      </c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>
        <v>41836</v>
      </c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>
        <v>41837</v>
      </c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>
        <v>41838</v>
      </c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>
        <v>41839</v>
      </c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>
        <v>41840</v>
      </c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>
        <v>41841</v>
      </c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>
        <v>41842</v>
      </c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>
        <v>41843</v>
      </c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>
        <v>41844</v>
      </c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>
        <v>41845</v>
      </c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>
        <v>41846</v>
      </c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>
        <v>41847</v>
      </c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>
        <v>41848</v>
      </c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>
        <v>41849</v>
      </c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41">
        <v>41850</v>
      </c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41">
        <v>41851</v>
      </c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1">
        <v>83.027000000000001</v>
      </c>
      <c r="C39" s="10">
        <v>0.73799999999999999</v>
      </c>
      <c r="D39" s="10">
        <v>0.24299999999999999</v>
      </c>
      <c r="E39" s="10">
        <v>0.49049999999999999</v>
      </c>
      <c r="F39" s="10">
        <v>9.0129999999999999</v>
      </c>
      <c r="G39" s="10" t="s">
        <v>35</v>
      </c>
      <c r="H39" s="10" t="s">
        <v>35</v>
      </c>
      <c r="I39" s="10">
        <v>44.691400000000002</v>
      </c>
      <c r="J39" s="10" t="s">
        <v>35</v>
      </c>
      <c r="K39" s="10" t="s">
        <v>35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8" t="s">
        <v>43</v>
      </c>
      <c r="C41" s="89"/>
      <c r="D41" s="89"/>
      <c r="E41" s="89"/>
      <c r="F41" s="89"/>
      <c r="G41" s="89"/>
      <c r="H41" s="89"/>
      <c r="I41" s="89"/>
      <c r="J41" s="89"/>
      <c r="K41" s="90"/>
    </row>
    <row r="42" spans="1:11" x14ac:dyDescent="0.25">
      <c r="A42" s="2"/>
      <c r="B42" s="91"/>
      <c r="C42" s="92"/>
      <c r="D42" s="92"/>
      <c r="E42" s="92"/>
      <c r="F42" s="92"/>
      <c r="G42" s="92"/>
      <c r="H42" s="92"/>
      <c r="I42" s="92"/>
      <c r="J42" s="92"/>
      <c r="K42" s="93"/>
    </row>
    <row r="43" spans="1:11" x14ac:dyDescent="0.25">
      <c r="A43" s="2"/>
      <c r="B43" s="91"/>
      <c r="C43" s="92"/>
      <c r="D43" s="92"/>
      <c r="E43" s="92"/>
      <c r="F43" s="92"/>
      <c r="G43" s="92"/>
      <c r="H43" s="92"/>
      <c r="I43" s="92"/>
      <c r="J43" s="92"/>
      <c r="K43" s="93"/>
    </row>
    <row r="44" spans="1:11" x14ac:dyDescent="0.25">
      <c r="A44" s="2"/>
      <c r="B44" s="91"/>
      <c r="C44" s="92"/>
      <c r="D44" s="92"/>
      <c r="E44" s="92"/>
      <c r="F44" s="92"/>
      <c r="G44" s="92"/>
      <c r="H44" s="92"/>
      <c r="I44" s="92"/>
      <c r="J44" s="92"/>
      <c r="K44" s="93"/>
    </row>
    <row r="45" spans="1:11" x14ac:dyDescent="0.25">
      <c r="A45" s="2"/>
      <c r="B45" s="94"/>
      <c r="C45" s="95"/>
      <c r="D45" s="95"/>
      <c r="E45" s="95"/>
      <c r="F45" s="95"/>
      <c r="G45" s="95"/>
      <c r="H45" s="95"/>
      <c r="I45" s="95"/>
      <c r="J45" s="95"/>
      <c r="K45" s="96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B4:AH15"/>
  <sheetViews>
    <sheetView topLeftCell="M11" zoomScale="120" zoomScaleNormal="120" workbookViewId="0">
      <selection activeCell="X46" sqref="X46"/>
    </sheetView>
  </sheetViews>
  <sheetFormatPr baseColWidth="10" defaultRowHeight="15" x14ac:dyDescent="0.25"/>
  <cols>
    <col min="11" max="11" width="2.85546875" customWidth="1"/>
    <col min="12" max="12" width="3.5703125" customWidth="1"/>
    <col min="13" max="13" width="2.5703125" customWidth="1"/>
    <col min="14" max="14" width="5.28515625" customWidth="1"/>
    <col min="34" max="34" width="1.5703125" customWidth="1"/>
  </cols>
  <sheetData>
    <row r="4" spans="2:34" ht="21" x14ac:dyDescent="0.35">
      <c r="B4" s="100" t="s">
        <v>36</v>
      </c>
      <c r="C4" s="100"/>
      <c r="D4" s="100"/>
      <c r="E4" s="100"/>
      <c r="F4" s="100"/>
      <c r="G4" s="100"/>
      <c r="H4" s="100"/>
      <c r="I4" s="100"/>
      <c r="J4" s="100"/>
      <c r="K4" s="100"/>
      <c r="M4" s="100" t="s">
        <v>37</v>
      </c>
      <c r="N4" s="100"/>
      <c r="O4" s="100"/>
      <c r="P4" s="100"/>
      <c r="Q4" s="100"/>
      <c r="R4" s="100"/>
      <c r="S4" s="100"/>
      <c r="T4" s="100"/>
      <c r="U4" s="100"/>
      <c r="V4" s="100"/>
      <c r="Y4" s="100" t="s">
        <v>38</v>
      </c>
      <c r="Z4" s="100"/>
      <c r="AA4" s="100"/>
      <c r="AB4" s="100"/>
      <c r="AC4" s="100"/>
      <c r="AD4" s="100"/>
      <c r="AE4" s="100"/>
      <c r="AF4" s="100"/>
      <c r="AG4" s="100"/>
      <c r="AH4" s="100"/>
    </row>
    <row r="5" spans="2:34" x14ac:dyDescent="0.25">
      <c r="B5" s="103" t="s">
        <v>40</v>
      </c>
      <c r="C5" s="103"/>
      <c r="D5" s="103"/>
      <c r="E5" s="103"/>
      <c r="F5" s="103"/>
      <c r="G5" s="103"/>
      <c r="H5" s="103"/>
      <c r="I5" s="103"/>
      <c r="J5" s="103"/>
      <c r="M5" s="102" t="s">
        <v>39</v>
      </c>
      <c r="N5" s="102"/>
      <c r="O5" s="102"/>
      <c r="P5" s="102"/>
      <c r="Q5" s="102"/>
      <c r="R5" s="102"/>
      <c r="S5" s="102"/>
      <c r="T5" s="102"/>
      <c r="U5" s="102"/>
      <c r="V5" s="102"/>
      <c r="Y5" s="101" t="s">
        <v>41</v>
      </c>
      <c r="Z5" s="101"/>
      <c r="AA5" s="101"/>
      <c r="AB5" s="101"/>
      <c r="AC5" s="101"/>
      <c r="AD5" s="101"/>
      <c r="AE5" s="101"/>
      <c r="AF5" s="101"/>
      <c r="AG5" s="101"/>
      <c r="AH5" s="101"/>
    </row>
    <row r="15" spans="2:34" x14ac:dyDescent="0.25">
      <c r="B15" s="49"/>
    </row>
  </sheetData>
  <mergeCells count="6">
    <mergeCell ref="M4:V4"/>
    <mergeCell ref="B4:K4"/>
    <mergeCell ref="Y4:AH4"/>
    <mergeCell ref="Y5:AH5"/>
    <mergeCell ref="M5:V5"/>
    <mergeCell ref="B5:J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2"/>
  <sheetViews>
    <sheetView workbookViewId="0">
      <selection activeCell="B7" sqref="B7"/>
    </sheetView>
  </sheetViews>
  <sheetFormatPr baseColWidth="10" defaultRowHeight="15" x14ac:dyDescent="0.25"/>
  <sheetData>
    <row r="4" spans="1:2" x14ac:dyDescent="0.25">
      <c r="B4" t="s">
        <v>30</v>
      </c>
    </row>
    <row r="6" spans="1:2" x14ac:dyDescent="0.25">
      <c r="A6" t="s">
        <v>34</v>
      </c>
      <c r="B6" s="7">
        <v>1199.5</v>
      </c>
    </row>
    <row r="7" spans="1:2" x14ac:dyDescent="0.25">
      <c r="B7">
        <v>1055.06</v>
      </c>
    </row>
    <row r="8" spans="1:2" x14ac:dyDescent="0.25">
      <c r="B8">
        <f>SUM(B6*B7)</f>
        <v>1265544.47</v>
      </c>
    </row>
    <row r="9" spans="1:2" x14ac:dyDescent="0.25">
      <c r="A9" t="s">
        <v>31</v>
      </c>
      <c r="B9">
        <v>35.314</v>
      </c>
    </row>
    <row r="10" spans="1:2" x14ac:dyDescent="0.25">
      <c r="A10" t="s">
        <v>33</v>
      </c>
      <c r="B10">
        <f>SUM(B9)*(B8)</f>
        <v>44691437.41358</v>
      </c>
    </row>
    <row r="11" spans="1:2" x14ac:dyDescent="0.25">
      <c r="B11" s="48">
        <v>1000000</v>
      </c>
    </row>
    <row r="12" spans="1:2" x14ac:dyDescent="0.25">
      <c r="A12" t="s">
        <v>32</v>
      </c>
      <c r="B12">
        <f>SUM(B10/B11)</f>
        <v>44.691437413579997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13</vt:i4>
      </vt:variant>
    </vt:vector>
  </HeadingPairs>
  <TitlesOfParts>
    <vt:vector size="22" baseType="lpstr">
      <vt:lpstr>Caratula</vt:lpstr>
      <vt:lpstr>Promedios Cruce l</vt:lpstr>
      <vt:lpstr>Promedios Cruce 2</vt:lpstr>
      <vt:lpstr>Máximos Cruce l</vt:lpstr>
      <vt:lpstr>Máximos Cruce 2</vt:lpstr>
      <vt:lpstr>Mínimos Cruce l</vt:lpstr>
      <vt:lpstr>Mínimos Cruce 2</vt:lpstr>
      <vt:lpstr> Analisis</vt:lpstr>
      <vt:lpstr>formula</vt:lpstr>
      <vt:lpstr>Caratula!Área_de_impresión</vt:lpstr>
      <vt:lpstr>'Máximos Cruce 2'!Área_de_impresión</vt:lpstr>
      <vt:lpstr>'Máximos Cruce l'!Área_de_impresión</vt:lpstr>
      <vt:lpstr>'Mínimos Cruce 2'!Área_de_impresión</vt:lpstr>
      <vt:lpstr>'Mínimos Cruce l'!Área_de_impresión</vt:lpstr>
      <vt:lpstr>'Promedios Cruce 2'!Área_de_impresión</vt:lpstr>
      <vt:lpstr>'Promedios Cruce l'!Área_de_impresión</vt:lpstr>
      <vt:lpstr>'Máximos Cruce 2'!regiones</vt:lpstr>
      <vt:lpstr>'Máximos Cruce l'!regiones</vt:lpstr>
      <vt:lpstr>'Mínimos Cruce 2'!regiones</vt:lpstr>
      <vt:lpstr>'Mínimos Cruce l'!regiones</vt:lpstr>
      <vt:lpstr>'Promedios Cruce l'!regiones</vt:lpstr>
      <vt:lpstr>regiones</vt:lpstr>
    </vt:vector>
  </TitlesOfParts>
  <Company>CRE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Valderrama Torres</dc:creator>
  <cp:lastModifiedBy>Veronica Luna Sabas</cp:lastModifiedBy>
  <cp:lastPrinted>2014-08-14T14:52:54Z</cp:lastPrinted>
  <dcterms:created xsi:type="dcterms:W3CDTF">2012-05-21T15:11:37Z</dcterms:created>
  <dcterms:modified xsi:type="dcterms:W3CDTF">2014-08-21T18:13:51Z</dcterms:modified>
</cp:coreProperties>
</file>