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luna\Desktop\Informes de la Calidad del Gas Natural y Gas Fuera de Especificación\Calidad del Gas\GASODUCTOS DE CHIHUAHUA, S. DE R.L. DE C.V\2014\"/>
    </mc:Choice>
  </mc:AlternateContent>
  <bookViews>
    <workbookView xWindow="-15" yWindow="45" windowWidth="10260" windowHeight="8055"/>
  </bookViews>
  <sheets>
    <sheet name="Gloria a Dios" sheetId="7" r:id="rId1"/>
    <sheet name="Máximos GAD" sheetId="14" r:id="rId2"/>
    <sheet name="Mínimos GAD" sheetId="15" r:id="rId3"/>
    <sheet name="Samalayuca" sheetId="8" r:id="rId4"/>
    <sheet name="Máximos Sam" sheetId="16" r:id="rId5"/>
    <sheet name="Mínimos Sam" sheetId="17" r:id="rId6"/>
  </sheets>
  <externalReferences>
    <externalReference r:id="rId7"/>
  </externalReferences>
  <definedNames>
    <definedName name="_xlnm.Print_Area" localSheetId="0">'Gloria a Dios'!$A$1:$O$52</definedName>
    <definedName name="_xlnm.Print_Area" localSheetId="1">'Máximos GAD'!$A$1:$L$48</definedName>
    <definedName name="_xlnm.Print_Area" localSheetId="4">'Máximos Sam'!$A$1:$L$48</definedName>
    <definedName name="_xlnm.Print_Area" localSheetId="2">'Mínimos GAD'!$A$1:$L$48</definedName>
    <definedName name="_xlnm.Print_Area" localSheetId="5">'Mínimos Sam'!$A$1:$L$47</definedName>
    <definedName name="_xlnm.Print_Area" localSheetId="3">Samalayuca!$A$1:$O$53</definedName>
    <definedName name="as">#REF!</definedName>
    <definedName name="ass">#REF!</definedName>
    <definedName name="regiones">[1]Promedios!$Q$4:$Q$5</definedName>
    <definedName name="ss">#REF!</definedName>
  </definedNames>
  <calcPr calcId="152511"/>
</workbook>
</file>

<file path=xl/calcChain.xml><?xml version="1.0" encoding="utf-8"?>
<calcChain xmlns="http://schemas.openxmlformats.org/spreadsheetml/2006/main">
  <c r="A9" i="7" l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8" i="17" l="1"/>
  <c r="A9" i="17" s="1"/>
  <c r="A10" i="17" s="1"/>
  <c r="A11" i="17" s="1"/>
  <c r="A12" i="17" s="1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A30" i="17" s="1"/>
  <c r="A31" i="17" s="1"/>
  <c r="A32" i="17" s="1"/>
  <c r="A33" i="17" s="1"/>
  <c r="A34" i="17" s="1"/>
  <c r="A35" i="17" s="1"/>
  <c r="A36" i="17" s="1"/>
  <c r="A37" i="17" s="1"/>
  <c r="A8" i="16"/>
  <c r="A9" i="16" s="1"/>
  <c r="A10" i="16" s="1"/>
  <c r="A11" i="16" s="1"/>
  <c r="A12" i="16" s="1"/>
  <c r="A13" i="16" s="1"/>
  <c r="A14" i="16" s="1"/>
  <c r="A15" i="16" s="1"/>
  <c r="A16" i="16" s="1"/>
  <c r="A17" i="16" s="1"/>
  <c r="A18" i="16" s="1"/>
  <c r="A19" i="16" s="1"/>
  <c r="A20" i="16" s="1"/>
  <c r="A21" i="16" s="1"/>
  <c r="A22" i="16" s="1"/>
  <c r="A23" i="16" s="1"/>
  <c r="A24" i="16" s="1"/>
  <c r="A25" i="16" s="1"/>
  <c r="A26" i="16" s="1"/>
  <c r="A27" i="16" s="1"/>
  <c r="A28" i="16" s="1"/>
  <c r="A29" i="16" s="1"/>
  <c r="A30" i="16" s="1"/>
  <c r="A31" i="16" s="1"/>
  <c r="A32" i="16" s="1"/>
  <c r="A33" i="16" s="1"/>
  <c r="A34" i="16" s="1"/>
  <c r="A35" i="16" s="1"/>
  <c r="A36" i="16" s="1"/>
  <c r="A37" i="16" s="1"/>
  <c r="A8" i="15"/>
  <c r="A9" i="15" s="1"/>
  <c r="A10" i="15" s="1"/>
  <c r="A11" i="15" s="1"/>
  <c r="A12" i="15" s="1"/>
  <c r="A13" i="15" s="1"/>
  <c r="A14" i="15" s="1"/>
  <c r="A15" i="15" s="1"/>
  <c r="A16" i="15" s="1"/>
  <c r="A17" i="15" s="1"/>
  <c r="A18" i="15" s="1"/>
  <c r="A19" i="15" s="1"/>
  <c r="A20" i="15" s="1"/>
  <c r="A21" i="15" s="1"/>
  <c r="A22" i="15" s="1"/>
  <c r="A23" i="15" s="1"/>
  <c r="A24" i="15" s="1"/>
  <c r="A25" i="15" s="1"/>
  <c r="A26" i="15" s="1"/>
  <c r="A27" i="15" s="1"/>
  <c r="A28" i="15" s="1"/>
  <c r="A29" i="15" s="1"/>
  <c r="A30" i="15" s="1"/>
  <c r="A31" i="15" s="1"/>
  <c r="A32" i="15" s="1"/>
  <c r="A33" i="15" s="1"/>
  <c r="A34" i="15" s="1"/>
  <c r="A35" i="15" s="1"/>
  <c r="A36" i="15" s="1"/>
  <c r="A37" i="15" s="1"/>
  <c r="A8" i="14"/>
  <c r="A9" i="14" s="1"/>
  <c r="A10" i="14" s="1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N44" i="7" l="1"/>
  <c r="M44" i="7"/>
  <c r="N43" i="7"/>
  <c r="M43" i="7"/>
  <c r="N42" i="7"/>
  <c r="M42" i="7"/>
  <c r="N41" i="7"/>
  <c r="M41" i="7"/>
  <c r="N44" i="8"/>
  <c r="M44" i="8"/>
  <c r="N43" i="8"/>
  <c r="M43" i="8"/>
  <c r="N42" i="8"/>
  <c r="M42" i="8"/>
  <c r="N41" i="8"/>
  <c r="M41" i="8"/>
  <c r="A9" i="8" l="1"/>
  <c r="A10" i="8"/>
  <c r="A11" i="8"/>
  <c r="A12" i="8"/>
  <c r="A13" i="8"/>
  <c r="A14" i="8"/>
  <c r="A15" i="8"/>
  <c r="A16" i="8"/>
  <c r="A17" i="8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A34" i="8"/>
  <c r="A35" i="8"/>
  <c r="A36" i="8"/>
  <c r="A37" i="8"/>
  <c r="A38" i="8"/>
  <c r="K39" i="17"/>
  <c r="H39" i="17"/>
  <c r="G39" i="17"/>
  <c r="K39" i="16"/>
  <c r="H39" i="16"/>
  <c r="G39" i="16"/>
  <c r="K39" i="15"/>
  <c r="H39" i="15"/>
  <c r="G39" i="15"/>
  <c r="K39" i="14"/>
  <c r="H39" i="14"/>
  <c r="G39" i="14"/>
  <c r="A8" i="8"/>
  <c r="K44" i="8" l="1"/>
  <c r="J44" i="8"/>
  <c r="I44" i="8"/>
  <c r="H44" i="8"/>
  <c r="G44" i="8"/>
  <c r="F44" i="8"/>
  <c r="E44" i="8"/>
  <c r="D44" i="8"/>
  <c r="C44" i="8"/>
  <c r="B44" i="8"/>
  <c r="K43" i="8"/>
  <c r="J43" i="8"/>
  <c r="I43" i="8"/>
  <c r="H43" i="8"/>
  <c r="G43" i="8"/>
  <c r="F43" i="8"/>
  <c r="E43" i="8"/>
  <c r="D43" i="8"/>
  <c r="C43" i="8"/>
  <c r="B43" i="8"/>
  <c r="K42" i="8"/>
  <c r="J42" i="8"/>
  <c r="I42" i="8"/>
  <c r="H42" i="8"/>
  <c r="G42" i="8"/>
  <c r="F42" i="8"/>
  <c r="E42" i="8"/>
  <c r="D42" i="8"/>
  <c r="C42" i="8"/>
  <c r="B42" i="8"/>
  <c r="K41" i="8"/>
  <c r="J41" i="8"/>
  <c r="I41" i="8"/>
  <c r="H41" i="8"/>
  <c r="G41" i="8"/>
  <c r="F41" i="8"/>
  <c r="E41" i="8"/>
  <c r="D41" i="8"/>
  <c r="C41" i="8"/>
  <c r="B41" i="8"/>
  <c r="K44" i="7"/>
  <c r="J44" i="7"/>
  <c r="I44" i="7"/>
  <c r="H44" i="7"/>
  <c r="G44" i="7"/>
  <c r="F44" i="7"/>
  <c r="E44" i="7"/>
  <c r="D44" i="7"/>
  <c r="C44" i="7"/>
  <c r="B44" i="7"/>
  <c r="K43" i="7"/>
  <c r="J43" i="7"/>
  <c r="I43" i="7"/>
  <c r="H43" i="7"/>
  <c r="G43" i="7"/>
  <c r="F43" i="7"/>
  <c r="E43" i="7"/>
  <c r="D43" i="7"/>
  <c r="C43" i="7"/>
  <c r="B43" i="7"/>
  <c r="K42" i="7"/>
  <c r="J42" i="7"/>
  <c r="I42" i="7"/>
  <c r="H42" i="7"/>
  <c r="G42" i="7"/>
  <c r="F42" i="7"/>
  <c r="E42" i="7"/>
  <c r="D42" i="7"/>
  <c r="C42" i="7"/>
  <c r="B42" i="7"/>
  <c r="K41" i="7"/>
  <c r="J41" i="7"/>
  <c r="I41" i="7"/>
  <c r="H41" i="7"/>
  <c r="G41" i="7"/>
  <c r="F41" i="7"/>
  <c r="E41" i="7"/>
  <c r="D41" i="7"/>
  <c r="C41" i="7"/>
  <c r="B41" i="7"/>
</calcChain>
</file>

<file path=xl/sharedStrings.xml><?xml version="1.0" encoding="utf-8"?>
<sst xmlns="http://schemas.openxmlformats.org/spreadsheetml/2006/main" count="132" uniqueCount="29">
  <si>
    <t>INFORME MENSUAL SOBRE LAS ESPECIFICACIONES DEL GAS NATURAL
(Valores promedio diarios)</t>
  </si>
  <si>
    <t>PERMISIONARIO:</t>
  </si>
  <si>
    <t>PUNTO DE MEDICIÓN:</t>
  </si>
  <si>
    <t>ZONA DE MEDICIÓN:</t>
  </si>
  <si>
    <t>RESTO DEL PAÍS</t>
  </si>
  <si>
    <t>FECHA:
(dd/mm/aa)</t>
  </si>
  <si>
    <t>Metano 
(% vol)</t>
  </si>
  <si>
    <t>Bióxido de Carbono
(% vol)</t>
  </si>
  <si>
    <t>Nitrógeno
(% vol)</t>
  </si>
  <si>
    <t>Total Inertes
(% vol)</t>
  </si>
  <si>
    <t>Etano
(% vol)</t>
  </si>
  <si>
    <r>
      <rPr>
        <b/>
        <sz val="8"/>
        <color theme="1"/>
        <rFont val="Calibri"/>
        <family val="2"/>
        <scheme val="minor"/>
      </rPr>
      <t>Temperatura</t>
    </r>
    <r>
      <rPr>
        <b/>
        <sz val="9"/>
        <color theme="1"/>
        <rFont val="Calibri"/>
        <family val="2"/>
        <scheme val="minor"/>
      </rPr>
      <t xml:space="preserve"> de Rocio
(K)</t>
    </r>
  </si>
  <si>
    <r>
      <t>Humedad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</si>
  <si>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Poder Calorífico
(MJ/m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</si>
  <si>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Índice Wobbe
(MJ/m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</si>
  <si>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Acido Sulfhídrico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</si>
  <si>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Azufre total*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</si>
  <si>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t>Oxígeno*
(% vol)</t>
  </si>
  <si>
    <t>*/ Los valores trimestrales se deberán reportar en los meses de enero, abril, julio y octubre de cada año, respecto del trimestre inmediato anterior.</t>
  </si>
  <si>
    <t>Mínimo</t>
  </si>
  <si>
    <t>Promedio</t>
  </si>
  <si>
    <t>Máximo</t>
  </si>
  <si>
    <t>Desv. Est.</t>
  </si>
  <si>
    <t>Observaciones:</t>
  </si>
  <si>
    <t>GLORIA A DIOS</t>
  </si>
  <si>
    <t>SAMALAYUCA</t>
  </si>
  <si>
    <t>GASODUCTOS DE CHIHUAHUA  S. DE R.L. DE C.V.</t>
  </si>
  <si>
    <t>INFORME MENSUAL SOBRE LAS ESPECIFICACIONES DEL GAS NATURAL
(Registros máximos diarios)</t>
  </si>
  <si>
    <t>INFORME MENSUAL SOBRE LAS ESPECIFICACIONES DEL GAS NATURAL
(Registros mínimos diarios)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</si>
</sst>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0_);_(* \(#,##0.000\);_(* &quot;-&quot;??_);_(@_)"/>
    <numFmt numFmtId="165" formatCode="0.0000"/>
    <numFmt numFmtId="166" formatCode="General_)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vertAlign val="superscript"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sz val="9"/>
      <color indexed="8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9.9"/>
      <color theme="10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0"/>
      <name val="Arial"/>
      <family val="2"/>
    </font>
    <font>
      <sz val="11"/>
      <color indexed="60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</fills>
  <borders count="6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hair">
        <color auto="1"/>
      </right>
      <top style="medium">
        <color auto="1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medium">
        <color auto="1"/>
      </top>
      <bottom style="hair">
        <color indexed="64"/>
      </bottom>
      <diagonal/>
    </border>
    <border>
      <left style="thin">
        <color auto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auto="1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87">
    <xf numFmtId="0" fontId="0" fillId="0" borderId="0"/>
    <xf numFmtId="43" fontId="1" fillId="0" borderId="0" applyFont="0" applyFill="0" applyBorder="0" applyAlignment="0" applyProtection="0"/>
    <xf numFmtId="166" fontId="11" fillId="0" borderId="0"/>
    <xf numFmtId="0" fontId="1" fillId="0" borderId="0"/>
    <xf numFmtId="43" fontId="1" fillId="0" borderId="0" applyFont="0" applyFill="0" applyBorder="0" applyAlignment="0" applyProtection="0"/>
    <xf numFmtId="0" fontId="11" fillId="0" borderId="0">
      <alignment wrapText="1"/>
    </xf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1" fillId="0" borderId="0"/>
    <xf numFmtId="166" fontId="11" fillId="0" borderId="0"/>
    <xf numFmtId="166" fontId="11" fillId="0" borderId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5" borderId="0" applyNumberFormat="0" applyBorder="0" applyAlignment="0" applyProtection="0"/>
    <xf numFmtId="0" fontId="15" fillId="9" borderId="0" applyNumberFormat="0" applyBorder="0" applyAlignment="0" applyProtection="0"/>
    <xf numFmtId="0" fontId="16" fillId="26" borderId="56" applyNumberFormat="0" applyAlignment="0" applyProtection="0"/>
    <xf numFmtId="0" fontId="17" fillId="27" borderId="57" applyNumberFormat="0" applyAlignment="0" applyProtection="0"/>
    <xf numFmtId="43" fontId="1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10" borderId="0" applyNumberFormat="0" applyBorder="0" applyAlignment="0" applyProtection="0"/>
    <xf numFmtId="0" fontId="20" fillId="0" borderId="58" applyNumberFormat="0" applyFill="0" applyAlignment="0" applyProtection="0"/>
    <xf numFmtId="0" fontId="21" fillId="0" borderId="59" applyNumberFormat="0" applyFill="0" applyAlignment="0" applyProtection="0"/>
    <xf numFmtId="0" fontId="22" fillId="0" borderId="60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24" fillId="13" borderId="56" applyNumberFormat="0" applyAlignment="0" applyProtection="0"/>
    <xf numFmtId="0" fontId="25" fillId="0" borderId="61" applyNumberFormat="0" applyFill="0" applyAlignment="0" applyProtection="0"/>
    <xf numFmtId="44" fontId="11" fillId="0" borderId="0" applyFont="0" applyFill="0" applyBorder="0" applyAlignment="0" applyProtection="0"/>
    <xf numFmtId="166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1" fillId="0" borderId="0"/>
    <xf numFmtId="166" fontId="11" fillId="0" borderId="0"/>
    <xf numFmtId="0" fontId="11" fillId="0" borderId="0"/>
    <xf numFmtId="166" fontId="11" fillId="0" borderId="0"/>
    <xf numFmtId="0" fontId="11" fillId="0" borderId="0"/>
    <xf numFmtId="0" fontId="11" fillId="0" borderId="0"/>
    <xf numFmtId="0" fontId="11" fillId="0" borderId="0"/>
    <xf numFmtId="0" fontId="11" fillId="28" borderId="62" applyNumberFormat="0" applyFont="0" applyAlignment="0" applyProtection="0"/>
    <xf numFmtId="0" fontId="26" fillId="26" borderId="63" applyNumberFormat="0" applyAlignment="0" applyProtection="0"/>
    <xf numFmtId="9" fontId="11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/>
    <xf numFmtId="43" fontId="29" fillId="0" borderId="0" applyFont="0" applyFill="0" applyBorder="0" applyAlignment="0" applyProtection="0"/>
    <xf numFmtId="0" fontId="30" fillId="29" borderId="0" applyNumberFormat="0" applyBorder="0" applyAlignment="0" applyProtection="0"/>
    <xf numFmtId="0" fontId="13" fillId="28" borderId="62" applyNumberFormat="0" applyFont="0" applyAlignment="0" applyProtection="0"/>
    <xf numFmtId="0" fontId="31" fillId="0" borderId="64" applyNumberFormat="0" applyFill="0" applyAlignment="0" applyProtection="0"/>
    <xf numFmtId="0" fontId="32" fillId="0" borderId="0"/>
    <xf numFmtId="43" fontId="32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33" fillId="0" borderId="0">
      <alignment wrapText="1"/>
    </xf>
    <xf numFmtId="0" fontId="11" fillId="0" borderId="0">
      <alignment wrapText="1"/>
    </xf>
    <xf numFmtId="0" fontId="34" fillId="0" borderId="0"/>
    <xf numFmtId="43" fontId="34" fillId="0" borderId="0" applyFont="0" applyFill="0" applyBorder="0" applyAlignment="0" applyProtection="0"/>
    <xf numFmtId="0" fontId="11" fillId="0" borderId="0">
      <alignment wrapText="1"/>
    </xf>
    <xf numFmtId="0" fontId="35" fillId="0" borderId="0">
      <alignment wrapText="1"/>
    </xf>
  </cellStyleXfs>
  <cellXfs count="175">
    <xf numFmtId="0" fontId="0" fillId="0" borderId="0" xfId="0"/>
    <xf numFmtId="0" fontId="2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  <protection locked="0"/>
    </xf>
    <xf numFmtId="0" fontId="0" fillId="0" borderId="0" xfId="0" applyProtection="1"/>
    <xf numFmtId="0" fontId="6" fillId="2" borderId="3" xfId="0" applyFont="1" applyFill="1" applyBorder="1" applyAlignment="1">
      <alignment horizontal="center" vertical="center" wrapText="1"/>
    </xf>
    <xf numFmtId="164" fontId="6" fillId="2" borderId="3" xfId="1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 wrapText="1"/>
    </xf>
    <xf numFmtId="0" fontId="6" fillId="0" borderId="0" xfId="0" applyFont="1" applyBorder="1" applyAlignment="1">
      <alignment vertical="center"/>
    </xf>
    <xf numFmtId="0" fontId="10" fillId="0" borderId="0" xfId="0" applyFont="1" applyBorder="1"/>
    <xf numFmtId="165" fontId="10" fillId="0" borderId="10" xfId="0" applyNumberFormat="1" applyFont="1" applyBorder="1" applyProtection="1">
      <protection locked="0"/>
    </xf>
    <xf numFmtId="0" fontId="0" fillId="0" borderId="0" xfId="0" applyBorder="1" applyProtection="1">
      <protection locked="0"/>
    </xf>
    <xf numFmtId="165" fontId="10" fillId="0" borderId="7" xfId="0" applyNumberFormat="1" applyFont="1" applyBorder="1" applyProtection="1">
      <protection locked="0"/>
    </xf>
    <xf numFmtId="165" fontId="10" fillId="0" borderId="5" xfId="0" applyNumberFormat="1" applyFont="1" applyBorder="1" applyProtection="1">
      <protection locked="0"/>
    </xf>
    <xf numFmtId="0" fontId="10" fillId="0" borderId="0" xfId="0" applyFont="1"/>
    <xf numFmtId="0" fontId="10" fillId="0" borderId="0" xfId="0" applyFont="1" applyBorder="1" applyAlignment="1" applyProtection="1">
      <alignment vertical="top" wrapText="1"/>
      <protection locked="0"/>
    </xf>
    <xf numFmtId="0" fontId="5" fillId="0" borderId="0" xfId="0" applyFont="1" applyFill="1" applyBorder="1"/>
    <xf numFmtId="165" fontId="10" fillId="0" borderId="12" xfId="0" applyNumberFormat="1" applyFont="1" applyBorder="1" applyProtection="1">
      <protection locked="0"/>
    </xf>
    <xf numFmtId="0" fontId="0" fillId="0" borderId="0" xfId="0" applyBorder="1" applyProtection="1"/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Fill="1"/>
    <xf numFmtId="165" fontId="9" fillId="0" borderId="0" xfId="1" applyNumberFormat="1" applyFont="1" applyFill="1" applyBorder="1" applyAlignment="1" applyProtection="1">
      <alignment horizontal="center" vertical="center"/>
    </xf>
    <xf numFmtId="0" fontId="5" fillId="3" borderId="24" xfId="0" applyFont="1" applyFill="1" applyBorder="1" applyAlignment="1">
      <alignment horizontal="center" vertical="center" wrapText="1"/>
    </xf>
    <xf numFmtId="14" fontId="9" fillId="0" borderId="25" xfId="0" applyNumberFormat="1" applyFont="1" applyFill="1" applyBorder="1" applyAlignment="1" applyProtection="1">
      <alignment horizontal="left"/>
      <protection locked="0"/>
    </xf>
    <xf numFmtId="165" fontId="10" fillId="0" borderId="27" xfId="0" applyNumberFormat="1" applyFont="1" applyBorder="1" applyProtection="1">
      <protection locked="0"/>
    </xf>
    <xf numFmtId="165" fontId="10" fillId="0" borderId="28" xfId="0" applyNumberFormat="1" applyFont="1" applyBorder="1" applyProtection="1">
      <protection locked="0"/>
    </xf>
    <xf numFmtId="165" fontId="10" fillId="0" borderId="4" xfId="0" applyNumberFormat="1" applyFont="1" applyBorder="1" applyProtection="1">
      <protection locked="0"/>
    </xf>
    <xf numFmtId="165" fontId="10" fillId="0" borderId="29" xfId="0" applyNumberFormat="1" applyFont="1" applyBorder="1" applyProtection="1">
      <protection locked="0"/>
    </xf>
    <xf numFmtId="0" fontId="5" fillId="0" borderId="30" xfId="0" applyFont="1" applyFill="1" applyBorder="1"/>
    <xf numFmtId="0" fontId="5" fillId="0" borderId="31" xfId="0" applyFont="1" applyFill="1" applyBorder="1"/>
    <xf numFmtId="0" fontId="5" fillId="0" borderId="25" xfId="0" applyFont="1" applyFill="1" applyBorder="1"/>
    <xf numFmtId="0" fontId="5" fillId="0" borderId="26" xfId="0" applyFont="1" applyFill="1" applyBorder="1" applyAlignment="1">
      <alignment wrapText="1"/>
    </xf>
    <xf numFmtId="165" fontId="10" fillId="0" borderId="0" xfId="1" applyNumberFormat="1" applyFont="1" applyFill="1" applyBorder="1" applyAlignment="1" applyProtection="1">
      <alignment horizontal="center" vertical="center"/>
      <protection locked="0"/>
    </xf>
    <xf numFmtId="0" fontId="0" fillId="0" borderId="0" xfId="0" applyBorder="1"/>
    <xf numFmtId="0" fontId="6" fillId="4" borderId="13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2" fillId="0" borderId="0" xfId="0" applyFont="1"/>
    <xf numFmtId="0" fontId="5" fillId="3" borderId="2" xfId="0" applyFont="1" applyFill="1" applyBorder="1" applyAlignment="1">
      <alignment horizontal="center" vertical="center" wrapText="1"/>
    </xf>
    <xf numFmtId="0" fontId="5" fillId="0" borderId="11" xfId="0" applyFont="1" applyFill="1" applyBorder="1"/>
    <xf numFmtId="165" fontId="10" fillId="0" borderId="23" xfId="0" applyNumberFormat="1" applyFont="1" applyBorder="1" applyProtection="1">
      <protection locked="0"/>
    </xf>
    <xf numFmtId="0" fontId="6" fillId="6" borderId="3" xfId="0" applyFont="1" applyFill="1" applyBorder="1" applyAlignment="1">
      <alignment horizontal="center" vertical="center" wrapText="1"/>
    </xf>
    <xf numFmtId="164" fontId="6" fillId="6" borderId="3" xfId="1" applyNumberFormat="1" applyFont="1" applyFill="1" applyBorder="1" applyAlignment="1">
      <alignment horizontal="center" vertical="center" wrapText="1"/>
    </xf>
    <xf numFmtId="0" fontId="6" fillId="5" borderId="14" xfId="0" applyFont="1" applyFill="1" applyBorder="1" applyAlignment="1">
      <alignment horizontal="center" vertical="center" wrapText="1"/>
    </xf>
    <xf numFmtId="164" fontId="6" fillId="5" borderId="14" xfId="1" applyNumberFormat="1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14" fontId="9" fillId="0" borderId="33" xfId="0" applyNumberFormat="1" applyFont="1" applyFill="1" applyBorder="1" applyAlignment="1" applyProtection="1">
      <alignment horizontal="left"/>
      <protection locked="0"/>
    </xf>
    <xf numFmtId="14" fontId="9" fillId="0" borderId="36" xfId="0" applyNumberFormat="1" applyFont="1" applyFill="1" applyBorder="1" applyAlignment="1" applyProtection="1">
      <alignment horizontal="left"/>
      <protection locked="0"/>
    </xf>
    <xf numFmtId="165" fontId="10" fillId="7" borderId="38" xfId="1" applyNumberFormat="1" applyFont="1" applyFill="1" applyBorder="1" applyAlignment="1" applyProtection="1">
      <alignment horizontal="center" vertical="center"/>
      <protection locked="0"/>
    </xf>
    <xf numFmtId="165" fontId="10" fillId="7" borderId="9" xfId="1" applyNumberFormat="1" applyFont="1" applyFill="1" applyBorder="1" applyAlignment="1" applyProtection="1">
      <alignment horizontal="center" vertical="center"/>
      <protection locked="0"/>
    </xf>
    <xf numFmtId="165" fontId="10" fillId="7" borderId="39" xfId="1" applyNumberFormat="1" applyFont="1" applyFill="1" applyBorder="1" applyAlignment="1" applyProtection="1">
      <alignment horizontal="center" vertical="center"/>
      <protection locked="0"/>
    </xf>
    <xf numFmtId="165" fontId="10" fillId="7" borderId="16" xfId="1" applyNumberFormat="1" applyFont="1" applyFill="1" applyBorder="1" applyAlignment="1" applyProtection="1">
      <alignment horizontal="center" vertical="center"/>
      <protection locked="0"/>
    </xf>
    <xf numFmtId="165" fontId="10" fillId="7" borderId="0" xfId="1" applyNumberFormat="1" applyFont="1" applyFill="1" applyBorder="1" applyAlignment="1" applyProtection="1">
      <alignment horizontal="center" vertical="center"/>
      <protection locked="0"/>
    </xf>
    <xf numFmtId="165" fontId="10" fillId="7" borderId="1" xfId="1" applyNumberFormat="1" applyFont="1" applyFill="1" applyBorder="1" applyAlignment="1" applyProtection="1">
      <alignment horizontal="center" vertical="center"/>
      <protection locked="0"/>
    </xf>
    <xf numFmtId="165" fontId="10" fillId="0" borderId="34" xfId="1" applyNumberFormat="1" applyFont="1" applyFill="1" applyBorder="1" applyAlignment="1" applyProtection="1">
      <alignment horizontal="center" vertical="center"/>
      <protection locked="0"/>
    </xf>
    <xf numFmtId="165" fontId="10" fillId="0" borderId="32" xfId="1" applyNumberFormat="1" applyFont="1" applyFill="1" applyBorder="1" applyAlignment="1" applyProtection="1">
      <alignment horizontal="center" vertical="center"/>
      <protection locked="0"/>
    </xf>
    <xf numFmtId="165" fontId="10" fillId="0" borderId="35" xfId="1" applyNumberFormat="1" applyFont="1" applyFill="1" applyBorder="1" applyAlignment="1" applyProtection="1">
      <alignment horizontal="center" vertical="center"/>
      <protection locked="0"/>
    </xf>
    <xf numFmtId="165" fontId="10" fillId="0" borderId="37" xfId="1" applyNumberFormat="1" applyFont="1" applyFill="1" applyBorder="1" applyAlignment="1" applyProtection="1">
      <alignment horizontal="center" vertical="center"/>
      <protection locked="0"/>
    </xf>
    <xf numFmtId="14" fontId="9" fillId="0" borderId="40" xfId="0" applyNumberFormat="1" applyFont="1" applyFill="1" applyBorder="1" applyAlignment="1" applyProtection="1">
      <alignment horizontal="left"/>
      <protection locked="0"/>
    </xf>
    <xf numFmtId="165" fontId="10" fillId="7" borderId="17" xfId="1" applyNumberFormat="1" applyFont="1" applyFill="1" applyBorder="1" applyAlignment="1" applyProtection="1">
      <alignment horizontal="center" vertical="center"/>
      <protection locked="0"/>
    </xf>
    <xf numFmtId="165" fontId="10" fillId="7" borderId="18" xfId="1" applyNumberFormat="1" applyFont="1" applyFill="1" applyBorder="1" applyAlignment="1" applyProtection="1">
      <alignment horizontal="center" vertical="center"/>
      <protection locked="0"/>
    </xf>
    <xf numFmtId="165" fontId="10" fillId="7" borderId="19" xfId="1" applyNumberFormat="1" applyFont="1" applyFill="1" applyBorder="1" applyAlignment="1" applyProtection="1">
      <alignment horizontal="center" vertical="center"/>
      <protection locked="0"/>
    </xf>
    <xf numFmtId="165" fontId="10" fillId="0" borderId="41" xfId="1" applyNumberFormat="1" applyFont="1" applyFill="1" applyBorder="1" applyAlignment="1" applyProtection="1">
      <alignment horizontal="center" vertical="center"/>
      <protection locked="0"/>
    </xf>
    <xf numFmtId="165" fontId="10" fillId="7" borderId="14" xfId="1" applyNumberFormat="1" applyFont="1" applyFill="1" applyBorder="1" applyAlignment="1" applyProtection="1">
      <alignment horizontal="center" vertical="center"/>
      <protection locked="0"/>
    </xf>
    <xf numFmtId="165" fontId="10" fillId="0" borderId="42" xfId="0" applyNumberFormat="1" applyFont="1" applyBorder="1" applyProtection="1">
      <protection locked="0"/>
    </xf>
    <xf numFmtId="165" fontId="10" fillId="0" borderId="43" xfId="0" applyNumberFormat="1" applyFont="1" applyBorder="1" applyProtection="1">
      <protection locked="0"/>
    </xf>
    <xf numFmtId="165" fontId="10" fillId="0" borderId="44" xfId="0" applyNumberFormat="1" applyFont="1" applyBorder="1" applyProtection="1">
      <protection locked="0"/>
    </xf>
    <xf numFmtId="165" fontId="10" fillId="0" borderId="45" xfId="0" applyNumberFormat="1" applyFont="1" applyBorder="1" applyProtection="1">
      <protection locked="0"/>
    </xf>
    <xf numFmtId="165" fontId="10" fillId="0" borderId="34" xfId="4" applyNumberFormat="1" applyFont="1" applyFill="1" applyBorder="1" applyAlignment="1" applyProtection="1">
      <alignment horizontal="center" vertical="center"/>
      <protection locked="0"/>
    </xf>
    <xf numFmtId="165" fontId="10" fillId="0" borderId="32" xfId="4" applyNumberFormat="1" applyFont="1" applyFill="1" applyBorder="1" applyAlignment="1" applyProtection="1">
      <alignment horizontal="center" vertical="center"/>
      <protection locked="0"/>
    </xf>
    <xf numFmtId="165" fontId="10" fillId="0" borderId="46" xfId="1" applyNumberFormat="1" applyFont="1" applyFill="1" applyBorder="1" applyAlignment="1" applyProtection="1">
      <alignment horizontal="center" vertical="center"/>
      <protection locked="0"/>
    </xf>
    <xf numFmtId="165" fontId="10" fillId="0" borderId="35" xfId="4" applyNumberFormat="1" applyFont="1" applyFill="1" applyBorder="1" applyAlignment="1" applyProtection="1">
      <alignment horizontal="center" vertical="center"/>
      <protection locked="0"/>
    </xf>
    <xf numFmtId="165" fontId="10" fillId="0" borderId="37" xfId="4" applyNumberFormat="1" applyFont="1" applyFill="1" applyBorder="1" applyAlignment="1" applyProtection="1">
      <alignment horizontal="center" vertical="center"/>
      <protection locked="0"/>
    </xf>
    <xf numFmtId="165" fontId="10" fillId="0" borderId="49" xfId="1" applyNumberFormat="1" applyFont="1" applyFill="1" applyBorder="1" applyAlignment="1" applyProtection="1">
      <alignment horizontal="center" vertical="center"/>
      <protection locked="0"/>
    </xf>
    <xf numFmtId="165" fontId="10" fillId="0" borderId="49" xfId="4" applyNumberFormat="1" applyFont="1" applyFill="1" applyBorder="1" applyAlignment="1" applyProtection="1">
      <alignment horizontal="center" vertical="center"/>
      <protection locked="0"/>
    </xf>
    <xf numFmtId="165" fontId="10" fillId="0" borderId="8" xfId="1" applyNumberFormat="1" applyFont="1" applyFill="1" applyBorder="1" applyAlignment="1" applyProtection="1">
      <alignment horizontal="center" vertical="center"/>
      <protection locked="0"/>
    </xf>
    <xf numFmtId="0" fontId="0" fillId="0" borderId="50" xfId="0" applyBorder="1"/>
    <xf numFmtId="0" fontId="6" fillId="5" borderId="51" xfId="0" applyFont="1" applyFill="1" applyBorder="1" applyAlignment="1">
      <alignment horizontal="center" vertical="center" wrapText="1"/>
    </xf>
    <xf numFmtId="0" fontId="6" fillId="2" borderId="51" xfId="0" applyFont="1" applyFill="1" applyBorder="1" applyAlignment="1">
      <alignment horizontal="center" vertical="center" wrapText="1"/>
    </xf>
    <xf numFmtId="165" fontId="10" fillId="0" borderId="55" xfId="1" applyNumberFormat="1" applyFont="1" applyFill="1" applyBorder="1" applyAlignment="1" applyProtection="1">
      <alignment horizontal="center" vertical="center"/>
      <protection locked="0"/>
    </xf>
    <xf numFmtId="0" fontId="6" fillId="6" borderId="51" xfId="0" applyFont="1" applyFill="1" applyBorder="1" applyAlignment="1">
      <alignment horizontal="center" vertical="center" wrapText="1"/>
    </xf>
    <xf numFmtId="165" fontId="10" fillId="7" borderId="14" xfId="1" applyNumberFormat="1" applyFont="1" applyFill="1" applyBorder="1" applyAlignment="1" applyProtection="1">
      <alignment horizontal="center" vertical="center"/>
      <protection locked="0"/>
    </xf>
    <xf numFmtId="165" fontId="10" fillId="0" borderId="5" xfId="1" applyNumberFormat="1" applyFont="1" applyFill="1" applyBorder="1" applyAlignment="1" applyProtection="1">
      <alignment horizontal="center" vertical="center"/>
      <protection locked="0"/>
    </xf>
    <xf numFmtId="165" fontId="10" fillId="0" borderId="7" xfId="1" applyNumberFormat="1" applyFont="1" applyBorder="1" applyAlignment="1" applyProtection="1">
      <alignment horizontal="center" vertical="center"/>
      <protection locked="0"/>
    </xf>
    <xf numFmtId="165" fontId="10" fillId="0" borderId="8" xfId="1" applyNumberFormat="1" applyFont="1" applyBorder="1" applyAlignment="1" applyProtection="1">
      <alignment horizontal="center" vertical="center"/>
      <protection locked="0"/>
    </xf>
    <xf numFmtId="165" fontId="10" fillId="0" borderId="32" xfId="1" applyNumberFormat="1" applyFont="1" applyFill="1" applyBorder="1" applyAlignment="1" applyProtection="1">
      <alignment horizontal="center" vertical="center"/>
      <protection locked="0"/>
    </xf>
    <xf numFmtId="165" fontId="12" fillId="0" borderId="8" xfId="1" applyNumberFormat="1" applyFont="1" applyBorder="1" applyAlignment="1" applyProtection="1">
      <alignment horizontal="center" vertical="center"/>
      <protection locked="0"/>
    </xf>
    <xf numFmtId="165" fontId="12" fillId="0" borderId="53" xfId="1" applyNumberFormat="1" applyFont="1" applyFill="1" applyBorder="1" applyAlignment="1" applyProtection="1">
      <alignment horizontal="center" vertical="center"/>
      <protection locked="0"/>
    </xf>
    <xf numFmtId="165" fontId="10" fillId="7" borderId="16" xfId="1" applyNumberFormat="1" applyFont="1" applyFill="1" applyBorder="1" applyAlignment="1" applyProtection="1">
      <alignment horizontal="center" vertical="center"/>
      <protection locked="0"/>
    </xf>
    <xf numFmtId="165" fontId="10" fillId="7" borderId="1" xfId="1" applyNumberFormat="1" applyFont="1" applyFill="1" applyBorder="1" applyAlignment="1" applyProtection="1">
      <alignment horizontal="center" vertical="center"/>
      <protection locked="0"/>
    </xf>
    <xf numFmtId="165" fontId="10" fillId="0" borderId="32" xfId="4" applyNumberFormat="1" applyFont="1" applyFill="1" applyBorder="1" applyAlignment="1" applyProtection="1">
      <alignment horizontal="center" vertical="center"/>
      <protection locked="0"/>
    </xf>
    <xf numFmtId="165" fontId="10" fillId="0" borderId="37" xfId="4" applyNumberFormat="1" applyFont="1" applyFill="1" applyBorder="1" applyAlignment="1" applyProtection="1">
      <alignment horizontal="center" vertical="center"/>
      <protection locked="0"/>
    </xf>
    <xf numFmtId="165" fontId="10" fillId="7" borderId="16" xfId="1" applyNumberFormat="1" applyFont="1" applyFill="1" applyBorder="1" applyAlignment="1" applyProtection="1">
      <alignment horizontal="center" vertical="center"/>
      <protection locked="0"/>
    </xf>
    <xf numFmtId="165" fontId="10" fillId="7" borderId="1" xfId="1" applyNumberFormat="1" applyFont="1" applyFill="1" applyBorder="1" applyAlignment="1" applyProtection="1">
      <alignment horizontal="center" vertical="center"/>
      <protection locked="0"/>
    </xf>
    <xf numFmtId="165" fontId="10" fillId="0" borderId="32" xfId="1" applyNumberFormat="1" applyFont="1" applyFill="1" applyBorder="1" applyAlignment="1" applyProtection="1">
      <alignment horizontal="center" vertical="center"/>
      <protection locked="0"/>
    </xf>
    <xf numFmtId="165" fontId="10" fillId="0" borderId="37" xfId="1" applyNumberFormat="1" applyFont="1" applyFill="1" applyBorder="1" applyAlignment="1" applyProtection="1">
      <alignment horizontal="center" vertical="center"/>
      <protection locked="0"/>
    </xf>
    <xf numFmtId="165" fontId="12" fillId="0" borderId="6" xfId="1" applyNumberFormat="1" applyFont="1" applyFill="1" applyBorder="1" applyAlignment="1" applyProtection="1">
      <alignment horizontal="center" vertical="center"/>
      <protection locked="0"/>
    </xf>
    <xf numFmtId="165" fontId="12" fillId="0" borderId="8" xfId="1" applyNumberFormat="1" applyFont="1" applyBorder="1" applyAlignment="1" applyProtection="1">
      <alignment horizontal="center" vertical="center"/>
      <protection locked="0"/>
    </xf>
    <xf numFmtId="165" fontId="12" fillId="0" borderId="23" xfId="1" applyNumberFormat="1" applyFont="1" applyBorder="1" applyAlignment="1" applyProtection="1">
      <alignment horizontal="center" vertical="center"/>
      <protection locked="0"/>
    </xf>
    <xf numFmtId="165" fontId="12" fillId="0" borderId="8" xfId="1" applyNumberFormat="1" applyFont="1" applyFill="1" applyBorder="1" applyAlignment="1" applyProtection="1">
      <alignment horizontal="center" vertical="center"/>
      <protection locked="0"/>
    </xf>
    <xf numFmtId="165" fontId="12" fillId="0" borderId="23" xfId="1" applyNumberFormat="1" applyFont="1" applyFill="1" applyBorder="1" applyAlignment="1" applyProtection="1">
      <alignment horizontal="center" vertical="center"/>
      <protection locked="0"/>
    </xf>
    <xf numFmtId="165" fontId="12" fillId="0" borderId="52" xfId="1" applyNumberFormat="1" applyFont="1" applyFill="1" applyBorder="1" applyAlignment="1" applyProtection="1">
      <alignment horizontal="center" vertical="center"/>
      <protection locked="0"/>
    </xf>
    <xf numFmtId="165" fontId="12" fillId="0" borderId="53" xfId="1" applyNumberFormat="1" applyFont="1" applyFill="1" applyBorder="1" applyAlignment="1" applyProtection="1">
      <alignment horizontal="center" vertical="center"/>
      <protection locked="0"/>
    </xf>
    <xf numFmtId="165" fontId="12" fillId="0" borderId="54" xfId="1" applyNumberFormat="1" applyFont="1" applyFill="1" applyBorder="1" applyAlignment="1" applyProtection="1">
      <alignment horizontal="center" vertical="center"/>
      <protection locked="0"/>
    </xf>
    <xf numFmtId="165" fontId="10" fillId="7" borderId="38" xfId="1" applyNumberFormat="1" applyFont="1" applyFill="1" applyBorder="1" applyAlignment="1" applyProtection="1">
      <alignment horizontal="center" vertical="center"/>
      <protection locked="0"/>
    </xf>
    <xf numFmtId="165" fontId="10" fillId="7" borderId="39" xfId="1" applyNumberFormat="1" applyFont="1" applyFill="1" applyBorder="1" applyAlignment="1" applyProtection="1">
      <alignment horizontal="center" vertical="center"/>
      <protection locked="0"/>
    </xf>
    <xf numFmtId="165" fontId="10" fillId="7" borderId="16" xfId="1" applyNumberFormat="1" applyFont="1" applyFill="1" applyBorder="1" applyAlignment="1" applyProtection="1">
      <alignment horizontal="center" vertical="center"/>
      <protection locked="0"/>
    </xf>
    <xf numFmtId="165" fontId="10" fillId="7" borderId="1" xfId="1" applyNumberFormat="1" applyFont="1" applyFill="1" applyBorder="1" applyAlignment="1" applyProtection="1">
      <alignment horizontal="center" vertical="center"/>
      <protection locked="0"/>
    </xf>
    <xf numFmtId="165" fontId="10" fillId="7" borderId="17" xfId="1" applyNumberFormat="1" applyFont="1" applyFill="1" applyBorder="1" applyAlignment="1" applyProtection="1">
      <alignment horizontal="center" vertical="center"/>
      <protection locked="0"/>
    </xf>
    <xf numFmtId="165" fontId="10" fillId="7" borderId="19" xfId="1" applyNumberFormat="1" applyFont="1" applyFill="1" applyBorder="1" applyAlignment="1" applyProtection="1">
      <alignment horizontal="center" vertical="center"/>
      <protection locked="0"/>
    </xf>
    <xf numFmtId="165" fontId="10" fillId="0" borderId="34" xfId="4" applyNumberFormat="1" applyFont="1" applyFill="1" applyBorder="1" applyAlignment="1" applyProtection="1">
      <alignment horizontal="center" vertical="center"/>
      <protection locked="0"/>
    </xf>
    <xf numFmtId="165" fontId="10" fillId="0" borderId="32" xfId="4" applyNumberFormat="1" applyFont="1" applyFill="1" applyBorder="1" applyAlignment="1" applyProtection="1">
      <alignment horizontal="center" vertical="center"/>
      <protection locked="0"/>
    </xf>
    <xf numFmtId="165" fontId="10" fillId="0" borderId="35" xfId="4" applyNumberFormat="1" applyFont="1" applyFill="1" applyBorder="1" applyAlignment="1" applyProtection="1">
      <alignment horizontal="center" vertical="center"/>
      <protection locked="0"/>
    </xf>
    <xf numFmtId="165" fontId="10" fillId="0" borderId="37" xfId="4" applyNumberFormat="1" applyFont="1" applyFill="1" applyBorder="1" applyAlignment="1" applyProtection="1">
      <alignment horizontal="center" vertical="center"/>
      <protection locked="0"/>
    </xf>
    <xf numFmtId="165" fontId="10" fillId="0" borderId="49" xfId="4" applyNumberFormat="1" applyFont="1" applyFill="1" applyBorder="1" applyAlignment="1" applyProtection="1">
      <alignment horizontal="center" vertical="center"/>
      <protection locked="0"/>
    </xf>
    <xf numFmtId="165" fontId="10" fillId="0" borderId="48" xfId="4" applyNumberFormat="1" applyFont="1" applyFill="1" applyBorder="1" applyAlignment="1" applyProtection="1">
      <alignment horizontal="center" vertical="center"/>
      <protection locked="0"/>
    </xf>
    <xf numFmtId="165" fontId="10" fillId="0" borderId="47" xfId="4" applyNumberFormat="1" applyFont="1" applyFill="1" applyBorder="1" applyAlignment="1" applyProtection="1">
      <alignment horizontal="center" vertical="center"/>
      <protection locked="0"/>
    </xf>
    <xf numFmtId="165" fontId="10" fillId="7" borderId="38" xfId="1" applyNumberFormat="1" applyFont="1" applyFill="1" applyBorder="1" applyAlignment="1" applyProtection="1">
      <alignment horizontal="center" vertical="center"/>
      <protection locked="0"/>
    </xf>
    <xf numFmtId="165" fontId="10" fillId="7" borderId="39" xfId="1" applyNumberFormat="1" applyFont="1" applyFill="1" applyBorder="1" applyAlignment="1" applyProtection="1">
      <alignment horizontal="center" vertical="center"/>
      <protection locked="0"/>
    </xf>
    <xf numFmtId="165" fontId="10" fillId="7" borderId="16" xfId="1" applyNumberFormat="1" applyFont="1" applyFill="1" applyBorder="1" applyAlignment="1" applyProtection="1">
      <alignment horizontal="center" vertical="center"/>
      <protection locked="0"/>
    </xf>
    <xf numFmtId="165" fontId="10" fillId="7" borderId="1" xfId="1" applyNumberFormat="1" applyFont="1" applyFill="1" applyBorder="1" applyAlignment="1" applyProtection="1">
      <alignment horizontal="center" vertical="center"/>
      <protection locked="0"/>
    </xf>
    <xf numFmtId="165" fontId="10" fillId="0" borderId="34" xfId="1" applyNumberFormat="1" applyFont="1" applyFill="1" applyBorder="1" applyAlignment="1" applyProtection="1">
      <alignment horizontal="center" vertical="center"/>
      <protection locked="0"/>
    </xf>
    <xf numFmtId="165" fontId="10" fillId="0" borderId="32" xfId="1" applyNumberFormat="1" applyFont="1" applyFill="1" applyBorder="1" applyAlignment="1" applyProtection="1">
      <alignment horizontal="center" vertical="center"/>
      <protection locked="0"/>
    </xf>
    <xf numFmtId="165" fontId="10" fillId="0" borderId="35" xfId="1" applyNumberFormat="1" applyFont="1" applyFill="1" applyBorder="1" applyAlignment="1" applyProtection="1">
      <alignment horizontal="center" vertical="center"/>
      <protection locked="0"/>
    </xf>
    <xf numFmtId="165" fontId="10" fillId="0" borderId="37" xfId="1" applyNumberFormat="1" applyFont="1" applyFill="1" applyBorder="1" applyAlignment="1" applyProtection="1">
      <alignment horizontal="center" vertical="center"/>
      <protection locked="0"/>
    </xf>
    <xf numFmtId="165" fontId="10" fillId="7" borderId="17" xfId="1" applyNumberFormat="1" applyFont="1" applyFill="1" applyBorder="1" applyAlignment="1" applyProtection="1">
      <alignment horizontal="center" vertical="center"/>
      <protection locked="0"/>
    </xf>
    <xf numFmtId="165" fontId="10" fillId="7" borderId="19" xfId="1" applyNumberFormat="1" applyFont="1" applyFill="1" applyBorder="1" applyAlignment="1" applyProtection="1">
      <alignment horizontal="center" vertical="center"/>
      <protection locked="0"/>
    </xf>
    <xf numFmtId="165" fontId="10" fillId="0" borderId="41" xfId="1" applyNumberFormat="1" applyFont="1" applyFill="1" applyBorder="1" applyAlignment="1" applyProtection="1">
      <alignment horizontal="center" vertical="center"/>
      <protection locked="0"/>
    </xf>
    <xf numFmtId="165" fontId="10" fillId="0" borderId="8" xfId="1" applyNumberFormat="1" applyFont="1" applyFill="1" applyBorder="1" applyAlignment="1" applyProtection="1">
      <alignment horizontal="center" vertical="center"/>
      <protection locked="0"/>
    </xf>
    <xf numFmtId="165" fontId="10" fillId="0" borderId="6" xfId="1" applyNumberFormat="1" applyFont="1" applyFill="1" applyBorder="1" applyAlignment="1" applyProtection="1">
      <alignment horizontal="center" vertical="center"/>
      <protection locked="0"/>
    </xf>
    <xf numFmtId="165" fontId="10" fillId="0" borderId="41" xfId="1" applyNumberFormat="1" applyFont="1" applyFill="1" applyBorder="1" applyAlignment="1" applyProtection="1">
      <alignment horizontal="center" vertical="center"/>
      <protection locked="0"/>
    </xf>
    <xf numFmtId="165" fontId="10" fillId="0" borderId="32" xfId="4" applyNumberFormat="1" applyFont="1" applyFill="1" applyBorder="1" applyAlignment="1" applyProtection="1">
      <alignment horizontal="center" vertical="center"/>
      <protection locked="0"/>
    </xf>
    <xf numFmtId="165" fontId="10" fillId="0" borderId="10" xfId="1" applyNumberFormat="1" applyFont="1" applyFill="1" applyBorder="1" applyAlignment="1" applyProtection="1">
      <alignment horizontal="center" vertical="center"/>
      <protection locked="0"/>
    </xf>
    <xf numFmtId="165" fontId="10" fillId="0" borderId="32" xfId="1" applyNumberFormat="1" applyFont="1" applyFill="1" applyBorder="1" applyAlignment="1" applyProtection="1">
      <alignment horizontal="center" vertical="center"/>
      <protection locked="0"/>
    </xf>
    <xf numFmtId="165" fontId="10" fillId="0" borderId="41" xfId="1" applyNumberFormat="1" applyFont="1" applyFill="1" applyBorder="1" applyAlignment="1" applyProtection="1">
      <alignment horizontal="center" vertical="center"/>
      <protection locked="0"/>
    </xf>
    <xf numFmtId="165" fontId="10" fillId="0" borderId="10" xfId="1" applyNumberFormat="1" applyFont="1" applyFill="1" applyBorder="1" applyAlignment="1" applyProtection="1">
      <alignment horizontal="center" vertical="center"/>
      <protection locked="0"/>
    </xf>
    <xf numFmtId="0" fontId="6" fillId="0" borderId="9" xfId="0" applyFont="1" applyBorder="1" applyAlignment="1">
      <alignment horizontal="left" vertical="center"/>
    </xf>
    <xf numFmtId="0" fontId="6" fillId="2" borderId="13" xfId="0" applyFont="1" applyFill="1" applyBorder="1" applyAlignment="1" applyProtection="1">
      <alignment horizontal="left" vertical="top" wrapText="1"/>
      <protection locked="0"/>
    </xf>
    <xf numFmtId="0" fontId="6" fillId="2" borderId="14" xfId="0" applyFont="1" applyFill="1" applyBorder="1" applyAlignment="1" applyProtection="1">
      <alignment horizontal="left" vertical="top" wrapText="1"/>
      <protection locked="0"/>
    </xf>
    <xf numFmtId="0" fontId="6" fillId="2" borderId="15" xfId="0" applyFont="1" applyFill="1" applyBorder="1" applyAlignment="1" applyProtection="1">
      <alignment horizontal="left" vertical="top" wrapText="1"/>
      <protection locked="0"/>
    </xf>
    <xf numFmtId="0" fontId="6" fillId="2" borderId="16" xfId="0" applyFont="1" applyFill="1" applyBorder="1" applyAlignment="1" applyProtection="1">
      <alignment horizontal="left" vertical="top" wrapText="1"/>
      <protection locked="0"/>
    </xf>
    <xf numFmtId="0" fontId="6" fillId="2" borderId="0" xfId="0" applyFont="1" applyFill="1" applyBorder="1" applyAlignment="1" applyProtection="1">
      <alignment horizontal="left" vertical="top" wrapText="1"/>
      <protection locked="0"/>
    </xf>
    <xf numFmtId="0" fontId="6" fillId="2" borderId="1" xfId="0" applyFont="1" applyFill="1" applyBorder="1" applyAlignment="1" applyProtection="1">
      <alignment horizontal="left" vertical="top" wrapText="1"/>
      <protection locked="0"/>
    </xf>
    <xf numFmtId="0" fontId="6" fillId="2" borderId="17" xfId="0" applyFont="1" applyFill="1" applyBorder="1" applyAlignment="1" applyProtection="1">
      <alignment horizontal="left" vertical="top" wrapText="1"/>
      <protection locked="0"/>
    </xf>
    <xf numFmtId="0" fontId="6" fillId="2" borderId="18" xfId="0" applyFont="1" applyFill="1" applyBorder="1" applyAlignment="1" applyProtection="1">
      <alignment horizontal="left" vertical="top" wrapText="1"/>
      <protection locked="0"/>
    </xf>
    <xf numFmtId="0" fontId="6" fillId="2" borderId="19" xfId="0" applyFont="1" applyFill="1" applyBorder="1" applyAlignment="1" applyProtection="1">
      <alignment horizontal="left" vertical="top" wrapText="1"/>
      <protection locked="0"/>
    </xf>
    <xf numFmtId="0" fontId="3" fillId="2" borderId="20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right" vertical="center"/>
    </xf>
    <xf numFmtId="0" fontId="2" fillId="0" borderId="0" xfId="0" applyFont="1" applyBorder="1" applyAlignment="1" applyProtection="1">
      <alignment horizontal="left" vertical="center" indent="1"/>
      <protection locked="0"/>
    </xf>
    <xf numFmtId="0" fontId="4" fillId="0" borderId="0" xfId="0" applyNumberFormat="1" applyFont="1" applyFill="1" applyAlignment="1" applyProtection="1">
      <alignment horizontal="right" vertical="center"/>
    </xf>
    <xf numFmtId="0" fontId="6" fillId="5" borderId="13" xfId="0" applyFont="1" applyFill="1" applyBorder="1" applyAlignment="1" applyProtection="1">
      <alignment horizontal="justify" vertical="top" wrapText="1"/>
      <protection locked="0"/>
    </xf>
    <xf numFmtId="0" fontId="6" fillId="5" borderId="14" xfId="0" applyFont="1" applyFill="1" applyBorder="1" applyAlignment="1" applyProtection="1">
      <alignment horizontal="justify" vertical="top" wrapText="1"/>
      <protection locked="0"/>
    </xf>
    <xf numFmtId="0" fontId="6" fillId="5" borderId="15" xfId="0" applyFont="1" applyFill="1" applyBorder="1" applyAlignment="1" applyProtection="1">
      <alignment horizontal="justify" vertical="top" wrapText="1"/>
      <protection locked="0"/>
    </xf>
    <xf numFmtId="0" fontId="6" fillId="5" borderId="16" xfId="0" applyFont="1" applyFill="1" applyBorder="1" applyAlignment="1" applyProtection="1">
      <alignment horizontal="justify" vertical="top" wrapText="1"/>
      <protection locked="0"/>
    </xf>
    <xf numFmtId="0" fontId="6" fillId="5" borderId="0" xfId="0" applyFont="1" applyFill="1" applyBorder="1" applyAlignment="1" applyProtection="1">
      <alignment horizontal="justify" vertical="top" wrapText="1"/>
      <protection locked="0"/>
    </xf>
    <xf numFmtId="0" fontId="6" fillId="5" borderId="1" xfId="0" applyFont="1" applyFill="1" applyBorder="1" applyAlignment="1" applyProtection="1">
      <alignment horizontal="justify" vertical="top" wrapText="1"/>
      <protection locked="0"/>
    </xf>
    <xf numFmtId="0" fontId="6" fillId="5" borderId="17" xfId="0" applyFont="1" applyFill="1" applyBorder="1" applyAlignment="1" applyProtection="1">
      <alignment horizontal="justify" vertical="top" wrapText="1"/>
      <protection locked="0"/>
    </xf>
    <xf numFmtId="0" fontId="6" fillId="5" borderId="18" xfId="0" applyFont="1" applyFill="1" applyBorder="1" applyAlignment="1" applyProtection="1">
      <alignment horizontal="justify" vertical="top" wrapText="1"/>
      <protection locked="0"/>
    </xf>
    <xf numFmtId="0" fontId="6" fillId="5" borderId="19" xfId="0" applyFont="1" applyFill="1" applyBorder="1" applyAlignment="1" applyProtection="1">
      <alignment horizontal="justify" vertical="top" wrapText="1"/>
      <protection locked="0"/>
    </xf>
    <xf numFmtId="0" fontId="3" fillId="5" borderId="20" xfId="0" applyFont="1" applyFill="1" applyBorder="1" applyAlignment="1">
      <alignment horizontal="center" vertical="center" wrapText="1"/>
    </xf>
    <xf numFmtId="0" fontId="3" fillId="5" borderId="21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right" vertical="center"/>
    </xf>
    <xf numFmtId="0" fontId="6" fillId="6" borderId="13" xfId="0" applyFont="1" applyFill="1" applyBorder="1" applyAlignment="1" applyProtection="1">
      <alignment horizontal="justify" vertical="top" wrapText="1"/>
      <protection locked="0"/>
    </xf>
    <xf numFmtId="0" fontId="6" fillId="6" borderId="14" xfId="0" applyFont="1" applyFill="1" applyBorder="1" applyAlignment="1" applyProtection="1">
      <alignment horizontal="justify" vertical="top" wrapText="1"/>
      <protection locked="0"/>
    </xf>
    <xf numFmtId="0" fontId="6" fillId="6" borderId="15" xfId="0" applyFont="1" applyFill="1" applyBorder="1" applyAlignment="1" applyProtection="1">
      <alignment horizontal="justify" vertical="top" wrapText="1"/>
      <protection locked="0"/>
    </xf>
    <xf numFmtId="0" fontId="6" fillId="6" borderId="16" xfId="0" applyFont="1" applyFill="1" applyBorder="1" applyAlignment="1" applyProtection="1">
      <alignment horizontal="justify" vertical="top" wrapText="1"/>
      <protection locked="0"/>
    </xf>
    <xf numFmtId="0" fontId="6" fillId="6" borderId="0" xfId="0" applyFont="1" applyFill="1" applyBorder="1" applyAlignment="1" applyProtection="1">
      <alignment horizontal="justify" vertical="top" wrapText="1"/>
      <protection locked="0"/>
    </xf>
    <xf numFmtId="0" fontId="6" fillId="6" borderId="1" xfId="0" applyFont="1" applyFill="1" applyBorder="1" applyAlignment="1" applyProtection="1">
      <alignment horizontal="justify" vertical="top" wrapText="1"/>
      <protection locked="0"/>
    </xf>
    <xf numFmtId="0" fontId="6" fillId="6" borderId="17" xfId="0" applyFont="1" applyFill="1" applyBorder="1" applyAlignment="1" applyProtection="1">
      <alignment horizontal="justify" vertical="top" wrapText="1"/>
      <protection locked="0"/>
    </xf>
    <xf numFmtId="0" fontId="6" fillId="6" borderId="18" xfId="0" applyFont="1" applyFill="1" applyBorder="1" applyAlignment="1" applyProtection="1">
      <alignment horizontal="justify" vertical="top" wrapText="1"/>
      <protection locked="0"/>
    </xf>
    <xf numFmtId="0" fontId="6" fillId="6" borderId="19" xfId="0" applyFont="1" applyFill="1" applyBorder="1" applyAlignment="1" applyProtection="1">
      <alignment horizontal="justify" vertical="top" wrapText="1"/>
      <protection locked="0"/>
    </xf>
    <xf numFmtId="0" fontId="3" fillId="6" borderId="20" xfId="0" applyFont="1" applyFill="1" applyBorder="1" applyAlignment="1">
      <alignment horizontal="center" vertical="center" wrapText="1"/>
    </xf>
    <xf numFmtId="0" fontId="3" fillId="6" borderId="21" xfId="0" applyFont="1" applyFill="1" applyBorder="1" applyAlignment="1">
      <alignment horizontal="center" vertical="center"/>
    </xf>
    <xf numFmtId="0" fontId="3" fillId="6" borderId="22" xfId="0" applyFont="1" applyFill="1" applyBorder="1" applyAlignment="1">
      <alignment horizontal="center" vertical="center"/>
    </xf>
  </cellXfs>
  <cellStyles count="87">
    <cellStyle name="=C:\WINNT\SYSTEM32\COMMAND.COM" xfId="12"/>
    <cellStyle name="=C:\WINNT\SYSTEM32\COMMAND.COM 2" xfId="13"/>
    <cellStyle name="=C:\WINNT\SYSTEM32\COMMAND.COM 2 2" xfId="2"/>
    <cellStyle name="=C:\WINNT\SYSTEM32\COMMAND.COM 3" xfId="14"/>
    <cellStyle name="20% - Accent1" xfId="15"/>
    <cellStyle name="20% - Accent2" xfId="16"/>
    <cellStyle name="20% - Accent3" xfId="17"/>
    <cellStyle name="20% - Accent4" xfId="18"/>
    <cellStyle name="20% - Accent5" xfId="19"/>
    <cellStyle name="20% - Accent6" xfId="20"/>
    <cellStyle name="40% - Accent1" xfId="21"/>
    <cellStyle name="40% - Accent2" xfId="22"/>
    <cellStyle name="40% - Accent3" xfId="23"/>
    <cellStyle name="40% - Accent4" xfId="24"/>
    <cellStyle name="40% - Accent5" xfId="25"/>
    <cellStyle name="40% - Accent6" xfId="26"/>
    <cellStyle name="60% - Accent1" xfId="27"/>
    <cellStyle name="60% - Accent2" xfId="28"/>
    <cellStyle name="60% - Accent3" xfId="29"/>
    <cellStyle name="60% - Accent4" xfId="30"/>
    <cellStyle name="60% - Accent5" xfId="31"/>
    <cellStyle name="60% - Accent6" xfId="32"/>
    <cellStyle name="Accent1" xfId="33"/>
    <cellStyle name="Accent2" xfId="34"/>
    <cellStyle name="Accent3" xfId="35"/>
    <cellStyle name="Accent4" xfId="36"/>
    <cellStyle name="Accent5" xfId="37"/>
    <cellStyle name="Accent6" xfId="38"/>
    <cellStyle name="Bad" xfId="39"/>
    <cellStyle name="Calculation" xfId="40"/>
    <cellStyle name="Check Cell" xfId="41"/>
    <cellStyle name="Comma 2" xfId="42"/>
    <cellStyle name="Explanatory Text" xfId="43"/>
    <cellStyle name="Good" xfId="44"/>
    <cellStyle name="Heading 1" xfId="45"/>
    <cellStyle name="Heading 2" xfId="46"/>
    <cellStyle name="Heading 3" xfId="47"/>
    <cellStyle name="Heading 4" xfId="48"/>
    <cellStyle name="Hipervínculo 2" xfId="49"/>
    <cellStyle name="Input" xfId="50"/>
    <cellStyle name="Linked Cell" xfId="51"/>
    <cellStyle name="Millares" xfId="1" builtinId="3"/>
    <cellStyle name="Millares 2" xfId="4"/>
    <cellStyle name="Millares 2 2" xfId="8"/>
    <cellStyle name="Millares 2 3" xfId="11"/>
    <cellStyle name="Millares 3" xfId="7"/>
    <cellStyle name="Millares 4" xfId="10"/>
    <cellStyle name="Millares 5" xfId="71"/>
    <cellStyle name="Millares 5 2" xfId="78"/>
    <cellStyle name="Millares 6" xfId="76"/>
    <cellStyle name="Millares 6 2" xfId="80"/>
    <cellStyle name="Millares 7" xfId="84"/>
    <cellStyle name="Moneda 2" xfId="52"/>
    <cellStyle name="Neutral 2" xfId="72"/>
    <cellStyle name="Normal" xfId="0" builtinId="0"/>
    <cellStyle name="Normal 10" xfId="53"/>
    <cellStyle name="Normal 11" xfId="54"/>
    <cellStyle name="Normal 11 2" xfId="55"/>
    <cellStyle name="Normal 11 2 2" xfId="56"/>
    <cellStyle name="Normal 11 2 2 2" xfId="57"/>
    <cellStyle name="Normal 12" xfId="70"/>
    <cellStyle name="Normal 12 2" xfId="77"/>
    <cellStyle name="Normal 13" xfId="75"/>
    <cellStyle name="Normal 13 2" xfId="79"/>
    <cellStyle name="Normal 14" xfId="83"/>
    <cellStyle name="Normal 2" xfId="5"/>
    <cellStyle name="Normal 2 2" xfId="58"/>
    <cellStyle name="Normal 2 3" xfId="81"/>
    <cellStyle name="Normal 2 3 2" xfId="82"/>
    <cellStyle name="Normal 3" xfId="3"/>
    <cellStyle name="Normal 3 2" xfId="85"/>
    <cellStyle name="Normal 4" xfId="6"/>
    <cellStyle name="Normal 4 2" xfId="86"/>
    <cellStyle name="Normal 5" xfId="9"/>
    <cellStyle name="Normal 6" xfId="59"/>
    <cellStyle name="Normal 7" xfId="60"/>
    <cellStyle name="Normal 8" xfId="61"/>
    <cellStyle name="Normal 9" xfId="62"/>
    <cellStyle name="Normal 9 2" xfId="63"/>
    <cellStyle name="Normal 9 2 2" xfId="64"/>
    <cellStyle name="Note" xfId="65"/>
    <cellStyle name="Note 2" xfId="73"/>
    <cellStyle name="Output" xfId="66"/>
    <cellStyle name="Porcentual 2" xfId="67"/>
    <cellStyle name="Title" xfId="68"/>
    <cellStyle name="Total 2" xfId="74"/>
    <cellStyle name="Warning Text" xfId="6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332317</xdr:colOff>
      <xdr:row>1</xdr:row>
      <xdr:rowOff>83609</xdr:rowOff>
    </xdr:from>
    <xdr:to>
      <xdr:col>13</xdr:col>
      <xdr:colOff>636849</xdr:colOff>
      <xdr:row>4</xdr:row>
      <xdr:rowOff>118587</xdr:rowOff>
    </xdr:to>
    <xdr:pic>
      <xdr:nvPicPr>
        <xdr:cNvPr id="2" name="Picture 1" descr="Logo GDC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92484" y="496359"/>
          <a:ext cx="1807365" cy="5323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447675</xdr:colOff>
      <xdr:row>1</xdr:row>
      <xdr:rowOff>66675</xdr:rowOff>
    </xdr:from>
    <xdr:to>
      <xdr:col>10</xdr:col>
      <xdr:colOff>731040</xdr:colOff>
      <xdr:row>4</xdr:row>
      <xdr:rowOff>27570</xdr:rowOff>
    </xdr:to>
    <xdr:pic>
      <xdr:nvPicPr>
        <xdr:cNvPr id="2" name="Picture 1" descr="Logo GDC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43675" y="476250"/>
          <a:ext cx="1807365" cy="5323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447675</xdr:colOff>
      <xdr:row>1</xdr:row>
      <xdr:rowOff>66675</xdr:rowOff>
    </xdr:from>
    <xdr:to>
      <xdr:col>10</xdr:col>
      <xdr:colOff>731040</xdr:colOff>
      <xdr:row>4</xdr:row>
      <xdr:rowOff>27570</xdr:rowOff>
    </xdr:to>
    <xdr:pic>
      <xdr:nvPicPr>
        <xdr:cNvPr id="2" name="Picture 1" descr="Logo GDC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43675" y="476250"/>
          <a:ext cx="1807365" cy="5323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333374</xdr:colOff>
      <xdr:row>1</xdr:row>
      <xdr:rowOff>107897</xdr:rowOff>
    </xdr:from>
    <xdr:to>
      <xdr:col>13</xdr:col>
      <xdr:colOff>637906</xdr:colOff>
      <xdr:row>4</xdr:row>
      <xdr:rowOff>142875</xdr:rowOff>
    </xdr:to>
    <xdr:pic>
      <xdr:nvPicPr>
        <xdr:cNvPr id="2" name="Picture 1" descr="Logo GDC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43799" y="517472"/>
          <a:ext cx="1799957" cy="530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447675</xdr:colOff>
      <xdr:row>1</xdr:row>
      <xdr:rowOff>66675</xdr:rowOff>
    </xdr:from>
    <xdr:to>
      <xdr:col>10</xdr:col>
      <xdr:colOff>731040</xdr:colOff>
      <xdr:row>4</xdr:row>
      <xdr:rowOff>27570</xdr:rowOff>
    </xdr:to>
    <xdr:pic>
      <xdr:nvPicPr>
        <xdr:cNvPr id="2" name="Picture 1" descr="Logo GDC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43675" y="476250"/>
          <a:ext cx="1807365" cy="5323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447675</xdr:colOff>
      <xdr:row>1</xdr:row>
      <xdr:rowOff>66675</xdr:rowOff>
    </xdr:from>
    <xdr:to>
      <xdr:col>10</xdr:col>
      <xdr:colOff>731040</xdr:colOff>
      <xdr:row>4</xdr:row>
      <xdr:rowOff>27570</xdr:rowOff>
    </xdr:to>
    <xdr:pic>
      <xdr:nvPicPr>
        <xdr:cNvPr id="2" name="Picture 1" descr="Logo GDC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43675" y="476250"/>
          <a:ext cx="1807365" cy="5323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medios"/>
    </sheetNames>
    <sheetDataSet>
      <sheetData sheetId="0">
        <row r="4">
          <cell r="Q4" t="str">
            <v>RESTO DEL PAÍS</v>
          </cell>
        </row>
        <row r="5">
          <cell r="Q5" t="str">
            <v>SUR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0"/>
  <sheetViews>
    <sheetView showGridLines="0" tabSelected="1" view="pageBreakPreview" zoomScale="60" zoomScaleNormal="100" workbookViewId="0">
      <selection activeCell="K30" sqref="K30"/>
    </sheetView>
  </sheetViews>
  <sheetFormatPr baseColWidth="10" defaultColWidth="11.42578125" defaultRowHeight="15" x14ac:dyDescent="0.25"/>
  <cols>
    <col min="1" max="1" width="11.7109375" bestFit="1" customWidth="1"/>
    <col min="2" max="11" width="10.7109375" customWidth="1"/>
    <col min="12" max="12" width="1" customWidth="1"/>
    <col min="13" max="14" width="10.7109375" customWidth="1"/>
    <col min="16" max="16" width="11.85546875" bestFit="1" customWidth="1"/>
  </cols>
  <sheetData>
    <row r="1" spans="1:19" ht="32.25" customHeight="1" x14ac:dyDescent="0.25">
      <c r="A1" s="144" t="s">
        <v>0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6"/>
    </row>
    <row r="2" spans="1:19" s="19" customFormat="1" ht="9.1999999999999993" customHeight="1" x14ac:dyDescent="0.25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</row>
    <row r="3" spans="1:19" x14ac:dyDescent="0.25">
      <c r="A3" s="147" t="s">
        <v>1</v>
      </c>
      <c r="B3" s="147"/>
      <c r="C3" s="148" t="s">
        <v>26</v>
      </c>
      <c r="D3" s="148"/>
      <c r="E3" s="148"/>
      <c r="F3" s="148"/>
      <c r="G3" s="148"/>
      <c r="H3" s="148"/>
      <c r="I3" s="148"/>
      <c r="J3" s="148"/>
      <c r="K3" s="148"/>
      <c r="L3" s="1"/>
      <c r="M3" s="2"/>
      <c r="N3" s="2"/>
    </row>
    <row r="4" spans="1:19" x14ac:dyDescent="0.25">
      <c r="A4" s="149" t="s">
        <v>2</v>
      </c>
      <c r="B4" s="147"/>
      <c r="C4" s="148" t="s">
        <v>24</v>
      </c>
      <c r="D4" s="148"/>
      <c r="E4" s="148"/>
      <c r="F4" s="148"/>
      <c r="G4" s="148"/>
      <c r="H4" s="148"/>
      <c r="I4" s="148"/>
      <c r="J4" s="148"/>
      <c r="K4" s="148"/>
      <c r="L4" s="1"/>
      <c r="M4" s="2"/>
      <c r="N4" s="2"/>
    </row>
    <row r="5" spans="1:19" x14ac:dyDescent="0.25">
      <c r="A5" s="149" t="s">
        <v>3</v>
      </c>
      <c r="B5" s="149"/>
      <c r="C5" s="148" t="s">
        <v>4</v>
      </c>
      <c r="D5" s="148"/>
      <c r="E5" s="17"/>
      <c r="F5" s="17"/>
      <c r="G5" s="17"/>
      <c r="H5" s="17"/>
      <c r="I5" s="17"/>
      <c r="J5" s="17"/>
      <c r="K5" s="17"/>
      <c r="L5" s="3"/>
    </row>
    <row r="6" spans="1:19" ht="9.1999999999999993" customHeight="1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9" ht="39" thickBot="1" x14ac:dyDescent="0.3">
      <c r="A7" s="21" t="s">
        <v>5</v>
      </c>
      <c r="B7" s="4" t="s">
        <v>6</v>
      </c>
      <c r="C7" s="4" t="s">
        <v>7</v>
      </c>
      <c r="D7" s="4" t="s">
        <v>8</v>
      </c>
      <c r="E7" s="5" t="s">
        <v>9</v>
      </c>
      <c r="F7" s="4" t="s">
        <v>10</v>
      </c>
      <c r="G7" s="4" t="s">
        <v>11</v>
      </c>
      <c r="H7" s="4" t="s">
        <v>12</v>
      </c>
      <c r="I7" s="4" t="s">
        <v>13</v>
      </c>
      <c r="J7" s="4" t="s">
        <v>14</v>
      </c>
      <c r="K7" s="76" t="s">
        <v>15</v>
      </c>
      <c r="L7" s="6"/>
      <c r="M7" s="33" t="s">
        <v>16</v>
      </c>
      <c r="N7" s="34" t="s">
        <v>17</v>
      </c>
    </row>
    <row r="8" spans="1:19" x14ac:dyDescent="0.25">
      <c r="A8" s="22">
        <v>41640</v>
      </c>
      <c r="B8" s="80">
        <v>92.004000000000005</v>
      </c>
      <c r="C8" s="94">
        <v>0.22520000000000001</v>
      </c>
      <c r="D8" s="94">
        <v>2.1743000000000001</v>
      </c>
      <c r="E8" s="94">
        <v>2.3994</v>
      </c>
      <c r="F8" s="94">
        <v>4.9470000000000001</v>
      </c>
      <c r="G8" s="94">
        <v>224.93279999999999</v>
      </c>
      <c r="H8" s="94">
        <v>14.359500000000001</v>
      </c>
      <c r="I8" s="94">
        <v>38.6905</v>
      </c>
      <c r="J8" s="94">
        <v>50.067599999999999</v>
      </c>
      <c r="K8" s="99">
        <v>0.13500000000000001</v>
      </c>
      <c r="L8" s="20"/>
      <c r="M8" s="79"/>
      <c r="N8" s="79"/>
    </row>
    <row r="9" spans="1:19" x14ac:dyDescent="0.25">
      <c r="A9" s="22">
        <f>+A8+1</f>
        <v>41641</v>
      </c>
      <c r="B9" s="81">
        <v>92.039000000000001</v>
      </c>
      <c r="C9" s="95">
        <v>0.23330000000000001</v>
      </c>
      <c r="D9" s="97">
        <v>2.1196000000000002</v>
      </c>
      <c r="E9" s="95">
        <v>2.3529</v>
      </c>
      <c r="F9" s="95">
        <v>4.9400000000000004</v>
      </c>
      <c r="G9" s="95">
        <v>221.15299999999999</v>
      </c>
      <c r="H9" s="95">
        <v>14.213200000000001</v>
      </c>
      <c r="I9" s="97">
        <v>38.719900000000003</v>
      </c>
      <c r="J9" s="97">
        <v>50.102600000000002</v>
      </c>
      <c r="K9" s="100">
        <v>0.1172</v>
      </c>
      <c r="L9" s="20"/>
      <c r="M9" s="31"/>
      <c r="N9" s="31"/>
    </row>
    <row r="10" spans="1:19" x14ac:dyDescent="0.25">
      <c r="A10" s="22">
        <f>+A9+1</f>
        <v>41642</v>
      </c>
      <c r="B10" s="81">
        <v>91.929599999999994</v>
      </c>
      <c r="C10" s="95">
        <v>0.22309999999999999</v>
      </c>
      <c r="D10" s="97">
        <v>2.1875</v>
      </c>
      <c r="E10" s="95">
        <v>2.4106999999999998</v>
      </c>
      <c r="F10" s="95">
        <v>4.976</v>
      </c>
      <c r="G10" s="95">
        <v>224.2585</v>
      </c>
      <c r="H10" s="95">
        <v>14.599</v>
      </c>
      <c r="I10" s="97">
        <v>38.717300000000002</v>
      </c>
      <c r="J10" s="97">
        <v>50.074399999999997</v>
      </c>
      <c r="K10" s="100">
        <v>0.16239999999999999</v>
      </c>
      <c r="L10" s="20"/>
      <c r="M10" s="31"/>
      <c r="N10" s="31"/>
      <c r="S10" s="35"/>
    </row>
    <row r="11" spans="1:19" x14ac:dyDescent="0.25">
      <c r="A11" s="22">
        <f t="shared" ref="A11:A38" si="0">+A10+1</f>
        <v>41643</v>
      </c>
      <c r="B11" s="81">
        <v>92.233999999999995</v>
      </c>
      <c r="C11" s="95">
        <v>0.28410000000000002</v>
      </c>
      <c r="D11" s="97">
        <v>2.0777000000000001</v>
      </c>
      <c r="E11" s="95">
        <v>2.3618000000000001</v>
      </c>
      <c r="F11" s="95">
        <v>4.75</v>
      </c>
      <c r="G11" s="95">
        <v>223.44810000000001</v>
      </c>
      <c r="H11" s="95">
        <v>14.954000000000001</v>
      </c>
      <c r="I11" s="97">
        <v>38.644500000000001</v>
      </c>
      <c r="J11" s="97">
        <v>50.030799999999999</v>
      </c>
      <c r="K11" s="100">
        <v>0.13250000000000001</v>
      </c>
      <c r="L11" s="20"/>
      <c r="M11" s="31"/>
      <c r="N11" s="31"/>
      <c r="S11" s="35"/>
    </row>
    <row r="12" spans="1:19" x14ac:dyDescent="0.25">
      <c r="A12" s="22">
        <f t="shared" si="0"/>
        <v>41644</v>
      </c>
      <c r="B12" s="81">
        <v>91.957099999999997</v>
      </c>
      <c r="C12" s="95">
        <v>0.23080000000000001</v>
      </c>
      <c r="D12" s="97">
        <v>2.1724999999999999</v>
      </c>
      <c r="E12" s="95">
        <v>2.4033000000000002</v>
      </c>
      <c r="F12" s="95">
        <v>4.9930000000000003</v>
      </c>
      <c r="G12" s="95">
        <v>222.95320000000001</v>
      </c>
      <c r="H12" s="95">
        <v>13.9375</v>
      </c>
      <c r="I12" s="97">
        <v>38.684100000000001</v>
      </c>
      <c r="J12" s="97">
        <v>50.047199999999997</v>
      </c>
      <c r="K12" s="100">
        <v>0.1368</v>
      </c>
      <c r="L12" s="20"/>
      <c r="M12" s="31"/>
      <c r="N12" s="31"/>
    </row>
    <row r="13" spans="1:19" x14ac:dyDescent="0.25">
      <c r="A13" s="22">
        <f t="shared" si="0"/>
        <v>41645</v>
      </c>
      <c r="B13" s="81">
        <v>92.018000000000001</v>
      </c>
      <c r="C13" s="95">
        <v>0.27060000000000001</v>
      </c>
      <c r="D13" s="97">
        <v>2.1093999999999999</v>
      </c>
      <c r="E13" s="95">
        <v>2.38</v>
      </c>
      <c r="F13" s="95">
        <v>4.9349999999999996</v>
      </c>
      <c r="G13" s="95">
        <v>223.55330000000001</v>
      </c>
      <c r="H13" s="95">
        <v>13.3705</v>
      </c>
      <c r="I13" s="97">
        <v>38.701700000000002</v>
      </c>
      <c r="J13" s="97">
        <v>50.067599999999999</v>
      </c>
      <c r="K13" s="100">
        <v>0.1042</v>
      </c>
      <c r="L13" s="20"/>
      <c r="M13" s="31"/>
      <c r="N13" s="31"/>
    </row>
    <row r="14" spans="1:19" x14ac:dyDescent="0.25">
      <c r="A14" s="22">
        <f t="shared" si="0"/>
        <v>41646</v>
      </c>
      <c r="B14" s="81">
        <v>92.102699999999999</v>
      </c>
      <c r="C14" s="95">
        <v>0.28820000000000001</v>
      </c>
      <c r="D14" s="97">
        <v>2.0990000000000002</v>
      </c>
      <c r="E14" s="95">
        <v>2.3872</v>
      </c>
      <c r="F14" s="95">
        <v>4.8460000000000001</v>
      </c>
      <c r="G14" s="95">
        <v>225.01259999999999</v>
      </c>
      <c r="H14" s="95">
        <v>14.1181</v>
      </c>
      <c r="I14" s="97">
        <v>38.676000000000002</v>
      </c>
      <c r="J14" s="97">
        <v>50.049900000000001</v>
      </c>
      <c r="K14" s="100">
        <v>0.1399</v>
      </c>
      <c r="L14" s="20"/>
      <c r="M14" s="31"/>
      <c r="N14" s="31"/>
    </row>
    <row r="15" spans="1:19" x14ac:dyDescent="0.25">
      <c r="A15" s="22">
        <f t="shared" si="0"/>
        <v>41647</v>
      </c>
      <c r="B15" s="81">
        <v>92.048400000000001</v>
      </c>
      <c r="C15" s="95">
        <v>0.25919999999999999</v>
      </c>
      <c r="D15" s="95">
        <v>2.105</v>
      </c>
      <c r="E15" s="95">
        <v>2.3641999999999999</v>
      </c>
      <c r="F15" s="95">
        <v>4.867</v>
      </c>
      <c r="G15" s="95">
        <v>225.06219999999999</v>
      </c>
      <c r="H15" s="95">
        <v>16.373799999999999</v>
      </c>
      <c r="I15" s="97">
        <v>38.7288</v>
      </c>
      <c r="J15" s="97">
        <v>50.097099999999998</v>
      </c>
      <c r="K15" s="100">
        <v>0.1588</v>
      </c>
      <c r="L15" s="20"/>
      <c r="M15" s="31"/>
      <c r="N15" s="31"/>
    </row>
    <row r="16" spans="1:19" x14ac:dyDescent="0.25">
      <c r="A16" s="22">
        <f t="shared" si="0"/>
        <v>41648</v>
      </c>
      <c r="B16" s="81">
        <v>91.537800000000004</v>
      </c>
      <c r="C16" s="95">
        <v>0.2621</v>
      </c>
      <c r="D16" s="95">
        <v>2.1029</v>
      </c>
      <c r="E16" s="95">
        <v>2.3650000000000002</v>
      </c>
      <c r="F16" s="95">
        <v>5.2750000000000004</v>
      </c>
      <c r="G16" s="95">
        <v>229.17580000000001</v>
      </c>
      <c r="H16" s="95">
        <v>15.8262</v>
      </c>
      <c r="I16" s="97">
        <v>38.908000000000001</v>
      </c>
      <c r="J16" s="97">
        <v>50.199100000000001</v>
      </c>
      <c r="K16" s="100">
        <v>0.1424</v>
      </c>
      <c r="L16" s="20"/>
      <c r="M16" s="31"/>
      <c r="N16" s="31"/>
    </row>
    <row r="17" spans="1:14" x14ac:dyDescent="0.25">
      <c r="A17" s="22">
        <f t="shared" si="0"/>
        <v>41649</v>
      </c>
      <c r="B17" s="81">
        <v>91.335099999999997</v>
      </c>
      <c r="C17" s="95">
        <v>0.2165</v>
      </c>
      <c r="D17" s="95">
        <v>2.1783000000000001</v>
      </c>
      <c r="E17" s="95">
        <v>2.3946999999999998</v>
      </c>
      <c r="F17" s="95">
        <v>5.5019999999999998</v>
      </c>
      <c r="G17" s="95">
        <v>227.5461</v>
      </c>
      <c r="H17" s="95">
        <v>15.6778</v>
      </c>
      <c r="I17" s="97">
        <v>38.9148</v>
      </c>
      <c r="J17" s="97">
        <v>50.1905</v>
      </c>
      <c r="K17" s="100">
        <v>0.15440000000000001</v>
      </c>
      <c r="L17" s="20"/>
      <c r="M17" s="31"/>
      <c r="N17" s="31"/>
    </row>
    <row r="18" spans="1:14" x14ac:dyDescent="0.25">
      <c r="A18" s="22">
        <f t="shared" si="0"/>
        <v>41650</v>
      </c>
      <c r="B18" s="81">
        <v>91.381200000000007</v>
      </c>
      <c r="C18" s="95">
        <v>0.19450000000000001</v>
      </c>
      <c r="D18" s="95">
        <v>2.2258</v>
      </c>
      <c r="E18" s="95">
        <v>2.4203000000000001</v>
      </c>
      <c r="F18" s="95">
        <v>5.4649999999999999</v>
      </c>
      <c r="G18" s="95">
        <v>230.3409</v>
      </c>
      <c r="H18" s="95">
        <v>15.4932</v>
      </c>
      <c r="I18" s="97">
        <v>38.864800000000002</v>
      </c>
      <c r="J18" s="97">
        <v>50.151400000000002</v>
      </c>
      <c r="K18" s="100">
        <v>0.15190000000000001</v>
      </c>
      <c r="L18" s="20"/>
      <c r="M18" s="31"/>
      <c r="N18" s="31"/>
    </row>
    <row r="19" spans="1:14" x14ac:dyDescent="0.25">
      <c r="A19" s="22">
        <f t="shared" si="0"/>
        <v>41651</v>
      </c>
      <c r="B19" s="81">
        <v>91.417000000000002</v>
      </c>
      <c r="C19" s="95">
        <v>0.21490000000000001</v>
      </c>
      <c r="D19" s="95">
        <v>2.1957</v>
      </c>
      <c r="E19" s="95">
        <v>2.4106000000000001</v>
      </c>
      <c r="F19" s="95">
        <v>5.4219999999999997</v>
      </c>
      <c r="G19" s="95">
        <v>227.42750000000001</v>
      </c>
      <c r="H19" s="95">
        <v>15.602</v>
      </c>
      <c r="I19" s="97">
        <v>38.868200000000002</v>
      </c>
      <c r="J19" s="97">
        <v>50.152999999999999</v>
      </c>
      <c r="K19" s="100">
        <v>0.21609999999999999</v>
      </c>
      <c r="L19" s="20"/>
      <c r="M19" s="31"/>
      <c r="N19" s="31"/>
    </row>
    <row r="20" spans="1:14" x14ac:dyDescent="0.25">
      <c r="A20" s="22">
        <f t="shared" si="0"/>
        <v>41652</v>
      </c>
      <c r="B20" s="81">
        <v>91.618700000000004</v>
      </c>
      <c r="C20" s="95">
        <v>0.1898</v>
      </c>
      <c r="D20" s="95">
        <v>2.2147999999999999</v>
      </c>
      <c r="E20" s="95">
        <v>2.4045000000000001</v>
      </c>
      <c r="F20" s="95">
        <v>5.2510000000000003</v>
      </c>
      <c r="G20" s="95">
        <v>227.91050000000001</v>
      </c>
      <c r="H20" s="95">
        <v>14.935700000000001</v>
      </c>
      <c r="I20" s="97">
        <v>38.819499999999998</v>
      </c>
      <c r="J20" s="97">
        <v>50.145299999999999</v>
      </c>
      <c r="K20" s="100">
        <v>0.19750000000000001</v>
      </c>
      <c r="L20" s="20"/>
      <c r="M20" s="31"/>
      <c r="N20" s="31"/>
    </row>
    <row r="21" spans="1:14" x14ac:dyDescent="0.25">
      <c r="A21" s="22">
        <f t="shared" si="0"/>
        <v>41653</v>
      </c>
      <c r="B21" s="81">
        <v>91.751099999999994</v>
      </c>
      <c r="C21" s="95">
        <v>0.19550000000000001</v>
      </c>
      <c r="D21" s="95">
        <v>2.2018</v>
      </c>
      <c r="E21" s="95">
        <v>2.3973</v>
      </c>
      <c r="F21" s="95">
        <v>5.1589999999999998</v>
      </c>
      <c r="G21" s="95">
        <v>222.03729999999999</v>
      </c>
      <c r="H21" s="95">
        <v>15.616899999999999</v>
      </c>
      <c r="I21" s="97">
        <v>38.777999999999999</v>
      </c>
      <c r="J21" s="97">
        <v>50.125799999999998</v>
      </c>
      <c r="K21" s="100">
        <v>0.1802</v>
      </c>
      <c r="L21" s="20"/>
      <c r="M21" s="31"/>
      <c r="N21" s="31"/>
    </row>
    <row r="22" spans="1:14" x14ac:dyDescent="0.25">
      <c r="A22" s="22">
        <f t="shared" si="0"/>
        <v>41654</v>
      </c>
      <c r="B22" s="81">
        <v>91.893299999999996</v>
      </c>
      <c r="C22" s="95">
        <v>0.20119999999999999</v>
      </c>
      <c r="D22" s="95">
        <v>2.2065000000000001</v>
      </c>
      <c r="E22" s="95">
        <v>2.4077000000000002</v>
      </c>
      <c r="F22" s="95">
        <v>5.0209999999999999</v>
      </c>
      <c r="G22" s="95">
        <v>223.85599999999999</v>
      </c>
      <c r="H22" s="95">
        <v>17.226900000000001</v>
      </c>
      <c r="I22" s="97">
        <v>38.726700000000001</v>
      </c>
      <c r="J22" s="97">
        <v>50.089700000000001</v>
      </c>
      <c r="K22" s="100">
        <v>0.2412</v>
      </c>
      <c r="L22" s="20"/>
      <c r="M22" s="31"/>
      <c r="N22" s="31"/>
    </row>
    <row r="23" spans="1:14" x14ac:dyDescent="0.25">
      <c r="A23" s="22">
        <f t="shared" si="0"/>
        <v>41655</v>
      </c>
      <c r="B23" s="81">
        <v>91.873800000000003</v>
      </c>
      <c r="C23" s="95">
        <v>0.24959999999999999</v>
      </c>
      <c r="D23" s="95">
        <v>2.105</v>
      </c>
      <c r="E23" s="95">
        <v>2.3546999999999998</v>
      </c>
      <c r="F23" s="95">
        <v>5.0919999999999996</v>
      </c>
      <c r="G23" s="95">
        <v>225.69210000000001</v>
      </c>
      <c r="H23" s="95">
        <v>19.07</v>
      </c>
      <c r="I23" s="97">
        <v>38.768999999999998</v>
      </c>
      <c r="J23" s="97">
        <v>50.126899999999999</v>
      </c>
      <c r="K23" s="100">
        <v>0.2596</v>
      </c>
      <c r="L23" s="20"/>
      <c r="M23" s="31"/>
      <c r="N23" s="31"/>
    </row>
    <row r="24" spans="1:14" x14ac:dyDescent="0.25">
      <c r="A24" s="22">
        <f t="shared" si="0"/>
        <v>41656</v>
      </c>
      <c r="B24" s="81">
        <v>91.635300000000001</v>
      </c>
      <c r="C24" s="95">
        <v>0.2198</v>
      </c>
      <c r="D24" s="95">
        <v>2.141</v>
      </c>
      <c r="E24" s="95">
        <v>2.3607999999999998</v>
      </c>
      <c r="F24" s="95">
        <v>5.258</v>
      </c>
      <c r="G24" s="95">
        <v>225.8528</v>
      </c>
      <c r="H24" s="95">
        <v>15.2326</v>
      </c>
      <c r="I24" s="97">
        <v>38.853900000000003</v>
      </c>
      <c r="J24" s="97">
        <v>50.18</v>
      </c>
      <c r="K24" s="100">
        <v>0.14050000000000001</v>
      </c>
      <c r="L24" s="20"/>
      <c r="M24" s="31"/>
      <c r="N24" s="31"/>
    </row>
    <row r="25" spans="1:14" x14ac:dyDescent="0.25">
      <c r="A25" s="22">
        <f t="shared" si="0"/>
        <v>41657</v>
      </c>
      <c r="B25" s="81">
        <v>91.859099999999998</v>
      </c>
      <c r="C25" s="95">
        <v>0.2072</v>
      </c>
      <c r="D25" s="95">
        <v>2.1337999999999999</v>
      </c>
      <c r="E25" s="95">
        <v>2.3410000000000002</v>
      </c>
      <c r="F25" s="95">
        <v>5.1040000000000001</v>
      </c>
      <c r="G25" s="95">
        <v>225.66800000000001</v>
      </c>
      <c r="H25" s="95">
        <v>15.3805</v>
      </c>
      <c r="I25" s="97">
        <v>38.788499999999999</v>
      </c>
      <c r="J25" s="97">
        <v>50.154000000000003</v>
      </c>
      <c r="K25" s="100">
        <v>0.15490000000000001</v>
      </c>
      <c r="L25" s="20"/>
      <c r="M25" s="31"/>
      <c r="N25" s="31"/>
    </row>
    <row r="26" spans="1:14" x14ac:dyDescent="0.25">
      <c r="A26" s="22">
        <f t="shared" si="0"/>
        <v>41658</v>
      </c>
      <c r="B26" s="81">
        <v>91.671700000000001</v>
      </c>
      <c r="C26" s="95">
        <v>0.1764</v>
      </c>
      <c r="D26" s="95">
        <v>2.1613000000000002</v>
      </c>
      <c r="E26" s="95">
        <v>2.3376999999999999</v>
      </c>
      <c r="F26" s="95">
        <v>5.298</v>
      </c>
      <c r="G26" s="95">
        <v>224.8355</v>
      </c>
      <c r="H26" s="95">
        <v>15.3614</v>
      </c>
      <c r="I26" s="97">
        <v>38.841099999999997</v>
      </c>
      <c r="J26" s="97">
        <v>50.193199999999997</v>
      </c>
      <c r="K26" s="100">
        <v>0.25430000000000003</v>
      </c>
      <c r="L26" s="20"/>
      <c r="M26" s="31"/>
      <c r="N26" s="31"/>
    </row>
    <row r="27" spans="1:14" x14ac:dyDescent="0.25">
      <c r="A27" s="22">
        <f t="shared" si="0"/>
        <v>41659</v>
      </c>
      <c r="B27" s="81">
        <v>91.748800000000003</v>
      </c>
      <c r="C27" s="95">
        <v>0.1905</v>
      </c>
      <c r="D27" s="95">
        <v>2.1511999999999998</v>
      </c>
      <c r="E27" s="95">
        <v>2.3416999999999999</v>
      </c>
      <c r="F27" s="95">
        <v>5.2190000000000003</v>
      </c>
      <c r="G27" s="95">
        <v>222.297</v>
      </c>
      <c r="H27" s="95">
        <v>14.760899999999999</v>
      </c>
      <c r="I27" s="97">
        <v>38.8172</v>
      </c>
      <c r="J27" s="97">
        <v>50.174300000000002</v>
      </c>
      <c r="K27" s="100">
        <v>0.1583</v>
      </c>
      <c r="L27" s="20"/>
      <c r="M27" s="31"/>
      <c r="N27" s="31"/>
    </row>
    <row r="28" spans="1:14" x14ac:dyDescent="0.25">
      <c r="A28" s="22">
        <f t="shared" si="0"/>
        <v>41660</v>
      </c>
      <c r="B28" s="81">
        <v>91.904499999999999</v>
      </c>
      <c r="C28" s="95">
        <v>0.2293</v>
      </c>
      <c r="D28" s="95">
        <v>2.1278000000000001</v>
      </c>
      <c r="E28" s="95">
        <v>2.3571</v>
      </c>
      <c r="F28" s="95">
        <v>5.0359999999999996</v>
      </c>
      <c r="G28" s="95">
        <v>223.0352</v>
      </c>
      <c r="H28" s="95">
        <v>14.5793</v>
      </c>
      <c r="I28" s="97">
        <v>38.773299999999999</v>
      </c>
      <c r="J28" s="97">
        <v>50.133000000000003</v>
      </c>
      <c r="K28" s="100">
        <v>0.193</v>
      </c>
      <c r="L28" s="20"/>
      <c r="M28" s="31"/>
      <c r="N28" s="31"/>
    </row>
    <row r="29" spans="1:14" x14ac:dyDescent="0.25">
      <c r="A29" s="22">
        <f t="shared" si="0"/>
        <v>41661</v>
      </c>
      <c r="B29" s="81">
        <v>92.195700000000002</v>
      </c>
      <c r="C29" s="95">
        <v>0.19950000000000001</v>
      </c>
      <c r="D29" s="95">
        <v>2.1635</v>
      </c>
      <c r="E29" s="95">
        <v>2.363</v>
      </c>
      <c r="F29" s="95">
        <v>4.7960000000000003</v>
      </c>
      <c r="G29" s="95">
        <v>232.38499999999999</v>
      </c>
      <c r="H29" s="95">
        <v>16.059999999999999</v>
      </c>
      <c r="I29" s="97">
        <v>38.663899999999998</v>
      </c>
      <c r="J29" s="97">
        <v>50.074300000000001</v>
      </c>
      <c r="K29" s="100">
        <v>0.16830000000000001</v>
      </c>
      <c r="L29" s="20"/>
      <c r="M29" s="31"/>
      <c r="N29" s="31"/>
    </row>
    <row r="30" spans="1:14" x14ac:dyDescent="0.25">
      <c r="A30" s="22">
        <f t="shared" si="0"/>
        <v>41662</v>
      </c>
      <c r="B30" s="81">
        <v>92.246799999999993</v>
      </c>
      <c r="C30" s="95">
        <v>0.20780000000000001</v>
      </c>
      <c r="D30" s="95">
        <v>2.1583000000000001</v>
      </c>
      <c r="E30" s="95">
        <v>2.3660999999999999</v>
      </c>
      <c r="F30" s="95">
        <v>4.7080000000000002</v>
      </c>
      <c r="G30" s="95">
        <v>228.61850000000001</v>
      </c>
      <c r="H30" s="95">
        <v>13.8995</v>
      </c>
      <c r="I30" s="97">
        <v>38.662799999999997</v>
      </c>
      <c r="J30" s="97">
        <v>50.070099999999996</v>
      </c>
      <c r="K30" s="100">
        <v>8.9800000000000005E-2</v>
      </c>
      <c r="L30" s="20"/>
      <c r="M30" s="31"/>
      <c r="N30" s="31"/>
    </row>
    <row r="31" spans="1:14" x14ac:dyDescent="0.25">
      <c r="A31" s="22">
        <f t="shared" si="0"/>
        <v>41663</v>
      </c>
      <c r="B31" s="81">
        <v>92.410300000000007</v>
      </c>
      <c r="C31" s="95">
        <v>0.2606</v>
      </c>
      <c r="D31" s="95">
        <v>2.1271</v>
      </c>
      <c r="E31" s="95">
        <v>2.3877000000000002</v>
      </c>
      <c r="F31" s="95">
        <v>4.5380000000000003</v>
      </c>
      <c r="G31" s="95">
        <v>233.76310000000001</v>
      </c>
      <c r="H31" s="95">
        <v>13.925800000000001</v>
      </c>
      <c r="I31" s="97">
        <v>38.588099999999997</v>
      </c>
      <c r="J31" s="97">
        <v>50.000300000000003</v>
      </c>
      <c r="K31" s="100">
        <v>0.11849999999999999</v>
      </c>
      <c r="L31" s="20"/>
      <c r="M31" s="31"/>
      <c r="N31" s="31"/>
    </row>
    <row r="32" spans="1:14" x14ac:dyDescent="0.25">
      <c r="A32" s="22">
        <f t="shared" si="0"/>
        <v>41664</v>
      </c>
      <c r="B32" s="81">
        <v>92.082499999999996</v>
      </c>
      <c r="C32" s="95">
        <v>0.27189999999999998</v>
      </c>
      <c r="D32" s="95">
        <v>2.1280999999999999</v>
      </c>
      <c r="E32" s="95">
        <v>2.4</v>
      </c>
      <c r="F32" s="95">
        <v>4.8739999999999997</v>
      </c>
      <c r="G32" s="95">
        <v>226.18549999999999</v>
      </c>
      <c r="H32" s="95">
        <v>15.4567</v>
      </c>
      <c r="I32" s="97">
        <v>38.654000000000003</v>
      </c>
      <c r="J32" s="97">
        <v>50.021799999999999</v>
      </c>
      <c r="K32" s="100">
        <v>0.17560000000000001</v>
      </c>
      <c r="L32" s="20"/>
      <c r="M32" s="31"/>
      <c r="N32" s="31"/>
    </row>
    <row r="33" spans="1:14" x14ac:dyDescent="0.25">
      <c r="A33" s="22">
        <f t="shared" si="0"/>
        <v>41665</v>
      </c>
      <c r="B33" s="81">
        <v>92.052400000000006</v>
      </c>
      <c r="C33" s="95">
        <v>0.2823</v>
      </c>
      <c r="D33" s="95">
        <v>2.0419999999999998</v>
      </c>
      <c r="E33" s="95">
        <v>2.3241999999999998</v>
      </c>
      <c r="F33" s="95">
        <v>4.9880000000000004</v>
      </c>
      <c r="G33" s="95">
        <v>226.5626</v>
      </c>
      <c r="H33" s="95">
        <v>16.589500000000001</v>
      </c>
      <c r="I33" s="97">
        <v>38.707500000000003</v>
      </c>
      <c r="J33" s="97">
        <v>50.0839</v>
      </c>
      <c r="K33" s="100">
        <v>0.15590000000000001</v>
      </c>
      <c r="L33" s="20"/>
      <c r="M33" s="31"/>
      <c r="N33" s="31"/>
    </row>
    <row r="34" spans="1:14" x14ac:dyDescent="0.25">
      <c r="A34" s="22">
        <f t="shared" si="0"/>
        <v>41666</v>
      </c>
      <c r="B34" s="81">
        <v>92.383799999999994</v>
      </c>
      <c r="C34" s="95">
        <v>0.25990000000000002</v>
      </c>
      <c r="D34" s="95">
        <v>2.0672000000000001</v>
      </c>
      <c r="E34" s="95">
        <v>2.3271000000000002</v>
      </c>
      <c r="F34" s="95">
        <v>4.6589999999999998</v>
      </c>
      <c r="G34" s="95">
        <v>221.75989999999999</v>
      </c>
      <c r="H34" s="95">
        <v>15.547499999999999</v>
      </c>
      <c r="I34" s="97">
        <v>38.628900000000002</v>
      </c>
      <c r="J34" s="97">
        <v>50.056100000000001</v>
      </c>
      <c r="K34" s="100">
        <v>0.24249999999999999</v>
      </c>
      <c r="L34" s="20"/>
      <c r="M34" s="31"/>
      <c r="N34" s="31"/>
    </row>
    <row r="35" spans="1:14" x14ac:dyDescent="0.25">
      <c r="A35" s="22">
        <f t="shared" si="0"/>
        <v>41667</v>
      </c>
      <c r="B35" s="81">
        <v>92.538600000000002</v>
      </c>
      <c r="C35" s="95">
        <v>0.27700000000000002</v>
      </c>
      <c r="D35" s="95">
        <v>2.0724</v>
      </c>
      <c r="E35" s="95">
        <v>2.3494999999999999</v>
      </c>
      <c r="F35" s="95">
        <v>4.4560000000000004</v>
      </c>
      <c r="G35" s="95">
        <v>225.44059999999999</v>
      </c>
      <c r="H35" s="95">
        <v>13.9626</v>
      </c>
      <c r="I35" s="97">
        <v>38.580599999999997</v>
      </c>
      <c r="J35" s="97">
        <v>50.0124</v>
      </c>
      <c r="K35" s="100">
        <v>0.14499999999999999</v>
      </c>
      <c r="L35" s="20"/>
      <c r="M35" s="31"/>
      <c r="N35" s="31"/>
    </row>
    <row r="36" spans="1:14" x14ac:dyDescent="0.25">
      <c r="A36" s="22">
        <f t="shared" si="0"/>
        <v>41668</v>
      </c>
      <c r="B36" s="81">
        <v>92.617000000000004</v>
      </c>
      <c r="C36" s="95">
        <v>0.27579999999999999</v>
      </c>
      <c r="D36" s="95">
        <v>2.0983000000000001</v>
      </c>
      <c r="E36" s="95">
        <v>2.3740999999999999</v>
      </c>
      <c r="F36" s="95">
        <v>4.3710000000000004</v>
      </c>
      <c r="G36" s="95">
        <v>233.9408</v>
      </c>
      <c r="H36" s="95">
        <v>14.586399999999999</v>
      </c>
      <c r="I36" s="97">
        <v>38.535800000000002</v>
      </c>
      <c r="J36" s="97">
        <v>49.977499999999999</v>
      </c>
      <c r="K36" s="100">
        <v>0.13900000000000001</v>
      </c>
      <c r="L36" s="20"/>
      <c r="M36" s="31"/>
      <c r="N36" s="31"/>
    </row>
    <row r="37" spans="1:14" x14ac:dyDescent="0.25">
      <c r="A37" s="22">
        <f t="shared" si="0"/>
        <v>41669</v>
      </c>
      <c r="B37" s="81">
        <v>92.418700000000001</v>
      </c>
      <c r="C37" s="95">
        <v>0.23649999999999999</v>
      </c>
      <c r="D37" s="95">
        <v>2.149</v>
      </c>
      <c r="E37" s="95">
        <v>2.3855</v>
      </c>
      <c r="F37" s="95">
        <v>4.4870000000000001</v>
      </c>
      <c r="G37" s="95">
        <v>231.8058</v>
      </c>
      <c r="H37" s="95">
        <v>16.881</v>
      </c>
      <c r="I37" s="97">
        <v>38.6096</v>
      </c>
      <c r="J37" s="97">
        <v>50.024000000000001</v>
      </c>
      <c r="K37" s="100">
        <v>0.16539999999999999</v>
      </c>
      <c r="L37" s="20"/>
      <c r="M37" s="31"/>
      <c r="N37" s="31"/>
    </row>
    <row r="38" spans="1:14" ht="15.75" thickBot="1" x14ac:dyDescent="0.3">
      <c r="A38" s="22">
        <f t="shared" si="0"/>
        <v>41670</v>
      </c>
      <c r="B38" s="81">
        <v>92.464200000000005</v>
      </c>
      <c r="C38" s="96">
        <v>0.24479999999999999</v>
      </c>
      <c r="D38" s="96">
        <v>2.1065999999999998</v>
      </c>
      <c r="E38" s="96">
        <v>2.3513999999999999</v>
      </c>
      <c r="F38" s="96">
        <v>4.5129999999999999</v>
      </c>
      <c r="G38" s="96">
        <v>231.14760000000001</v>
      </c>
      <c r="H38" s="96">
        <v>17.549199999999999</v>
      </c>
      <c r="I38" s="98">
        <v>38.603200000000001</v>
      </c>
      <c r="J38" s="98">
        <v>50.033700000000003</v>
      </c>
      <c r="K38" s="101">
        <v>0.15959999999999999</v>
      </c>
      <c r="L38" s="20"/>
      <c r="M38" s="31"/>
      <c r="N38" s="31"/>
    </row>
    <row r="39" spans="1:14" x14ac:dyDescent="0.25">
      <c r="A39" s="134" t="s">
        <v>18</v>
      </c>
      <c r="B39" s="134"/>
      <c r="C39" s="134"/>
      <c r="D39" s="134"/>
      <c r="E39" s="134"/>
      <c r="F39" s="134"/>
      <c r="G39" s="134"/>
      <c r="H39" s="134"/>
      <c r="I39" s="134"/>
      <c r="J39" s="134"/>
      <c r="K39" s="134"/>
      <c r="L39" s="7"/>
      <c r="M39" s="7"/>
      <c r="N39" s="7"/>
    </row>
    <row r="40" spans="1:14" ht="6.75" customHeight="1" thickBot="1" x14ac:dyDescent="0.3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32"/>
      <c r="N40" s="32"/>
    </row>
    <row r="41" spans="1:14" x14ac:dyDescent="0.25">
      <c r="A41" s="27" t="s">
        <v>19</v>
      </c>
      <c r="B41" s="9">
        <f t="shared" ref="B41:K41" si="1">+MIN(B8:B38)</f>
        <v>91.335099999999997</v>
      </c>
      <c r="C41" s="9">
        <f t="shared" si="1"/>
        <v>0.1764</v>
      </c>
      <c r="D41" s="9">
        <f t="shared" si="1"/>
        <v>2.0419999999999998</v>
      </c>
      <c r="E41" s="9">
        <f t="shared" si="1"/>
        <v>2.3241999999999998</v>
      </c>
      <c r="F41" s="9">
        <f t="shared" si="1"/>
        <v>4.3710000000000004</v>
      </c>
      <c r="G41" s="9">
        <f t="shared" si="1"/>
        <v>221.15299999999999</v>
      </c>
      <c r="H41" s="9">
        <f t="shared" si="1"/>
        <v>13.3705</v>
      </c>
      <c r="I41" s="9">
        <f t="shared" si="1"/>
        <v>38.535800000000002</v>
      </c>
      <c r="J41" s="9">
        <f t="shared" si="1"/>
        <v>49.977499999999999</v>
      </c>
      <c r="K41" s="23">
        <f t="shared" si="1"/>
        <v>8.9800000000000005E-2</v>
      </c>
      <c r="L41" s="10"/>
      <c r="M41" s="62">
        <f>+MIN(M8:M38)</f>
        <v>0</v>
      </c>
      <c r="N41" s="23">
        <f>+MIN(N8:N38)</f>
        <v>0</v>
      </c>
    </row>
    <row r="42" spans="1:14" x14ac:dyDescent="0.25">
      <c r="A42" s="28" t="s">
        <v>20</v>
      </c>
      <c r="B42" s="11">
        <f t="shared" ref="B42:K42" si="2">+IF(ISERROR(AVERAGE(B8:B38)),"",AVERAGE(B8:B38))</f>
        <v>91.979683870967747</v>
      </c>
      <c r="C42" s="11">
        <f t="shared" si="2"/>
        <v>0.23477096774193554</v>
      </c>
      <c r="D42" s="11">
        <f t="shared" si="2"/>
        <v>2.1388193548387089</v>
      </c>
      <c r="E42" s="11">
        <f t="shared" si="2"/>
        <v>2.3735870967741932</v>
      </c>
      <c r="F42" s="11">
        <f t="shared" si="2"/>
        <v>4.9595483870967731</v>
      </c>
      <c r="G42" s="11">
        <f t="shared" si="2"/>
        <v>226.37605806451614</v>
      </c>
      <c r="H42" s="11">
        <f t="shared" si="2"/>
        <v>15.327329032258062</v>
      </c>
      <c r="I42" s="11">
        <f t="shared" si="2"/>
        <v>38.72645806451613</v>
      </c>
      <c r="J42" s="11">
        <f t="shared" si="2"/>
        <v>50.093790322580638</v>
      </c>
      <c r="K42" s="24">
        <f t="shared" si="2"/>
        <v>0.16421612903225807</v>
      </c>
      <c r="L42" s="10"/>
      <c r="M42" s="63" t="str">
        <f>+IF(ISERROR(AVERAGE(M8:M38)),"",AVERAGE(M8:M38))</f>
        <v/>
      </c>
      <c r="N42" s="24" t="str">
        <f>+IF(ISERROR(AVERAGE(N8:N38)),"",AVERAGE(N8:N38))</f>
        <v/>
      </c>
    </row>
    <row r="43" spans="1:14" x14ac:dyDescent="0.25">
      <c r="A43" s="29" t="s">
        <v>21</v>
      </c>
      <c r="B43" s="12">
        <f t="shared" ref="B43:K43" si="3">+MAX(B8:B38)</f>
        <v>92.617000000000004</v>
      </c>
      <c r="C43" s="12">
        <f t="shared" si="3"/>
        <v>0.28820000000000001</v>
      </c>
      <c r="D43" s="12">
        <f t="shared" si="3"/>
        <v>2.2258</v>
      </c>
      <c r="E43" s="12">
        <f t="shared" si="3"/>
        <v>2.4203000000000001</v>
      </c>
      <c r="F43" s="12">
        <f t="shared" si="3"/>
        <v>5.5019999999999998</v>
      </c>
      <c r="G43" s="12">
        <f t="shared" si="3"/>
        <v>233.9408</v>
      </c>
      <c r="H43" s="12">
        <f t="shared" si="3"/>
        <v>19.07</v>
      </c>
      <c r="I43" s="12">
        <f t="shared" si="3"/>
        <v>38.9148</v>
      </c>
      <c r="J43" s="12">
        <f t="shared" si="3"/>
        <v>50.199100000000001</v>
      </c>
      <c r="K43" s="25">
        <f t="shared" si="3"/>
        <v>0.2596</v>
      </c>
      <c r="L43" s="10"/>
      <c r="M43" s="64">
        <f>+MAX(M8:M38)</f>
        <v>0</v>
      </c>
      <c r="N43" s="25">
        <f>+MAX(N8:N38)</f>
        <v>0</v>
      </c>
    </row>
    <row r="44" spans="1:14" ht="15.75" thickBot="1" x14ac:dyDescent="0.3">
      <c r="A44" s="30" t="s">
        <v>22</v>
      </c>
      <c r="B44" s="16">
        <f t="shared" ref="B44:K44" si="4">IF(ISERROR(STDEV(B8:B38)),"",STDEV(B8:B38))</f>
        <v>0.34134659228490338</v>
      </c>
      <c r="C44" s="16">
        <f t="shared" si="4"/>
        <v>3.2803599330442829E-2</v>
      </c>
      <c r="D44" s="16">
        <f t="shared" si="4"/>
        <v>4.6664107687135289E-2</v>
      </c>
      <c r="E44" s="16">
        <f t="shared" si="4"/>
        <v>2.6832501957333835E-2</v>
      </c>
      <c r="F44" s="16">
        <f t="shared" si="4"/>
        <v>0.30350967460798528</v>
      </c>
      <c r="G44" s="16">
        <f t="shared" si="4"/>
        <v>3.5501329927928258</v>
      </c>
      <c r="H44" s="16">
        <f t="shared" si="4"/>
        <v>1.2429438848136702</v>
      </c>
      <c r="I44" s="16">
        <f t="shared" si="4"/>
        <v>0.10103620068798302</v>
      </c>
      <c r="J44" s="16">
        <f t="shared" si="4"/>
        <v>6.2163844555275807E-2</v>
      </c>
      <c r="K44" s="26">
        <f t="shared" si="4"/>
        <v>4.2221053964218588E-2</v>
      </c>
      <c r="L44" s="10"/>
      <c r="M44" s="65" t="str">
        <f>IF(ISERROR(STDEV(M8:M38)),"",STDEV(M8:M38))</f>
        <v/>
      </c>
      <c r="N44" s="26" t="str">
        <f>IF(ISERROR(STDEV(N8:N38)),"",STDEV(N8:N38))</f>
        <v/>
      </c>
    </row>
    <row r="45" spans="1:14" ht="6.75" customHeight="1" x14ac:dyDescent="0.25">
      <c r="A45" s="13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</row>
    <row r="46" spans="1:14" x14ac:dyDescent="0.25">
      <c r="A46" s="15" t="s">
        <v>23</v>
      </c>
      <c r="B46" s="135"/>
      <c r="C46" s="136"/>
      <c r="D46" s="136"/>
      <c r="E46" s="136"/>
      <c r="F46" s="136"/>
      <c r="G46" s="136"/>
      <c r="H46" s="136"/>
      <c r="I46" s="136"/>
      <c r="J46" s="136"/>
      <c r="K46" s="136"/>
      <c r="L46" s="136"/>
      <c r="M46" s="136"/>
      <c r="N46" s="137"/>
    </row>
    <row r="47" spans="1:14" x14ac:dyDescent="0.25">
      <c r="A47" s="13"/>
      <c r="B47" s="138"/>
      <c r="C47" s="139"/>
      <c r="D47" s="139"/>
      <c r="E47" s="139"/>
      <c r="F47" s="139"/>
      <c r="G47" s="139"/>
      <c r="H47" s="139"/>
      <c r="I47" s="139"/>
      <c r="J47" s="139"/>
      <c r="K47" s="139"/>
      <c r="L47" s="139"/>
      <c r="M47" s="139"/>
      <c r="N47" s="140"/>
    </row>
    <row r="48" spans="1:14" x14ac:dyDescent="0.25">
      <c r="A48" s="13"/>
      <c r="B48" s="138"/>
      <c r="C48" s="139"/>
      <c r="D48" s="139"/>
      <c r="E48" s="139"/>
      <c r="F48" s="139"/>
      <c r="G48" s="139"/>
      <c r="H48" s="139"/>
      <c r="I48" s="139"/>
      <c r="J48" s="139"/>
      <c r="K48" s="139"/>
      <c r="L48" s="139"/>
      <c r="M48" s="139"/>
      <c r="N48" s="140"/>
    </row>
    <row r="49" spans="1:14" x14ac:dyDescent="0.25">
      <c r="A49" s="13"/>
      <c r="B49" s="138"/>
      <c r="C49" s="139"/>
      <c r="D49" s="139"/>
      <c r="E49" s="139"/>
      <c r="F49" s="139"/>
      <c r="G49" s="139"/>
      <c r="H49" s="139"/>
      <c r="I49" s="139"/>
      <c r="J49" s="139"/>
      <c r="K49" s="139"/>
      <c r="L49" s="139"/>
      <c r="M49" s="139"/>
      <c r="N49" s="140"/>
    </row>
    <row r="50" spans="1:14" x14ac:dyDescent="0.25">
      <c r="A50" s="13"/>
      <c r="B50" s="141"/>
      <c r="C50" s="142"/>
      <c r="D50" s="142"/>
      <c r="E50" s="142"/>
      <c r="F50" s="142"/>
      <c r="G50" s="142"/>
      <c r="H50" s="142"/>
      <c r="I50" s="142"/>
      <c r="J50" s="142"/>
      <c r="K50" s="142"/>
      <c r="L50" s="142"/>
      <c r="M50" s="142"/>
      <c r="N50" s="143"/>
    </row>
  </sheetData>
  <protectedRanges>
    <protectedRange sqref="A5:L5 A3:B4 L3:L4" name="Rango1"/>
    <protectedRange sqref="C3:K4" name="Rango1_1"/>
  </protectedRanges>
  <mergeCells count="9">
    <mergeCell ref="A39:K39"/>
    <mergeCell ref="B46:N50"/>
    <mergeCell ref="A1:N1"/>
    <mergeCell ref="A3:B3"/>
    <mergeCell ref="C3:K3"/>
    <mergeCell ref="A4:B4"/>
    <mergeCell ref="C4:K4"/>
    <mergeCell ref="A5:B5"/>
    <mergeCell ref="C5:D5"/>
  </mergeCells>
  <dataValidations count="3">
    <dataValidation type="decimal" allowBlank="1" showInputMessage="1" showErrorMessage="1" errorTitle="Error" error="El valor deberá estar entre 0 y 100" sqref="B8:F38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8:A38">
      <formula1>40909</formula1>
    </dataValidation>
    <dataValidation type="list" allowBlank="1" showInputMessage="1" showErrorMessage="1" sqref="C5:D5">
      <formula1>regiones</formula1>
    </dataValidation>
  </dataValidations>
  <printOptions horizontalCentered="1" verticalCentered="1"/>
  <pageMargins left="0.70866141732283472" right="0.70866141732283472" top="0.43307086614173229" bottom="0.43307086614173229" header="0.31496062992125984" footer="0.31496062992125984"/>
  <pageSetup scale="71" orientation="landscape" r:id="rId1"/>
  <ignoredErrors>
    <ignoredError sqref="B44:L44 B41:L43 A9:A10 A11:A38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5"/>
  <sheetViews>
    <sheetView showGridLines="0" view="pageBreakPreview" topLeftCell="A11" zoomScale="60" zoomScaleNormal="100" workbookViewId="0">
      <selection activeCell="D28" sqref="D28"/>
    </sheetView>
  </sheetViews>
  <sheetFormatPr baseColWidth="10" defaultRowHeight="15" x14ac:dyDescent="0.25"/>
  <sheetData>
    <row r="1" spans="1:11" ht="32.25" customHeight="1" x14ac:dyDescent="0.25">
      <c r="A1" s="159" t="s">
        <v>27</v>
      </c>
      <c r="B1" s="160"/>
      <c r="C1" s="160"/>
      <c r="D1" s="160"/>
      <c r="E1" s="160"/>
      <c r="F1" s="160"/>
      <c r="G1" s="160"/>
      <c r="H1" s="160"/>
      <c r="I1" s="160"/>
      <c r="J1" s="160"/>
      <c r="K1" s="161"/>
    </row>
    <row r="2" spans="1:11" x14ac:dyDescent="0.25">
      <c r="A2" s="149" t="s">
        <v>1</v>
      </c>
      <c r="B2" s="162"/>
      <c r="C2" s="148" t="s">
        <v>26</v>
      </c>
      <c r="D2" s="148"/>
      <c r="E2" s="148"/>
      <c r="F2" s="148"/>
      <c r="G2" s="148"/>
      <c r="H2" s="148"/>
      <c r="I2" s="148"/>
      <c r="J2" s="148"/>
      <c r="K2" s="148"/>
    </row>
    <row r="3" spans="1:11" x14ac:dyDescent="0.25">
      <c r="A3" s="149" t="s">
        <v>2</v>
      </c>
      <c r="B3" s="162"/>
      <c r="C3" s="148" t="s">
        <v>24</v>
      </c>
      <c r="D3" s="148"/>
      <c r="E3" s="148"/>
      <c r="F3" s="148"/>
      <c r="G3" s="148"/>
      <c r="H3" s="148"/>
      <c r="I3" s="148"/>
      <c r="J3" s="148"/>
      <c r="K3" s="148"/>
    </row>
    <row r="4" spans="1:11" x14ac:dyDescent="0.25">
      <c r="A4" s="149" t="s">
        <v>3</v>
      </c>
      <c r="B4" s="149"/>
      <c r="C4" s="148" t="s">
        <v>4</v>
      </c>
      <c r="D4" s="148"/>
      <c r="E4" s="17"/>
      <c r="F4" s="17"/>
      <c r="G4" s="17"/>
      <c r="H4" s="17"/>
      <c r="I4" s="17"/>
      <c r="J4" s="17"/>
      <c r="K4" s="17"/>
    </row>
    <row r="5" spans="1:1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</row>
    <row r="6" spans="1:11" ht="39" thickBot="1" x14ac:dyDescent="0.3">
      <c r="A6" s="43" t="s">
        <v>5</v>
      </c>
      <c r="B6" s="41" t="s">
        <v>6</v>
      </c>
      <c r="C6" s="41" t="s">
        <v>7</v>
      </c>
      <c r="D6" s="41" t="s">
        <v>8</v>
      </c>
      <c r="E6" s="42" t="s">
        <v>9</v>
      </c>
      <c r="F6" s="41" t="s">
        <v>10</v>
      </c>
      <c r="G6" s="41" t="s">
        <v>11</v>
      </c>
      <c r="H6" s="41" t="s">
        <v>12</v>
      </c>
      <c r="I6" s="41" t="s">
        <v>13</v>
      </c>
      <c r="J6" s="41" t="s">
        <v>14</v>
      </c>
      <c r="K6" s="75" t="s">
        <v>15</v>
      </c>
    </row>
    <row r="7" spans="1:11" x14ac:dyDescent="0.25">
      <c r="A7" s="44">
        <v>41640</v>
      </c>
      <c r="B7" s="46"/>
      <c r="C7" s="47"/>
      <c r="D7" s="47"/>
      <c r="E7" s="47"/>
      <c r="F7" s="48"/>
      <c r="G7" s="108">
        <v>258.83330000000001</v>
      </c>
      <c r="H7" s="108">
        <v>15.271599999999999</v>
      </c>
      <c r="I7" s="102"/>
      <c r="J7" s="103"/>
      <c r="K7" s="110">
        <v>0.6653</v>
      </c>
    </row>
    <row r="8" spans="1:11" x14ac:dyDescent="0.25">
      <c r="A8" s="45">
        <f>+A7+1</f>
        <v>41641</v>
      </c>
      <c r="B8" s="49"/>
      <c r="C8" s="50"/>
      <c r="D8" s="50"/>
      <c r="E8" s="50"/>
      <c r="F8" s="51"/>
      <c r="G8" s="109">
        <v>229.34950000000001</v>
      </c>
      <c r="H8" s="109">
        <v>14.921099999999999</v>
      </c>
      <c r="I8" s="104"/>
      <c r="J8" s="105"/>
      <c r="K8" s="111">
        <v>0.52439999999999998</v>
      </c>
    </row>
    <row r="9" spans="1:11" x14ac:dyDescent="0.25">
      <c r="A9" s="45">
        <f>+A8+1</f>
        <v>41642</v>
      </c>
      <c r="B9" s="49"/>
      <c r="C9" s="50"/>
      <c r="D9" s="50"/>
      <c r="E9" s="50"/>
      <c r="F9" s="51"/>
      <c r="G9" s="109">
        <v>243.3434</v>
      </c>
      <c r="H9" s="109">
        <v>15.4627</v>
      </c>
      <c r="I9" s="104"/>
      <c r="J9" s="105"/>
      <c r="K9" s="111">
        <v>0.59370000000000001</v>
      </c>
    </row>
    <row r="10" spans="1:11" x14ac:dyDescent="0.25">
      <c r="A10" s="45">
        <f>+A9+1</f>
        <v>41643</v>
      </c>
      <c r="B10" s="49"/>
      <c r="C10" s="50"/>
      <c r="D10" s="50"/>
      <c r="E10" s="50"/>
      <c r="F10" s="51"/>
      <c r="G10" s="109">
        <v>243.84209999999999</v>
      </c>
      <c r="H10" s="109">
        <v>15.697699999999999</v>
      </c>
      <c r="I10" s="104"/>
      <c r="J10" s="105"/>
      <c r="K10" s="111">
        <v>0.62460000000000004</v>
      </c>
    </row>
    <row r="11" spans="1:11" x14ac:dyDescent="0.25">
      <c r="A11" s="45">
        <f>+A10+1</f>
        <v>41644</v>
      </c>
      <c r="B11" s="49"/>
      <c r="C11" s="50"/>
      <c r="D11" s="50"/>
      <c r="E11" s="50"/>
      <c r="F11" s="51"/>
      <c r="G11" s="109">
        <v>238.845</v>
      </c>
      <c r="H11" s="109">
        <v>14.6126</v>
      </c>
      <c r="I11" s="104"/>
      <c r="J11" s="105"/>
      <c r="K11" s="111">
        <v>0.57879999999999998</v>
      </c>
    </row>
    <row r="12" spans="1:11" x14ac:dyDescent="0.25">
      <c r="A12" s="45">
        <f>+A11+1</f>
        <v>41645</v>
      </c>
      <c r="B12" s="49"/>
      <c r="C12" s="50"/>
      <c r="D12" s="50"/>
      <c r="E12" s="50"/>
      <c r="F12" s="51"/>
      <c r="G12" s="109">
        <v>242.0102</v>
      </c>
      <c r="H12" s="109">
        <v>14.1736</v>
      </c>
      <c r="I12" s="104"/>
      <c r="J12" s="105"/>
      <c r="K12" s="111">
        <v>0.49149999999999999</v>
      </c>
    </row>
    <row r="13" spans="1:11" x14ac:dyDescent="0.25">
      <c r="A13" s="45">
        <f t="shared" ref="A13:A37" si="0">+A12+1</f>
        <v>41646</v>
      </c>
      <c r="B13" s="49"/>
      <c r="C13" s="50"/>
      <c r="D13" s="50"/>
      <c r="E13" s="50"/>
      <c r="F13" s="51"/>
      <c r="G13" s="109">
        <v>229.34270000000001</v>
      </c>
      <c r="H13" s="109">
        <v>14.974</v>
      </c>
      <c r="I13" s="104"/>
      <c r="J13" s="105"/>
      <c r="K13" s="111">
        <v>0.56640000000000001</v>
      </c>
    </row>
    <row r="14" spans="1:11" x14ac:dyDescent="0.25">
      <c r="A14" s="45">
        <f t="shared" si="0"/>
        <v>41647</v>
      </c>
      <c r="B14" s="49"/>
      <c r="C14" s="50"/>
      <c r="D14" s="50"/>
      <c r="E14" s="50"/>
      <c r="F14" s="51"/>
      <c r="G14" s="109">
        <v>233.16630000000001</v>
      </c>
      <c r="H14" s="109">
        <v>24.286899999999999</v>
      </c>
      <c r="I14" s="104"/>
      <c r="J14" s="105"/>
      <c r="K14" s="111">
        <v>0.98740000000000006</v>
      </c>
    </row>
    <row r="15" spans="1:11" x14ac:dyDescent="0.25">
      <c r="A15" s="45">
        <f t="shared" si="0"/>
        <v>41648</v>
      </c>
      <c r="B15" s="49"/>
      <c r="C15" s="50"/>
      <c r="D15" s="50"/>
      <c r="E15" s="50"/>
      <c r="F15" s="51"/>
      <c r="G15" s="109">
        <v>247.92570000000001</v>
      </c>
      <c r="H15" s="109">
        <v>31.9495</v>
      </c>
      <c r="I15" s="104"/>
      <c r="J15" s="105"/>
      <c r="K15" s="111">
        <v>1.4032</v>
      </c>
    </row>
    <row r="16" spans="1:11" x14ac:dyDescent="0.25">
      <c r="A16" s="45">
        <f t="shared" si="0"/>
        <v>41649</v>
      </c>
      <c r="B16" s="49"/>
      <c r="C16" s="50"/>
      <c r="D16" s="50"/>
      <c r="E16" s="50"/>
      <c r="F16" s="51"/>
      <c r="G16" s="109">
        <v>249.6379</v>
      </c>
      <c r="H16" s="109">
        <v>16.568300000000001</v>
      </c>
      <c r="I16" s="104"/>
      <c r="J16" s="105"/>
      <c r="K16" s="111">
        <v>0.64480000000000004</v>
      </c>
    </row>
    <row r="17" spans="1:11" x14ac:dyDescent="0.25">
      <c r="A17" s="45">
        <f t="shared" si="0"/>
        <v>41650</v>
      </c>
      <c r="B17" s="49"/>
      <c r="C17" s="50"/>
      <c r="D17" s="50"/>
      <c r="E17" s="50"/>
      <c r="F17" s="51"/>
      <c r="G17" s="109">
        <v>251.62010000000001</v>
      </c>
      <c r="H17" s="109">
        <v>16.408000000000001</v>
      </c>
      <c r="I17" s="104"/>
      <c r="J17" s="105"/>
      <c r="K17" s="111">
        <v>0.6351</v>
      </c>
    </row>
    <row r="18" spans="1:11" x14ac:dyDescent="0.25">
      <c r="A18" s="45">
        <f t="shared" si="0"/>
        <v>41651</v>
      </c>
      <c r="B18" s="49"/>
      <c r="C18" s="50"/>
      <c r="D18" s="50"/>
      <c r="E18" s="50"/>
      <c r="F18" s="51"/>
      <c r="G18" s="109">
        <v>242.33850000000001</v>
      </c>
      <c r="H18" s="109">
        <v>31.9008</v>
      </c>
      <c r="I18" s="104"/>
      <c r="J18" s="105"/>
      <c r="K18" s="111">
        <v>1.0960000000000001</v>
      </c>
    </row>
    <row r="19" spans="1:11" x14ac:dyDescent="0.25">
      <c r="A19" s="45">
        <f t="shared" si="0"/>
        <v>41652</v>
      </c>
      <c r="B19" s="49"/>
      <c r="C19" s="50"/>
      <c r="D19" s="50"/>
      <c r="E19" s="50"/>
      <c r="F19" s="51"/>
      <c r="G19" s="109">
        <v>244.93770000000001</v>
      </c>
      <c r="H19" s="109">
        <v>15.769</v>
      </c>
      <c r="I19" s="104"/>
      <c r="J19" s="105"/>
      <c r="K19" s="111">
        <v>1.1244000000000001</v>
      </c>
    </row>
    <row r="20" spans="1:11" x14ac:dyDescent="0.25">
      <c r="A20" s="45">
        <f t="shared" si="0"/>
        <v>41653</v>
      </c>
      <c r="B20" s="49"/>
      <c r="C20" s="50"/>
      <c r="D20" s="50"/>
      <c r="E20" s="50"/>
      <c r="F20" s="51"/>
      <c r="G20" s="109">
        <v>227.62719999999999</v>
      </c>
      <c r="H20" s="109">
        <v>16.54</v>
      </c>
      <c r="I20" s="104"/>
      <c r="J20" s="105"/>
      <c r="K20" s="111">
        <v>1.1501999999999999</v>
      </c>
    </row>
    <row r="21" spans="1:11" x14ac:dyDescent="0.25">
      <c r="A21" s="45">
        <f t="shared" si="0"/>
        <v>41654</v>
      </c>
      <c r="B21" s="49"/>
      <c r="C21" s="50"/>
      <c r="D21" s="50"/>
      <c r="E21" s="50"/>
      <c r="F21" s="51"/>
      <c r="G21" s="109">
        <v>229.1232</v>
      </c>
      <c r="H21" s="109">
        <v>79.663200000000003</v>
      </c>
      <c r="I21" s="104"/>
      <c r="J21" s="105"/>
      <c r="K21" s="111">
        <v>4.1901999999999999</v>
      </c>
    </row>
    <row r="22" spans="1:11" x14ac:dyDescent="0.25">
      <c r="A22" s="45">
        <f t="shared" si="0"/>
        <v>41655</v>
      </c>
      <c r="B22" s="49"/>
      <c r="C22" s="50"/>
      <c r="D22" s="50"/>
      <c r="E22" s="50"/>
      <c r="F22" s="51"/>
      <c r="G22" s="109">
        <v>229.91249999999999</v>
      </c>
      <c r="H22" s="109">
        <v>116.71939999999999</v>
      </c>
      <c r="I22" s="104"/>
      <c r="J22" s="105"/>
      <c r="K22" s="111">
        <v>5.8783000000000003</v>
      </c>
    </row>
    <row r="23" spans="1:11" x14ac:dyDescent="0.25">
      <c r="A23" s="45">
        <f t="shared" si="0"/>
        <v>41656</v>
      </c>
      <c r="B23" s="49"/>
      <c r="C23" s="50"/>
      <c r="D23" s="50"/>
      <c r="E23" s="50"/>
      <c r="F23" s="51"/>
      <c r="G23" s="109">
        <v>237.49299999999999</v>
      </c>
      <c r="H23" s="109">
        <v>16.1342</v>
      </c>
      <c r="I23" s="104"/>
      <c r="J23" s="105"/>
      <c r="K23" s="111">
        <v>0.62660000000000005</v>
      </c>
    </row>
    <row r="24" spans="1:11" x14ac:dyDescent="0.25">
      <c r="A24" s="45">
        <f t="shared" si="0"/>
        <v>41657</v>
      </c>
      <c r="B24" s="49"/>
      <c r="C24" s="50"/>
      <c r="D24" s="50"/>
      <c r="E24" s="50"/>
      <c r="F24" s="51"/>
      <c r="G24" s="109">
        <v>230.73949999999999</v>
      </c>
      <c r="H24" s="109">
        <v>16.2685</v>
      </c>
      <c r="I24" s="104"/>
      <c r="J24" s="105"/>
      <c r="K24" s="111">
        <v>0.60440000000000005</v>
      </c>
    </row>
    <row r="25" spans="1:11" x14ac:dyDescent="0.25">
      <c r="A25" s="45">
        <f t="shared" si="0"/>
        <v>41658</v>
      </c>
      <c r="B25" s="49"/>
      <c r="C25" s="50"/>
      <c r="D25" s="50"/>
      <c r="E25" s="50"/>
      <c r="F25" s="51"/>
      <c r="G25" s="109">
        <v>230.26939999999999</v>
      </c>
      <c r="H25" s="109">
        <v>16.2624</v>
      </c>
      <c r="I25" s="104"/>
      <c r="J25" s="105"/>
      <c r="K25" s="111">
        <v>0.7772</v>
      </c>
    </row>
    <row r="26" spans="1:11" x14ac:dyDescent="0.25">
      <c r="A26" s="45">
        <f t="shared" si="0"/>
        <v>41659</v>
      </c>
      <c r="B26" s="49"/>
      <c r="C26" s="50"/>
      <c r="D26" s="50"/>
      <c r="E26" s="50"/>
      <c r="F26" s="51"/>
      <c r="G26" s="109">
        <v>227.19409999999999</v>
      </c>
      <c r="H26" s="109">
        <v>22.667000000000002</v>
      </c>
      <c r="I26" s="104"/>
      <c r="J26" s="105"/>
      <c r="K26" s="111">
        <v>1.2075</v>
      </c>
    </row>
    <row r="27" spans="1:11" x14ac:dyDescent="0.25">
      <c r="A27" s="45">
        <f t="shared" si="0"/>
        <v>41660</v>
      </c>
      <c r="B27" s="49"/>
      <c r="C27" s="50"/>
      <c r="D27" s="50"/>
      <c r="E27" s="50"/>
      <c r="F27" s="51"/>
      <c r="G27" s="109">
        <v>231.19030000000001</v>
      </c>
      <c r="H27" s="109">
        <v>15.4673</v>
      </c>
      <c r="I27" s="104"/>
      <c r="J27" s="105"/>
      <c r="K27" s="111">
        <v>1.7519</v>
      </c>
    </row>
    <row r="28" spans="1:11" x14ac:dyDescent="0.25">
      <c r="A28" s="45">
        <f t="shared" si="0"/>
        <v>41661</v>
      </c>
      <c r="B28" s="49"/>
      <c r="C28" s="50"/>
      <c r="D28" s="50"/>
      <c r="E28" s="50"/>
      <c r="F28" s="51"/>
      <c r="G28" s="109">
        <v>239.89680000000001</v>
      </c>
      <c r="H28" s="109">
        <v>16.9024</v>
      </c>
      <c r="I28" s="104"/>
      <c r="J28" s="105"/>
      <c r="K28" s="111">
        <v>0.62329999999999997</v>
      </c>
    </row>
    <row r="29" spans="1:11" x14ac:dyDescent="0.25">
      <c r="A29" s="45">
        <f t="shared" si="0"/>
        <v>41662</v>
      </c>
      <c r="B29" s="49"/>
      <c r="C29" s="50"/>
      <c r="D29" s="50"/>
      <c r="E29" s="50"/>
      <c r="F29" s="51"/>
      <c r="G29" s="109">
        <v>243.45920000000001</v>
      </c>
      <c r="H29" s="109">
        <v>14.530799999999999</v>
      </c>
      <c r="I29" s="104"/>
      <c r="J29" s="105"/>
      <c r="K29" s="111">
        <v>0.4138</v>
      </c>
    </row>
    <row r="30" spans="1:11" x14ac:dyDescent="0.25">
      <c r="A30" s="45">
        <f t="shared" si="0"/>
        <v>41663</v>
      </c>
      <c r="B30" s="49"/>
      <c r="C30" s="50"/>
      <c r="D30" s="50"/>
      <c r="E30" s="50"/>
      <c r="F30" s="51"/>
      <c r="G30" s="109">
        <v>250.70490000000001</v>
      </c>
      <c r="H30" s="109">
        <v>14.693099999999999</v>
      </c>
      <c r="I30" s="104"/>
      <c r="J30" s="105"/>
      <c r="K30" s="111">
        <v>0.49299999999999999</v>
      </c>
    </row>
    <row r="31" spans="1:11" x14ac:dyDescent="0.25">
      <c r="A31" s="45">
        <f t="shared" si="0"/>
        <v>41664</v>
      </c>
      <c r="B31" s="49"/>
      <c r="C31" s="50"/>
      <c r="D31" s="50"/>
      <c r="E31" s="50"/>
      <c r="F31" s="51"/>
      <c r="G31" s="109">
        <v>234.32820000000001</v>
      </c>
      <c r="H31" s="109">
        <v>16.2699</v>
      </c>
      <c r="I31" s="104"/>
      <c r="J31" s="105"/>
      <c r="K31" s="111">
        <v>0.70169999999999999</v>
      </c>
    </row>
    <row r="32" spans="1:11" x14ac:dyDescent="0.25">
      <c r="A32" s="45">
        <f t="shared" si="0"/>
        <v>41665</v>
      </c>
      <c r="B32" s="49"/>
      <c r="C32" s="50"/>
      <c r="D32" s="50"/>
      <c r="E32" s="50"/>
      <c r="F32" s="51"/>
      <c r="G32" s="109">
        <v>234.9374</v>
      </c>
      <c r="H32" s="109">
        <v>17.407499999999999</v>
      </c>
      <c r="I32" s="104"/>
      <c r="J32" s="105"/>
      <c r="K32" s="111">
        <v>0.62090000000000001</v>
      </c>
    </row>
    <row r="33" spans="1:11" x14ac:dyDescent="0.25">
      <c r="A33" s="45">
        <f t="shared" si="0"/>
        <v>41666</v>
      </c>
      <c r="B33" s="49"/>
      <c r="C33" s="50"/>
      <c r="D33" s="50"/>
      <c r="E33" s="50"/>
      <c r="F33" s="51"/>
      <c r="G33" s="109">
        <v>226.3554</v>
      </c>
      <c r="H33" s="109">
        <v>29.3703</v>
      </c>
      <c r="I33" s="104"/>
      <c r="J33" s="105"/>
      <c r="K33" s="111">
        <v>0.99980000000000002</v>
      </c>
    </row>
    <row r="34" spans="1:11" x14ac:dyDescent="0.25">
      <c r="A34" s="45">
        <f t="shared" si="0"/>
        <v>41667</v>
      </c>
      <c r="B34" s="49"/>
      <c r="C34" s="50"/>
      <c r="D34" s="50"/>
      <c r="E34" s="50"/>
      <c r="F34" s="51"/>
      <c r="G34" s="109">
        <v>232.98490000000001</v>
      </c>
      <c r="H34" s="109">
        <v>14.716799999999999</v>
      </c>
      <c r="I34" s="104"/>
      <c r="J34" s="105"/>
      <c r="K34" s="111">
        <v>0.66549999999999998</v>
      </c>
    </row>
    <row r="35" spans="1:11" x14ac:dyDescent="0.25">
      <c r="A35" s="45">
        <f t="shared" si="0"/>
        <v>41668</v>
      </c>
      <c r="B35" s="49"/>
      <c r="C35" s="50"/>
      <c r="D35" s="50"/>
      <c r="E35" s="50"/>
      <c r="F35" s="51"/>
      <c r="G35" s="109">
        <v>243.36359999999999</v>
      </c>
      <c r="H35" s="109">
        <v>15.465299999999999</v>
      </c>
      <c r="I35" s="104"/>
      <c r="J35" s="105"/>
      <c r="K35" s="111">
        <v>0.70389999999999997</v>
      </c>
    </row>
    <row r="36" spans="1:11" x14ac:dyDescent="0.25">
      <c r="A36" s="45">
        <f t="shared" si="0"/>
        <v>41669</v>
      </c>
      <c r="B36" s="49"/>
      <c r="C36" s="50"/>
      <c r="D36" s="50"/>
      <c r="E36" s="50"/>
      <c r="F36" s="51"/>
      <c r="G36" s="109">
        <v>241.2499</v>
      </c>
      <c r="H36" s="109">
        <v>17.703499999999998</v>
      </c>
      <c r="I36" s="104"/>
      <c r="J36" s="105"/>
      <c r="K36" s="111">
        <v>0.99660000000000004</v>
      </c>
    </row>
    <row r="37" spans="1:11" x14ac:dyDescent="0.25">
      <c r="A37" s="56">
        <f t="shared" si="0"/>
        <v>41670</v>
      </c>
      <c r="B37" s="57"/>
      <c r="C37" s="58"/>
      <c r="D37" s="58"/>
      <c r="E37" s="58"/>
      <c r="F37" s="59"/>
      <c r="G37" s="114">
        <v>240.762</v>
      </c>
      <c r="H37" s="113">
        <v>25.483799999999999</v>
      </c>
      <c r="I37" s="106"/>
      <c r="J37" s="107"/>
      <c r="K37" s="112">
        <v>1.0745</v>
      </c>
    </row>
    <row r="38" spans="1:11" x14ac:dyDescent="0.25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</row>
    <row r="39" spans="1:11" ht="15.75" thickBot="1" x14ac:dyDescent="0.3">
      <c r="A39" s="37" t="s">
        <v>21</v>
      </c>
      <c r="B39" s="16"/>
      <c r="C39" s="38"/>
      <c r="D39" s="38"/>
      <c r="E39" s="38"/>
      <c r="F39" s="38"/>
      <c r="G39" s="38">
        <f>+MAX(G7:G37)</f>
        <v>258.83330000000001</v>
      </c>
      <c r="H39" s="38">
        <f>+MAX(H7:H37)</f>
        <v>116.71939999999999</v>
      </c>
      <c r="I39" s="38"/>
      <c r="J39" s="38"/>
      <c r="K39" s="38">
        <f>+MAX(K7:K37)</f>
        <v>5.8783000000000003</v>
      </c>
    </row>
    <row r="40" spans="1:11" x14ac:dyDescent="0.25">
      <c r="A40" s="13"/>
      <c r="B40" s="14"/>
      <c r="C40" s="14"/>
      <c r="D40" s="14"/>
      <c r="E40" s="14"/>
      <c r="F40" s="14"/>
      <c r="G40" s="14"/>
      <c r="H40" s="14"/>
      <c r="I40" s="14"/>
      <c r="J40" s="14"/>
      <c r="K40" s="14"/>
    </row>
    <row r="41" spans="1:11" x14ac:dyDescent="0.25">
      <c r="A41" s="15" t="s">
        <v>23</v>
      </c>
      <c r="B41" s="150"/>
      <c r="C41" s="151"/>
      <c r="D41" s="151"/>
      <c r="E41" s="151"/>
      <c r="F41" s="151"/>
      <c r="G41" s="151"/>
      <c r="H41" s="151"/>
      <c r="I41" s="151"/>
      <c r="J41" s="151"/>
      <c r="K41" s="152"/>
    </row>
    <row r="42" spans="1:11" x14ac:dyDescent="0.25">
      <c r="A42" s="13"/>
      <c r="B42" s="153"/>
      <c r="C42" s="154"/>
      <c r="D42" s="154"/>
      <c r="E42" s="154"/>
      <c r="F42" s="154"/>
      <c r="G42" s="154"/>
      <c r="H42" s="154"/>
      <c r="I42" s="154"/>
      <c r="J42" s="154"/>
      <c r="K42" s="155"/>
    </row>
    <row r="43" spans="1:11" x14ac:dyDescent="0.25">
      <c r="A43" s="13"/>
      <c r="B43" s="153"/>
      <c r="C43" s="154"/>
      <c r="D43" s="154"/>
      <c r="E43" s="154"/>
      <c r="F43" s="154"/>
      <c r="G43" s="154"/>
      <c r="H43" s="154"/>
      <c r="I43" s="154"/>
      <c r="J43" s="154"/>
      <c r="K43" s="155"/>
    </row>
    <row r="44" spans="1:11" x14ac:dyDescent="0.25">
      <c r="A44" s="13"/>
      <c r="B44" s="153"/>
      <c r="C44" s="154"/>
      <c r="D44" s="154"/>
      <c r="E44" s="154"/>
      <c r="F44" s="154"/>
      <c r="G44" s="154"/>
      <c r="H44" s="154"/>
      <c r="I44" s="154"/>
      <c r="J44" s="154"/>
      <c r="K44" s="155"/>
    </row>
    <row r="45" spans="1:11" x14ac:dyDescent="0.25">
      <c r="A45" s="13"/>
      <c r="B45" s="156"/>
      <c r="C45" s="157"/>
      <c r="D45" s="157"/>
      <c r="E45" s="157"/>
      <c r="F45" s="157"/>
      <c r="G45" s="157"/>
      <c r="H45" s="157"/>
      <c r="I45" s="157"/>
      <c r="J45" s="157"/>
      <c r="K45" s="158"/>
    </row>
  </sheetData>
  <protectedRanges>
    <protectedRange sqref="A2:B4" name="Rango1"/>
    <protectedRange sqref="C4:K4" name="Rango1_1"/>
    <protectedRange sqref="C2:K3" name="Rango1_1_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list" allowBlank="1" showInputMessage="1" showErrorMessage="1" sqref="C4:D4">
      <formula1>regiones</formula1>
    </dataValidation>
    <dataValidation type="decimal" allowBlank="1" showInputMessage="1" showErrorMessage="1" errorTitle="Error" error="El valor tiene que estar entre 0 y 100" sqref="B7:F37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68" orientation="landscape" r:id="rId1"/>
  <ignoredErrors>
    <ignoredError sqref="A8:A37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5"/>
  <sheetViews>
    <sheetView showGridLines="0" view="pageBreakPreview" topLeftCell="A11" zoomScale="60" zoomScaleNormal="100" workbookViewId="0">
      <selection activeCell="E13" sqref="E13"/>
    </sheetView>
  </sheetViews>
  <sheetFormatPr baseColWidth="10" defaultRowHeight="15" x14ac:dyDescent="0.25"/>
  <sheetData>
    <row r="1" spans="1:12" ht="32.25" customHeight="1" x14ac:dyDescent="0.25">
      <c r="A1" s="172" t="s">
        <v>28</v>
      </c>
      <c r="B1" s="173"/>
      <c r="C1" s="173"/>
      <c r="D1" s="173"/>
      <c r="E1" s="173"/>
      <c r="F1" s="173"/>
      <c r="G1" s="173"/>
      <c r="H1" s="173"/>
      <c r="I1" s="173"/>
      <c r="J1" s="173"/>
      <c r="K1" s="174"/>
    </row>
    <row r="2" spans="1:12" x14ac:dyDescent="0.25">
      <c r="A2" s="149" t="s">
        <v>1</v>
      </c>
      <c r="B2" s="162"/>
      <c r="C2" s="148" t="s">
        <v>26</v>
      </c>
      <c r="D2" s="148"/>
      <c r="E2" s="148"/>
      <c r="F2" s="148"/>
      <c r="G2" s="148"/>
      <c r="H2" s="148"/>
      <c r="I2" s="148"/>
      <c r="J2" s="148"/>
      <c r="K2" s="148"/>
    </row>
    <row r="3" spans="1:12" x14ac:dyDescent="0.25">
      <c r="A3" s="149" t="s">
        <v>2</v>
      </c>
      <c r="B3" s="162"/>
      <c r="C3" s="148" t="s">
        <v>24</v>
      </c>
      <c r="D3" s="148"/>
      <c r="E3" s="148"/>
      <c r="F3" s="148"/>
      <c r="G3" s="148"/>
      <c r="H3" s="148"/>
      <c r="I3" s="148"/>
      <c r="J3" s="148"/>
      <c r="K3" s="148"/>
    </row>
    <row r="4" spans="1:12" x14ac:dyDescent="0.25">
      <c r="A4" s="149" t="s">
        <v>3</v>
      </c>
      <c r="B4" s="149"/>
      <c r="C4" s="148" t="s">
        <v>4</v>
      </c>
      <c r="D4" s="148"/>
      <c r="E4" s="17"/>
      <c r="F4" s="17"/>
      <c r="G4" s="17"/>
      <c r="H4" s="17"/>
      <c r="I4" s="17"/>
      <c r="J4" s="17"/>
      <c r="K4" s="17"/>
    </row>
    <row r="5" spans="1:12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</row>
    <row r="6" spans="1:12" ht="39" thickBot="1" x14ac:dyDescent="0.3">
      <c r="A6" s="36" t="s">
        <v>5</v>
      </c>
      <c r="B6" s="39" t="s">
        <v>6</v>
      </c>
      <c r="C6" s="39" t="s">
        <v>7</v>
      </c>
      <c r="D6" s="39" t="s">
        <v>8</v>
      </c>
      <c r="E6" s="40" t="s">
        <v>9</v>
      </c>
      <c r="F6" s="39" t="s">
        <v>10</v>
      </c>
      <c r="G6" s="39" t="s">
        <v>11</v>
      </c>
      <c r="H6" s="39" t="s">
        <v>12</v>
      </c>
      <c r="I6" s="39" t="s">
        <v>13</v>
      </c>
      <c r="J6" s="39" t="s">
        <v>14</v>
      </c>
      <c r="K6" s="39" t="s">
        <v>15</v>
      </c>
      <c r="L6" s="74"/>
    </row>
    <row r="7" spans="1:12" x14ac:dyDescent="0.25">
      <c r="A7" s="44">
        <v>41640</v>
      </c>
      <c r="B7" s="46"/>
      <c r="C7" s="47"/>
      <c r="D7" s="47"/>
      <c r="E7" s="47"/>
      <c r="F7" s="48"/>
      <c r="G7" s="119">
        <v>217.1096</v>
      </c>
      <c r="H7" s="119">
        <v>13.3847</v>
      </c>
      <c r="I7" s="115"/>
      <c r="J7" s="116"/>
      <c r="K7" s="121">
        <v>0</v>
      </c>
    </row>
    <row r="8" spans="1:12" x14ac:dyDescent="0.25">
      <c r="A8" s="45">
        <f>+A7+1</f>
        <v>41641</v>
      </c>
      <c r="B8" s="49"/>
      <c r="C8" s="50"/>
      <c r="D8" s="50"/>
      <c r="E8" s="50"/>
      <c r="F8" s="51"/>
      <c r="G8" s="120">
        <v>213.62710000000001</v>
      </c>
      <c r="H8" s="120">
        <v>13.393599999999999</v>
      </c>
      <c r="I8" s="117"/>
      <c r="J8" s="118"/>
      <c r="K8" s="122">
        <v>2.0000000000000001E-4</v>
      </c>
    </row>
    <row r="9" spans="1:12" x14ac:dyDescent="0.25">
      <c r="A9" s="45">
        <f>+A8+1</f>
        <v>41642</v>
      </c>
      <c r="B9" s="49"/>
      <c r="C9" s="50"/>
      <c r="D9" s="50"/>
      <c r="E9" s="50"/>
      <c r="F9" s="51"/>
      <c r="G9" s="120">
        <v>216.21789999999999</v>
      </c>
      <c r="H9" s="120">
        <v>13.6426</v>
      </c>
      <c r="I9" s="117"/>
      <c r="J9" s="118"/>
      <c r="K9" s="122">
        <v>0</v>
      </c>
    </row>
    <row r="10" spans="1:12" x14ac:dyDescent="0.25">
      <c r="A10" s="45">
        <f>+A9+1</f>
        <v>41643</v>
      </c>
      <c r="B10" s="49"/>
      <c r="C10" s="50"/>
      <c r="D10" s="50"/>
      <c r="E10" s="50"/>
      <c r="F10" s="51"/>
      <c r="G10" s="120">
        <v>215.6515</v>
      </c>
      <c r="H10" s="126">
        <v>14.1007</v>
      </c>
      <c r="I10" s="117"/>
      <c r="J10" s="118"/>
      <c r="K10" s="122">
        <v>0</v>
      </c>
    </row>
    <row r="11" spans="1:12" x14ac:dyDescent="0.25">
      <c r="A11" s="45">
        <f t="shared" ref="A11:A37" si="0">+A10+1</f>
        <v>41644</v>
      </c>
      <c r="B11" s="49"/>
      <c r="C11" s="50"/>
      <c r="D11" s="50"/>
      <c r="E11" s="50"/>
      <c r="F11" s="51"/>
      <c r="G11" s="120">
        <v>215.16550000000001</v>
      </c>
      <c r="H11" s="120">
        <v>13.120699999999999</v>
      </c>
      <c r="I11" s="117"/>
      <c r="J11" s="118"/>
      <c r="K11" s="122">
        <v>0</v>
      </c>
    </row>
    <row r="12" spans="1:12" x14ac:dyDescent="0.25">
      <c r="A12" s="45">
        <f t="shared" si="0"/>
        <v>41645</v>
      </c>
      <c r="B12" s="49"/>
      <c r="C12" s="50"/>
      <c r="D12" s="50"/>
      <c r="E12" s="50"/>
      <c r="F12" s="51"/>
      <c r="G12" s="120">
        <v>215.67830000000001</v>
      </c>
      <c r="H12" s="120">
        <v>12.4833</v>
      </c>
      <c r="I12" s="117"/>
      <c r="J12" s="118"/>
      <c r="K12" s="122">
        <v>0</v>
      </c>
    </row>
    <row r="13" spans="1:12" x14ac:dyDescent="0.25">
      <c r="A13" s="45">
        <f t="shared" si="0"/>
        <v>41646</v>
      </c>
      <c r="B13" s="49"/>
      <c r="C13" s="50"/>
      <c r="D13" s="50"/>
      <c r="E13" s="50"/>
      <c r="F13" s="51"/>
      <c r="G13" s="120">
        <v>215.3964</v>
      </c>
      <c r="H13" s="120">
        <v>13.1225</v>
      </c>
      <c r="I13" s="117"/>
      <c r="J13" s="118"/>
      <c r="K13" s="122">
        <v>2.5999999999999999E-3</v>
      </c>
    </row>
    <row r="14" spans="1:12" x14ac:dyDescent="0.25">
      <c r="A14" s="45">
        <f t="shared" si="0"/>
        <v>41647</v>
      </c>
      <c r="B14" s="49"/>
      <c r="C14" s="50"/>
      <c r="D14" s="50"/>
      <c r="E14" s="50"/>
      <c r="F14" s="51"/>
      <c r="G14" s="120">
        <v>214.96379999999999</v>
      </c>
      <c r="H14" s="120">
        <v>15.462</v>
      </c>
      <c r="I14" s="117"/>
      <c r="J14" s="118"/>
      <c r="K14" s="122">
        <v>0</v>
      </c>
    </row>
    <row r="15" spans="1:12" x14ac:dyDescent="0.25">
      <c r="A15" s="45">
        <f t="shared" si="0"/>
        <v>41648</v>
      </c>
      <c r="B15" s="49"/>
      <c r="C15" s="50"/>
      <c r="D15" s="50"/>
      <c r="E15" s="50"/>
      <c r="F15" s="51"/>
      <c r="G15" s="120">
        <v>220.45310000000001</v>
      </c>
      <c r="H15" s="120">
        <v>14.9223</v>
      </c>
      <c r="I15" s="117"/>
      <c r="J15" s="118"/>
      <c r="K15" s="122">
        <v>0</v>
      </c>
    </row>
    <row r="16" spans="1:12" x14ac:dyDescent="0.25">
      <c r="A16" s="45">
        <f t="shared" si="0"/>
        <v>41649</v>
      </c>
      <c r="B16" s="49"/>
      <c r="C16" s="50"/>
      <c r="D16" s="50"/>
      <c r="E16" s="50"/>
      <c r="F16" s="51"/>
      <c r="G16" s="120">
        <v>222.08930000000001</v>
      </c>
      <c r="H16" s="120">
        <v>14.738</v>
      </c>
      <c r="I16" s="117"/>
      <c r="J16" s="118"/>
      <c r="K16" s="122">
        <v>1.0800000000000001E-2</v>
      </c>
    </row>
    <row r="17" spans="1:11" x14ac:dyDescent="0.25">
      <c r="A17" s="45">
        <f t="shared" si="0"/>
        <v>41650</v>
      </c>
      <c r="B17" s="49"/>
      <c r="C17" s="50"/>
      <c r="D17" s="50"/>
      <c r="E17" s="50"/>
      <c r="F17" s="51"/>
      <c r="G17" s="120">
        <v>223.95830000000001</v>
      </c>
      <c r="H17" s="120">
        <v>14.532400000000001</v>
      </c>
      <c r="I17" s="117"/>
      <c r="J17" s="118"/>
      <c r="K17" s="122">
        <v>0</v>
      </c>
    </row>
    <row r="18" spans="1:11" x14ac:dyDescent="0.25">
      <c r="A18" s="45">
        <f t="shared" si="0"/>
        <v>41651</v>
      </c>
      <c r="B18" s="49"/>
      <c r="C18" s="50"/>
      <c r="D18" s="50"/>
      <c r="E18" s="50"/>
      <c r="F18" s="51"/>
      <c r="G18" s="120">
        <v>219.37219999999999</v>
      </c>
      <c r="H18" s="120">
        <v>14.620699999999999</v>
      </c>
      <c r="I18" s="117"/>
      <c r="J18" s="118"/>
      <c r="K18" s="122">
        <v>0</v>
      </c>
    </row>
    <row r="19" spans="1:11" x14ac:dyDescent="0.25">
      <c r="A19" s="45">
        <f t="shared" si="0"/>
        <v>41652</v>
      </c>
      <c r="B19" s="49"/>
      <c r="C19" s="50"/>
      <c r="D19" s="50"/>
      <c r="E19" s="50"/>
      <c r="F19" s="51"/>
      <c r="G19" s="120">
        <v>220.16730000000001</v>
      </c>
      <c r="H19" s="120">
        <v>13.9778</v>
      </c>
      <c r="I19" s="117"/>
      <c r="J19" s="118"/>
      <c r="K19" s="122">
        <v>1E-4</v>
      </c>
    </row>
    <row r="20" spans="1:11" x14ac:dyDescent="0.25">
      <c r="A20" s="45">
        <f t="shared" si="0"/>
        <v>41653</v>
      </c>
      <c r="B20" s="49"/>
      <c r="C20" s="50"/>
      <c r="D20" s="50"/>
      <c r="E20" s="50"/>
      <c r="F20" s="51"/>
      <c r="G20" s="120">
        <v>214.8724</v>
      </c>
      <c r="H20" s="120">
        <v>14.5907</v>
      </c>
      <c r="I20" s="117"/>
      <c r="J20" s="118"/>
      <c r="K20" s="122">
        <v>0</v>
      </c>
    </row>
    <row r="21" spans="1:11" x14ac:dyDescent="0.25">
      <c r="A21" s="45">
        <f t="shared" si="0"/>
        <v>41654</v>
      </c>
      <c r="B21" s="49"/>
      <c r="C21" s="50"/>
      <c r="D21" s="50"/>
      <c r="E21" s="50"/>
      <c r="F21" s="51"/>
      <c r="G21" s="120">
        <v>213.47630000000001</v>
      </c>
      <c r="H21" s="120">
        <v>14.5573</v>
      </c>
      <c r="I21" s="117"/>
      <c r="J21" s="118"/>
      <c r="K21" s="122">
        <v>0</v>
      </c>
    </row>
    <row r="22" spans="1:11" x14ac:dyDescent="0.25">
      <c r="A22" s="45">
        <f t="shared" si="0"/>
        <v>41655</v>
      </c>
      <c r="B22" s="49"/>
      <c r="C22" s="50"/>
      <c r="D22" s="50"/>
      <c r="E22" s="50"/>
      <c r="F22" s="51"/>
      <c r="G22" s="120">
        <v>215.13759999999999</v>
      </c>
      <c r="H22" s="120">
        <v>14.7593</v>
      </c>
      <c r="I22" s="117"/>
      <c r="J22" s="118"/>
      <c r="K22" s="122">
        <v>0</v>
      </c>
    </row>
    <row r="23" spans="1:11" x14ac:dyDescent="0.25">
      <c r="A23" s="45">
        <f t="shared" si="0"/>
        <v>41656</v>
      </c>
      <c r="B23" s="49"/>
      <c r="C23" s="50"/>
      <c r="D23" s="50"/>
      <c r="E23" s="50"/>
      <c r="F23" s="51"/>
      <c r="G23" s="120">
        <v>216.87219999999999</v>
      </c>
      <c r="H23" s="120">
        <v>14.292</v>
      </c>
      <c r="I23" s="117"/>
      <c r="J23" s="118"/>
      <c r="K23" s="122">
        <v>0</v>
      </c>
    </row>
    <row r="24" spans="1:11" x14ac:dyDescent="0.25">
      <c r="A24" s="45">
        <f t="shared" si="0"/>
        <v>41657</v>
      </c>
      <c r="B24" s="49"/>
      <c r="C24" s="50"/>
      <c r="D24" s="50"/>
      <c r="E24" s="50"/>
      <c r="F24" s="51"/>
      <c r="G24" s="120">
        <v>216.9007</v>
      </c>
      <c r="H24" s="120">
        <v>14.347799999999999</v>
      </c>
      <c r="I24" s="117"/>
      <c r="J24" s="118"/>
      <c r="K24" s="122">
        <v>0</v>
      </c>
    </row>
    <row r="25" spans="1:11" x14ac:dyDescent="0.25">
      <c r="A25" s="45">
        <f t="shared" si="0"/>
        <v>41658</v>
      </c>
      <c r="B25" s="49"/>
      <c r="C25" s="50"/>
      <c r="D25" s="50"/>
      <c r="E25" s="50"/>
      <c r="F25" s="51"/>
      <c r="G25" s="120">
        <v>214.28229999999999</v>
      </c>
      <c r="H25" s="120">
        <v>14.4453</v>
      </c>
      <c r="I25" s="117"/>
      <c r="J25" s="118"/>
      <c r="K25" s="122">
        <v>4.9799999999999997E-2</v>
      </c>
    </row>
    <row r="26" spans="1:11" x14ac:dyDescent="0.25">
      <c r="A26" s="45">
        <f t="shared" si="0"/>
        <v>41659</v>
      </c>
      <c r="B26" s="49"/>
      <c r="C26" s="50"/>
      <c r="D26" s="50"/>
      <c r="E26" s="50"/>
      <c r="F26" s="51"/>
      <c r="G26" s="120">
        <v>214.25409999999999</v>
      </c>
      <c r="H26" s="120">
        <v>13.832000000000001</v>
      </c>
      <c r="I26" s="117"/>
      <c r="J26" s="118"/>
      <c r="K26" s="122">
        <v>0</v>
      </c>
    </row>
    <row r="27" spans="1:11" x14ac:dyDescent="0.25">
      <c r="A27" s="45">
        <f t="shared" si="0"/>
        <v>41660</v>
      </c>
      <c r="B27" s="49"/>
      <c r="C27" s="50"/>
      <c r="D27" s="50"/>
      <c r="E27" s="50"/>
      <c r="F27" s="51"/>
      <c r="G27" s="120">
        <v>215.3228</v>
      </c>
      <c r="H27" s="120">
        <v>13.632300000000001</v>
      </c>
      <c r="I27" s="117"/>
      <c r="J27" s="118"/>
      <c r="K27" s="122">
        <v>0</v>
      </c>
    </row>
    <row r="28" spans="1:11" x14ac:dyDescent="0.25">
      <c r="A28" s="45">
        <f t="shared" si="0"/>
        <v>41661</v>
      </c>
      <c r="B28" s="49"/>
      <c r="C28" s="50"/>
      <c r="D28" s="50"/>
      <c r="E28" s="50"/>
      <c r="F28" s="51"/>
      <c r="G28" s="120">
        <v>216.9556</v>
      </c>
      <c r="H28" s="120">
        <v>15.1275</v>
      </c>
      <c r="I28" s="117"/>
      <c r="J28" s="118"/>
      <c r="K28" s="122">
        <v>0</v>
      </c>
    </row>
    <row r="29" spans="1:11" x14ac:dyDescent="0.25">
      <c r="A29" s="45">
        <f t="shared" si="0"/>
        <v>41662</v>
      </c>
      <c r="B29" s="49"/>
      <c r="C29" s="50"/>
      <c r="D29" s="50"/>
      <c r="E29" s="50"/>
      <c r="F29" s="51"/>
      <c r="G29" s="120">
        <v>216.53710000000001</v>
      </c>
      <c r="H29" s="126">
        <v>13.1355</v>
      </c>
      <c r="I29" s="117"/>
      <c r="J29" s="118"/>
      <c r="K29" s="122">
        <v>0</v>
      </c>
    </row>
    <row r="30" spans="1:11" x14ac:dyDescent="0.25">
      <c r="A30" s="45">
        <f t="shared" si="0"/>
        <v>41663</v>
      </c>
      <c r="B30" s="49"/>
      <c r="C30" s="50"/>
      <c r="D30" s="50"/>
      <c r="E30" s="50"/>
      <c r="F30" s="51"/>
      <c r="G30" s="120">
        <v>220.98490000000001</v>
      </c>
      <c r="H30" s="120">
        <v>13.1258</v>
      </c>
      <c r="I30" s="117"/>
      <c r="J30" s="118"/>
      <c r="K30" s="122">
        <v>0</v>
      </c>
    </row>
    <row r="31" spans="1:11" x14ac:dyDescent="0.25">
      <c r="A31" s="45">
        <f t="shared" si="0"/>
        <v>41664</v>
      </c>
      <c r="B31" s="49"/>
      <c r="C31" s="50"/>
      <c r="D31" s="50"/>
      <c r="E31" s="50"/>
      <c r="F31" s="51"/>
      <c r="G31" s="120">
        <v>215.9633</v>
      </c>
      <c r="H31" s="120">
        <v>14.5967</v>
      </c>
      <c r="I31" s="117"/>
      <c r="J31" s="118"/>
      <c r="K31" s="122">
        <v>0</v>
      </c>
    </row>
    <row r="32" spans="1:11" x14ac:dyDescent="0.25">
      <c r="A32" s="45">
        <f t="shared" si="0"/>
        <v>41665</v>
      </c>
      <c r="B32" s="49"/>
      <c r="C32" s="50"/>
      <c r="D32" s="50"/>
      <c r="E32" s="50"/>
      <c r="F32" s="51"/>
      <c r="G32" s="120">
        <v>216.0624</v>
      </c>
      <c r="H32" s="120">
        <v>15.598599999999999</v>
      </c>
      <c r="I32" s="117"/>
      <c r="J32" s="118"/>
      <c r="K32" s="122">
        <v>0</v>
      </c>
    </row>
    <row r="33" spans="1:12" x14ac:dyDescent="0.25">
      <c r="A33" s="45">
        <f t="shared" si="0"/>
        <v>41666</v>
      </c>
      <c r="B33" s="49"/>
      <c r="C33" s="50"/>
      <c r="D33" s="50"/>
      <c r="E33" s="50"/>
      <c r="F33" s="51"/>
      <c r="G33" s="120">
        <v>216.4</v>
      </c>
      <c r="H33" s="120">
        <v>14.769399999999999</v>
      </c>
      <c r="I33" s="117"/>
      <c r="J33" s="118"/>
      <c r="K33" s="122">
        <v>5.4399999999999997E-2</v>
      </c>
    </row>
    <row r="34" spans="1:12" x14ac:dyDescent="0.25">
      <c r="A34" s="45">
        <f t="shared" si="0"/>
        <v>41667</v>
      </c>
      <c r="B34" s="49"/>
      <c r="C34" s="50"/>
      <c r="D34" s="50"/>
      <c r="E34" s="50"/>
      <c r="F34" s="51"/>
      <c r="G34" s="120">
        <v>214.1858</v>
      </c>
      <c r="H34" s="120">
        <v>13.133900000000001</v>
      </c>
      <c r="I34" s="117"/>
      <c r="J34" s="118"/>
      <c r="K34" s="122">
        <v>0</v>
      </c>
    </row>
    <row r="35" spans="1:12" x14ac:dyDescent="0.25">
      <c r="A35" s="45">
        <f t="shared" si="0"/>
        <v>41668</v>
      </c>
      <c r="B35" s="49"/>
      <c r="C35" s="50"/>
      <c r="D35" s="50"/>
      <c r="E35" s="50"/>
      <c r="F35" s="51"/>
      <c r="G35" s="120">
        <v>221.5043</v>
      </c>
      <c r="H35" s="120">
        <v>13.6744</v>
      </c>
      <c r="I35" s="117"/>
      <c r="J35" s="118"/>
      <c r="K35" s="122">
        <v>0</v>
      </c>
    </row>
    <row r="36" spans="1:12" x14ac:dyDescent="0.25">
      <c r="A36" s="45">
        <f t="shared" si="0"/>
        <v>41669</v>
      </c>
      <c r="B36" s="49"/>
      <c r="C36" s="50"/>
      <c r="D36" s="50"/>
      <c r="E36" s="50"/>
      <c r="F36" s="51"/>
      <c r="G36" s="120">
        <v>219.50729999999999</v>
      </c>
      <c r="H36" s="120">
        <v>15.933</v>
      </c>
      <c r="I36" s="117"/>
      <c r="J36" s="118"/>
      <c r="K36" s="122">
        <v>0</v>
      </c>
    </row>
    <row r="37" spans="1:12" x14ac:dyDescent="0.25">
      <c r="A37" s="56">
        <f t="shared" si="0"/>
        <v>41670</v>
      </c>
      <c r="B37" s="57"/>
      <c r="C37" s="58"/>
      <c r="D37" s="58"/>
      <c r="E37" s="58"/>
      <c r="F37" s="59"/>
      <c r="G37" s="125">
        <v>222.17060000000001</v>
      </c>
      <c r="H37" s="125">
        <v>16.6861</v>
      </c>
      <c r="I37" s="123"/>
      <c r="J37" s="124"/>
      <c r="K37" s="125">
        <v>0</v>
      </c>
      <c r="L37" s="74"/>
    </row>
    <row r="38" spans="1:12" x14ac:dyDescent="0.25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</row>
    <row r="39" spans="1:12" ht="15.75" thickBot="1" x14ac:dyDescent="0.3">
      <c r="A39" s="37" t="s">
        <v>19</v>
      </c>
      <c r="B39" s="16"/>
      <c r="C39" s="38"/>
      <c r="D39" s="38"/>
      <c r="E39" s="38"/>
      <c r="F39" s="38"/>
      <c r="G39" s="38">
        <f>+MIN(G7:G37)</f>
        <v>213.47630000000001</v>
      </c>
      <c r="H39" s="38">
        <f>+MIN(H7:H37)</f>
        <v>12.4833</v>
      </c>
      <c r="I39" s="38"/>
      <c r="J39" s="38"/>
      <c r="K39" s="38">
        <f>+MIN(K7:K37)</f>
        <v>0</v>
      </c>
    </row>
    <row r="40" spans="1:12" x14ac:dyDescent="0.25">
      <c r="A40" s="13"/>
      <c r="B40" s="14"/>
      <c r="C40" s="14"/>
      <c r="D40" s="14"/>
      <c r="E40" s="14"/>
      <c r="F40" s="14"/>
      <c r="G40" s="14"/>
      <c r="H40" s="14"/>
      <c r="I40" s="14"/>
      <c r="J40" s="14"/>
      <c r="K40" s="14"/>
    </row>
    <row r="41" spans="1:12" x14ac:dyDescent="0.25">
      <c r="A41" s="15" t="s">
        <v>23</v>
      </c>
      <c r="B41" s="163"/>
      <c r="C41" s="164"/>
      <c r="D41" s="164"/>
      <c r="E41" s="164"/>
      <c r="F41" s="164"/>
      <c r="G41" s="164"/>
      <c r="H41" s="164"/>
      <c r="I41" s="164"/>
      <c r="J41" s="164"/>
      <c r="K41" s="165"/>
    </row>
    <row r="42" spans="1:12" x14ac:dyDescent="0.25">
      <c r="A42" s="13"/>
      <c r="B42" s="166"/>
      <c r="C42" s="167"/>
      <c r="D42" s="167"/>
      <c r="E42" s="167"/>
      <c r="F42" s="167"/>
      <c r="G42" s="167"/>
      <c r="H42" s="167"/>
      <c r="I42" s="167"/>
      <c r="J42" s="167"/>
      <c r="K42" s="168"/>
    </row>
    <row r="43" spans="1:12" x14ac:dyDescent="0.25">
      <c r="A43" s="13"/>
      <c r="B43" s="166"/>
      <c r="C43" s="167"/>
      <c r="D43" s="167"/>
      <c r="E43" s="167"/>
      <c r="F43" s="167"/>
      <c r="G43" s="167"/>
      <c r="H43" s="167"/>
      <c r="I43" s="167"/>
      <c r="J43" s="167"/>
      <c r="K43" s="168"/>
    </row>
    <row r="44" spans="1:12" x14ac:dyDescent="0.25">
      <c r="A44" s="13"/>
      <c r="B44" s="166"/>
      <c r="C44" s="167"/>
      <c r="D44" s="167"/>
      <c r="E44" s="167"/>
      <c r="F44" s="167"/>
      <c r="G44" s="167"/>
      <c r="H44" s="167"/>
      <c r="I44" s="167"/>
      <c r="J44" s="167"/>
      <c r="K44" s="168"/>
    </row>
    <row r="45" spans="1:12" x14ac:dyDescent="0.25">
      <c r="A45" s="13"/>
      <c r="B45" s="169"/>
      <c r="C45" s="170"/>
      <c r="D45" s="170"/>
      <c r="E45" s="170"/>
      <c r="F45" s="170"/>
      <c r="G45" s="170"/>
      <c r="H45" s="170"/>
      <c r="I45" s="170"/>
      <c r="J45" s="170"/>
      <c r="K45" s="171"/>
    </row>
  </sheetData>
  <protectedRanges>
    <protectedRange sqref="A2:B4" name="Rango1"/>
    <protectedRange sqref="C4:K4" name="Rango1_1"/>
    <protectedRange sqref="C2:K3" name="Rango1_1_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decimal" allowBlank="1" showInputMessage="1" showErrorMessage="1" errorTitle="Error" error="El valor tiene que estar entre 0 y 100" sqref="B7:F37">
      <formula1>0</formula1>
      <formula2>100</formula2>
    </dataValidation>
    <dataValidation type="list" allowBlank="1" showInputMessage="1" showErrorMessage="1" sqref="C4:D4">
      <formula1>regiones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68" orientation="landscape" r:id="rId1"/>
  <ignoredErrors>
    <ignoredError sqref="A8:A37" unlocked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0"/>
  <sheetViews>
    <sheetView showGridLines="0" view="pageBreakPreview" zoomScale="60" zoomScaleNormal="100" workbookViewId="0">
      <selection activeCell="M28" sqref="M28"/>
    </sheetView>
  </sheetViews>
  <sheetFormatPr baseColWidth="10" defaultColWidth="11.42578125" defaultRowHeight="15" x14ac:dyDescent="0.25"/>
  <cols>
    <col min="1" max="1" width="11.7109375" bestFit="1" customWidth="1"/>
    <col min="2" max="11" width="10.7109375" customWidth="1"/>
    <col min="12" max="12" width="1" customWidth="1"/>
    <col min="13" max="14" width="10.7109375" customWidth="1"/>
  </cols>
  <sheetData>
    <row r="1" spans="1:14" ht="32.25" customHeight="1" x14ac:dyDescent="0.25">
      <c r="A1" s="144" t="s">
        <v>0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6"/>
    </row>
    <row r="2" spans="1:14" s="19" customFormat="1" ht="9.1999999999999993" customHeight="1" x14ac:dyDescent="0.25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</row>
    <row r="3" spans="1:14" x14ac:dyDescent="0.25">
      <c r="A3" s="147" t="s">
        <v>1</v>
      </c>
      <c r="B3" s="147"/>
      <c r="C3" s="148" t="s">
        <v>26</v>
      </c>
      <c r="D3" s="148"/>
      <c r="E3" s="148"/>
      <c r="F3" s="148"/>
      <c r="G3" s="148"/>
      <c r="H3" s="148"/>
      <c r="I3" s="148"/>
      <c r="J3" s="148"/>
      <c r="K3" s="148"/>
      <c r="L3" s="1"/>
      <c r="M3" s="2"/>
      <c r="N3" s="2"/>
    </row>
    <row r="4" spans="1:14" x14ac:dyDescent="0.25">
      <c r="A4" s="149" t="s">
        <v>2</v>
      </c>
      <c r="B4" s="147"/>
      <c r="C4" s="148" t="s">
        <v>25</v>
      </c>
      <c r="D4" s="148"/>
      <c r="E4" s="148"/>
      <c r="F4" s="148"/>
      <c r="G4" s="148"/>
      <c r="H4" s="148"/>
      <c r="I4" s="148"/>
      <c r="J4" s="148"/>
      <c r="K4" s="148"/>
      <c r="L4" s="1"/>
      <c r="M4" s="2"/>
      <c r="N4" s="2"/>
    </row>
    <row r="5" spans="1:14" x14ac:dyDescent="0.25">
      <c r="A5" s="149" t="s">
        <v>3</v>
      </c>
      <c r="B5" s="149"/>
      <c r="C5" s="148" t="s">
        <v>4</v>
      </c>
      <c r="D5" s="148"/>
      <c r="E5" s="17"/>
      <c r="F5" s="17"/>
      <c r="G5" s="17"/>
      <c r="H5" s="17"/>
      <c r="I5" s="17"/>
      <c r="J5" s="17"/>
      <c r="K5" s="17"/>
      <c r="L5" s="3"/>
    </row>
    <row r="6" spans="1:14" ht="9.1999999999999993" customHeight="1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4" ht="39" thickBot="1" x14ac:dyDescent="0.3">
      <c r="A7" s="21" t="s">
        <v>5</v>
      </c>
      <c r="B7" s="4" t="s">
        <v>6</v>
      </c>
      <c r="C7" s="4" t="s">
        <v>7</v>
      </c>
      <c r="D7" s="4" t="s">
        <v>8</v>
      </c>
      <c r="E7" s="5" t="s">
        <v>9</v>
      </c>
      <c r="F7" s="4" t="s">
        <v>10</v>
      </c>
      <c r="G7" s="4" t="s">
        <v>11</v>
      </c>
      <c r="H7" s="4" t="s">
        <v>12</v>
      </c>
      <c r="I7" s="4" t="s">
        <v>13</v>
      </c>
      <c r="J7" s="4" t="s">
        <v>14</v>
      </c>
      <c r="K7" s="76" t="s">
        <v>15</v>
      </c>
      <c r="L7" s="6"/>
      <c r="M7" s="33" t="s">
        <v>16</v>
      </c>
      <c r="N7" s="34" t="s">
        <v>17</v>
      </c>
    </row>
    <row r="8" spans="1:14" x14ac:dyDescent="0.25">
      <c r="A8" s="22">
        <f>+'Gloria a Dios'!A8</f>
        <v>41640</v>
      </c>
      <c r="B8" s="80">
        <v>91.957099999999997</v>
      </c>
      <c r="C8" s="127">
        <v>0.23080000000000001</v>
      </c>
      <c r="D8" s="127">
        <v>2.1724999999999999</v>
      </c>
      <c r="E8" s="127">
        <v>2.4033000000000002</v>
      </c>
      <c r="F8" s="127">
        <v>4.9930000000000003</v>
      </c>
      <c r="G8" s="127">
        <v>228.82050000000001</v>
      </c>
      <c r="H8" s="68">
        <v>14.359500000000001</v>
      </c>
      <c r="I8" s="127">
        <v>38.701700000000002</v>
      </c>
      <c r="J8" s="127">
        <v>50.070999999999998</v>
      </c>
      <c r="K8" s="55">
        <v>0.13500000000000001</v>
      </c>
      <c r="L8" s="20"/>
      <c r="M8" s="61"/>
      <c r="N8" s="61"/>
    </row>
    <row r="9" spans="1:14" x14ac:dyDescent="0.25">
      <c r="A9" s="22">
        <f>+'Gloria a Dios'!A9</f>
        <v>41641</v>
      </c>
      <c r="B9" s="81">
        <v>91.9495</v>
      </c>
      <c r="C9" s="82">
        <v>0.23949999999999999</v>
      </c>
      <c r="D9" s="126">
        <v>2.1194999999999999</v>
      </c>
      <c r="E9" s="82">
        <v>2.3591000000000002</v>
      </c>
      <c r="F9" s="82">
        <v>5.0389999999999997</v>
      </c>
      <c r="G9" s="127">
        <v>226.08760000000001</v>
      </c>
      <c r="H9" s="84">
        <v>14.213200000000001</v>
      </c>
      <c r="I9" s="82">
        <v>38.736600000000003</v>
      </c>
      <c r="J9" s="126">
        <v>50.107599999999998</v>
      </c>
      <c r="K9" s="85">
        <v>0.1172</v>
      </c>
      <c r="L9" s="20"/>
      <c r="M9" s="31"/>
      <c r="N9" s="31"/>
    </row>
    <row r="10" spans="1:14" x14ac:dyDescent="0.25">
      <c r="A10" s="22">
        <f>+'Gloria a Dios'!A10</f>
        <v>41642</v>
      </c>
      <c r="B10" s="81">
        <v>91.821899999999999</v>
      </c>
      <c r="C10" s="82">
        <v>0.25840000000000002</v>
      </c>
      <c r="D10" s="126">
        <v>2.1688000000000001</v>
      </c>
      <c r="E10" s="82">
        <v>2.4270999999999998</v>
      </c>
      <c r="F10" s="82">
        <v>4.9509999999999996</v>
      </c>
      <c r="G10" s="127">
        <v>227.45400000000001</v>
      </c>
      <c r="H10" s="84">
        <v>14.599</v>
      </c>
      <c r="I10" s="82">
        <v>38.770099999999999</v>
      </c>
      <c r="J10" s="126">
        <v>50.079500000000003</v>
      </c>
      <c r="K10" s="85">
        <v>0.16239999999999999</v>
      </c>
      <c r="L10" s="20"/>
      <c r="M10" s="31"/>
      <c r="N10" s="31"/>
    </row>
    <row r="11" spans="1:14" x14ac:dyDescent="0.25">
      <c r="A11" s="22">
        <f>+'Gloria a Dios'!A11</f>
        <v>41643</v>
      </c>
      <c r="B11" s="81">
        <v>92.233999999999995</v>
      </c>
      <c r="C11" s="82">
        <v>0.28410000000000002</v>
      </c>
      <c r="D11" s="126">
        <v>2.0777000000000001</v>
      </c>
      <c r="E11" s="82">
        <v>2.3618000000000001</v>
      </c>
      <c r="F11" s="82">
        <v>4.75</v>
      </c>
      <c r="G11" s="127">
        <v>226.77080000000001</v>
      </c>
      <c r="H11" s="83">
        <v>14.954000000000001</v>
      </c>
      <c r="I11" s="82">
        <v>38.644500000000001</v>
      </c>
      <c r="J11" s="126">
        <v>50.030799999999999</v>
      </c>
      <c r="K11" s="55">
        <v>0.13250000000000001</v>
      </c>
      <c r="L11" s="20"/>
      <c r="M11" s="31"/>
      <c r="N11" s="31"/>
    </row>
    <row r="12" spans="1:14" x14ac:dyDescent="0.25">
      <c r="A12" s="22">
        <f>+'Gloria a Dios'!A12</f>
        <v>41644</v>
      </c>
      <c r="B12" s="81">
        <v>91.957099999999997</v>
      </c>
      <c r="C12" s="82">
        <v>0.23080000000000001</v>
      </c>
      <c r="D12" s="126">
        <v>2.1724999999999999</v>
      </c>
      <c r="E12" s="82">
        <v>2.4033000000000002</v>
      </c>
      <c r="F12" s="82">
        <v>4.9930000000000003</v>
      </c>
      <c r="G12" s="127">
        <v>227.11240000000001</v>
      </c>
      <c r="H12" s="83">
        <v>13.9375</v>
      </c>
      <c r="I12" s="82">
        <v>38.684100000000001</v>
      </c>
      <c r="J12" s="126">
        <v>50.047199999999997</v>
      </c>
      <c r="K12" s="55">
        <v>0.1368</v>
      </c>
      <c r="L12" s="20"/>
      <c r="M12" s="31"/>
      <c r="N12" s="31"/>
    </row>
    <row r="13" spans="1:14" x14ac:dyDescent="0.25">
      <c r="A13" s="22">
        <f>+'Gloria a Dios'!A13</f>
        <v>41645</v>
      </c>
      <c r="B13" s="81">
        <v>91.932400000000001</v>
      </c>
      <c r="C13" s="82">
        <v>0.26319999999999999</v>
      </c>
      <c r="D13" s="126">
        <v>2.1137000000000001</v>
      </c>
      <c r="E13" s="82">
        <v>2.3769</v>
      </c>
      <c r="F13" s="82">
        <v>5.0270000000000001</v>
      </c>
      <c r="G13" s="127">
        <v>229.03540000000001</v>
      </c>
      <c r="H13" s="83">
        <v>13.3705</v>
      </c>
      <c r="I13" s="82">
        <v>38.729700000000001</v>
      </c>
      <c r="J13" s="126">
        <v>50.0884</v>
      </c>
      <c r="K13" s="55">
        <v>0.1042</v>
      </c>
      <c r="L13" s="20"/>
      <c r="M13" s="31"/>
      <c r="N13" s="31"/>
    </row>
    <row r="14" spans="1:14" x14ac:dyDescent="0.25">
      <c r="A14" s="22">
        <f>+'Gloria a Dios'!A14</f>
        <v>41646</v>
      </c>
      <c r="B14" s="81">
        <v>91.997900000000001</v>
      </c>
      <c r="C14" s="82">
        <v>0.28499999999999998</v>
      </c>
      <c r="D14" s="126">
        <v>2.0720000000000001</v>
      </c>
      <c r="E14" s="82">
        <v>2.3570000000000002</v>
      </c>
      <c r="F14" s="82">
        <v>4.9850000000000003</v>
      </c>
      <c r="G14" s="127">
        <v>229.3588</v>
      </c>
      <c r="H14" s="83">
        <v>14.1181</v>
      </c>
      <c r="I14" s="82">
        <v>38.7256</v>
      </c>
      <c r="J14" s="126">
        <v>50.093200000000003</v>
      </c>
      <c r="K14" s="55">
        <v>0.1399</v>
      </c>
      <c r="L14" s="20"/>
      <c r="M14" s="31"/>
      <c r="N14" s="31"/>
    </row>
    <row r="15" spans="1:14" x14ac:dyDescent="0.25">
      <c r="A15" s="22">
        <f>+'Gloria a Dios'!A15</f>
        <v>41647</v>
      </c>
      <c r="B15" s="81">
        <v>92.007300000000001</v>
      </c>
      <c r="C15" s="82">
        <v>0.2732</v>
      </c>
      <c r="D15" s="82">
        <v>2.1194999999999999</v>
      </c>
      <c r="E15" s="82">
        <v>2.3925999999999998</v>
      </c>
      <c r="F15" s="82">
        <v>4.9059999999999997</v>
      </c>
      <c r="G15" s="127">
        <v>229.4342</v>
      </c>
      <c r="H15" s="83">
        <v>16.373799999999999</v>
      </c>
      <c r="I15" s="82">
        <v>38.7136</v>
      </c>
      <c r="J15" s="126">
        <v>50.072600000000001</v>
      </c>
      <c r="K15" s="55">
        <v>0.1588</v>
      </c>
      <c r="L15" s="20"/>
      <c r="M15" s="31"/>
      <c r="N15" s="31"/>
    </row>
    <row r="16" spans="1:14" x14ac:dyDescent="0.25">
      <c r="A16" s="22">
        <f>+'Gloria a Dios'!A16</f>
        <v>41648</v>
      </c>
      <c r="B16" s="81">
        <v>91.465400000000002</v>
      </c>
      <c r="C16" s="82">
        <v>0.27089999999999997</v>
      </c>
      <c r="D16" s="82">
        <v>2.1246</v>
      </c>
      <c r="E16" s="82">
        <v>2.3955000000000002</v>
      </c>
      <c r="F16" s="82">
        <v>5.3520000000000003</v>
      </c>
      <c r="G16" s="127">
        <v>232.45349999999999</v>
      </c>
      <c r="H16" s="83">
        <v>15.8262</v>
      </c>
      <c r="I16" s="82">
        <v>38.896299999999997</v>
      </c>
      <c r="J16" s="126">
        <v>50.177</v>
      </c>
      <c r="K16" s="55">
        <v>0.1424</v>
      </c>
      <c r="L16" s="20"/>
      <c r="M16" s="31"/>
      <c r="N16" s="31"/>
    </row>
    <row r="17" spans="1:14" x14ac:dyDescent="0.25">
      <c r="A17" s="22">
        <f>+'Gloria a Dios'!A17</f>
        <v>41649</v>
      </c>
      <c r="B17" s="81">
        <v>91.293999999999997</v>
      </c>
      <c r="C17" s="82">
        <v>0.2266</v>
      </c>
      <c r="D17" s="82">
        <v>2.1787999999999998</v>
      </c>
      <c r="E17" s="82">
        <v>2.4055</v>
      </c>
      <c r="F17" s="82">
        <v>5.5309999999999997</v>
      </c>
      <c r="G17" s="127">
        <v>232.64349999999999</v>
      </c>
      <c r="H17" s="83">
        <v>15.6778</v>
      </c>
      <c r="I17" s="82">
        <v>38.933399999999999</v>
      </c>
      <c r="J17" s="126">
        <v>50.2044</v>
      </c>
      <c r="K17" s="55">
        <v>0.15440000000000001</v>
      </c>
      <c r="L17" s="20"/>
      <c r="M17" s="31"/>
      <c r="N17" s="31"/>
    </row>
    <row r="18" spans="1:14" x14ac:dyDescent="0.25">
      <c r="A18" s="22">
        <f>+'Gloria a Dios'!A18</f>
        <v>41650</v>
      </c>
      <c r="B18" s="81">
        <v>91.381200000000007</v>
      </c>
      <c r="C18" s="82">
        <v>0.19450000000000001</v>
      </c>
      <c r="D18" s="82">
        <v>2.2258</v>
      </c>
      <c r="E18" s="82">
        <v>2.4203000000000001</v>
      </c>
      <c r="F18" s="82">
        <v>5.4649999999999999</v>
      </c>
      <c r="G18" s="127">
        <v>228.24160000000001</v>
      </c>
      <c r="H18" s="83">
        <v>15.4932</v>
      </c>
      <c r="I18" s="82">
        <v>38.883499999999998</v>
      </c>
      <c r="J18" s="126">
        <v>50.176600000000001</v>
      </c>
      <c r="K18" s="55">
        <v>0.15190000000000001</v>
      </c>
      <c r="L18" s="20"/>
      <c r="M18" s="31"/>
      <c r="N18" s="31"/>
    </row>
    <row r="19" spans="1:14" x14ac:dyDescent="0.25">
      <c r="A19" s="22">
        <f>+'Gloria a Dios'!A19</f>
        <v>41651</v>
      </c>
      <c r="B19" s="81">
        <v>91.417000000000002</v>
      </c>
      <c r="C19" s="82">
        <v>0.21490000000000001</v>
      </c>
      <c r="D19" s="82">
        <v>2.1957</v>
      </c>
      <c r="E19" s="82">
        <v>2.4106000000000001</v>
      </c>
      <c r="F19" s="82">
        <v>5.4219999999999997</v>
      </c>
      <c r="G19" s="127">
        <v>227.01730000000001</v>
      </c>
      <c r="H19" s="83">
        <v>15.602</v>
      </c>
      <c r="I19" s="82">
        <v>38.872700000000002</v>
      </c>
      <c r="J19" s="126">
        <v>50.158999999999999</v>
      </c>
      <c r="K19" s="55">
        <v>0.21609999999999999</v>
      </c>
      <c r="L19" s="20"/>
      <c r="M19" s="31"/>
      <c r="N19" s="31"/>
    </row>
    <row r="20" spans="1:14" x14ac:dyDescent="0.25">
      <c r="A20" s="22">
        <f>+'Gloria a Dios'!A20</f>
        <v>41652</v>
      </c>
      <c r="B20" s="81">
        <v>91.591300000000004</v>
      </c>
      <c r="C20" s="82">
        <v>0.19750000000000001</v>
      </c>
      <c r="D20" s="82">
        <v>2.2097000000000002</v>
      </c>
      <c r="E20" s="82">
        <v>2.4072</v>
      </c>
      <c r="F20" s="82">
        <v>5.2830000000000004</v>
      </c>
      <c r="G20" s="127">
        <v>226.52809999999999</v>
      </c>
      <c r="H20" s="83">
        <v>14.935700000000001</v>
      </c>
      <c r="I20" s="82">
        <v>38.823099999999997</v>
      </c>
      <c r="J20" s="126">
        <v>50.143900000000002</v>
      </c>
      <c r="K20" s="55">
        <v>0.19750000000000001</v>
      </c>
      <c r="L20" s="20"/>
      <c r="M20" s="31"/>
      <c r="N20" s="31"/>
    </row>
    <row r="21" spans="1:14" x14ac:dyDescent="0.25">
      <c r="A21" s="22">
        <f>+'Gloria a Dios'!A21</f>
        <v>41653</v>
      </c>
      <c r="B21" s="81">
        <v>91.770600000000002</v>
      </c>
      <c r="C21" s="82">
        <v>0.2006</v>
      </c>
      <c r="D21" s="82">
        <v>2.2029000000000001</v>
      </c>
      <c r="E21" s="82">
        <v>2.4035000000000002</v>
      </c>
      <c r="F21" s="82">
        <v>5.1459999999999999</v>
      </c>
      <c r="G21" s="127">
        <v>225.00020000000001</v>
      </c>
      <c r="H21" s="83">
        <v>15.616899999999999</v>
      </c>
      <c r="I21" s="82">
        <v>38.753300000000003</v>
      </c>
      <c r="J21" s="126">
        <v>50.0991</v>
      </c>
      <c r="K21" s="55">
        <v>0.1802</v>
      </c>
      <c r="L21" s="20"/>
      <c r="M21" s="31"/>
      <c r="N21" s="31"/>
    </row>
    <row r="22" spans="1:14" x14ac:dyDescent="0.25">
      <c r="A22" s="22">
        <f>+'Gloria a Dios'!A22</f>
        <v>41654</v>
      </c>
      <c r="B22" s="81">
        <v>91.832099999999997</v>
      </c>
      <c r="C22" s="82">
        <v>0.2044</v>
      </c>
      <c r="D22" s="82">
        <v>2.2149000000000001</v>
      </c>
      <c r="E22" s="82">
        <v>2.4192999999999998</v>
      </c>
      <c r="F22" s="82">
        <v>5.0910000000000002</v>
      </c>
      <c r="G22" s="127">
        <v>226.98509999999999</v>
      </c>
      <c r="H22" s="83">
        <v>17.226900000000001</v>
      </c>
      <c r="I22" s="82">
        <v>38.729599999999998</v>
      </c>
      <c r="J22" s="126">
        <v>50.084899999999998</v>
      </c>
      <c r="K22" s="55">
        <v>0.2412</v>
      </c>
      <c r="L22" s="20"/>
      <c r="M22" s="31"/>
      <c r="N22" s="31"/>
    </row>
    <row r="23" spans="1:14" x14ac:dyDescent="0.25">
      <c r="A23" s="22">
        <f>+'Gloria a Dios'!A23</f>
        <v>41655</v>
      </c>
      <c r="B23" s="81">
        <v>91.796599999999998</v>
      </c>
      <c r="C23" s="82">
        <v>0.24179999999999999</v>
      </c>
      <c r="D23" s="82">
        <v>2.1347999999999998</v>
      </c>
      <c r="E23" s="82">
        <v>2.3765000000000001</v>
      </c>
      <c r="F23" s="82">
        <v>5.1539999999999999</v>
      </c>
      <c r="G23" s="127">
        <v>230.1772</v>
      </c>
      <c r="H23" s="83">
        <v>19.07</v>
      </c>
      <c r="I23" s="82">
        <v>38.775500000000001</v>
      </c>
      <c r="J23" s="126">
        <v>50.122700000000002</v>
      </c>
      <c r="K23" s="55">
        <v>0.2596</v>
      </c>
      <c r="L23" s="20"/>
      <c r="M23" s="31"/>
      <c r="N23" s="31"/>
    </row>
    <row r="24" spans="1:14" x14ac:dyDescent="0.25">
      <c r="A24" s="22">
        <f>+'Gloria a Dios'!A24</f>
        <v>41656</v>
      </c>
      <c r="B24" s="81">
        <v>91.704300000000003</v>
      </c>
      <c r="C24" s="82">
        <v>0.2394</v>
      </c>
      <c r="D24" s="82">
        <v>2.1206</v>
      </c>
      <c r="E24" s="82">
        <v>2.36</v>
      </c>
      <c r="F24" s="82">
        <v>5.21</v>
      </c>
      <c r="G24" s="127">
        <v>228.96449999999999</v>
      </c>
      <c r="H24" s="83">
        <v>15.2326</v>
      </c>
      <c r="I24" s="82">
        <v>38.8309</v>
      </c>
      <c r="J24" s="126">
        <v>50.162599999999998</v>
      </c>
      <c r="K24" s="55">
        <v>0.14050000000000001</v>
      </c>
      <c r="L24" s="20"/>
      <c r="M24" s="31"/>
      <c r="N24" s="31"/>
    </row>
    <row r="25" spans="1:14" x14ac:dyDescent="0.25">
      <c r="A25" s="22">
        <f>+'Gloria a Dios'!A25</f>
        <v>41657</v>
      </c>
      <c r="B25" s="81">
        <v>91.864099999999993</v>
      </c>
      <c r="C25" s="82">
        <v>0.219</v>
      </c>
      <c r="D25" s="82">
        <v>2.1145</v>
      </c>
      <c r="E25" s="82">
        <v>2.3334999999999999</v>
      </c>
      <c r="F25" s="82">
        <v>5.1070000000000002</v>
      </c>
      <c r="G25" s="127">
        <v>229.25720000000001</v>
      </c>
      <c r="H25" s="83">
        <v>15.3805</v>
      </c>
      <c r="I25" s="82">
        <v>38.795200000000001</v>
      </c>
      <c r="J25" s="126">
        <v>50.1586</v>
      </c>
      <c r="K25" s="55">
        <v>0.15490000000000001</v>
      </c>
      <c r="L25" s="20"/>
      <c r="M25" s="31"/>
      <c r="N25" s="31"/>
    </row>
    <row r="26" spans="1:14" x14ac:dyDescent="0.25">
      <c r="A26" s="22">
        <f>+'Gloria a Dios'!A26</f>
        <v>41658</v>
      </c>
      <c r="B26" s="81">
        <v>91.698700000000002</v>
      </c>
      <c r="C26" s="82">
        <v>0.1943</v>
      </c>
      <c r="D26" s="82">
        <v>2.169</v>
      </c>
      <c r="E26" s="82">
        <v>2.3633000000000002</v>
      </c>
      <c r="F26" s="82">
        <v>5.2709999999999999</v>
      </c>
      <c r="G26" s="127">
        <v>226.96719999999999</v>
      </c>
      <c r="H26" s="83">
        <v>15.3614</v>
      </c>
      <c r="I26" s="82">
        <v>38.8065</v>
      </c>
      <c r="J26" s="126">
        <v>50.157800000000002</v>
      </c>
      <c r="K26" s="55">
        <v>0.25430000000000003</v>
      </c>
      <c r="L26" s="20"/>
      <c r="M26" s="31"/>
      <c r="N26" s="31"/>
    </row>
    <row r="27" spans="1:14" x14ac:dyDescent="0.25">
      <c r="A27" s="22">
        <f>+'Gloria a Dios'!A27</f>
        <v>41659</v>
      </c>
      <c r="B27" s="81">
        <v>91.785799999999995</v>
      </c>
      <c r="C27" s="82">
        <v>0.20699999999999999</v>
      </c>
      <c r="D27" s="82">
        <v>2.1379000000000001</v>
      </c>
      <c r="E27" s="82">
        <v>2.3449</v>
      </c>
      <c r="F27" s="82">
        <v>5.1950000000000003</v>
      </c>
      <c r="G27" s="127">
        <v>225.4624</v>
      </c>
      <c r="H27" s="83">
        <v>14.760899999999999</v>
      </c>
      <c r="I27" s="82">
        <v>38.7986</v>
      </c>
      <c r="J27" s="126">
        <v>50.1584</v>
      </c>
      <c r="K27" s="55">
        <v>0.1583</v>
      </c>
      <c r="L27" s="20"/>
      <c r="M27" s="31"/>
      <c r="N27" s="31"/>
    </row>
    <row r="28" spans="1:14" x14ac:dyDescent="0.25">
      <c r="A28" s="22">
        <f>+'Gloria a Dios'!A28</f>
        <v>41660</v>
      </c>
      <c r="B28" s="81">
        <v>91.863799999999998</v>
      </c>
      <c r="C28" s="82">
        <v>0.2276</v>
      </c>
      <c r="D28" s="82">
        <v>2.1351</v>
      </c>
      <c r="E28" s="82">
        <v>2.3626999999999998</v>
      </c>
      <c r="F28" s="82">
        <v>5.09</v>
      </c>
      <c r="G28" s="127">
        <v>227.393</v>
      </c>
      <c r="H28" s="83">
        <v>14.5793</v>
      </c>
      <c r="I28" s="82">
        <v>38.775300000000001</v>
      </c>
      <c r="J28" s="126">
        <v>50.132100000000001</v>
      </c>
      <c r="K28" s="55">
        <v>0.193</v>
      </c>
      <c r="L28" s="20"/>
      <c r="M28" s="31"/>
      <c r="N28" s="31"/>
    </row>
    <row r="29" spans="1:14" x14ac:dyDescent="0.25">
      <c r="A29" s="22">
        <f>+'Gloria a Dios'!A29</f>
        <v>41661</v>
      </c>
      <c r="B29" s="81">
        <v>92.060100000000006</v>
      </c>
      <c r="C29" s="82">
        <v>0.223</v>
      </c>
      <c r="D29" s="82">
        <v>2.1415000000000002</v>
      </c>
      <c r="E29" s="82">
        <v>2.3645</v>
      </c>
      <c r="F29" s="82">
        <v>4.9429999999999996</v>
      </c>
      <c r="G29" s="127">
        <v>233.32820000000001</v>
      </c>
      <c r="H29" s="83">
        <v>16.059999999999999</v>
      </c>
      <c r="I29" s="82">
        <v>38.698</v>
      </c>
      <c r="J29" s="126">
        <v>50.088000000000001</v>
      </c>
      <c r="K29" s="55">
        <v>0.16830000000000001</v>
      </c>
      <c r="L29" s="20"/>
      <c r="M29" s="31"/>
      <c r="N29" s="31"/>
    </row>
    <row r="30" spans="1:14" x14ac:dyDescent="0.25">
      <c r="A30" s="22">
        <f>+'Gloria a Dios'!A30</f>
        <v>41662</v>
      </c>
      <c r="B30" s="81">
        <v>92.033000000000001</v>
      </c>
      <c r="C30" s="82">
        <v>0.2077</v>
      </c>
      <c r="D30" s="82">
        <v>2.1583000000000001</v>
      </c>
      <c r="E30" s="82">
        <v>2.3660000000000001</v>
      </c>
      <c r="F30" s="82">
        <v>4.9390000000000001</v>
      </c>
      <c r="G30" s="127">
        <v>230.72800000000001</v>
      </c>
      <c r="H30" s="83">
        <v>13.8995</v>
      </c>
      <c r="I30" s="82">
        <v>38.713999999999999</v>
      </c>
      <c r="J30" s="126">
        <v>50.099899999999998</v>
      </c>
      <c r="K30" s="55">
        <v>8.9800000000000005E-2</v>
      </c>
      <c r="L30" s="20"/>
      <c r="M30" s="31"/>
      <c r="N30" s="31"/>
    </row>
    <row r="31" spans="1:14" x14ac:dyDescent="0.25">
      <c r="A31" s="22">
        <f>+'Gloria a Dios'!A31</f>
        <v>41663</v>
      </c>
      <c r="B31" s="81">
        <v>92.327299999999994</v>
      </c>
      <c r="C31" s="82">
        <v>0.25750000000000001</v>
      </c>
      <c r="D31" s="82">
        <v>2.1255999999999999</v>
      </c>
      <c r="E31" s="82">
        <v>2.3831000000000002</v>
      </c>
      <c r="F31" s="82">
        <v>4.6369999999999996</v>
      </c>
      <c r="G31" s="127">
        <v>230.31720000000001</v>
      </c>
      <c r="H31" s="83">
        <v>13.925800000000001</v>
      </c>
      <c r="I31" s="82">
        <v>38.617800000000003</v>
      </c>
      <c r="J31" s="126">
        <v>50.025199999999998</v>
      </c>
      <c r="K31" s="55">
        <v>0.11849999999999999</v>
      </c>
      <c r="L31" s="20"/>
      <c r="M31" s="31"/>
      <c r="N31" s="31"/>
    </row>
    <row r="32" spans="1:14" x14ac:dyDescent="0.25">
      <c r="A32" s="22">
        <f>+'Gloria a Dios'!A32</f>
        <v>41664</v>
      </c>
      <c r="B32" s="81">
        <v>92.082499999999996</v>
      </c>
      <c r="C32" s="82">
        <v>0.27189999999999998</v>
      </c>
      <c r="D32" s="82">
        <v>2.1280999999999999</v>
      </c>
      <c r="E32" s="82">
        <v>2.4</v>
      </c>
      <c r="F32" s="82">
        <v>4.8739999999999997</v>
      </c>
      <c r="G32" s="127">
        <v>231.14670000000001</v>
      </c>
      <c r="H32" s="83">
        <v>15.4567</v>
      </c>
      <c r="I32" s="82">
        <v>38.671199999999999</v>
      </c>
      <c r="J32" s="126">
        <v>50.045200000000001</v>
      </c>
      <c r="K32" s="55">
        <v>0.17560000000000001</v>
      </c>
      <c r="L32" s="20"/>
      <c r="M32" s="31"/>
      <c r="N32" s="31"/>
    </row>
    <row r="33" spans="1:14" x14ac:dyDescent="0.25">
      <c r="A33" s="22">
        <f>+'Gloria a Dios'!A33</f>
        <v>41665</v>
      </c>
      <c r="B33" s="81">
        <v>92.052400000000006</v>
      </c>
      <c r="C33" s="82">
        <v>0.2823</v>
      </c>
      <c r="D33" s="82">
        <v>2.0419999999999998</v>
      </c>
      <c r="E33" s="82">
        <v>2.3241999999999998</v>
      </c>
      <c r="F33" s="82">
        <v>4.9880000000000004</v>
      </c>
      <c r="G33" s="127">
        <v>230.09139999999999</v>
      </c>
      <c r="H33" s="83">
        <v>16.589500000000001</v>
      </c>
      <c r="I33" s="82">
        <v>38.725099999999998</v>
      </c>
      <c r="J33" s="126">
        <v>50.107799999999997</v>
      </c>
      <c r="K33" s="55">
        <v>0.15590000000000001</v>
      </c>
      <c r="L33" s="20"/>
      <c r="M33" s="31"/>
      <c r="N33" s="31"/>
    </row>
    <row r="34" spans="1:14" x14ac:dyDescent="0.25">
      <c r="A34" s="22">
        <f>+'Gloria a Dios'!A34</f>
        <v>41666</v>
      </c>
      <c r="B34" s="81">
        <v>92.004000000000005</v>
      </c>
      <c r="C34" s="82">
        <v>0.2621</v>
      </c>
      <c r="D34" s="82">
        <v>2.0518999999999998</v>
      </c>
      <c r="E34" s="82">
        <v>2.3140000000000001</v>
      </c>
      <c r="F34" s="82">
        <v>5.0640000000000001</v>
      </c>
      <c r="G34" s="127">
        <v>225.9562</v>
      </c>
      <c r="H34" s="83">
        <v>15.547499999999999</v>
      </c>
      <c r="I34" s="82">
        <v>38.741799999999998</v>
      </c>
      <c r="J34" s="126">
        <v>50.1267</v>
      </c>
      <c r="K34" s="55">
        <v>0.24249999999999999</v>
      </c>
      <c r="L34" s="20"/>
      <c r="M34" s="31"/>
      <c r="N34" s="31"/>
    </row>
    <row r="35" spans="1:14" x14ac:dyDescent="0.25">
      <c r="A35" s="22">
        <f>+'Gloria a Dios'!A35</f>
        <v>41667</v>
      </c>
      <c r="B35" s="81">
        <v>92.281300000000002</v>
      </c>
      <c r="C35" s="82">
        <v>0.27579999999999999</v>
      </c>
      <c r="D35" s="82">
        <v>2.0600999999999998</v>
      </c>
      <c r="E35" s="82">
        <v>2.3359000000000001</v>
      </c>
      <c r="F35" s="82">
        <v>4.75</v>
      </c>
      <c r="G35" s="127">
        <v>229.27959999999999</v>
      </c>
      <c r="H35" s="83">
        <v>13.9626</v>
      </c>
      <c r="I35" s="82">
        <v>38.656100000000002</v>
      </c>
      <c r="J35" s="126">
        <v>50.064100000000003</v>
      </c>
      <c r="K35" s="55">
        <v>0.14499999999999999</v>
      </c>
      <c r="L35" s="20"/>
      <c r="M35" s="31"/>
      <c r="N35" s="31"/>
    </row>
    <row r="36" spans="1:14" x14ac:dyDescent="0.25">
      <c r="A36" s="22">
        <f>+'Gloria a Dios'!A36</f>
        <v>41668</v>
      </c>
      <c r="B36" s="81">
        <v>92.261499999999998</v>
      </c>
      <c r="C36" s="82">
        <v>0.2757</v>
      </c>
      <c r="D36" s="82">
        <v>2.0918000000000001</v>
      </c>
      <c r="E36" s="82">
        <v>2.3675000000000002</v>
      </c>
      <c r="F36" s="82">
        <v>4.7380000000000004</v>
      </c>
      <c r="G36" s="127">
        <v>233.7843</v>
      </c>
      <c r="H36" s="83">
        <v>14.586399999999999</v>
      </c>
      <c r="I36" s="82">
        <v>38.640999999999998</v>
      </c>
      <c r="J36" s="126">
        <v>50.040500000000002</v>
      </c>
      <c r="K36" s="55">
        <v>0.13900000000000001</v>
      </c>
      <c r="L36" s="20"/>
      <c r="M36" s="31"/>
      <c r="N36" s="31"/>
    </row>
    <row r="37" spans="1:14" x14ac:dyDescent="0.25">
      <c r="A37" s="22">
        <f>+'Gloria a Dios'!A37</f>
        <v>41669</v>
      </c>
      <c r="B37" s="81">
        <v>92.29</v>
      </c>
      <c r="C37" s="82">
        <v>0.26429999999999998</v>
      </c>
      <c r="D37" s="82">
        <v>2.1112000000000002</v>
      </c>
      <c r="E37" s="82">
        <v>2.3755000000000002</v>
      </c>
      <c r="F37" s="82">
        <v>4.657</v>
      </c>
      <c r="G37" s="127">
        <v>231.33189999999999</v>
      </c>
      <c r="H37" s="83">
        <v>16.881</v>
      </c>
      <c r="I37" s="82">
        <v>38.642600000000002</v>
      </c>
      <c r="J37" s="126">
        <v>50.040999999999997</v>
      </c>
      <c r="K37" s="55">
        <v>0.16539999999999999</v>
      </c>
      <c r="L37" s="20"/>
      <c r="M37" s="31"/>
      <c r="N37" s="31"/>
    </row>
    <row r="38" spans="1:14" ht="15.75" thickBot="1" x14ac:dyDescent="0.3">
      <c r="A38" s="22">
        <f>+'Gloria a Dios'!A38</f>
        <v>41670</v>
      </c>
      <c r="B38" s="81">
        <v>92.1995</v>
      </c>
      <c r="C38" s="82">
        <v>0.24970000000000001</v>
      </c>
      <c r="D38" s="82">
        <v>2.1141000000000001</v>
      </c>
      <c r="E38" s="82">
        <v>2.3637999999999999</v>
      </c>
      <c r="F38" s="82">
        <v>4.7649999999999997</v>
      </c>
      <c r="G38" s="127">
        <v>232.73849999999999</v>
      </c>
      <c r="H38" s="83">
        <v>17.549199999999999</v>
      </c>
      <c r="I38" s="82">
        <v>38.673099999999998</v>
      </c>
      <c r="J38" s="126">
        <v>50.0672</v>
      </c>
      <c r="K38" s="77">
        <v>0.15959999999999999</v>
      </c>
      <c r="L38" s="20"/>
      <c r="M38" s="31"/>
      <c r="N38" s="31"/>
    </row>
    <row r="39" spans="1:14" x14ac:dyDescent="0.25">
      <c r="A39" s="134" t="s">
        <v>18</v>
      </c>
      <c r="B39" s="134"/>
      <c r="C39" s="134"/>
      <c r="D39" s="134"/>
      <c r="E39" s="134"/>
      <c r="F39" s="134"/>
      <c r="G39" s="134"/>
      <c r="H39" s="134"/>
      <c r="I39" s="134"/>
      <c r="J39" s="134"/>
      <c r="K39" s="134"/>
      <c r="L39" s="7"/>
      <c r="M39" s="7"/>
      <c r="N39" s="7"/>
    </row>
    <row r="40" spans="1:14" ht="6.75" customHeight="1" thickBot="1" x14ac:dyDescent="0.3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32"/>
      <c r="N40" s="32"/>
    </row>
    <row r="41" spans="1:14" x14ac:dyDescent="0.25">
      <c r="A41" s="27" t="s">
        <v>19</v>
      </c>
      <c r="B41" s="9">
        <f t="shared" ref="B41:K41" si="0">+MIN(B8:B38)</f>
        <v>91.293999999999997</v>
      </c>
      <c r="C41" s="9">
        <f t="shared" si="0"/>
        <v>0.1943</v>
      </c>
      <c r="D41" s="9">
        <f t="shared" si="0"/>
        <v>2.0419999999999998</v>
      </c>
      <c r="E41" s="9">
        <f t="shared" si="0"/>
        <v>2.3140000000000001</v>
      </c>
      <c r="F41" s="9">
        <f t="shared" si="0"/>
        <v>4.6369999999999996</v>
      </c>
      <c r="G41" s="9">
        <f t="shared" si="0"/>
        <v>225.00020000000001</v>
      </c>
      <c r="H41" s="9">
        <f t="shared" si="0"/>
        <v>13.3705</v>
      </c>
      <c r="I41" s="9">
        <f t="shared" si="0"/>
        <v>38.617800000000003</v>
      </c>
      <c r="J41" s="9">
        <f t="shared" si="0"/>
        <v>50.025199999999998</v>
      </c>
      <c r="K41" s="23">
        <f t="shared" si="0"/>
        <v>8.9800000000000005E-2</v>
      </c>
      <c r="L41" s="10"/>
      <c r="M41" s="62">
        <f>+MIN(M8:M38)</f>
        <v>0</v>
      </c>
      <c r="N41" s="23">
        <f>+MIN(N8:N38)</f>
        <v>0</v>
      </c>
    </row>
    <row r="42" spans="1:14" x14ac:dyDescent="0.25">
      <c r="A42" s="28" t="s">
        <v>20</v>
      </c>
      <c r="B42" s="11">
        <f t="shared" ref="B42:K42" si="1">+IF(ISERROR(AVERAGE(B8:B38)),"",AVERAGE(B8:B38))</f>
        <v>91.900441935483883</v>
      </c>
      <c r="C42" s="11">
        <f t="shared" si="1"/>
        <v>0.24108064516129032</v>
      </c>
      <c r="D42" s="11">
        <f t="shared" si="1"/>
        <v>2.135648387096774</v>
      </c>
      <c r="E42" s="11">
        <f t="shared" si="1"/>
        <v>2.3767225806451613</v>
      </c>
      <c r="F42" s="11">
        <f t="shared" si="1"/>
        <v>5.0424516129032249</v>
      </c>
      <c r="G42" s="11">
        <f t="shared" si="1"/>
        <v>229.02795161290325</v>
      </c>
      <c r="H42" s="11">
        <f t="shared" si="1"/>
        <v>15.327329032258062</v>
      </c>
      <c r="I42" s="11">
        <f t="shared" si="1"/>
        <v>38.747112903225798</v>
      </c>
      <c r="J42" s="11">
        <f t="shared" si="1"/>
        <v>50.104290322580646</v>
      </c>
      <c r="K42" s="24">
        <f t="shared" si="1"/>
        <v>0.16421612903225807</v>
      </c>
      <c r="L42" s="10"/>
      <c r="M42" s="63" t="str">
        <f>+IF(ISERROR(AVERAGE(M8:M38)),"",AVERAGE(M8:M38))</f>
        <v/>
      </c>
      <c r="N42" s="24" t="str">
        <f>+IF(ISERROR(AVERAGE(N8:N38)),"",AVERAGE(N8:N38))</f>
        <v/>
      </c>
    </row>
    <row r="43" spans="1:14" x14ac:dyDescent="0.25">
      <c r="A43" s="29" t="s">
        <v>21</v>
      </c>
      <c r="B43" s="12">
        <f t="shared" ref="B43:K43" si="2">+MAX(B8:B38)</f>
        <v>92.327299999999994</v>
      </c>
      <c r="C43" s="12">
        <f t="shared" si="2"/>
        <v>0.28499999999999998</v>
      </c>
      <c r="D43" s="12">
        <f t="shared" si="2"/>
        <v>2.2258</v>
      </c>
      <c r="E43" s="12">
        <f t="shared" si="2"/>
        <v>2.4270999999999998</v>
      </c>
      <c r="F43" s="12">
        <f t="shared" si="2"/>
        <v>5.5309999999999997</v>
      </c>
      <c r="G43" s="12">
        <f t="shared" si="2"/>
        <v>233.7843</v>
      </c>
      <c r="H43" s="12">
        <f t="shared" si="2"/>
        <v>19.07</v>
      </c>
      <c r="I43" s="12">
        <f t="shared" si="2"/>
        <v>38.933399999999999</v>
      </c>
      <c r="J43" s="12">
        <f t="shared" si="2"/>
        <v>50.2044</v>
      </c>
      <c r="K43" s="25">
        <f t="shared" si="2"/>
        <v>0.2596</v>
      </c>
      <c r="L43" s="10"/>
      <c r="M43" s="64">
        <f>+MAX(M8:M38)</f>
        <v>0</v>
      </c>
      <c r="N43" s="25">
        <f>+MAX(N8:N38)</f>
        <v>0</v>
      </c>
    </row>
    <row r="44" spans="1:14" ht="15.75" thickBot="1" x14ac:dyDescent="0.3">
      <c r="A44" s="30" t="s">
        <v>22</v>
      </c>
      <c r="B44" s="16">
        <f t="shared" ref="B44:K44" si="3">IF(ISERROR(STDEV(B8:B38)),"",STDEV(B8:B38))</f>
        <v>0.27326746821163211</v>
      </c>
      <c r="C44" s="16">
        <f t="shared" si="3"/>
        <v>2.9717104158546049E-2</v>
      </c>
      <c r="D44" s="16">
        <f t="shared" si="3"/>
        <v>4.8029823172467519E-2</v>
      </c>
      <c r="E44" s="16">
        <f t="shared" si="3"/>
        <v>2.9330356398305373E-2</v>
      </c>
      <c r="F44" s="16">
        <f t="shared" si="3"/>
        <v>0.23036258936868451</v>
      </c>
      <c r="G44" s="16">
        <f t="shared" si="3"/>
        <v>2.4302984315883176</v>
      </c>
      <c r="H44" s="16">
        <f t="shared" si="3"/>
        <v>1.2429438848136702</v>
      </c>
      <c r="I44" s="16">
        <f t="shared" si="3"/>
        <v>8.0850375146255399E-2</v>
      </c>
      <c r="J44" s="16">
        <f t="shared" si="3"/>
        <v>4.9037715789915129E-2</v>
      </c>
      <c r="K44" s="26">
        <f t="shared" si="3"/>
        <v>4.2221053964218588E-2</v>
      </c>
      <c r="L44" s="10"/>
      <c r="M44" s="65" t="str">
        <f>IF(ISERROR(STDEV(M8:M38)),"",STDEV(M8:M38))</f>
        <v/>
      </c>
      <c r="N44" s="26" t="str">
        <f>IF(ISERROR(STDEV(N8:N38)),"",STDEV(N8:N38))</f>
        <v/>
      </c>
    </row>
    <row r="45" spans="1:14" ht="6.75" customHeight="1" x14ac:dyDescent="0.25">
      <c r="A45" s="13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</row>
    <row r="46" spans="1:14" x14ac:dyDescent="0.25">
      <c r="A46" s="15" t="s">
        <v>23</v>
      </c>
      <c r="B46" s="135"/>
      <c r="C46" s="136"/>
      <c r="D46" s="136"/>
      <c r="E46" s="136"/>
      <c r="F46" s="136"/>
      <c r="G46" s="136"/>
      <c r="H46" s="136"/>
      <c r="I46" s="136"/>
      <c r="J46" s="136"/>
      <c r="K46" s="136"/>
      <c r="L46" s="136"/>
      <c r="M46" s="136"/>
      <c r="N46" s="137"/>
    </row>
    <row r="47" spans="1:14" x14ac:dyDescent="0.25">
      <c r="A47" s="13"/>
      <c r="B47" s="138"/>
      <c r="C47" s="139"/>
      <c r="D47" s="139"/>
      <c r="E47" s="139"/>
      <c r="F47" s="139"/>
      <c r="G47" s="139"/>
      <c r="H47" s="139"/>
      <c r="I47" s="139"/>
      <c r="J47" s="139"/>
      <c r="K47" s="139"/>
      <c r="L47" s="139"/>
      <c r="M47" s="139"/>
      <c r="N47" s="140"/>
    </row>
    <row r="48" spans="1:14" x14ac:dyDescent="0.25">
      <c r="A48" s="13"/>
      <c r="B48" s="138"/>
      <c r="C48" s="139"/>
      <c r="D48" s="139"/>
      <c r="E48" s="139"/>
      <c r="F48" s="139"/>
      <c r="G48" s="139"/>
      <c r="H48" s="139"/>
      <c r="I48" s="139"/>
      <c r="J48" s="139"/>
      <c r="K48" s="139"/>
      <c r="L48" s="139"/>
      <c r="M48" s="139"/>
      <c r="N48" s="140"/>
    </row>
    <row r="49" spans="1:14" x14ac:dyDescent="0.25">
      <c r="A49" s="13"/>
      <c r="B49" s="138"/>
      <c r="C49" s="139"/>
      <c r="D49" s="139"/>
      <c r="E49" s="139"/>
      <c r="F49" s="139"/>
      <c r="G49" s="139"/>
      <c r="H49" s="139"/>
      <c r="I49" s="139"/>
      <c r="J49" s="139"/>
      <c r="K49" s="139"/>
      <c r="L49" s="139"/>
      <c r="M49" s="139"/>
      <c r="N49" s="140"/>
    </row>
    <row r="50" spans="1:14" x14ac:dyDescent="0.25">
      <c r="A50" s="13"/>
      <c r="B50" s="141"/>
      <c r="C50" s="142"/>
      <c r="D50" s="142"/>
      <c r="E50" s="142"/>
      <c r="F50" s="142"/>
      <c r="G50" s="142"/>
      <c r="H50" s="142"/>
      <c r="I50" s="142"/>
      <c r="J50" s="142"/>
      <c r="K50" s="142"/>
      <c r="L50" s="142"/>
      <c r="M50" s="142"/>
      <c r="N50" s="143"/>
    </row>
  </sheetData>
  <protectedRanges>
    <protectedRange sqref="A5:L5 A3:B4 L3:L4" name="Rango1"/>
    <protectedRange sqref="C4:K4" name="Rango1_1"/>
    <protectedRange sqref="C3:K3" name="Rango1_1_1"/>
  </protectedRanges>
  <mergeCells count="9">
    <mergeCell ref="A39:K39"/>
    <mergeCell ref="B46:N50"/>
    <mergeCell ref="A1:N1"/>
    <mergeCell ref="A3:B3"/>
    <mergeCell ref="C3:K3"/>
    <mergeCell ref="A4:B4"/>
    <mergeCell ref="C4:K4"/>
    <mergeCell ref="A5:B5"/>
    <mergeCell ref="C5:D5"/>
  </mergeCells>
  <dataValidations count="3">
    <dataValidation type="list" allowBlank="1" showInputMessage="1" showErrorMessage="1" sqref="C5:D5">
      <formula1>regiones</formula1>
    </dataValidation>
    <dataValidation type="date" operator="greaterThan" allowBlank="1" showInputMessage="1" showErrorMessage="1" errorTitle="Error" error="Sólo formato de fecha, por ejemplo: 01/06/12 o 1-6-12." sqref="A8:A38">
      <formula1>40909</formula1>
    </dataValidation>
    <dataValidation type="decimal" allowBlank="1" showInputMessage="1" showErrorMessage="1" errorTitle="Error" error="El valor deberá estar entre 0 y 100" sqref="B8:F38 N8">
      <formula1>0</formula1>
      <formula2>100</formula2>
    </dataValidation>
  </dataValidations>
  <printOptions horizontalCentered="1" verticalCentered="1"/>
  <pageMargins left="0.70866141732283472" right="0.70866141732283472" top="0.43" bottom="0.39" header="0.31496062992125984" footer="0.31496062992125984"/>
  <pageSetup scale="70" orientation="landscape" verticalDpi="300" r:id="rId1"/>
  <ignoredErrors>
    <ignoredError sqref="B41:K44 A8 A9:A38" unlocked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5"/>
  <sheetViews>
    <sheetView showGridLines="0" view="pageBreakPreview" topLeftCell="A10" zoomScale="60" zoomScaleNormal="100" workbookViewId="0">
      <selection activeCell="M15" sqref="M15"/>
    </sheetView>
  </sheetViews>
  <sheetFormatPr baseColWidth="10" defaultRowHeight="15" x14ac:dyDescent="0.25"/>
  <sheetData>
    <row r="1" spans="1:11" ht="32.25" customHeight="1" x14ac:dyDescent="0.25">
      <c r="A1" s="159" t="s">
        <v>27</v>
      </c>
      <c r="B1" s="160"/>
      <c r="C1" s="160"/>
      <c r="D1" s="160"/>
      <c r="E1" s="160"/>
      <c r="F1" s="160"/>
      <c r="G1" s="160"/>
      <c r="H1" s="160"/>
      <c r="I1" s="160"/>
      <c r="J1" s="160"/>
      <c r="K1" s="161"/>
    </row>
    <row r="2" spans="1:11" x14ac:dyDescent="0.25">
      <c r="A2" s="149" t="s">
        <v>1</v>
      </c>
      <c r="B2" s="162"/>
      <c r="C2" s="148" t="s">
        <v>26</v>
      </c>
      <c r="D2" s="148"/>
      <c r="E2" s="148"/>
      <c r="F2" s="148"/>
      <c r="G2" s="148"/>
      <c r="H2" s="148"/>
      <c r="I2" s="148"/>
      <c r="J2" s="148"/>
      <c r="K2" s="148"/>
    </row>
    <row r="3" spans="1:11" x14ac:dyDescent="0.25">
      <c r="A3" s="149" t="s">
        <v>2</v>
      </c>
      <c r="B3" s="162"/>
      <c r="C3" s="148" t="s">
        <v>25</v>
      </c>
      <c r="D3" s="148"/>
      <c r="E3" s="148"/>
      <c r="F3" s="148"/>
      <c r="G3" s="148"/>
      <c r="H3" s="148"/>
      <c r="I3" s="148"/>
      <c r="J3" s="148"/>
      <c r="K3" s="148"/>
    </row>
    <row r="4" spans="1:11" x14ac:dyDescent="0.25">
      <c r="A4" s="149" t="s">
        <v>3</v>
      </c>
      <c r="B4" s="149"/>
      <c r="C4" s="148" t="s">
        <v>4</v>
      </c>
      <c r="D4" s="148"/>
      <c r="E4" s="17"/>
      <c r="F4" s="17"/>
      <c r="G4" s="17"/>
      <c r="H4" s="17"/>
      <c r="I4" s="17"/>
      <c r="J4" s="17"/>
      <c r="K4" s="17"/>
    </row>
    <row r="5" spans="1:1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</row>
    <row r="6" spans="1:11" ht="39" thickBot="1" x14ac:dyDescent="0.3">
      <c r="A6" s="43" t="s">
        <v>5</v>
      </c>
      <c r="B6" s="41" t="s">
        <v>6</v>
      </c>
      <c r="C6" s="41" t="s">
        <v>7</v>
      </c>
      <c r="D6" s="41" t="s">
        <v>8</v>
      </c>
      <c r="E6" s="42" t="s">
        <v>9</v>
      </c>
      <c r="F6" s="41" t="s">
        <v>10</v>
      </c>
      <c r="G6" s="41" t="s">
        <v>11</v>
      </c>
      <c r="H6" s="41" t="s">
        <v>12</v>
      </c>
      <c r="I6" s="41" t="s">
        <v>13</v>
      </c>
      <c r="J6" s="41" t="s">
        <v>14</v>
      </c>
      <c r="K6" s="75" t="s">
        <v>15</v>
      </c>
    </row>
    <row r="7" spans="1:11" x14ac:dyDescent="0.25">
      <c r="A7" s="44">
        <v>41640</v>
      </c>
      <c r="B7" s="46"/>
      <c r="C7" s="47"/>
      <c r="D7" s="47"/>
      <c r="E7" s="47"/>
      <c r="F7" s="48"/>
      <c r="G7" s="130">
        <v>238.0087</v>
      </c>
      <c r="H7" s="66">
        <v>15.271599999999999</v>
      </c>
      <c r="I7" s="46"/>
      <c r="J7" s="48"/>
      <c r="K7" s="69">
        <v>0.6653</v>
      </c>
    </row>
    <row r="8" spans="1:11" x14ac:dyDescent="0.25">
      <c r="A8" s="45">
        <f>+A7+1</f>
        <v>41641</v>
      </c>
      <c r="B8" s="49"/>
      <c r="C8" s="50"/>
      <c r="D8" s="50"/>
      <c r="E8" s="50"/>
      <c r="F8" s="51"/>
      <c r="G8" s="129">
        <v>234.8939</v>
      </c>
      <c r="H8" s="88">
        <v>14.921099999999999</v>
      </c>
      <c r="I8" s="86"/>
      <c r="J8" s="87"/>
      <c r="K8" s="89">
        <v>0.52439999999999998</v>
      </c>
    </row>
    <row r="9" spans="1:11" x14ac:dyDescent="0.25">
      <c r="A9" s="45">
        <f>+A8+1</f>
        <v>41642</v>
      </c>
      <c r="B9" s="49"/>
      <c r="C9" s="50"/>
      <c r="D9" s="50"/>
      <c r="E9" s="50"/>
      <c r="F9" s="51"/>
      <c r="G9" s="129">
        <v>236.4513</v>
      </c>
      <c r="H9" s="88">
        <v>15.4627</v>
      </c>
      <c r="I9" s="86"/>
      <c r="J9" s="87"/>
      <c r="K9" s="89">
        <v>0.59370000000000001</v>
      </c>
    </row>
    <row r="10" spans="1:11" x14ac:dyDescent="0.25">
      <c r="A10" s="45">
        <f t="shared" ref="A10:A37" si="0">+A9+1</f>
        <v>41643</v>
      </c>
      <c r="B10" s="49"/>
      <c r="C10" s="50"/>
      <c r="D10" s="50"/>
      <c r="E10" s="50"/>
      <c r="F10" s="51"/>
      <c r="G10" s="129">
        <v>235.67259999999999</v>
      </c>
      <c r="H10" s="67">
        <v>15.697699999999999</v>
      </c>
      <c r="I10" s="49"/>
      <c r="J10" s="51"/>
      <c r="K10" s="70">
        <v>0.62460000000000004</v>
      </c>
    </row>
    <row r="11" spans="1:11" x14ac:dyDescent="0.25">
      <c r="A11" s="45">
        <f t="shared" si="0"/>
        <v>41644</v>
      </c>
      <c r="B11" s="49"/>
      <c r="C11" s="50"/>
      <c r="D11" s="50"/>
      <c r="E11" s="50"/>
      <c r="F11" s="51"/>
      <c r="G11" s="129">
        <v>236.06200000000001</v>
      </c>
      <c r="H11" s="67">
        <v>14.6126</v>
      </c>
      <c r="I11" s="49"/>
      <c r="J11" s="51"/>
      <c r="K11" s="70">
        <v>0.57879999999999998</v>
      </c>
    </row>
    <row r="12" spans="1:11" x14ac:dyDescent="0.25">
      <c r="A12" s="45">
        <f t="shared" si="0"/>
        <v>41645</v>
      </c>
      <c r="B12" s="49"/>
      <c r="C12" s="50"/>
      <c r="D12" s="50"/>
      <c r="E12" s="50"/>
      <c r="F12" s="51"/>
      <c r="G12" s="129">
        <v>231.55789999999999</v>
      </c>
      <c r="H12" s="67">
        <v>14.1736</v>
      </c>
      <c r="I12" s="49"/>
      <c r="J12" s="51"/>
      <c r="K12" s="70">
        <v>0.49149999999999999</v>
      </c>
    </row>
    <row r="13" spans="1:11" x14ac:dyDescent="0.25">
      <c r="A13" s="45">
        <f t="shared" si="0"/>
        <v>41646</v>
      </c>
      <c r="B13" s="49"/>
      <c r="C13" s="50"/>
      <c r="D13" s="50"/>
      <c r="E13" s="50"/>
      <c r="F13" s="51"/>
      <c r="G13" s="129">
        <v>238.68469999999999</v>
      </c>
      <c r="H13" s="67">
        <v>14.974</v>
      </c>
      <c r="I13" s="49"/>
      <c r="J13" s="51"/>
      <c r="K13" s="70">
        <v>0.56640000000000001</v>
      </c>
    </row>
    <row r="14" spans="1:11" x14ac:dyDescent="0.25">
      <c r="A14" s="45">
        <f t="shared" si="0"/>
        <v>41647</v>
      </c>
      <c r="B14" s="49"/>
      <c r="C14" s="50"/>
      <c r="D14" s="50"/>
      <c r="E14" s="50"/>
      <c r="F14" s="51"/>
      <c r="G14" s="129">
        <v>238.9076</v>
      </c>
      <c r="H14" s="67">
        <v>24.286899999999999</v>
      </c>
      <c r="I14" s="49"/>
      <c r="J14" s="51"/>
      <c r="K14" s="70">
        <v>0.98740000000000006</v>
      </c>
    </row>
    <row r="15" spans="1:11" x14ac:dyDescent="0.25">
      <c r="A15" s="45">
        <f t="shared" si="0"/>
        <v>41648</v>
      </c>
      <c r="B15" s="49"/>
      <c r="C15" s="50"/>
      <c r="D15" s="50"/>
      <c r="E15" s="50"/>
      <c r="F15" s="51"/>
      <c r="G15" s="129">
        <v>239.53120000000001</v>
      </c>
      <c r="H15" s="67">
        <v>31.9495</v>
      </c>
      <c r="I15" s="49"/>
      <c r="J15" s="51"/>
      <c r="K15" s="70">
        <v>1.4032</v>
      </c>
    </row>
    <row r="16" spans="1:11" x14ac:dyDescent="0.25">
      <c r="A16" s="45">
        <f t="shared" si="0"/>
        <v>41649</v>
      </c>
      <c r="B16" s="49"/>
      <c r="C16" s="50"/>
      <c r="D16" s="50"/>
      <c r="E16" s="50"/>
      <c r="F16" s="51"/>
      <c r="G16" s="129">
        <v>238.74029999999999</v>
      </c>
      <c r="H16" s="67">
        <v>16.568300000000001</v>
      </c>
      <c r="I16" s="49"/>
      <c r="J16" s="51"/>
      <c r="K16" s="70">
        <v>0.64480000000000004</v>
      </c>
    </row>
    <row r="17" spans="1:11" x14ac:dyDescent="0.25">
      <c r="A17" s="45">
        <f t="shared" si="0"/>
        <v>41650</v>
      </c>
      <c r="B17" s="49"/>
      <c r="C17" s="50"/>
      <c r="D17" s="50"/>
      <c r="E17" s="50"/>
      <c r="F17" s="51"/>
      <c r="G17" s="129">
        <v>237.8261</v>
      </c>
      <c r="H17" s="67">
        <v>16.408000000000001</v>
      </c>
      <c r="I17" s="49"/>
      <c r="J17" s="51"/>
      <c r="K17" s="70">
        <v>0.6351</v>
      </c>
    </row>
    <row r="18" spans="1:11" x14ac:dyDescent="0.25">
      <c r="A18" s="45">
        <f t="shared" si="0"/>
        <v>41651</v>
      </c>
      <c r="B18" s="49"/>
      <c r="C18" s="50"/>
      <c r="D18" s="50"/>
      <c r="E18" s="50"/>
      <c r="F18" s="51"/>
      <c r="G18" s="129">
        <v>241.3698</v>
      </c>
      <c r="H18" s="67">
        <v>31.9008</v>
      </c>
      <c r="I18" s="49"/>
      <c r="J18" s="51"/>
      <c r="K18" s="70">
        <v>1.0960000000000001</v>
      </c>
    </row>
    <row r="19" spans="1:11" x14ac:dyDescent="0.25">
      <c r="A19" s="45">
        <f t="shared" si="0"/>
        <v>41652</v>
      </c>
      <c r="B19" s="49"/>
      <c r="C19" s="50"/>
      <c r="D19" s="50"/>
      <c r="E19" s="50"/>
      <c r="F19" s="51"/>
      <c r="G19" s="129">
        <v>228.34299999999999</v>
      </c>
      <c r="H19" s="67">
        <v>15.769</v>
      </c>
      <c r="I19" s="49"/>
      <c r="J19" s="51"/>
      <c r="K19" s="70">
        <v>1.1244000000000001</v>
      </c>
    </row>
    <row r="20" spans="1:11" x14ac:dyDescent="0.25">
      <c r="A20" s="45">
        <f t="shared" si="0"/>
        <v>41653</v>
      </c>
      <c r="B20" s="49"/>
      <c r="C20" s="50"/>
      <c r="D20" s="50"/>
      <c r="E20" s="50"/>
      <c r="F20" s="51"/>
      <c r="G20" s="129">
        <v>241.83609999999999</v>
      </c>
      <c r="H20" s="67">
        <v>16.54</v>
      </c>
      <c r="I20" s="49"/>
      <c r="J20" s="51"/>
      <c r="K20" s="70">
        <v>1.1501999999999999</v>
      </c>
    </row>
    <row r="21" spans="1:11" x14ac:dyDescent="0.25">
      <c r="A21" s="45">
        <f t="shared" si="0"/>
        <v>41654</v>
      </c>
      <c r="B21" s="49"/>
      <c r="C21" s="50"/>
      <c r="D21" s="50"/>
      <c r="E21" s="50"/>
      <c r="F21" s="51"/>
      <c r="G21" s="129">
        <v>228.58029999999999</v>
      </c>
      <c r="H21" s="67">
        <v>79.663200000000003</v>
      </c>
      <c r="I21" s="49"/>
      <c r="J21" s="51"/>
      <c r="K21" s="70">
        <v>4.1901999999999999</v>
      </c>
    </row>
    <row r="22" spans="1:11" x14ac:dyDescent="0.25">
      <c r="A22" s="45">
        <f t="shared" si="0"/>
        <v>41655</v>
      </c>
      <c r="B22" s="49"/>
      <c r="C22" s="50"/>
      <c r="D22" s="50"/>
      <c r="E22" s="50"/>
      <c r="F22" s="51"/>
      <c r="G22" s="129">
        <v>240.8074</v>
      </c>
      <c r="H22" s="67">
        <v>116.71939999999999</v>
      </c>
      <c r="I22" s="49"/>
      <c r="J22" s="51"/>
      <c r="K22" s="70">
        <v>5.8783000000000003</v>
      </c>
    </row>
    <row r="23" spans="1:11" x14ac:dyDescent="0.25">
      <c r="A23" s="45">
        <f t="shared" si="0"/>
        <v>41656</v>
      </c>
      <c r="B23" s="49"/>
      <c r="C23" s="50"/>
      <c r="D23" s="50"/>
      <c r="E23" s="50"/>
      <c r="F23" s="51"/>
      <c r="G23" s="129">
        <v>236.65110000000001</v>
      </c>
      <c r="H23" s="67">
        <v>16.1342</v>
      </c>
      <c r="I23" s="49"/>
      <c r="J23" s="51"/>
      <c r="K23" s="70">
        <v>0.62660000000000005</v>
      </c>
    </row>
    <row r="24" spans="1:11" x14ac:dyDescent="0.25">
      <c r="A24" s="45">
        <f t="shared" si="0"/>
        <v>41657</v>
      </c>
      <c r="B24" s="49"/>
      <c r="C24" s="50"/>
      <c r="D24" s="50"/>
      <c r="E24" s="50"/>
      <c r="F24" s="51"/>
      <c r="G24" s="129">
        <v>237.93190000000001</v>
      </c>
      <c r="H24" s="67">
        <v>16.2685</v>
      </c>
      <c r="I24" s="49"/>
      <c r="J24" s="51"/>
      <c r="K24" s="70">
        <v>0.60440000000000005</v>
      </c>
    </row>
    <row r="25" spans="1:11" x14ac:dyDescent="0.25">
      <c r="A25" s="45">
        <f t="shared" si="0"/>
        <v>41658</v>
      </c>
      <c r="B25" s="49"/>
      <c r="C25" s="50"/>
      <c r="D25" s="50"/>
      <c r="E25" s="50"/>
      <c r="F25" s="51"/>
      <c r="G25" s="129">
        <v>236.80350000000001</v>
      </c>
      <c r="H25" s="67">
        <v>16.2624</v>
      </c>
      <c r="I25" s="49"/>
      <c r="J25" s="51"/>
      <c r="K25" s="70">
        <v>0.7772</v>
      </c>
    </row>
    <row r="26" spans="1:11" x14ac:dyDescent="0.25">
      <c r="A26" s="45">
        <f t="shared" si="0"/>
        <v>41659</v>
      </c>
      <c r="B26" s="49"/>
      <c r="C26" s="50"/>
      <c r="D26" s="50"/>
      <c r="E26" s="50"/>
      <c r="F26" s="51"/>
      <c r="G26" s="129">
        <v>235.4118</v>
      </c>
      <c r="H26" s="67">
        <v>22.667000000000002</v>
      </c>
      <c r="I26" s="49"/>
      <c r="J26" s="51"/>
      <c r="K26" s="70">
        <v>1.2075</v>
      </c>
    </row>
    <row r="27" spans="1:11" x14ac:dyDescent="0.25">
      <c r="A27" s="45">
        <f t="shared" si="0"/>
        <v>41660</v>
      </c>
      <c r="B27" s="49"/>
      <c r="C27" s="50"/>
      <c r="D27" s="50"/>
      <c r="E27" s="50"/>
      <c r="F27" s="51"/>
      <c r="G27" s="129">
        <v>235.88310000000001</v>
      </c>
      <c r="H27" s="67">
        <v>15.4673</v>
      </c>
      <c r="I27" s="49"/>
      <c r="J27" s="51"/>
      <c r="K27" s="70">
        <v>1.7519</v>
      </c>
    </row>
    <row r="28" spans="1:11" x14ac:dyDescent="0.25">
      <c r="A28" s="45">
        <f t="shared" si="0"/>
        <v>41661</v>
      </c>
      <c r="B28" s="49"/>
      <c r="C28" s="50"/>
      <c r="D28" s="50"/>
      <c r="E28" s="50"/>
      <c r="F28" s="51"/>
      <c r="G28" s="129">
        <v>240.4228</v>
      </c>
      <c r="H28" s="67">
        <v>16.9024</v>
      </c>
      <c r="I28" s="49"/>
      <c r="J28" s="51"/>
      <c r="K28" s="70">
        <v>0.62329999999999997</v>
      </c>
    </row>
    <row r="29" spans="1:11" x14ac:dyDescent="0.25">
      <c r="A29" s="45">
        <f t="shared" si="0"/>
        <v>41662</v>
      </c>
      <c r="B29" s="49"/>
      <c r="C29" s="50"/>
      <c r="D29" s="50"/>
      <c r="E29" s="50"/>
      <c r="F29" s="51"/>
      <c r="G29" s="129">
        <v>236.93459999999999</v>
      </c>
      <c r="H29" s="67">
        <v>14.530799999999999</v>
      </c>
      <c r="I29" s="49"/>
      <c r="J29" s="51"/>
      <c r="K29" s="70">
        <v>0.4138</v>
      </c>
    </row>
    <row r="30" spans="1:11" x14ac:dyDescent="0.25">
      <c r="A30" s="45">
        <f t="shared" si="0"/>
        <v>41663</v>
      </c>
      <c r="B30" s="49"/>
      <c r="C30" s="50"/>
      <c r="D30" s="50"/>
      <c r="E30" s="50"/>
      <c r="F30" s="51"/>
      <c r="G30" s="129">
        <v>239.35069999999999</v>
      </c>
      <c r="H30" s="67">
        <v>14.693099999999999</v>
      </c>
      <c r="I30" s="49"/>
      <c r="J30" s="51"/>
      <c r="K30" s="70">
        <v>0.49299999999999999</v>
      </c>
    </row>
    <row r="31" spans="1:11" x14ac:dyDescent="0.25">
      <c r="A31" s="45">
        <f t="shared" si="0"/>
        <v>41664</v>
      </c>
      <c r="B31" s="49"/>
      <c r="C31" s="50"/>
      <c r="D31" s="50"/>
      <c r="E31" s="50"/>
      <c r="F31" s="51"/>
      <c r="G31" s="129">
        <v>243.8792</v>
      </c>
      <c r="H31" s="67">
        <v>16.2699</v>
      </c>
      <c r="I31" s="49"/>
      <c r="J31" s="51"/>
      <c r="K31" s="70">
        <v>0.70169999999999999</v>
      </c>
    </row>
    <row r="32" spans="1:11" x14ac:dyDescent="0.25">
      <c r="A32" s="45">
        <f t="shared" si="0"/>
        <v>41665</v>
      </c>
      <c r="B32" s="49"/>
      <c r="C32" s="50"/>
      <c r="D32" s="50"/>
      <c r="E32" s="50"/>
      <c r="F32" s="51"/>
      <c r="G32" s="129">
        <v>240.51910000000001</v>
      </c>
      <c r="H32" s="67">
        <v>17.407499999999999</v>
      </c>
      <c r="I32" s="49"/>
      <c r="J32" s="51"/>
      <c r="K32" s="70">
        <v>0.62090000000000001</v>
      </c>
    </row>
    <row r="33" spans="1:11" x14ac:dyDescent="0.25">
      <c r="A33" s="45">
        <f t="shared" si="0"/>
        <v>41666</v>
      </c>
      <c r="B33" s="49"/>
      <c r="C33" s="50"/>
      <c r="D33" s="50"/>
      <c r="E33" s="50"/>
      <c r="F33" s="51"/>
      <c r="G33" s="129">
        <v>235.41139999999999</v>
      </c>
      <c r="H33" s="67">
        <v>29.3703</v>
      </c>
      <c r="I33" s="49"/>
      <c r="J33" s="51"/>
      <c r="K33" s="70">
        <v>0.99980000000000002</v>
      </c>
    </row>
    <row r="34" spans="1:11" x14ac:dyDescent="0.25">
      <c r="A34" s="45">
        <f t="shared" si="0"/>
        <v>41667</v>
      </c>
      <c r="B34" s="49"/>
      <c r="C34" s="50"/>
      <c r="D34" s="50"/>
      <c r="E34" s="50"/>
      <c r="F34" s="51"/>
      <c r="G34" s="129">
        <v>237.0257</v>
      </c>
      <c r="H34" s="67">
        <v>14.716799999999999</v>
      </c>
      <c r="I34" s="49"/>
      <c r="J34" s="51"/>
      <c r="K34" s="70">
        <v>0.66549999999999998</v>
      </c>
    </row>
    <row r="35" spans="1:11" x14ac:dyDescent="0.25">
      <c r="A35" s="45">
        <f t="shared" si="0"/>
        <v>41668</v>
      </c>
      <c r="B35" s="49"/>
      <c r="C35" s="50"/>
      <c r="D35" s="50"/>
      <c r="E35" s="50"/>
      <c r="F35" s="51"/>
      <c r="G35" s="129">
        <v>242.80240000000001</v>
      </c>
      <c r="H35" s="67">
        <v>15.465299999999999</v>
      </c>
      <c r="I35" s="49"/>
      <c r="J35" s="51"/>
      <c r="K35" s="70">
        <v>0.70389999999999997</v>
      </c>
    </row>
    <row r="36" spans="1:11" x14ac:dyDescent="0.25">
      <c r="A36" s="45">
        <f t="shared" si="0"/>
        <v>41669</v>
      </c>
      <c r="B36" s="49"/>
      <c r="C36" s="50"/>
      <c r="D36" s="50"/>
      <c r="E36" s="50"/>
      <c r="F36" s="51"/>
      <c r="G36" s="129">
        <v>238.4401</v>
      </c>
      <c r="H36" s="67">
        <v>17.703499999999998</v>
      </c>
      <c r="I36" s="49"/>
      <c r="J36" s="51"/>
      <c r="K36" s="70">
        <v>0.99660000000000004</v>
      </c>
    </row>
    <row r="37" spans="1:11" x14ac:dyDescent="0.25">
      <c r="A37" s="56">
        <f t="shared" si="0"/>
        <v>41670</v>
      </c>
      <c r="B37" s="57"/>
      <c r="C37" s="58"/>
      <c r="D37" s="58"/>
      <c r="E37" s="58"/>
      <c r="F37" s="59"/>
      <c r="G37" s="128">
        <v>245.20330000000001</v>
      </c>
      <c r="H37" s="60">
        <v>25.483799999999999</v>
      </c>
      <c r="I37" s="57"/>
      <c r="J37" s="59"/>
      <c r="K37" s="72">
        <v>1.0745</v>
      </c>
    </row>
    <row r="39" spans="1:11" ht="15.75" thickBot="1" x14ac:dyDescent="0.3">
      <c r="A39" s="37" t="s">
        <v>21</v>
      </c>
      <c r="B39" s="16"/>
      <c r="C39" s="38"/>
      <c r="D39" s="38"/>
      <c r="E39" s="38"/>
      <c r="F39" s="38"/>
      <c r="G39" s="38">
        <f>+MAX(G7:G37)</f>
        <v>245.20330000000001</v>
      </c>
      <c r="H39" s="38">
        <f>+MAX(H7:H37)</f>
        <v>116.71939999999999</v>
      </c>
      <c r="I39" s="38"/>
      <c r="J39" s="38"/>
      <c r="K39" s="38">
        <f>+MAX(K7:K37)</f>
        <v>5.8783000000000003</v>
      </c>
    </row>
    <row r="40" spans="1:11" x14ac:dyDescent="0.25">
      <c r="A40" s="13"/>
      <c r="B40" s="14"/>
      <c r="C40" s="14"/>
      <c r="D40" s="14"/>
      <c r="E40" s="14"/>
      <c r="F40" s="14"/>
      <c r="G40" s="14"/>
      <c r="H40" s="14"/>
      <c r="I40" s="14"/>
      <c r="J40" s="14"/>
      <c r="K40" s="14"/>
    </row>
    <row r="41" spans="1:11" x14ac:dyDescent="0.25">
      <c r="A41" s="15" t="s">
        <v>23</v>
      </c>
      <c r="B41" s="150"/>
      <c r="C41" s="151"/>
      <c r="D41" s="151"/>
      <c r="E41" s="151"/>
      <c r="F41" s="151"/>
      <c r="G41" s="151"/>
      <c r="H41" s="151"/>
      <c r="I41" s="151"/>
      <c r="J41" s="151"/>
      <c r="K41" s="152"/>
    </row>
    <row r="42" spans="1:11" x14ac:dyDescent="0.25">
      <c r="A42" s="13"/>
      <c r="B42" s="153"/>
      <c r="C42" s="154"/>
      <c r="D42" s="154"/>
      <c r="E42" s="154"/>
      <c r="F42" s="154"/>
      <c r="G42" s="154"/>
      <c r="H42" s="154"/>
      <c r="I42" s="154"/>
      <c r="J42" s="154"/>
      <c r="K42" s="155"/>
    </row>
    <row r="43" spans="1:11" x14ac:dyDescent="0.25">
      <c r="A43" s="13"/>
      <c r="B43" s="153"/>
      <c r="C43" s="154"/>
      <c r="D43" s="154"/>
      <c r="E43" s="154"/>
      <c r="F43" s="154"/>
      <c r="G43" s="154"/>
      <c r="H43" s="154"/>
      <c r="I43" s="154"/>
      <c r="J43" s="154"/>
      <c r="K43" s="155"/>
    </row>
    <row r="44" spans="1:11" x14ac:dyDescent="0.25">
      <c r="A44" s="13"/>
      <c r="B44" s="153"/>
      <c r="C44" s="154"/>
      <c r="D44" s="154"/>
      <c r="E44" s="154"/>
      <c r="F44" s="154"/>
      <c r="G44" s="154"/>
      <c r="H44" s="154"/>
      <c r="I44" s="154"/>
      <c r="J44" s="154"/>
      <c r="K44" s="155"/>
    </row>
    <row r="45" spans="1:11" x14ac:dyDescent="0.25">
      <c r="A45" s="13"/>
      <c r="B45" s="156"/>
      <c r="C45" s="157"/>
      <c r="D45" s="157"/>
      <c r="E45" s="157"/>
      <c r="F45" s="157"/>
      <c r="G45" s="157"/>
      <c r="H45" s="157"/>
      <c r="I45" s="157"/>
      <c r="J45" s="157"/>
      <c r="K45" s="158"/>
    </row>
  </sheetData>
  <protectedRanges>
    <protectedRange sqref="A2:B4" name="Rango1"/>
    <protectedRange sqref="C4:K4" name="Rango1_1"/>
    <protectedRange sqref="C2:K2" name="Rango1_1_1"/>
    <protectedRange sqref="C3:K3" name="Rango1_1_2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date" operator="greaterThan" allowBlank="1" showInputMessage="1" showErrorMessage="1" errorTitle="Error" error="Sólo formato de fecha, por ejemplo: 01/06/12 o 1-6-12." sqref="A7:A38">
      <formula1>40909</formula1>
    </dataValidation>
    <dataValidation type="decimal" allowBlank="1" showInputMessage="1" showErrorMessage="1" errorTitle="Error" error="El valor tiene que estar entre 0 y 100" sqref="B7:F38">
      <formula1>0</formula1>
      <formula2>100</formula2>
    </dataValidation>
    <dataValidation type="list" allowBlank="1" showInputMessage="1" showErrorMessage="1" sqref="C4:D4">
      <formula1>regiones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68" orientation="landscape" r:id="rId1"/>
  <ignoredErrors>
    <ignoredError sqref="A8:A37" unlocked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5"/>
  <sheetViews>
    <sheetView showGridLines="0" view="pageBreakPreview" topLeftCell="A10" zoomScale="60" zoomScaleNormal="100" workbookViewId="0">
      <selection activeCell="M12" sqref="M12"/>
    </sheetView>
  </sheetViews>
  <sheetFormatPr baseColWidth="10" defaultRowHeight="15" x14ac:dyDescent="0.25"/>
  <sheetData>
    <row r="1" spans="1:11" ht="32.25" customHeight="1" x14ac:dyDescent="0.25">
      <c r="A1" s="172" t="s">
        <v>28</v>
      </c>
      <c r="B1" s="173"/>
      <c r="C1" s="173"/>
      <c r="D1" s="173"/>
      <c r="E1" s="173"/>
      <c r="F1" s="173"/>
      <c r="G1" s="173"/>
      <c r="H1" s="173"/>
      <c r="I1" s="173"/>
      <c r="J1" s="173"/>
      <c r="K1" s="174"/>
    </row>
    <row r="2" spans="1:11" x14ac:dyDescent="0.25">
      <c r="A2" s="149" t="s">
        <v>1</v>
      </c>
      <c r="B2" s="162"/>
      <c r="C2" s="148" t="s">
        <v>26</v>
      </c>
      <c r="D2" s="148"/>
      <c r="E2" s="148"/>
      <c r="F2" s="148"/>
      <c r="G2" s="148"/>
      <c r="H2" s="148"/>
      <c r="I2" s="148"/>
      <c r="J2" s="148"/>
      <c r="K2" s="148"/>
    </row>
    <row r="3" spans="1:11" x14ac:dyDescent="0.25">
      <c r="A3" s="149" t="s">
        <v>2</v>
      </c>
      <c r="B3" s="162"/>
      <c r="C3" s="148" t="s">
        <v>25</v>
      </c>
      <c r="D3" s="148"/>
      <c r="E3" s="148"/>
      <c r="F3" s="148"/>
      <c r="G3" s="148"/>
      <c r="H3" s="148"/>
      <c r="I3" s="148"/>
      <c r="J3" s="148"/>
      <c r="K3" s="148"/>
    </row>
    <row r="4" spans="1:11" x14ac:dyDescent="0.25">
      <c r="A4" s="149" t="s">
        <v>3</v>
      </c>
      <c r="B4" s="149"/>
      <c r="C4" s="148" t="s">
        <v>4</v>
      </c>
      <c r="D4" s="148"/>
      <c r="E4" s="17"/>
      <c r="F4" s="17"/>
      <c r="G4" s="17"/>
      <c r="H4" s="17"/>
      <c r="I4" s="17"/>
      <c r="J4" s="17"/>
      <c r="K4" s="17"/>
    </row>
    <row r="5" spans="1:1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</row>
    <row r="6" spans="1:11" ht="39" thickBot="1" x14ac:dyDescent="0.3">
      <c r="A6" s="36" t="s">
        <v>5</v>
      </c>
      <c r="B6" s="39" t="s">
        <v>6</v>
      </c>
      <c r="C6" s="39" t="s">
        <v>7</v>
      </c>
      <c r="D6" s="39" t="s">
        <v>8</v>
      </c>
      <c r="E6" s="40" t="s">
        <v>9</v>
      </c>
      <c r="F6" s="39" t="s">
        <v>10</v>
      </c>
      <c r="G6" s="39" t="s">
        <v>11</v>
      </c>
      <c r="H6" s="39" t="s">
        <v>12</v>
      </c>
      <c r="I6" s="39" t="s">
        <v>13</v>
      </c>
      <c r="J6" s="39" t="s">
        <v>14</v>
      </c>
      <c r="K6" s="78" t="s">
        <v>15</v>
      </c>
    </row>
    <row r="7" spans="1:11" x14ac:dyDescent="0.25">
      <c r="A7" s="44">
        <v>41640</v>
      </c>
      <c r="B7" s="46"/>
      <c r="C7" s="47"/>
      <c r="D7" s="47"/>
      <c r="E7" s="47"/>
      <c r="F7" s="48"/>
      <c r="G7" s="133">
        <v>223.75489999999999</v>
      </c>
      <c r="H7" s="52">
        <v>13.3847</v>
      </c>
      <c r="I7" s="46"/>
      <c r="J7" s="48"/>
      <c r="K7" s="54">
        <v>0</v>
      </c>
    </row>
    <row r="8" spans="1:11" x14ac:dyDescent="0.25">
      <c r="A8" s="45">
        <f>+A7+1</f>
        <v>41641</v>
      </c>
      <c r="B8" s="49"/>
      <c r="C8" s="50"/>
      <c r="D8" s="50"/>
      <c r="E8" s="50"/>
      <c r="F8" s="51"/>
      <c r="G8" s="131">
        <v>219.7903</v>
      </c>
      <c r="H8" s="92">
        <v>13.393599999999999</v>
      </c>
      <c r="I8" s="90"/>
      <c r="J8" s="91"/>
      <c r="K8" s="93">
        <v>2.0000000000000001E-4</v>
      </c>
    </row>
    <row r="9" spans="1:11" x14ac:dyDescent="0.25">
      <c r="A9" s="45">
        <f>+A8+1</f>
        <v>41642</v>
      </c>
      <c r="B9" s="49"/>
      <c r="C9" s="50"/>
      <c r="D9" s="50"/>
      <c r="E9" s="50"/>
      <c r="F9" s="51"/>
      <c r="G9" s="131">
        <v>221.77260000000001</v>
      </c>
      <c r="H9" s="92">
        <v>13.6426</v>
      </c>
      <c r="I9" s="90"/>
      <c r="J9" s="91"/>
      <c r="K9" s="93">
        <v>0</v>
      </c>
    </row>
    <row r="10" spans="1:11" x14ac:dyDescent="0.25">
      <c r="A10" s="45">
        <f>+A9+1</f>
        <v>41643</v>
      </c>
      <c r="B10" s="49"/>
      <c r="C10" s="50"/>
      <c r="D10" s="50"/>
      <c r="E10" s="50"/>
      <c r="F10" s="51"/>
      <c r="G10" s="131">
        <v>220.78149999999999</v>
      </c>
      <c r="H10" s="73">
        <v>14.1007</v>
      </c>
      <c r="I10" s="49"/>
      <c r="J10" s="51"/>
      <c r="K10" s="55">
        <v>0</v>
      </c>
    </row>
    <row r="11" spans="1:11" x14ac:dyDescent="0.25">
      <c r="A11" s="45">
        <f t="shared" ref="A11:A37" si="0">+A10+1</f>
        <v>41644</v>
      </c>
      <c r="B11" s="49"/>
      <c r="C11" s="50"/>
      <c r="D11" s="50"/>
      <c r="E11" s="50"/>
      <c r="F11" s="51"/>
      <c r="G11" s="131">
        <v>221.27699999999999</v>
      </c>
      <c r="H11" s="53">
        <v>13.120699999999999</v>
      </c>
      <c r="I11" s="49"/>
      <c r="J11" s="51"/>
      <c r="K11" s="55">
        <v>0</v>
      </c>
    </row>
    <row r="12" spans="1:11" x14ac:dyDescent="0.25">
      <c r="A12" s="45">
        <f t="shared" si="0"/>
        <v>41645</v>
      </c>
      <c r="B12" s="49"/>
      <c r="C12" s="50"/>
      <c r="D12" s="50"/>
      <c r="E12" s="50"/>
      <c r="F12" s="51"/>
      <c r="G12" s="131">
        <v>226.0985</v>
      </c>
      <c r="H12" s="53">
        <v>12.4833</v>
      </c>
      <c r="I12" s="49"/>
      <c r="J12" s="51"/>
      <c r="K12" s="55">
        <v>0</v>
      </c>
    </row>
    <row r="13" spans="1:11" x14ac:dyDescent="0.25">
      <c r="A13" s="45">
        <f t="shared" si="0"/>
        <v>41646</v>
      </c>
      <c r="B13" s="49"/>
      <c r="C13" s="50"/>
      <c r="D13" s="50"/>
      <c r="E13" s="50"/>
      <c r="F13" s="51"/>
      <c r="G13" s="131">
        <v>224.21019999999999</v>
      </c>
      <c r="H13" s="53">
        <v>13.1225</v>
      </c>
      <c r="I13" s="49"/>
      <c r="J13" s="51"/>
      <c r="K13" s="55">
        <v>2.5999999999999999E-3</v>
      </c>
    </row>
    <row r="14" spans="1:11" x14ac:dyDescent="0.25">
      <c r="A14" s="45">
        <f t="shared" si="0"/>
        <v>41647</v>
      </c>
      <c r="B14" s="49"/>
      <c r="C14" s="50"/>
      <c r="D14" s="50"/>
      <c r="E14" s="50"/>
      <c r="F14" s="51"/>
      <c r="G14" s="131">
        <v>224.31530000000001</v>
      </c>
      <c r="H14" s="53">
        <v>15.462</v>
      </c>
      <c r="I14" s="49"/>
      <c r="J14" s="51"/>
      <c r="K14" s="55">
        <v>0</v>
      </c>
    </row>
    <row r="15" spans="1:11" x14ac:dyDescent="0.25">
      <c r="A15" s="45">
        <f t="shared" si="0"/>
        <v>41648</v>
      </c>
      <c r="B15" s="49"/>
      <c r="C15" s="50"/>
      <c r="D15" s="50"/>
      <c r="E15" s="50"/>
      <c r="F15" s="51"/>
      <c r="G15" s="131">
        <v>227.13329999999999</v>
      </c>
      <c r="H15" s="53">
        <v>14.9223</v>
      </c>
      <c r="I15" s="49"/>
      <c r="J15" s="51"/>
      <c r="K15" s="55">
        <v>0</v>
      </c>
    </row>
    <row r="16" spans="1:11" x14ac:dyDescent="0.25">
      <c r="A16" s="45">
        <f t="shared" si="0"/>
        <v>41649</v>
      </c>
      <c r="B16" s="49"/>
      <c r="C16" s="50"/>
      <c r="D16" s="50"/>
      <c r="E16" s="50"/>
      <c r="F16" s="51"/>
      <c r="G16" s="131">
        <v>228.65960000000001</v>
      </c>
      <c r="H16" s="53">
        <v>14.738</v>
      </c>
      <c r="I16" s="49"/>
      <c r="J16" s="51"/>
      <c r="K16" s="55">
        <v>1.0800000000000001E-2</v>
      </c>
    </row>
    <row r="17" spans="1:11" x14ac:dyDescent="0.25">
      <c r="A17" s="45">
        <f t="shared" si="0"/>
        <v>41650</v>
      </c>
      <c r="B17" s="49"/>
      <c r="C17" s="50"/>
      <c r="D17" s="50"/>
      <c r="E17" s="50"/>
      <c r="F17" s="51"/>
      <c r="G17" s="131">
        <v>221.3982</v>
      </c>
      <c r="H17" s="53">
        <v>14.532400000000001</v>
      </c>
      <c r="I17" s="49"/>
      <c r="J17" s="51"/>
      <c r="K17" s="55">
        <v>0</v>
      </c>
    </row>
    <row r="18" spans="1:11" x14ac:dyDescent="0.25">
      <c r="A18" s="45">
        <f t="shared" si="0"/>
        <v>41651</v>
      </c>
      <c r="B18" s="49"/>
      <c r="C18" s="50"/>
      <c r="D18" s="50"/>
      <c r="E18" s="50"/>
      <c r="F18" s="51"/>
      <c r="G18" s="131">
        <v>221.0369</v>
      </c>
      <c r="H18" s="53">
        <v>14.620699999999999</v>
      </c>
      <c r="I18" s="49"/>
      <c r="J18" s="51"/>
      <c r="K18" s="55">
        <v>0</v>
      </c>
    </row>
    <row r="19" spans="1:11" x14ac:dyDescent="0.25">
      <c r="A19" s="45">
        <f t="shared" si="0"/>
        <v>41652</v>
      </c>
      <c r="B19" s="49"/>
      <c r="C19" s="50"/>
      <c r="D19" s="50"/>
      <c r="E19" s="50"/>
      <c r="F19" s="51"/>
      <c r="G19" s="131">
        <v>223.084</v>
      </c>
      <c r="H19" s="53">
        <v>13.9778</v>
      </c>
      <c r="I19" s="49"/>
      <c r="J19" s="51"/>
      <c r="K19" s="55">
        <v>1E-4</v>
      </c>
    </row>
    <row r="20" spans="1:11" x14ac:dyDescent="0.25">
      <c r="A20" s="45">
        <f t="shared" si="0"/>
        <v>41653</v>
      </c>
      <c r="B20" s="49"/>
      <c r="C20" s="50"/>
      <c r="D20" s="50"/>
      <c r="E20" s="50"/>
      <c r="F20" s="51"/>
      <c r="G20" s="131">
        <v>215.70070000000001</v>
      </c>
      <c r="H20" s="53">
        <v>14.5907</v>
      </c>
      <c r="I20" s="49"/>
      <c r="J20" s="51"/>
      <c r="K20" s="55">
        <v>0</v>
      </c>
    </row>
    <row r="21" spans="1:11" x14ac:dyDescent="0.25">
      <c r="A21" s="45">
        <f t="shared" si="0"/>
        <v>41654</v>
      </c>
      <c r="B21" s="49"/>
      <c r="C21" s="50"/>
      <c r="D21" s="50"/>
      <c r="E21" s="50"/>
      <c r="F21" s="51"/>
      <c r="G21" s="131">
        <v>223.68620000000001</v>
      </c>
      <c r="H21" s="53">
        <v>14.5573</v>
      </c>
      <c r="I21" s="49"/>
      <c r="J21" s="51"/>
      <c r="K21" s="55">
        <v>0</v>
      </c>
    </row>
    <row r="22" spans="1:11" x14ac:dyDescent="0.25">
      <c r="A22" s="45">
        <f t="shared" si="0"/>
        <v>41655</v>
      </c>
      <c r="B22" s="49"/>
      <c r="C22" s="50"/>
      <c r="D22" s="50"/>
      <c r="E22" s="50"/>
      <c r="F22" s="51"/>
      <c r="G22" s="131">
        <v>227.36240000000001</v>
      </c>
      <c r="H22" s="53">
        <v>14.7593</v>
      </c>
      <c r="I22" s="49"/>
      <c r="J22" s="51"/>
      <c r="K22" s="55">
        <v>0</v>
      </c>
    </row>
    <row r="23" spans="1:11" x14ac:dyDescent="0.25">
      <c r="A23" s="45">
        <f t="shared" si="0"/>
        <v>41656</v>
      </c>
      <c r="B23" s="49"/>
      <c r="C23" s="50"/>
      <c r="D23" s="50"/>
      <c r="E23" s="50"/>
      <c r="F23" s="51"/>
      <c r="G23" s="131">
        <v>222.58199999999999</v>
      </c>
      <c r="H23" s="53">
        <v>14.292</v>
      </c>
      <c r="I23" s="49"/>
      <c r="J23" s="51"/>
      <c r="K23" s="55">
        <v>0</v>
      </c>
    </row>
    <row r="24" spans="1:11" x14ac:dyDescent="0.25">
      <c r="A24" s="45">
        <f t="shared" si="0"/>
        <v>41657</v>
      </c>
      <c r="B24" s="49"/>
      <c r="C24" s="50"/>
      <c r="D24" s="50"/>
      <c r="E24" s="50"/>
      <c r="F24" s="51"/>
      <c r="G24" s="131">
        <v>225.6728</v>
      </c>
      <c r="H24" s="53">
        <v>14.347799999999999</v>
      </c>
      <c r="I24" s="49"/>
      <c r="J24" s="51"/>
      <c r="K24" s="55">
        <v>0</v>
      </c>
    </row>
    <row r="25" spans="1:11" x14ac:dyDescent="0.25">
      <c r="A25" s="45">
        <f t="shared" si="0"/>
        <v>41658</v>
      </c>
      <c r="B25" s="49"/>
      <c r="C25" s="50"/>
      <c r="D25" s="50"/>
      <c r="E25" s="50"/>
      <c r="F25" s="51"/>
      <c r="G25" s="131">
        <v>215.04589999999999</v>
      </c>
      <c r="H25" s="53">
        <v>14.4453</v>
      </c>
      <c r="I25" s="49"/>
      <c r="J25" s="51"/>
      <c r="K25" s="55">
        <v>4.9799999999999997E-2</v>
      </c>
    </row>
    <row r="26" spans="1:11" x14ac:dyDescent="0.25">
      <c r="A26" s="45">
        <f t="shared" si="0"/>
        <v>41659</v>
      </c>
      <c r="B26" s="49"/>
      <c r="C26" s="50"/>
      <c r="D26" s="50"/>
      <c r="E26" s="50"/>
      <c r="F26" s="51"/>
      <c r="G26" s="131">
        <v>219.73990000000001</v>
      </c>
      <c r="H26" s="53">
        <v>13.832000000000001</v>
      </c>
      <c r="I26" s="49"/>
      <c r="J26" s="51"/>
      <c r="K26" s="55">
        <v>0</v>
      </c>
    </row>
    <row r="27" spans="1:11" x14ac:dyDescent="0.25">
      <c r="A27" s="45">
        <f t="shared" si="0"/>
        <v>41660</v>
      </c>
      <c r="B27" s="49"/>
      <c r="C27" s="50"/>
      <c r="D27" s="50"/>
      <c r="E27" s="50"/>
      <c r="F27" s="51"/>
      <c r="G27" s="131">
        <v>223.8441</v>
      </c>
      <c r="H27" s="53">
        <v>13.632300000000001</v>
      </c>
      <c r="I27" s="49"/>
      <c r="J27" s="51"/>
      <c r="K27" s="55">
        <v>0</v>
      </c>
    </row>
    <row r="28" spans="1:11" x14ac:dyDescent="0.25">
      <c r="A28" s="45">
        <f t="shared" si="0"/>
        <v>41661</v>
      </c>
      <c r="B28" s="49"/>
      <c r="C28" s="50"/>
      <c r="D28" s="50"/>
      <c r="E28" s="50"/>
      <c r="F28" s="51"/>
      <c r="G28" s="131">
        <v>229.0917</v>
      </c>
      <c r="H28" s="53">
        <v>15.1275</v>
      </c>
      <c r="I28" s="49"/>
      <c r="J28" s="51"/>
      <c r="K28" s="55">
        <v>0</v>
      </c>
    </row>
    <row r="29" spans="1:11" x14ac:dyDescent="0.25">
      <c r="A29" s="45">
        <f t="shared" si="0"/>
        <v>41662</v>
      </c>
      <c r="B29" s="49"/>
      <c r="C29" s="50"/>
      <c r="D29" s="50"/>
      <c r="E29" s="50"/>
      <c r="F29" s="51"/>
      <c r="G29" s="131">
        <v>225.58699999999999</v>
      </c>
      <c r="H29" s="73">
        <v>13.1355</v>
      </c>
      <c r="I29" s="49"/>
      <c r="J29" s="51"/>
      <c r="K29" s="55">
        <v>0</v>
      </c>
    </row>
    <row r="30" spans="1:11" x14ac:dyDescent="0.25">
      <c r="A30" s="45">
        <f t="shared" si="0"/>
        <v>41663</v>
      </c>
      <c r="B30" s="49"/>
      <c r="C30" s="50"/>
      <c r="D30" s="50"/>
      <c r="E30" s="50"/>
      <c r="F30" s="51"/>
      <c r="G30" s="131">
        <v>225.54130000000001</v>
      </c>
      <c r="H30" s="53">
        <v>13.1258</v>
      </c>
      <c r="I30" s="49"/>
      <c r="J30" s="51"/>
      <c r="K30" s="55">
        <v>0</v>
      </c>
    </row>
    <row r="31" spans="1:11" x14ac:dyDescent="0.25">
      <c r="A31" s="45">
        <f t="shared" si="0"/>
        <v>41664</v>
      </c>
      <c r="B31" s="49"/>
      <c r="C31" s="50"/>
      <c r="D31" s="50"/>
      <c r="E31" s="50"/>
      <c r="F31" s="51"/>
      <c r="G31" s="131">
        <v>225.12629999999999</v>
      </c>
      <c r="H31" s="53">
        <v>14.5967</v>
      </c>
      <c r="I31" s="49"/>
      <c r="J31" s="51"/>
      <c r="K31" s="55">
        <v>0</v>
      </c>
    </row>
    <row r="32" spans="1:11" x14ac:dyDescent="0.25">
      <c r="A32" s="45">
        <f t="shared" si="0"/>
        <v>41665</v>
      </c>
      <c r="B32" s="49"/>
      <c r="C32" s="50"/>
      <c r="D32" s="50"/>
      <c r="E32" s="50"/>
      <c r="F32" s="51"/>
      <c r="G32" s="131">
        <v>225.6591</v>
      </c>
      <c r="H32" s="53">
        <v>15.598599999999999</v>
      </c>
      <c r="I32" s="49"/>
      <c r="J32" s="51"/>
      <c r="K32" s="55">
        <v>0</v>
      </c>
    </row>
    <row r="33" spans="1:11" x14ac:dyDescent="0.25">
      <c r="A33" s="45">
        <f t="shared" si="0"/>
        <v>41666</v>
      </c>
      <c r="B33" s="49"/>
      <c r="C33" s="50"/>
      <c r="D33" s="50"/>
      <c r="E33" s="50"/>
      <c r="F33" s="51"/>
      <c r="G33" s="131">
        <v>221.27619999999999</v>
      </c>
      <c r="H33" s="53">
        <v>14.769399999999999</v>
      </c>
      <c r="I33" s="49"/>
      <c r="J33" s="51"/>
      <c r="K33" s="55">
        <v>5.4399999999999997E-2</v>
      </c>
    </row>
    <row r="34" spans="1:11" x14ac:dyDescent="0.25">
      <c r="A34" s="45">
        <f t="shared" si="0"/>
        <v>41667</v>
      </c>
      <c r="B34" s="49"/>
      <c r="C34" s="50"/>
      <c r="D34" s="50"/>
      <c r="E34" s="50"/>
      <c r="F34" s="51"/>
      <c r="G34" s="131">
        <v>216.04730000000001</v>
      </c>
      <c r="H34" s="53">
        <v>13.133900000000001</v>
      </c>
      <c r="I34" s="49"/>
      <c r="J34" s="51"/>
      <c r="K34" s="55">
        <v>0</v>
      </c>
    </row>
    <row r="35" spans="1:11" x14ac:dyDescent="0.25">
      <c r="A35" s="45">
        <f t="shared" si="0"/>
        <v>41668</v>
      </c>
      <c r="B35" s="49"/>
      <c r="C35" s="50"/>
      <c r="D35" s="50"/>
      <c r="E35" s="50"/>
      <c r="F35" s="51"/>
      <c r="G35" s="131">
        <v>227.56659999999999</v>
      </c>
      <c r="H35" s="53">
        <v>13.6744</v>
      </c>
      <c r="I35" s="49"/>
      <c r="J35" s="51"/>
      <c r="K35" s="55">
        <v>0</v>
      </c>
    </row>
    <row r="36" spans="1:11" x14ac:dyDescent="0.25">
      <c r="A36" s="45">
        <f t="shared" si="0"/>
        <v>41669</v>
      </c>
      <c r="B36" s="49"/>
      <c r="C36" s="50"/>
      <c r="D36" s="50"/>
      <c r="E36" s="50"/>
      <c r="F36" s="51"/>
      <c r="G36" s="131">
        <v>227.13839999999999</v>
      </c>
      <c r="H36" s="53">
        <v>15.933</v>
      </c>
      <c r="I36" s="49"/>
      <c r="J36" s="51"/>
      <c r="K36" s="55">
        <v>0</v>
      </c>
    </row>
    <row r="37" spans="1:11" x14ac:dyDescent="0.25">
      <c r="A37" s="56">
        <f t="shared" si="0"/>
        <v>41670</v>
      </c>
      <c r="B37" s="57"/>
      <c r="C37" s="58"/>
      <c r="D37" s="58"/>
      <c r="E37" s="58"/>
      <c r="F37" s="59"/>
      <c r="G37" s="132">
        <v>226.97389999999999</v>
      </c>
      <c r="H37" s="60">
        <v>16.6861</v>
      </c>
      <c r="I37" s="57"/>
      <c r="J37" s="59"/>
      <c r="K37" s="71">
        <v>0</v>
      </c>
    </row>
    <row r="38" spans="1:11" x14ac:dyDescent="0.25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</row>
    <row r="39" spans="1:11" ht="15.75" thickBot="1" x14ac:dyDescent="0.3">
      <c r="A39" s="37" t="s">
        <v>19</v>
      </c>
      <c r="B39" s="16"/>
      <c r="C39" s="38"/>
      <c r="D39" s="38"/>
      <c r="E39" s="38"/>
      <c r="F39" s="38"/>
      <c r="G39" s="38">
        <f>+MIN(G7:G37)</f>
        <v>215.04589999999999</v>
      </c>
      <c r="H39" s="38">
        <f>+MIN(H7:H37)</f>
        <v>12.4833</v>
      </c>
      <c r="I39" s="38"/>
      <c r="J39" s="38"/>
      <c r="K39" s="38">
        <f>+MIN(K7:K37)</f>
        <v>0</v>
      </c>
    </row>
    <row r="40" spans="1:11" x14ac:dyDescent="0.25">
      <c r="A40" s="13"/>
      <c r="B40" s="14"/>
      <c r="C40" s="14"/>
      <c r="D40" s="14"/>
      <c r="E40" s="14"/>
      <c r="F40" s="14"/>
      <c r="G40" s="14"/>
      <c r="H40" s="14"/>
      <c r="I40" s="14"/>
      <c r="J40" s="14"/>
      <c r="K40" s="14"/>
    </row>
    <row r="41" spans="1:11" x14ac:dyDescent="0.25">
      <c r="A41" s="15" t="s">
        <v>23</v>
      </c>
      <c r="B41" s="163"/>
      <c r="C41" s="164"/>
      <c r="D41" s="164"/>
      <c r="E41" s="164"/>
      <c r="F41" s="164"/>
      <c r="G41" s="164"/>
      <c r="H41" s="164"/>
      <c r="I41" s="164"/>
      <c r="J41" s="164"/>
      <c r="K41" s="165"/>
    </row>
    <row r="42" spans="1:11" x14ac:dyDescent="0.25">
      <c r="A42" s="13"/>
      <c r="B42" s="166"/>
      <c r="C42" s="167"/>
      <c r="D42" s="167"/>
      <c r="E42" s="167"/>
      <c r="F42" s="167"/>
      <c r="G42" s="167"/>
      <c r="H42" s="167"/>
      <c r="I42" s="167"/>
      <c r="J42" s="167"/>
      <c r="K42" s="168"/>
    </row>
    <row r="43" spans="1:11" x14ac:dyDescent="0.25">
      <c r="A43" s="13"/>
      <c r="B43" s="166"/>
      <c r="C43" s="167"/>
      <c r="D43" s="167"/>
      <c r="E43" s="167"/>
      <c r="F43" s="167"/>
      <c r="G43" s="167"/>
      <c r="H43" s="167"/>
      <c r="I43" s="167"/>
      <c r="J43" s="167"/>
      <c r="K43" s="168"/>
    </row>
    <row r="44" spans="1:11" x14ac:dyDescent="0.25">
      <c r="A44" s="13"/>
      <c r="B44" s="166"/>
      <c r="C44" s="167"/>
      <c r="D44" s="167"/>
      <c r="E44" s="167"/>
      <c r="F44" s="167"/>
      <c r="G44" s="167"/>
      <c r="H44" s="167"/>
      <c r="I44" s="167"/>
      <c r="J44" s="167"/>
      <c r="K44" s="168"/>
    </row>
    <row r="45" spans="1:11" x14ac:dyDescent="0.25">
      <c r="A45" s="13"/>
      <c r="B45" s="169"/>
      <c r="C45" s="170"/>
      <c r="D45" s="170"/>
      <c r="E45" s="170"/>
      <c r="F45" s="170"/>
      <c r="G45" s="170"/>
      <c r="H45" s="170"/>
      <c r="I45" s="170"/>
      <c r="J45" s="170"/>
      <c r="K45" s="171"/>
    </row>
  </sheetData>
  <protectedRanges>
    <protectedRange sqref="A2:B4" name="Rango1"/>
    <protectedRange sqref="C4:K4" name="Rango1_1"/>
    <protectedRange sqref="C2:K2" name="Rango1_1_1"/>
    <protectedRange sqref="C3:K3" name="Rango1_1_2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list" allowBlank="1" showInputMessage="1" showErrorMessage="1" sqref="C4:D4">
      <formula1>regiones</formula1>
    </dataValidation>
    <dataValidation type="decimal" allowBlank="1" showInputMessage="1" showErrorMessage="1" errorTitle="Error" error="El valor tiene que estar entre 0 y 100" sqref="B7:F37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69" orientation="landscape" r:id="rId1"/>
  <ignoredErrors>
    <ignoredError sqref="A8:A37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Gloria a Dios</vt:lpstr>
      <vt:lpstr>Máximos GAD</vt:lpstr>
      <vt:lpstr>Mínimos GAD</vt:lpstr>
      <vt:lpstr>Samalayuca</vt:lpstr>
      <vt:lpstr>Máximos Sam</vt:lpstr>
      <vt:lpstr>Mínimos Sam</vt:lpstr>
      <vt:lpstr>'Gloria a Dios'!Área_de_impresión</vt:lpstr>
      <vt:lpstr>'Máximos GAD'!Área_de_impresión</vt:lpstr>
      <vt:lpstr>'Máximos Sam'!Área_de_impresión</vt:lpstr>
      <vt:lpstr>'Mínimos GAD'!Área_de_impresión</vt:lpstr>
      <vt:lpstr>'Mínimos Sam'!Área_de_impresión</vt:lpstr>
      <vt:lpstr>Samalayuca!Área_de_impresión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</dc:creator>
  <cp:lastModifiedBy>Veronica Luna Sabas</cp:lastModifiedBy>
  <cp:lastPrinted>2015-06-11T21:17:26Z</cp:lastPrinted>
  <dcterms:created xsi:type="dcterms:W3CDTF">2012-06-19T15:23:28Z</dcterms:created>
  <dcterms:modified xsi:type="dcterms:W3CDTF">2015-06-11T21:19:00Z</dcterms:modified>
</cp:coreProperties>
</file>