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4\"/>
    </mc:Choice>
  </mc:AlternateContent>
  <bookViews>
    <workbookView xWindow="-15" yWindow="45" windowWidth="10260" windowHeight="8055" activeTab="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Sam'!$A$1:$L$47</definedName>
    <definedName name="_xlnm.Print_Area" localSheetId="2">'Mínimos GAD'!$A$1:$L$47</definedName>
    <definedName name="_xlnm.Print_Area" localSheetId="5">'Mínimos Sam'!$A$1:$L$48</definedName>
    <definedName name="_xlnm.Print_Area" localSheetId="3">Samalayuca!$A$1:$O$53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<sst xmlns="http://schemas.openxmlformats.org/spreadsheetml/2006/main" count="132" uniqueCount="29">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</sst>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  <xf numFmtId="0" fontId="36" fillId="0" borderId="0"/>
    <xf numFmtId="43" fontId="36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</cellStyleXfs>
  <cellXfs count="180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93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5 2" xfId="78"/>
    <cellStyle name="Millares 6" xfId="76"/>
    <cellStyle name="Millares 6 2" xfId="80"/>
    <cellStyle name="Millares 7" xfId="84"/>
    <cellStyle name="Millares 7 2" xfId="91"/>
    <cellStyle name="Millares 8" xfId="88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2 2" xfId="77"/>
    <cellStyle name="Normal 13" xfId="75"/>
    <cellStyle name="Normal 13 2" xfId="79"/>
    <cellStyle name="Normal 14" xfId="83"/>
    <cellStyle name="Normal 14 2" xfId="90"/>
    <cellStyle name="Normal 15" xfId="87"/>
    <cellStyle name="Normal 2" xfId="5"/>
    <cellStyle name="Normal 2 2" xfId="58"/>
    <cellStyle name="Normal 2 3" xfId="81"/>
    <cellStyle name="Normal 2 3 2" xfId="82"/>
    <cellStyle name="Normal 3" xfId="3"/>
    <cellStyle name="Normal 3 2" xfId="85"/>
    <cellStyle name="Normal 4" xfId="6"/>
    <cellStyle name="Normal 4 2" xfId="86"/>
    <cellStyle name="Normal 4 2 2" xfId="92"/>
    <cellStyle name="Normal 4 3" xfId="89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view="pageBreakPreview" topLeftCell="A14" zoomScale="60" zoomScaleNormal="100" workbookViewId="0">
      <selection activeCell="N17" sqref="N17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</row>
    <row r="2" spans="1:19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9" x14ac:dyDescent="0.25">
      <c r="A3" s="152" t="s">
        <v>1</v>
      </c>
      <c r="B3" s="152"/>
      <c r="C3" s="153" t="s">
        <v>26</v>
      </c>
      <c r="D3" s="153"/>
      <c r="E3" s="153"/>
      <c r="F3" s="153"/>
      <c r="G3" s="153"/>
      <c r="H3" s="153"/>
      <c r="I3" s="153"/>
      <c r="J3" s="153"/>
      <c r="K3" s="153"/>
      <c r="L3" s="1"/>
      <c r="M3" s="2"/>
      <c r="N3" s="2"/>
    </row>
    <row r="4" spans="1:19" x14ac:dyDescent="0.25">
      <c r="A4" s="154" t="s">
        <v>2</v>
      </c>
      <c r="B4" s="152"/>
      <c r="C4" s="153" t="s">
        <v>24</v>
      </c>
      <c r="D4" s="153"/>
      <c r="E4" s="153"/>
      <c r="F4" s="153"/>
      <c r="G4" s="153"/>
      <c r="H4" s="153"/>
      <c r="I4" s="153"/>
      <c r="J4" s="153"/>
      <c r="K4" s="153"/>
      <c r="L4" s="1"/>
      <c r="M4" s="2"/>
      <c r="N4" s="2"/>
    </row>
    <row r="5" spans="1:19" x14ac:dyDescent="0.25">
      <c r="A5" s="154" t="s">
        <v>3</v>
      </c>
      <c r="B5" s="154"/>
      <c r="C5" s="153" t="s">
        <v>4</v>
      </c>
      <c r="D5" s="153"/>
      <c r="E5" s="17"/>
      <c r="F5" s="17"/>
      <c r="G5" s="17"/>
      <c r="H5" s="17"/>
      <c r="I5" s="17"/>
      <c r="J5" s="17"/>
      <c r="K5" s="17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9" x14ac:dyDescent="0.25">
      <c r="A8" s="22">
        <v>41699</v>
      </c>
      <c r="B8" s="80">
        <v>91.624399999999994</v>
      </c>
      <c r="C8" s="94">
        <v>0.26129999999999998</v>
      </c>
      <c r="D8" s="94">
        <v>2.2321</v>
      </c>
      <c r="E8" s="94">
        <v>2.4933000000000001</v>
      </c>
      <c r="F8" s="94">
        <v>5.0670000000000002</v>
      </c>
      <c r="G8" s="102">
        <v>246.36170000000001</v>
      </c>
      <c r="H8" s="102">
        <v>18.413699999999999</v>
      </c>
      <c r="I8" s="94">
        <v>38.800699999999999</v>
      </c>
      <c r="J8" s="94">
        <v>50.080500000000001</v>
      </c>
      <c r="K8" s="105">
        <v>0.1467</v>
      </c>
      <c r="L8" s="20"/>
      <c r="M8" s="79">
        <v>1.3552</v>
      </c>
      <c r="N8" s="79">
        <v>5.0000000000000001E-3</v>
      </c>
    </row>
    <row r="9" spans="1:19" x14ac:dyDescent="0.25">
      <c r="A9" s="22">
        <f>+A8+1</f>
        <v>41700</v>
      </c>
      <c r="B9" s="81">
        <v>92.075100000000006</v>
      </c>
      <c r="C9" s="95">
        <v>0.25130000000000002</v>
      </c>
      <c r="D9" s="97">
        <v>2.2911999999999999</v>
      </c>
      <c r="E9" s="95">
        <v>2.5425</v>
      </c>
      <c r="F9" s="95">
        <v>4.6589999999999998</v>
      </c>
      <c r="G9" s="101">
        <v>244.66560000000001</v>
      </c>
      <c r="H9" s="101">
        <v>17.087</v>
      </c>
      <c r="I9" s="97">
        <v>38.607500000000002</v>
      </c>
      <c r="J9" s="97">
        <v>49.949599999999997</v>
      </c>
      <c r="K9" s="104">
        <v>0.18190000000000001</v>
      </c>
      <c r="L9" s="20"/>
      <c r="M9" s="31"/>
      <c r="N9" s="31"/>
    </row>
    <row r="10" spans="1:19" x14ac:dyDescent="0.25">
      <c r="A10" s="22">
        <f>+A9+1</f>
        <v>41701</v>
      </c>
      <c r="B10" s="81">
        <v>92.471800000000002</v>
      </c>
      <c r="C10" s="95">
        <v>0.26319999999999999</v>
      </c>
      <c r="D10" s="97">
        <v>2.2986</v>
      </c>
      <c r="E10" s="95">
        <v>2.5617999999999999</v>
      </c>
      <c r="F10" s="95">
        <v>4.319</v>
      </c>
      <c r="G10" s="101">
        <v>243.58760000000001</v>
      </c>
      <c r="H10" s="101">
        <v>16.730599999999999</v>
      </c>
      <c r="I10" s="97">
        <v>38.461300000000001</v>
      </c>
      <c r="J10" s="97">
        <v>49.853700000000003</v>
      </c>
      <c r="K10" s="104">
        <v>0.13039999999999999</v>
      </c>
      <c r="L10" s="20"/>
      <c r="M10" s="31"/>
      <c r="N10" s="31"/>
      <c r="S10" s="35"/>
    </row>
    <row r="11" spans="1:19" x14ac:dyDescent="0.25">
      <c r="A11" s="22">
        <f t="shared" ref="A11:A38" si="0">+A10+1</f>
        <v>41702</v>
      </c>
      <c r="B11" s="81">
        <v>92.496200000000002</v>
      </c>
      <c r="C11" s="95">
        <v>0.23830000000000001</v>
      </c>
      <c r="D11" s="97">
        <v>2.3348</v>
      </c>
      <c r="E11" s="95">
        <v>2.573</v>
      </c>
      <c r="F11" s="95">
        <v>4.3860000000000001</v>
      </c>
      <c r="G11" s="101">
        <v>245.26679999999999</v>
      </c>
      <c r="H11" s="101">
        <v>16.7532</v>
      </c>
      <c r="I11" s="97">
        <v>38.408499999999997</v>
      </c>
      <c r="J11" s="97">
        <v>49.824199999999998</v>
      </c>
      <c r="K11" s="104">
        <v>0.18479999999999999</v>
      </c>
      <c r="L11" s="20"/>
      <c r="M11" s="31"/>
      <c r="N11" s="31"/>
      <c r="S11" s="35"/>
    </row>
    <row r="12" spans="1:19" x14ac:dyDescent="0.25">
      <c r="A12" s="22">
        <f t="shared" si="0"/>
        <v>41703</v>
      </c>
      <c r="B12" s="81">
        <v>92.443600000000004</v>
      </c>
      <c r="C12" s="95">
        <v>0.23430000000000001</v>
      </c>
      <c r="D12" s="97">
        <v>2.2332999999999998</v>
      </c>
      <c r="E12" s="95">
        <v>2.4676</v>
      </c>
      <c r="F12" s="95">
        <v>4.5410000000000004</v>
      </c>
      <c r="G12" s="101">
        <v>244.21270000000001</v>
      </c>
      <c r="H12" s="101">
        <v>18.493300000000001</v>
      </c>
      <c r="I12" s="97">
        <v>38.496000000000002</v>
      </c>
      <c r="J12" s="97">
        <v>49.922899999999998</v>
      </c>
      <c r="K12" s="104">
        <v>0.19670000000000001</v>
      </c>
      <c r="L12" s="20"/>
      <c r="M12" s="31"/>
      <c r="N12" s="31"/>
    </row>
    <row r="13" spans="1:19" x14ac:dyDescent="0.25">
      <c r="A13" s="22">
        <f t="shared" si="0"/>
        <v>41704</v>
      </c>
      <c r="B13" s="81">
        <v>92.452699999999993</v>
      </c>
      <c r="C13" s="95">
        <v>0.22919999999999999</v>
      </c>
      <c r="D13" s="97">
        <v>2.2057000000000002</v>
      </c>
      <c r="E13" s="95">
        <v>2.4348999999999998</v>
      </c>
      <c r="F13" s="95">
        <v>4.6289999999999996</v>
      </c>
      <c r="G13" s="101">
        <v>244.47659999999999</v>
      </c>
      <c r="H13" s="101">
        <v>18.311699999999998</v>
      </c>
      <c r="I13" s="97">
        <v>38.490299999999998</v>
      </c>
      <c r="J13" s="97">
        <v>49.935699999999997</v>
      </c>
      <c r="K13" s="104">
        <v>0.1681</v>
      </c>
      <c r="L13" s="20"/>
      <c r="M13" s="31"/>
      <c r="N13" s="31"/>
    </row>
    <row r="14" spans="1:19" x14ac:dyDescent="0.25">
      <c r="A14" s="22">
        <f t="shared" si="0"/>
        <v>41705</v>
      </c>
      <c r="B14" s="81">
        <v>92.5197</v>
      </c>
      <c r="C14" s="95">
        <v>0.2374</v>
      </c>
      <c r="D14" s="97">
        <v>2.2294999999999998</v>
      </c>
      <c r="E14" s="95">
        <v>2.4668999999999999</v>
      </c>
      <c r="F14" s="95">
        <v>4.5119999999999996</v>
      </c>
      <c r="G14" s="101">
        <v>243.61109999999999</v>
      </c>
      <c r="H14" s="101">
        <v>18.671199999999999</v>
      </c>
      <c r="I14" s="97">
        <v>38.455300000000001</v>
      </c>
      <c r="J14" s="97">
        <v>49.8992</v>
      </c>
      <c r="K14" s="104">
        <v>0.17660000000000001</v>
      </c>
      <c r="L14" s="20"/>
      <c r="M14" s="31"/>
      <c r="N14" s="31"/>
    </row>
    <row r="15" spans="1:19" x14ac:dyDescent="0.25">
      <c r="A15" s="22">
        <f t="shared" si="0"/>
        <v>41706</v>
      </c>
      <c r="B15" s="81">
        <v>93.055300000000003</v>
      </c>
      <c r="C15" s="95">
        <v>0.30199999999999999</v>
      </c>
      <c r="D15" s="95">
        <v>2.0924999999999998</v>
      </c>
      <c r="E15" s="95">
        <v>2.3944999999999999</v>
      </c>
      <c r="F15" s="95">
        <v>4.0529999999999999</v>
      </c>
      <c r="G15" s="101">
        <v>243.25530000000001</v>
      </c>
      <c r="H15" s="101">
        <v>16.687000000000001</v>
      </c>
      <c r="I15" s="97">
        <v>38.345399999999998</v>
      </c>
      <c r="J15" s="97">
        <v>49.852400000000003</v>
      </c>
      <c r="K15" s="104">
        <v>0.14829999999999999</v>
      </c>
      <c r="L15" s="20"/>
      <c r="M15" s="31"/>
      <c r="N15" s="31"/>
    </row>
    <row r="16" spans="1:19" x14ac:dyDescent="0.25">
      <c r="A16" s="22">
        <f t="shared" si="0"/>
        <v>41707</v>
      </c>
      <c r="B16" s="81">
        <v>92.229600000000005</v>
      </c>
      <c r="C16" s="95">
        <v>0.22289999999999999</v>
      </c>
      <c r="D16" s="95">
        <v>2.1581000000000001</v>
      </c>
      <c r="E16" s="95">
        <v>2.3809999999999998</v>
      </c>
      <c r="F16" s="95">
        <v>4.6900000000000004</v>
      </c>
      <c r="G16" s="101">
        <v>228.35659999999999</v>
      </c>
      <c r="H16" s="101">
        <v>15.5297</v>
      </c>
      <c r="I16" s="97">
        <v>38.658799999999999</v>
      </c>
      <c r="J16" s="97">
        <v>50.057600000000001</v>
      </c>
      <c r="K16" s="104">
        <v>0.12479999999999999</v>
      </c>
      <c r="L16" s="20"/>
      <c r="M16" s="31"/>
      <c r="N16" s="31"/>
    </row>
    <row r="17" spans="1:14" x14ac:dyDescent="0.25">
      <c r="A17" s="22">
        <f t="shared" si="0"/>
        <v>41708</v>
      </c>
      <c r="B17" s="81">
        <v>91.722399999999993</v>
      </c>
      <c r="C17" s="95">
        <v>0.21410000000000001</v>
      </c>
      <c r="D17" s="95">
        <v>2.2418</v>
      </c>
      <c r="E17" s="95">
        <v>2.4559000000000002</v>
      </c>
      <c r="F17" s="95">
        <v>5.0890000000000004</v>
      </c>
      <c r="G17" s="101">
        <v>223.61840000000001</v>
      </c>
      <c r="H17" s="101">
        <v>15.9735</v>
      </c>
      <c r="I17" s="97">
        <v>38.7682</v>
      </c>
      <c r="J17" s="97">
        <v>50.089500000000001</v>
      </c>
      <c r="K17" s="104">
        <v>0.15509999999999999</v>
      </c>
      <c r="L17" s="20"/>
      <c r="M17" s="31"/>
      <c r="N17" s="31"/>
    </row>
    <row r="18" spans="1:14" x14ac:dyDescent="0.25">
      <c r="A18" s="22">
        <f t="shared" si="0"/>
        <v>41709</v>
      </c>
      <c r="B18" s="81">
        <v>91.775400000000005</v>
      </c>
      <c r="C18" s="95">
        <v>0.20849999999999999</v>
      </c>
      <c r="D18" s="95">
        <v>2.2332999999999998</v>
      </c>
      <c r="E18" s="95">
        <v>2.4418000000000002</v>
      </c>
      <c r="F18" s="95">
        <v>5.0880000000000001</v>
      </c>
      <c r="G18" s="101">
        <v>226.67830000000001</v>
      </c>
      <c r="H18" s="101">
        <v>16.872800000000002</v>
      </c>
      <c r="I18" s="97">
        <v>38.747300000000003</v>
      </c>
      <c r="J18" s="97">
        <v>50.085299999999997</v>
      </c>
      <c r="K18" s="104">
        <v>0.15720000000000001</v>
      </c>
      <c r="L18" s="20"/>
      <c r="M18" s="31"/>
      <c r="N18" s="31"/>
    </row>
    <row r="19" spans="1:14" x14ac:dyDescent="0.25">
      <c r="A19" s="22">
        <f t="shared" si="0"/>
        <v>41710</v>
      </c>
      <c r="B19" s="81">
        <v>92.101299999999995</v>
      </c>
      <c r="C19" s="95">
        <v>0.20469999999999999</v>
      </c>
      <c r="D19" s="95">
        <v>2.2204000000000002</v>
      </c>
      <c r="E19" s="95">
        <v>2.4251</v>
      </c>
      <c r="F19" s="95">
        <v>4.8609999999999998</v>
      </c>
      <c r="G19" s="101">
        <v>230.25460000000001</v>
      </c>
      <c r="H19" s="101">
        <v>15.1829</v>
      </c>
      <c r="I19" s="97">
        <v>38.6327</v>
      </c>
      <c r="J19" s="97">
        <v>50.0276</v>
      </c>
      <c r="K19" s="104">
        <v>0.12239999999999999</v>
      </c>
      <c r="L19" s="20"/>
      <c r="M19" s="31"/>
      <c r="N19" s="31"/>
    </row>
    <row r="20" spans="1:14" x14ac:dyDescent="0.25">
      <c r="A20" s="22">
        <f t="shared" si="0"/>
        <v>41711</v>
      </c>
      <c r="B20" s="81">
        <v>92.071200000000005</v>
      </c>
      <c r="C20" s="95">
        <v>0.19839999999999999</v>
      </c>
      <c r="D20" s="95">
        <v>2.2635999999999998</v>
      </c>
      <c r="E20" s="95">
        <v>2.4620000000000002</v>
      </c>
      <c r="F20" s="95">
        <v>4.8570000000000002</v>
      </c>
      <c r="G20" s="101">
        <v>225.958</v>
      </c>
      <c r="H20" s="101">
        <v>16.7087</v>
      </c>
      <c r="I20" s="97">
        <v>38.6188</v>
      </c>
      <c r="J20" s="97">
        <v>50.0047</v>
      </c>
      <c r="K20" s="104">
        <v>0.1065</v>
      </c>
      <c r="L20" s="20"/>
      <c r="M20" s="31"/>
      <c r="N20" s="31"/>
    </row>
    <row r="21" spans="1:14" x14ac:dyDescent="0.25">
      <c r="A21" s="22">
        <f t="shared" si="0"/>
        <v>41712</v>
      </c>
      <c r="B21" s="81">
        <v>92.263000000000005</v>
      </c>
      <c r="C21" s="95">
        <v>0.16489999999999999</v>
      </c>
      <c r="D21" s="95">
        <v>2.1779999999999999</v>
      </c>
      <c r="E21" s="95">
        <v>2.3429000000000002</v>
      </c>
      <c r="F21" s="95">
        <v>4.8449999999999998</v>
      </c>
      <c r="G21" s="101">
        <v>232.98869999999999</v>
      </c>
      <c r="H21" s="101">
        <v>18.2653</v>
      </c>
      <c r="I21" s="97">
        <v>38.616799999999998</v>
      </c>
      <c r="J21" s="97">
        <v>50.064700000000002</v>
      </c>
      <c r="K21" s="104">
        <v>0.16830000000000001</v>
      </c>
      <c r="L21" s="20"/>
      <c r="M21" s="31"/>
      <c r="N21" s="31"/>
    </row>
    <row r="22" spans="1:14" x14ac:dyDescent="0.25">
      <c r="A22" s="22">
        <f t="shared" si="0"/>
        <v>41713</v>
      </c>
      <c r="B22" s="81">
        <v>92.041799999999995</v>
      </c>
      <c r="C22" s="95">
        <v>0.18329999999999999</v>
      </c>
      <c r="D22" s="95">
        <v>2.1898</v>
      </c>
      <c r="E22" s="95">
        <v>2.3730000000000002</v>
      </c>
      <c r="F22" s="95">
        <v>4.9989999999999997</v>
      </c>
      <c r="G22" s="101">
        <v>218.9453</v>
      </c>
      <c r="H22" s="101">
        <v>16.703900000000001</v>
      </c>
      <c r="I22" s="97">
        <v>38.670099999999998</v>
      </c>
      <c r="J22" s="97">
        <v>50.077500000000001</v>
      </c>
      <c r="K22" s="104">
        <v>0.15670000000000001</v>
      </c>
      <c r="L22" s="20"/>
      <c r="M22" s="31"/>
      <c r="N22" s="31"/>
    </row>
    <row r="23" spans="1:14" x14ac:dyDescent="0.25">
      <c r="A23" s="22">
        <f t="shared" si="0"/>
        <v>41714</v>
      </c>
      <c r="B23" s="81">
        <v>91.894300000000001</v>
      </c>
      <c r="C23" s="95">
        <v>0.16850000000000001</v>
      </c>
      <c r="D23" s="95">
        <v>2.1916000000000002</v>
      </c>
      <c r="E23" s="95">
        <v>2.3601000000000001</v>
      </c>
      <c r="F23" s="95">
        <v>5.1150000000000002</v>
      </c>
      <c r="G23" s="101">
        <v>219.28</v>
      </c>
      <c r="H23" s="101">
        <v>15.3347</v>
      </c>
      <c r="I23" s="97">
        <v>38.7363</v>
      </c>
      <c r="J23" s="97">
        <v>50.124899999999997</v>
      </c>
      <c r="K23" s="104">
        <v>0.1479</v>
      </c>
      <c r="L23" s="20"/>
      <c r="M23" s="31"/>
      <c r="N23" s="31"/>
    </row>
    <row r="24" spans="1:14" x14ac:dyDescent="0.25">
      <c r="A24" s="22">
        <f t="shared" si="0"/>
        <v>41715</v>
      </c>
      <c r="B24" s="81">
        <v>92.161000000000001</v>
      </c>
      <c r="C24" s="95">
        <v>0.19339999999999999</v>
      </c>
      <c r="D24" s="95">
        <v>2.1524000000000001</v>
      </c>
      <c r="E24" s="95">
        <v>2.3458000000000001</v>
      </c>
      <c r="F24" s="95">
        <v>4.8949999999999996</v>
      </c>
      <c r="G24" s="101">
        <v>218.9128</v>
      </c>
      <c r="H24" s="101">
        <v>16.179500000000001</v>
      </c>
      <c r="I24" s="97">
        <v>38.6569</v>
      </c>
      <c r="J24" s="97">
        <v>50.079799999999999</v>
      </c>
      <c r="K24" s="104">
        <v>0.1288</v>
      </c>
      <c r="L24" s="20"/>
      <c r="M24" s="31"/>
      <c r="N24" s="31"/>
    </row>
    <row r="25" spans="1:14" x14ac:dyDescent="0.25">
      <c r="A25" s="22">
        <f t="shared" si="0"/>
        <v>41716</v>
      </c>
      <c r="B25" s="81">
        <v>92.214699999999993</v>
      </c>
      <c r="C25" s="95">
        <v>0.21779999999999999</v>
      </c>
      <c r="D25" s="95">
        <v>2.1356999999999999</v>
      </c>
      <c r="E25" s="95">
        <v>2.3534000000000002</v>
      </c>
      <c r="F25" s="95">
        <v>4.8470000000000004</v>
      </c>
      <c r="G25" s="101">
        <v>216.6687</v>
      </c>
      <c r="H25" s="101">
        <v>16.955500000000001</v>
      </c>
      <c r="I25" s="97">
        <v>38.639400000000002</v>
      </c>
      <c r="J25" s="97">
        <v>50.060499999999998</v>
      </c>
      <c r="K25" s="104">
        <v>0.16189999999999999</v>
      </c>
      <c r="L25" s="20"/>
      <c r="M25" s="31"/>
      <c r="N25" s="31"/>
    </row>
    <row r="26" spans="1:14" x14ac:dyDescent="0.25">
      <c r="A26" s="22">
        <f t="shared" si="0"/>
        <v>41717</v>
      </c>
      <c r="B26" s="81">
        <v>92.029300000000006</v>
      </c>
      <c r="C26" s="95">
        <v>0.24410000000000001</v>
      </c>
      <c r="D26" s="95">
        <v>2.1718000000000002</v>
      </c>
      <c r="E26" s="95">
        <v>2.4159000000000002</v>
      </c>
      <c r="F26" s="95">
        <v>4.8559999999999999</v>
      </c>
      <c r="G26" s="101">
        <v>226.5264</v>
      </c>
      <c r="H26" s="101">
        <v>16.2364</v>
      </c>
      <c r="I26" s="97">
        <v>38.689</v>
      </c>
      <c r="J26" s="97">
        <v>50.052</v>
      </c>
      <c r="K26" s="104">
        <v>0.12790000000000001</v>
      </c>
      <c r="L26" s="20"/>
      <c r="M26" s="31"/>
      <c r="N26" s="31"/>
    </row>
    <row r="27" spans="1:14" x14ac:dyDescent="0.25">
      <c r="A27" s="22">
        <f t="shared" si="0"/>
        <v>41718</v>
      </c>
      <c r="B27" s="81">
        <v>92.056100000000001</v>
      </c>
      <c r="C27" s="95">
        <v>0.2336</v>
      </c>
      <c r="D27" s="95">
        <v>2.1976</v>
      </c>
      <c r="E27" s="95">
        <v>2.4312</v>
      </c>
      <c r="F27" s="95">
        <v>4.8609999999999998</v>
      </c>
      <c r="G27" s="101">
        <v>231.52430000000001</v>
      </c>
      <c r="H27" s="101">
        <v>17.2103</v>
      </c>
      <c r="I27" s="97">
        <v>38.659500000000001</v>
      </c>
      <c r="J27" s="97">
        <v>50.032400000000003</v>
      </c>
      <c r="K27" s="104">
        <v>0.16550000000000001</v>
      </c>
      <c r="L27" s="20"/>
      <c r="M27" s="31"/>
      <c r="N27" s="31"/>
    </row>
    <row r="28" spans="1:14" x14ac:dyDescent="0.25">
      <c r="A28" s="22">
        <f t="shared" si="0"/>
        <v>41719</v>
      </c>
      <c r="B28" s="81">
        <v>91.901700000000005</v>
      </c>
      <c r="C28" s="95">
        <v>0.21310000000000001</v>
      </c>
      <c r="D28" s="95">
        <v>2.2587999999999999</v>
      </c>
      <c r="E28" s="95">
        <v>2.472</v>
      </c>
      <c r="F28" s="95">
        <v>4.9580000000000002</v>
      </c>
      <c r="G28" s="101">
        <v>231.41970000000001</v>
      </c>
      <c r="H28" s="101">
        <v>18.8155</v>
      </c>
      <c r="I28" s="97">
        <v>38.681800000000003</v>
      </c>
      <c r="J28" s="97">
        <v>50.033099999999997</v>
      </c>
      <c r="K28" s="104">
        <v>0.14149999999999999</v>
      </c>
      <c r="L28" s="20"/>
      <c r="M28" s="31"/>
      <c r="N28" s="31"/>
    </row>
    <row r="29" spans="1:14" x14ac:dyDescent="0.25">
      <c r="A29" s="22">
        <f t="shared" si="0"/>
        <v>41720</v>
      </c>
      <c r="B29" s="81">
        <v>91.727000000000004</v>
      </c>
      <c r="C29" s="95">
        <v>0.21609999999999999</v>
      </c>
      <c r="D29" s="95">
        <v>2.2039</v>
      </c>
      <c r="E29" s="95">
        <v>2.42</v>
      </c>
      <c r="F29" s="95">
        <v>5.1520000000000001</v>
      </c>
      <c r="G29" s="101">
        <v>230.6686</v>
      </c>
      <c r="H29" s="101">
        <v>18.348700000000001</v>
      </c>
      <c r="I29" s="97">
        <v>38.767600000000002</v>
      </c>
      <c r="J29" s="97">
        <v>50.1051</v>
      </c>
      <c r="K29" s="104">
        <v>0.14699999999999999</v>
      </c>
      <c r="L29" s="20"/>
      <c r="M29" s="31"/>
      <c r="N29" s="31"/>
    </row>
    <row r="30" spans="1:14" x14ac:dyDescent="0.25">
      <c r="A30" s="22">
        <f t="shared" si="0"/>
        <v>41721</v>
      </c>
      <c r="B30" s="81">
        <v>92.030199999999994</v>
      </c>
      <c r="C30" s="95">
        <v>0.25090000000000001</v>
      </c>
      <c r="D30" s="95">
        <v>2.1202999999999999</v>
      </c>
      <c r="E30" s="95">
        <v>2.3712</v>
      </c>
      <c r="F30" s="95">
        <v>4.9850000000000003</v>
      </c>
      <c r="G30" s="101">
        <v>222.7525</v>
      </c>
      <c r="H30" s="101">
        <v>16.291699999999999</v>
      </c>
      <c r="I30" s="97">
        <v>38.689700000000002</v>
      </c>
      <c r="J30" s="97">
        <v>50.073700000000002</v>
      </c>
      <c r="K30" s="104">
        <v>0.22009999999999999</v>
      </c>
      <c r="L30" s="20"/>
      <c r="M30" s="31"/>
      <c r="N30" s="31"/>
    </row>
    <row r="31" spans="1:14" x14ac:dyDescent="0.25">
      <c r="A31" s="22">
        <f t="shared" si="0"/>
        <v>41722</v>
      </c>
      <c r="B31" s="81">
        <v>92.322500000000005</v>
      </c>
      <c r="C31" s="95">
        <v>0.27389999999999998</v>
      </c>
      <c r="D31" s="95">
        <v>2.0937000000000001</v>
      </c>
      <c r="E31" s="95">
        <v>2.3675999999999999</v>
      </c>
      <c r="F31" s="95">
        <v>4.7519999999999998</v>
      </c>
      <c r="G31" s="101">
        <v>224.26249999999999</v>
      </c>
      <c r="H31" s="101">
        <v>17.09</v>
      </c>
      <c r="I31" s="97">
        <v>38.590600000000002</v>
      </c>
      <c r="J31" s="97">
        <v>50.012999999999998</v>
      </c>
      <c r="K31" s="104">
        <v>0.1827</v>
      </c>
      <c r="L31" s="20"/>
      <c r="M31" s="31"/>
      <c r="N31" s="31"/>
    </row>
    <row r="32" spans="1:14" x14ac:dyDescent="0.25">
      <c r="A32" s="22">
        <f t="shared" si="0"/>
        <v>41723</v>
      </c>
      <c r="B32" s="81">
        <v>92.269400000000005</v>
      </c>
      <c r="C32" s="95">
        <v>0.26850000000000002</v>
      </c>
      <c r="D32" s="95">
        <v>2.1427999999999998</v>
      </c>
      <c r="E32" s="95">
        <v>2.4113000000000002</v>
      </c>
      <c r="F32" s="95">
        <v>4.75</v>
      </c>
      <c r="G32" s="101">
        <v>224.3664</v>
      </c>
      <c r="H32" s="101">
        <v>18.693300000000001</v>
      </c>
      <c r="I32" s="97">
        <v>38.583100000000002</v>
      </c>
      <c r="J32" s="97">
        <v>49.990299999999998</v>
      </c>
      <c r="K32" s="104">
        <v>0.1215</v>
      </c>
      <c r="L32" s="20"/>
      <c r="M32" s="31"/>
      <c r="N32" s="31"/>
    </row>
    <row r="33" spans="1:14" x14ac:dyDescent="0.25">
      <c r="A33" s="22">
        <f t="shared" si="0"/>
        <v>41724</v>
      </c>
      <c r="B33" s="81">
        <v>92.4619</v>
      </c>
      <c r="C33" s="95">
        <v>0.2646</v>
      </c>
      <c r="D33" s="95">
        <v>2.1193</v>
      </c>
      <c r="E33" s="95">
        <v>2.3839000000000001</v>
      </c>
      <c r="F33" s="95">
        <v>4.5830000000000002</v>
      </c>
      <c r="G33" s="101">
        <v>233.6463</v>
      </c>
      <c r="H33" s="101">
        <v>18.8188</v>
      </c>
      <c r="I33" s="97">
        <v>38.5518</v>
      </c>
      <c r="J33" s="97">
        <v>49.985300000000002</v>
      </c>
      <c r="K33" s="104">
        <v>0.1489</v>
      </c>
      <c r="L33" s="20"/>
      <c r="M33" s="31"/>
      <c r="N33" s="31"/>
    </row>
    <row r="34" spans="1:14" x14ac:dyDescent="0.25">
      <c r="A34" s="22">
        <f t="shared" si="0"/>
        <v>41725</v>
      </c>
      <c r="B34" s="81">
        <v>92.191299999999998</v>
      </c>
      <c r="C34" s="95">
        <v>0.21099999999999999</v>
      </c>
      <c r="D34" s="95">
        <v>2.157</v>
      </c>
      <c r="E34" s="95">
        <v>2.3679999999999999</v>
      </c>
      <c r="F34" s="95">
        <v>4.8440000000000003</v>
      </c>
      <c r="G34" s="101">
        <v>242.51300000000001</v>
      </c>
      <c r="H34" s="101">
        <v>18.912299999999998</v>
      </c>
      <c r="I34" s="97">
        <v>38.648400000000002</v>
      </c>
      <c r="J34" s="97">
        <v>50.060600000000001</v>
      </c>
      <c r="K34" s="104">
        <v>0.16250000000000001</v>
      </c>
      <c r="L34" s="20"/>
      <c r="M34" s="31"/>
      <c r="N34" s="31"/>
    </row>
    <row r="35" spans="1:14" x14ac:dyDescent="0.25">
      <c r="A35" s="22">
        <f t="shared" si="0"/>
        <v>41726</v>
      </c>
      <c r="B35" s="81">
        <v>92.221999999999994</v>
      </c>
      <c r="C35" s="95">
        <v>0.22309999999999999</v>
      </c>
      <c r="D35" s="95">
        <v>2.1291000000000002</v>
      </c>
      <c r="E35" s="95">
        <v>2.3523000000000001</v>
      </c>
      <c r="F35" s="95">
        <v>4.8220000000000001</v>
      </c>
      <c r="G35" s="101">
        <v>240.54830000000001</v>
      </c>
      <c r="H35" s="101">
        <v>18.751200000000001</v>
      </c>
      <c r="I35" s="97">
        <v>38.6492</v>
      </c>
      <c r="J35" s="97">
        <v>50.065199999999997</v>
      </c>
      <c r="K35" s="104">
        <v>0.16020000000000001</v>
      </c>
      <c r="L35" s="20"/>
      <c r="M35" s="31"/>
      <c r="N35" s="31"/>
    </row>
    <row r="36" spans="1:14" x14ac:dyDescent="0.25">
      <c r="A36" s="22">
        <f t="shared" si="0"/>
        <v>41727</v>
      </c>
      <c r="B36" s="81">
        <v>91.577799999999996</v>
      </c>
      <c r="C36" s="95">
        <v>0.17530000000000001</v>
      </c>
      <c r="D36" s="95">
        <v>2.2324999999999999</v>
      </c>
      <c r="E36" s="95">
        <v>2.4077999999999999</v>
      </c>
      <c r="F36" s="95">
        <v>5.3339999999999996</v>
      </c>
      <c r="G36" s="101">
        <v>239.05459999999999</v>
      </c>
      <c r="H36" s="101">
        <v>18.817499999999999</v>
      </c>
      <c r="I36" s="97">
        <v>38.814300000000003</v>
      </c>
      <c r="J36" s="97">
        <v>50.146900000000002</v>
      </c>
      <c r="K36" s="104">
        <v>9.7299999999999998E-2</v>
      </c>
      <c r="L36" s="20"/>
      <c r="M36" s="31"/>
      <c r="N36" s="31"/>
    </row>
    <row r="37" spans="1:14" x14ac:dyDescent="0.25">
      <c r="A37" s="22">
        <f t="shared" si="0"/>
        <v>41728</v>
      </c>
      <c r="B37" s="81">
        <v>91.522000000000006</v>
      </c>
      <c r="C37" s="95">
        <v>0.17119999999999999</v>
      </c>
      <c r="D37" s="95">
        <v>2.1907999999999999</v>
      </c>
      <c r="E37" s="95">
        <v>2.3620000000000001</v>
      </c>
      <c r="F37" s="95">
        <v>5.4119999999999999</v>
      </c>
      <c r="G37" s="101">
        <v>225.3691</v>
      </c>
      <c r="H37" s="101">
        <v>18.967700000000001</v>
      </c>
      <c r="I37" s="97">
        <v>38.865099999999998</v>
      </c>
      <c r="J37" s="97">
        <v>50.197299999999998</v>
      </c>
      <c r="K37" s="104">
        <v>0.17780000000000001</v>
      </c>
      <c r="L37" s="20"/>
      <c r="M37" s="31"/>
      <c r="N37" s="31"/>
    </row>
    <row r="38" spans="1:14" ht="15.75" thickBot="1" x14ac:dyDescent="0.3">
      <c r="A38" s="22">
        <f t="shared" si="0"/>
        <v>41729</v>
      </c>
      <c r="B38" s="81">
        <v>91.712500000000006</v>
      </c>
      <c r="C38" s="96">
        <v>0.18099999999999999</v>
      </c>
      <c r="D38" s="96">
        <v>2.1484999999999999</v>
      </c>
      <c r="E38" s="96">
        <v>2.3294999999999999</v>
      </c>
      <c r="F38" s="96">
        <v>5.2720000000000002</v>
      </c>
      <c r="G38" s="103">
        <v>222.52529999999999</v>
      </c>
      <c r="H38" s="103">
        <v>18.8963</v>
      </c>
      <c r="I38" s="98">
        <v>38.831000000000003</v>
      </c>
      <c r="J38" s="98">
        <v>50.19</v>
      </c>
      <c r="K38" s="106">
        <v>0.21310000000000001</v>
      </c>
      <c r="L38" s="20"/>
      <c r="M38" s="31"/>
      <c r="N38" s="31"/>
    </row>
    <row r="39" spans="1:14" x14ac:dyDescent="0.25">
      <c r="A39" s="139" t="s">
        <v>18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1">+MIN(B8:B38)</f>
        <v>91.522000000000006</v>
      </c>
      <c r="C41" s="9">
        <f t="shared" si="1"/>
        <v>0.16489999999999999</v>
      </c>
      <c r="D41" s="9">
        <f t="shared" si="1"/>
        <v>2.0924999999999998</v>
      </c>
      <c r="E41" s="9">
        <f t="shared" si="1"/>
        <v>2.3294999999999999</v>
      </c>
      <c r="F41" s="9">
        <f t="shared" si="1"/>
        <v>4.0529999999999999</v>
      </c>
      <c r="G41" s="9">
        <f t="shared" si="1"/>
        <v>216.6687</v>
      </c>
      <c r="H41" s="9">
        <f t="shared" si="1"/>
        <v>15.1829</v>
      </c>
      <c r="I41" s="9">
        <f t="shared" si="1"/>
        <v>38.345399999999998</v>
      </c>
      <c r="J41" s="9">
        <f t="shared" si="1"/>
        <v>49.824199999999998</v>
      </c>
      <c r="K41" s="23">
        <f t="shared" si="1"/>
        <v>9.7299999999999998E-2</v>
      </c>
      <c r="L41" s="10"/>
      <c r="M41" s="62">
        <f>+MIN(M8:M38)</f>
        <v>1.3552</v>
      </c>
      <c r="N41" s="23">
        <f>+MIN(N8:N38)</f>
        <v>5.0000000000000001E-3</v>
      </c>
    </row>
    <row r="42" spans="1:14" x14ac:dyDescent="0.25">
      <c r="A42" s="28" t="s">
        <v>20</v>
      </c>
      <c r="B42" s="11">
        <f t="shared" ref="B42:K42" si="2">+IF(ISERROR(AVERAGE(B8:B38)),"",AVERAGE(B8:B38))</f>
        <v>92.11732903225807</v>
      </c>
      <c r="C42" s="11">
        <f t="shared" si="2"/>
        <v>0.22322258064516126</v>
      </c>
      <c r="D42" s="11">
        <f t="shared" si="2"/>
        <v>2.1951129032258065</v>
      </c>
      <c r="E42" s="11">
        <f t="shared" si="2"/>
        <v>2.4183290322580637</v>
      </c>
      <c r="F42" s="11">
        <f t="shared" si="2"/>
        <v>4.8397741935483856</v>
      </c>
      <c r="G42" s="11">
        <f t="shared" si="2"/>
        <v>232.00889677419357</v>
      </c>
      <c r="H42" s="11">
        <f t="shared" si="2"/>
        <v>17.442061290322581</v>
      </c>
      <c r="I42" s="11">
        <f t="shared" si="2"/>
        <v>38.639722580645156</v>
      </c>
      <c r="J42" s="11">
        <f t="shared" si="2"/>
        <v>50.030167741935479</v>
      </c>
      <c r="K42" s="24">
        <f t="shared" si="2"/>
        <v>0.15577741935483869</v>
      </c>
      <c r="L42" s="10"/>
      <c r="M42" s="63">
        <f>+IF(ISERROR(AVERAGE(M8:M38)),"",AVERAGE(M8:M38))</f>
        <v>1.3552</v>
      </c>
      <c r="N42" s="24">
        <f>+IF(ISERROR(AVERAGE(N8:N38)),"",AVERAGE(N8:N38))</f>
        <v>5.0000000000000001E-3</v>
      </c>
    </row>
    <row r="43" spans="1:14" x14ac:dyDescent="0.25">
      <c r="A43" s="29" t="s">
        <v>21</v>
      </c>
      <c r="B43" s="12">
        <f t="shared" ref="B43:K43" si="3">+MAX(B8:B38)</f>
        <v>93.055300000000003</v>
      </c>
      <c r="C43" s="12">
        <f t="shared" si="3"/>
        <v>0.30199999999999999</v>
      </c>
      <c r="D43" s="12">
        <f t="shared" si="3"/>
        <v>2.3348</v>
      </c>
      <c r="E43" s="12">
        <f t="shared" si="3"/>
        <v>2.573</v>
      </c>
      <c r="F43" s="12">
        <f t="shared" si="3"/>
        <v>5.4119999999999999</v>
      </c>
      <c r="G43" s="12">
        <f t="shared" si="3"/>
        <v>246.36170000000001</v>
      </c>
      <c r="H43" s="12">
        <f t="shared" si="3"/>
        <v>18.967700000000001</v>
      </c>
      <c r="I43" s="12">
        <f t="shared" si="3"/>
        <v>38.865099999999998</v>
      </c>
      <c r="J43" s="12">
        <f t="shared" si="3"/>
        <v>50.197299999999998</v>
      </c>
      <c r="K43" s="25">
        <f t="shared" si="3"/>
        <v>0.22009999999999999</v>
      </c>
      <c r="L43" s="10"/>
      <c r="M43" s="64">
        <f>+MAX(M8:M38)</f>
        <v>1.3552</v>
      </c>
      <c r="N43" s="25">
        <f>+MAX(N8:N38)</f>
        <v>5.0000000000000001E-3</v>
      </c>
    </row>
    <row r="44" spans="1:14" ht="15.75" thickBot="1" x14ac:dyDescent="0.3">
      <c r="A44" s="30" t="s">
        <v>22</v>
      </c>
      <c r="B44" s="16">
        <f t="shared" ref="B44:K44" si="4">IF(ISERROR(STDEV(B8:B38)),"",STDEV(B8:B38))</f>
        <v>0.33557001176460788</v>
      </c>
      <c r="C44" s="16">
        <f t="shared" si="4"/>
        <v>3.4411865295538739E-2</v>
      </c>
      <c r="D44" s="16">
        <f t="shared" si="4"/>
        <v>6.0160550429305307E-2</v>
      </c>
      <c r="E44" s="16">
        <f t="shared" si="4"/>
        <v>6.4354969730645153E-2</v>
      </c>
      <c r="F44" s="16">
        <f t="shared" si="4"/>
        <v>0.29701444517928971</v>
      </c>
      <c r="G44" s="16">
        <f t="shared" si="4"/>
        <v>9.5567739304810697</v>
      </c>
      <c r="H44" s="16">
        <f t="shared" si="4"/>
        <v>1.2192976411791119</v>
      </c>
      <c r="I44" s="16">
        <f t="shared" si="4"/>
        <v>0.12525793310785446</v>
      </c>
      <c r="J44" s="16">
        <f t="shared" si="4"/>
        <v>9.2499965358900565E-2</v>
      </c>
      <c r="K44" s="26">
        <f t="shared" si="4"/>
        <v>2.8605800223933844E-2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2"/>
    </row>
    <row r="47" spans="1:14" x14ac:dyDescent="0.25">
      <c r="A47" s="13"/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5"/>
    </row>
    <row r="48" spans="1:14" x14ac:dyDescent="0.25">
      <c r="A48" s="13"/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</row>
    <row r="49" spans="1:14" x14ac:dyDescent="0.25">
      <c r="A49" s="13"/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5"/>
    </row>
    <row r="50" spans="1:14" x14ac:dyDescent="0.25">
      <c r="A50" s="13"/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8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disablePrompts="1"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K19" sqref="K19"/>
    </sheetView>
  </sheetViews>
  <sheetFormatPr baseColWidth="10" defaultRowHeight="15" x14ac:dyDescent="0.25"/>
  <sheetData>
    <row r="1" spans="1:11" ht="32.25" customHeight="1" x14ac:dyDescent="0.25">
      <c r="A1" s="164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4" t="s">
        <v>2</v>
      </c>
      <c r="B3" s="167"/>
      <c r="C3" s="153" t="s">
        <v>24</v>
      </c>
      <c r="D3" s="153"/>
      <c r="E3" s="153"/>
      <c r="F3" s="153"/>
      <c r="G3" s="153"/>
      <c r="H3" s="153"/>
      <c r="I3" s="153"/>
      <c r="J3" s="153"/>
      <c r="K3" s="153"/>
    </row>
    <row r="4" spans="1:11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41699</v>
      </c>
      <c r="B7" s="46"/>
      <c r="C7" s="47"/>
      <c r="D7" s="47"/>
      <c r="E7" s="47"/>
      <c r="F7" s="48"/>
      <c r="G7" s="113">
        <v>249.71420000000001</v>
      </c>
      <c r="H7" s="113">
        <v>19.2057</v>
      </c>
      <c r="I7" s="107"/>
      <c r="J7" s="108"/>
      <c r="K7" s="115">
        <v>0.61650000000000005</v>
      </c>
    </row>
    <row r="8" spans="1:11" x14ac:dyDescent="0.25">
      <c r="A8" s="45">
        <f>+A7+1</f>
        <v>41700</v>
      </c>
      <c r="B8" s="49"/>
      <c r="C8" s="50"/>
      <c r="D8" s="50"/>
      <c r="E8" s="50"/>
      <c r="F8" s="51"/>
      <c r="G8" s="114">
        <v>250.32300000000001</v>
      </c>
      <c r="H8" s="114">
        <v>17.796800000000001</v>
      </c>
      <c r="I8" s="109"/>
      <c r="J8" s="110"/>
      <c r="K8" s="116">
        <v>1.3980999999999999</v>
      </c>
    </row>
    <row r="9" spans="1:11" x14ac:dyDescent="0.25">
      <c r="A9" s="45">
        <f>+A8+1</f>
        <v>41701</v>
      </c>
      <c r="B9" s="49"/>
      <c r="C9" s="50"/>
      <c r="D9" s="50"/>
      <c r="E9" s="50"/>
      <c r="F9" s="51"/>
      <c r="G9" s="114">
        <v>246.69540000000001</v>
      </c>
      <c r="H9" s="114">
        <v>17.268899999999999</v>
      </c>
      <c r="I9" s="109"/>
      <c r="J9" s="110"/>
      <c r="K9" s="116">
        <v>0.75680000000000003</v>
      </c>
    </row>
    <row r="10" spans="1:11" x14ac:dyDescent="0.25">
      <c r="A10" s="45">
        <f>+A9+1</f>
        <v>41702</v>
      </c>
      <c r="B10" s="49"/>
      <c r="C10" s="50"/>
      <c r="D10" s="50"/>
      <c r="E10" s="50"/>
      <c r="F10" s="51"/>
      <c r="G10" s="114">
        <v>247.44049999999999</v>
      </c>
      <c r="H10" s="114">
        <v>17.499400000000001</v>
      </c>
      <c r="I10" s="109"/>
      <c r="J10" s="110"/>
      <c r="K10" s="116">
        <v>1.1403000000000001</v>
      </c>
    </row>
    <row r="11" spans="1:11" x14ac:dyDescent="0.25">
      <c r="A11" s="45">
        <f>+A10+1</f>
        <v>41703</v>
      </c>
      <c r="B11" s="49"/>
      <c r="C11" s="50"/>
      <c r="D11" s="50"/>
      <c r="E11" s="50"/>
      <c r="F11" s="51"/>
      <c r="G11" s="114">
        <v>249.5624</v>
      </c>
      <c r="H11" s="114">
        <v>19.038499999999999</v>
      </c>
      <c r="I11" s="109"/>
      <c r="J11" s="110"/>
      <c r="K11" s="116">
        <v>1.6014999999999999</v>
      </c>
    </row>
    <row r="12" spans="1:11" x14ac:dyDescent="0.25">
      <c r="A12" s="45">
        <f>+A11+1</f>
        <v>41704</v>
      </c>
      <c r="B12" s="49"/>
      <c r="C12" s="50"/>
      <c r="D12" s="50"/>
      <c r="E12" s="50"/>
      <c r="F12" s="51"/>
      <c r="G12" s="114">
        <v>248.9468</v>
      </c>
      <c r="H12" s="114">
        <v>19.049600000000002</v>
      </c>
      <c r="I12" s="109"/>
      <c r="J12" s="110"/>
      <c r="K12" s="116">
        <v>0.89839999999999998</v>
      </c>
    </row>
    <row r="13" spans="1:11" x14ac:dyDescent="0.25">
      <c r="A13" s="45">
        <f t="shared" ref="A13:A37" si="0">+A12+1</f>
        <v>41705</v>
      </c>
      <c r="B13" s="49"/>
      <c r="C13" s="50"/>
      <c r="D13" s="50"/>
      <c r="E13" s="50"/>
      <c r="F13" s="51"/>
      <c r="G13" s="114">
        <v>247.20939999999999</v>
      </c>
      <c r="H13" s="114">
        <v>19.552499999999998</v>
      </c>
      <c r="I13" s="109"/>
      <c r="J13" s="110"/>
      <c r="K13" s="116">
        <v>0.70620000000000005</v>
      </c>
    </row>
    <row r="14" spans="1:11" x14ac:dyDescent="0.25">
      <c r="A14" s="45">
        <f t="shared" si="0"/>
        <v>41706</v>
      </c>
      <c r="B14" s="49"/>
      <c r="C14" s="50"/>
      <c r="D14" s="50"/>
      <c r="E14" s="50"/>
      <c r="F14" s="51"/>
      <c r="G14" s="114">
        <v>250.73169999999999</v>
      </c>
      <c r="H14" s="114">
        <v>17.2911</v>
      </c>
      <c r="I14" s="109"/>
      <c r="J14" s="110"/>
      <c r="K14" s="116">
        <v>0.73880000000000001</v>
      </c>
    </row>
    <row r="15" spans="1:11" x14ac:dyDescent="0.25">
      <c r="A15" s="45">
        <f t="shared" si="0"/>
        <v>41707</v>
      </c>
      <c r="B15" s="49"/>
      <c r="C15" s="50"/>
      <c r="D15" s="50"/>
      <c r="E15" s="50"/>
      <c r="F15" s="51"/>
      <c r="G15" s="114">
        <v>249.2046</v>
      </c>
      <c r="H15" s="114">
        <v>16.193200000000001</v>
      </c>
      <c r="I15" s="109"/>
      <c r="J15" s="110"/>
      <c r="K15" s="116">
        <v>0.94630000000000003</v>
      </c>
    </row>
    <row r="16" spans="1:11" x14ac:dyDescent="0.25">
      <c r="A16" s="45">
        <f t="shared" si="0"/>
        <v>41708</v>
      </c>
      <c r="B16" s="49"/>
      <c r="C16" s="50"/>
      <c r="D16" s="50"/>
      <c r="E16" s="50"/>
      <c r="F16" s="51"/>
      <c r="G16" s="114">
        <v>231.35169999999999</v>
      </c>
      <c r="H16" s="114">
        <v>16.660499999999999</v>
      </c>
      <c r="I16" s="109"/>
      <c r="J16" s="110"/>
      <c r="K16" s="116">
        <v>0.90490000000000004</v>
      </c>
    </row>
    <row r="17" spans="1:11" x14ac:dyDescent="0.25">
      <c r="A17" s="45">
        <f t="shared" si="0"/>
        <v>41709</v>
      </c>
      <c r="B17" s="49"/>
      <c r="C17" s="50"/>
      <c r="D17" s="50"/>
      <c r="E17" s="50"/>
      <c r="F17" s="51"/>
      <c r="G17" s="114">
        <v>235.8133</v>
      </c>
      <c r="H17" s="114">
        <v>17.774699999999999</v>
      </c>
      <c r="I17" s="109"/>
      <c r="J17" s="110"/>
      <c r="K17" s="116">
        <v>1.4105000000000001</v>
      </c>
    </row>
    <row r="18" spans="1:11" x14ac:dyDescent="0.25">
      <c r="A18" s="45">
        <f t="shared" si="0"/>
        <v>41710</v>
      </c>
      <c r="B18" s="49"/>
      <c r="C18" s="50"/>
      <c r="D18" s="50"/>
      <c r="E18" s="50"/>
      <c r="F18" s="51"/>
      <c r="G18" s="114">
        <v>249.8691</v>
      </c>
      <c r="H18" s="114">
        <v>15.770300000000001</v>
      </c>
      <c r="I18" s="109"/>
      <c r="J18" s="110"/>
      <c r="K18" s="116">
        <v>0.51680000000000004</v>
      </c>
    </row>
    <row r="19" spans="1:11" x14ac:dyDescent="0.25">
      <c r="A19" s="45">
        <f t="shared" si="0"/>
        <v>41711</v>
      </c>
      <c r="B19" s="49"/>
      <c r="C19" s="50"/>
      <c r="D19" s="50"/>
      <c r="E19" s="50"/>
      <c r="F19" s="51"/>
      <c r="G19" s="114">
        <v>246.5872</v>
      </c>
      <c r="H19" s="114">
        <v>17.531099999999999</v>
      </c>
      <c r="I19" s="109"/>
      <c r="J19" s="110"/>
      <c r="K19" s="116">
        <v>0.50009999999999999</v>
      </c>
    </row>
    <row r="20" spans="1:11" x14ac:dyDescent="0.25">
      <c r="A20" s="45">
        <f t="shared" si="0"/>
        <v>41712</v>
      </c>
      <c r="B20" s="49"/>
      <c r="C20" s="50"/>
      <c r="D20" s="50"/>
      <c r="E20" s="50"/>
      <c r="F20" s="51"/>
      <c r="G20" s="114">
        <v>242.13800000000001</v>
      </c>
      <c r="H20" s="114">
        <v>18.884599999999999</v>
      </c>
      <c r="I20" s="109"/>
      <c r="J20" s="110"/>
      <c r="K20" s="116">
        <v>1.0753999999999999</v>
      </c>
    </row>
    <row r="21" spans="1:11" x14ac:dyDescent="0.25">
      <c r="A21" s="45">
        <f t="shared" si="0"/>
        <v>41713</v>
      </c>
      <c r="B21" s="49"/>
      <c r="C21" s="50"/>
      <c r="D21" s="50"/>
      <c r="E21" s="50"/>
      <c r="F21" s="51"/>
      <c r="G21" s="114">
        <v>228.27959999999999</v>
      </c>
      <c r="H21" s="114">
        <v>17.512699999999999</v>
      </c>
      <c r="I21" s="109"/>
      <c r="J21" s="110"/>
      <c r="K21" s="116">
        <v>1.4181999999999999</v>
      </c>
    </row>
    <row r="22" spans="1:11" x14ac:dyDescent="0.25">
      <c r="A22" s="45">
        <f t="shared" si="0"/>
        <v>41714</v>
      </c>
      <c r="B22" s="49"/>
      <c r="C22" s="50"/>
      <c r="D22" s="50"/>
      <c r="E22" s="50"/>
      <c r="F22" s="51"/>
      <c r="G22" s="114">
        <v>244.3228</v>
      </c>
      <c r="H22" s="114">
        <v>16.107099999999999</v>
      </c>
      <c r="I22" s="109"/>
      <c r="J22" s="110"/>
      <c r="K22" s="116">
        <v>1.6243000000000001</v>
      </c>
    </row>
    <row r="23" spans="1:11" x14ac:dyDescent="0.25">
      <c r="A23" s="45">
        <f t="shared" si="0"/>
        <v>41715</v>
      </c>
      <c r="B23" s="49"/>
      <c r="C23" s="50"/>
      <c r="D23" s="50"/>
      <c r="E23" s="50"/>
      <c r="F23" s="51"/>
      <c r="G23" s="114">
        <v>236.0959</v>
      </c>
      <c r="H23" s="114">
        <v>16.951799999999999</v>
      </c>
      <c r="I23" s="109"/>
      <c r="J23" s="110"/>
      <c r="K23" s="116">
        <v>0.56930000000000003</v>
      </c>
    </row>
    <row r="24" spans="1:11" x14ac:dyDescent="0.25">
      <c r="A24" s="45">
        <f t="shared" si="0"/>
        <v>41716</v>
      </c>
      <c r="B24" s="49"/>
      <c r="C24" s="50"/>
      <c r="D24" s="50"/>
      <c r="E24" s="50"/>
      <c r="F24" s="51"/>
      <c r="G24" s="114">
        <v>227.19059999999999</v>
      </c>
      <c r="H24" s="114">
        <v>17.712399999999999</v>
      </c>
      <c r="I24" s="109"/>
      <c r="J24" s="110"/>
      <c r="K24" s="116">
        <v>1.4797</v>
      </c>
    </row>
    <row r="25" spans="1:11" x14ac:dyDescent="0.25">
      <c r="A25" s="45">
        <f t="shared" si="0"/>
        <v>41717</v>
      </c>
      <c r="B25" s="49"/>
      <c r="C25" s="50"/>
      <c r="D25" s="50"/>
      <c r="E25" s="50"/>
      <c r="F25" s="51"/>
      <c r="G25" s="114">
        <v>242.8869</v>
      </c>
      <c r="H25" s="114">
        <v>16.8047</v>
      </c>
      <c r="I25" s="109"/>
      <c r="J25" s="110"/>
      <c r="K25" s="116">
        <v>1.3369</v>
      </c>
    </row>
    <row r="26" spans="1:11" x14ac:dyDescent="0.25">
      <c r="A26" s="45">
        <f t="shared" si="0"/>
        <v>41718</v>
      </c>
      <c r="B26" s="49"/>
      <c r="C26" s="50"/>
      <c r="D26" s="50"/>
      <c r="E26" s="50"/>
      <c r="F26" s="51"/>
      <c r="G26" s="114">
        <v>243.77170000000001</v>
      </c>
      <c r="H26" s="114">
        <v>18.016999999999999</v>
      </c>
      <c r="I26" s="109"/>
      <c r="J26" s="110"/>
      <c r="K26" s="116">
        <v>0.62219999999999998</v>
      </c>
    </row>
    <row r="27" spans="1:11" x14ac:dyDescent="0.25">
      <c r="A27" s="45">
        <f t="shared" si="0"/>
        <v>41719</v>
      </c>
      <c r="B27" s="49"/>
      <c r="C27" s="50"/>
      <c r="D27" s="50"/>
      <c r="E27" s="50"/>
      <c r="F27" s="51"/>
      <c r="G27" s="114">
        <v>241.1413</v>
      </c>
      <c r="H27" s="114">
        <v>19.478200000000001</v>
      </c>
      <c r="I27" s="109"/>
      <c r="J27" s="110"/>
      <c r="K27" s="116">
        <v>0.54730000000000001</v>
      </c>
    </row>
    <row r="28" spans="1:11" x14ac:dyDescent="0.25">
      <c r="A28" s="45">
        <f t="shared" si="0"/>
        <v>41720</v>
      </c>
      <c r="B28" s="49"/>
      <c r="C28" s="50"/>
      <c r="D28" s="50"/>
      <c r="E28" s="50"/>
      <c r="F28" s="51"/>
      <c r="G28" s="114">
        <v>241.05179999999999</v>
      </c>
      <c r="H28" s="114">
        <v>19.2303</v>
      </c>
      <c r="I28" s="109"/>
      <c r="J28" s="110"/>
      <c r="K28" s="116">
        <v>1.6366000000000001</v>
      </c>
    </row>
    <row r="29" spans="1:11" x14ac:dyDescent="0.25">
      <c r="A29" s="45">
        <f t="shared" si="0"/>
        <v>41721</v>
      </c>
      <c r="B29" s="49"/>
      <c r="C29" s="50"/>
      <c r="D29" s="50"/>
      <c r="E29" s="50"/>
      <c r="F29" s="51"/>
      <c r="G29" s="114">
        <v>243.916</v>
      </c>
      <c r="H29" s="114">
        <v>16.7362</v>
      </c>
      <c r="I29" s="109"/>
      <c r="J29" s="110"/>
      <c r="K29" s="116">
        <v>0.44169999999999998</v>
      </c>
    </row>
    <row r="30" spans="1:11" x14ac:dyDescent="0.25">
      <c r="A30" s="45">
        <f t="shared" si="0"/>
        <v>41722</v>
      </c>
      <c r="B30" s="49"/>
      <c r="C30" s="50"/>
      <c r="D30" s="50"/>
      <c r="E30" s="50"/>
      <c r="F30" s="51"/>
      <c r="G30" s="114">
        <v>244.6157</v>
      </c>
      <c r="H30" s="114">
        <v>17.554500000000001</v>
      </c>
      <c r="I30" s="109"/>
      <c r="J30" s="110"/>
      <c r="K30" s="116">
        <v>1.0698000000000001</v>
      </c>
    </row>
    <row r="31" spans="1:11" x14ac:dyDescent="0.25">
      <c r="A31" s="45">
        <f t="shared" si="0"/>
        <v>41723</v>
      </c>
      <c r="B31" s="49"/>
      <c r="C31" s="50"/>
      <c r="D31" s="50"/>
      <c r="E31" s="50"/>
      <c r="F31" s="51"/>
      <c r="G31" s="114">
        <v>242.16380000000001</v>
      </c>
      <c r="H31" s="114">
        <v>18.948499999999999</v>
      </c>
      <c r="I31" s="109"/>
      <c r="J31" s="110"/>
      <c r="K31" s="116">
        <v>0.49719999999999998</v>
      </c>
    </row>
    <row r="32" spans="1:11" x14ac:dyDescent="0.25">
      <c r="A32" s="45">
        <f t="shared" si="0"/>
        <v>41724</v>
      </c>
      <c r="B32" s="49"/>
      <c r="C32" s="50"/>
      <c r="D32" s="50"/>
      <c r="E32" s="50"/>
      <c r="F32" s="51"/>
      <c r="G32" s="114">
        <v>245.9025</v>
      </c>
      <c r="H32" s="114">
        <v>19.054600000000001</v>
      </c>
      <c r="I32" s="109"/>
      <c r="J32" s="110"/>
      <c r="K32" s="116">
        <v>0.60909999999999997</v>
      </c>
    </row>
    <row r="33" spans="1:11" x14ac:dyDescent="0.25">
      <c r="A33" s="45">
        <f t="shared" si="0"/>
        <v>41725</v>
      </c>
      <c r="B33" s="49"/>
      <c r="C33" s="50"/>
      <c r="D33" s="50"/>
      <c r="E33" s="50"/>
      <c r="F33" s="51"/>
      <c r="G33" s="114">
        <v>245.9896</v>
      </c>
      <c r="H33" s="114">
        <v>19.1526</v>
      </c>
      <c r="I33" s="109"/>
      <c r="J33" s="110"/>
      <c r="K33" s="116">
        <v>1.1386000000000001</v>
      </c>
    </row>
    <row r="34" spans="1:11" x14ac:dyDescent="0.25">
      <c r="A34" s="45">
        <f t="shared" si="0"/>
        <v>41726</v>
      </c>
      <c r="B34" s="49"/>
      <c r="C34" s="50"/>
      <c r="D34" s="50"/>
      <c r="E34" s="50"/>
      <c r="F34" s="51"/>
      <c r="G34" s="114">
        <v>245.63380000000001</v>
      </c>
      <c r="H34" s="114">
        <v>19.010999999999999</v>
      </c>
      <c r="I34" s="109"/>
      <c r="J34" s="110"/>
      <c r="K34" s="116">
        <v>0.67200000000000004</v>
      </c>
    </row>
    <row r="35" spans="1:11" x14ac:dyDescent="0.25">
      <c r="A35" s="45">
        <f t="shared" si="0"/>
        <v>41727</v>
      </c>
      <c r="B35" s="49"/>
      <c r="C35" s="50"/>
      <c r="D35" s="50"/>
      <c r="E35" s="50"/>
      <c r="F35" s="51"/>
      <c r="G35" s="114">
        <v>244.4581</v>
      </c>
      <c r="H35" s="114">
        <v>19.063800000000001</v>
      </c>
      <c r="I35" s="109"/>
      <c r="J35" s="110"/>
      <c r="K35" s="116">
        <v>0.50439999999999996</v>
      </c>
    </row>
    <row r="36" spans="1:11" x14ac:dyDescent="0.25">
      <c r="A36" s="45">
        <f t="shared" si="0"/>
        <v>41728</v>
      </c>
      <c r="B36" s="49"/>
      <c r="C36" s="50"/>
      <c r="D36" s="50"/>
      <c r="E36" s="50"/>
      <c r="F36" s="51"/>
      <c r="G36" s="114">
        <v>240.50890000000001</v>
      </c>
      <c r="H36" s="114">
        <v>19.279699999999998</v>
      </c>
      <c r="I36" s="109"/>
      <c r="J36" s="110"/>
      <c r="K36" s="116">
        <v>0.60619999999999996</v>
      </c>
    </row>
    <row r="37" spans="1:11" x14ac:dyDescent="0.25">
      <c r="A37" s="56">
        <f t="shared" si="0"/>
        <v>41729</v>
      </c>
      <c r="B37" s="57"/>
      <c r="C37" s="58"/>
      <c r="D37" s="58"/>
      <c r="E37" s="58"/>
      <c r="F37" s="59"/>
      <c r="G37" s="119">
        <v>228.55330000000001</v>
      </c>
      <c r="H37" s="118">
        <v>19.171199999999999</v>
      </c>
      <c r="I37" s="111"/>
      <c r="J37" s="112"/>
      <c r="K37" s="117">
        <v>0.85640000000000005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250.73169999999999</v>
      </c>
      <c r="H39" s="38">
        <f>+MAX(H7:H37)</f>
        <v>19.552499999999998</v>
      </c>
      <c r="I39" s="38"/>
      <c r="J39" s="38"/>
      <c r="K39" s="38">
        <f>+MAX(K7:K37)</f>
        <v>1.6366000000000001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5"/>
      <c r="C41" s="156"/>
      <c r="D41" s="156"/>
      <c r="E41" s="156"/>
      <c r="F41" s="156"/>
      <c r="G41" s="156"/>
      <c r="H41" s="156"/>
      <c r="I41" s="156"/>
      <c r="J41" s="156"/>
      <c r="K41" s="157"/>
    </row>
    <row r="42" spans="1:11" x14ac:dyDescent="0.25">
      <c r="A42" s="13"/>
      <c r="B42" s="158"/>
      <c r="C42" s="159"/>
      <c r="D42" s="159"/>
      <c r="E42" s="159"/>
      <c r="F42" s="159"/>
      <c r="G42" s="159"/>
      <c r="H42" s="159"/>
      <c r="I42" s="159"/>
      <c r="J42" s="159"/>
      <c r="K42" s="160"/>
    </row>
    <row r="43" spans="1:11" x14ac:dyDescent="0.25">
      <c r="A43" s="13"/>
      <c r="B43" s="158"/>
      <c r="C43" s="159"/>
      <c r="D43" s="159"/>
      <c r="E43" s="159"/>
      <c r="F43" s="159"/>
      <c r="G43" s="159"/>
      <c r="H43" s="159"/>
      <c r="I43" s="159"/>
      <c r="J43" s="159"/>
      <c r="K43" s="160"/>
    </row>
    <row r="44" spans="1:11" x14ac:dyDescent="0.25">
      <c r="A44" s="13"/>
      <c r="B44" s="158"/>
      <c r="C44" s="159"/>
      <c r="D44" s="159"/>
      <c r="E44" s="159"/>
      <c r="F44" s="159"/>
      <c r="G44" s="159"/>
      <c r="H44" s="159"/>
      <c r="I44" s="159"/>
      <c r="J44" s="159"/>
      <c r="K44" s="160"/>
    </row>
    <row r="45" spans="1:11" x14ac:dyDescent="0.25">
      <c r="A45" s="13"/>
      <c r="B45" s="161"/>
      <c r="C45" s="162"/>
      <c r="D45" s="162"/>
      <c r="E45" s="162"/>
      <c r="F45" s="162"/>
      <c r="G45" s="162"/>
      <c r="H45" s="162"/>
      <c r="I45" s="162"/>
      <c r="J45" s="162"/>
      <c r="K45" s="163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zoomScale="60" zoomScaleNormal="100" workbookViewId="0">
      <selection activeCell="H7" sqref="H7:K37"/>
    </sheetView>
  </sheetViews>
  <sheetFormatPr baseColWidth="10" defaultRowHeight="15" x14ac:dyDescent="0.25"/>
  <sheetData>
    <row r="1" spans="1:12" ht="32.25" customHeight="1" x14ac:dyDescent="0.25">
      <c r="A1" s="177" t="s">
        <v>28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2" x14ac:dyDescent="0.25">
      <c r="A3" s="154" t="s">
        <v>2</v>
      </c>
      <c r="B3" s="167"/>
      <c r="C3" s="153" t="s">
        <v>24</v>
      </c>
      <c r="D3" s="153"/>
      <c r="E3" s="153"/>
      <c r="F3" s="153"/>
      <c r="G3" s="153"/>
      <c r="H3" s="153"/>
      <c r="I3" s="153"/>
      <c r="J3" s="153"/>
      <c r="K3" s="153"/>
    </row>
    <row r="4" spans="1:12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39" t="s">
        <v>15</v>
      </c>
      <c r="L6" s="74"/>
    </row>
    <row r="7" spans="1:12" x14ac:dyDescent="0.25">
      <c r="A7" s="44">
        <v>41699</v>
      </c>
      <c r="B7" s="46"/>
      <c r="C7" s="47"/>
      <c r="D7" s="47"/>
      <c r="E7" s="47"/>
      <c r="F7" s="48"/>
      <c r="G7" s="124">
        <v>243.02690000000001</v>
      </c>
      <c r="H7" s="124">
        <v>17.569600000000001</v>
      </c>
      <c r="I7" s="120"/>
      <c r="J7" s="121"/>
      <c r="K7" s="126">
        <v>0</v>
      </c>
    </row>
    <row r="8" spans="1:12" x14ac:dyDescent="0.25">
      <c r="A8" s="45">
        <f>+A7+1</f>
        <v>41700</v>
      </c>
      <c r="B8" s="49"/>
      <c r="C8" s="50"/>
      <c r="D8" s="50"/>
      <c r="E8" s="50"/>
      <c r="F8" s="51"/>
      <c r="G8" s="125">
        <v>242.304</v>
      </c>
      <c r="H8" s="125">
        <v>16.3095</v>
      </c>
      <c r="I8" s="122"/>
      <c r="J8" s="123"/>
      <c r="K8" s="127">
        <v>8.9999999999999998E-4</v>
      </c>
    </row>
    <row r="9" spans="1:12" x14ac:dyDescent="0.25">
      <c r="A9" s="45">
        <f>+A8+1</f>
        <v>41701</v>
      </c>
      <c r="B9" s="49"/>
      <c r="C9" s="50"/>
      <c r="D9" s="50"/>
      <c r="E9" s="50"/>
      <c r="F9" s="51"/>
      <c r="G9" s="125">
        <v>241.44909999999999</v>
      </c>
      <c r="H9" s="125">
        <v>16.092600000000001</v>
      </c>
      <c r="I9" s="122"/>
      <c r="J9" s="123"/>
      <c r="K9" s="127">
        <v>0</v>
      </c>
    </row>
    <row r="10" spans="1:12" x14ac:dyDescent="0.25">
      <c r="A10" s="45">
        <f>+A9+1</f>
        <v>41702</v>
      </c>
      <c r="B10" s="49"/>
      <c r="C10" s="50"/>
      <c r="D10" s="50"/>
      <c r="E10" s="50"/>
      <c r="F10" s="51"/>
      <c r="G10" s="125">
        <v>241.29859999999999</v>
      </c>
      <c r="H10" s="131">
        <v>15.8447</v>
      </c>
      <c r="I10" s="122"/>
      <c r="J10" s="123"/>
      <c r="K10" s="127">
        <v>0</v>
      </c>
    </row>
    <row r="11" spans="1:12" x14ac:dyDescent="0.25">
      <c r="A11" s="45">
        <f t="shared" ref="A11:A37" si="0">+A10+1</f>
        <v>41703</v>
      </c>
      <c r="B11" s="49"/>
      <c r="C11" s="50"/>
      <c r="D11" s="50"/>
      <c r="E11" s="50"/>
      <c r="F11" s="51"/>
      <c r="G11" s="125">
        <v>238.2901</v>
      </c>
      <c r="H11" s="125">
        <v>17.566299999999998</v>
      </c>
      <c r="I11" s="122"/>
      <c r="J11" s="123"/>
      <c r="K11" s="127">
        <v>0</v>
      </c>
    </row>
    <row r="12" spans="1:12" x14ac:dyDescent="0.25">
      <c r="A12" s="45">
        <f t="shared" si="0"/>
        <v>41704</v>
      </c>
      <c r="B12" s="49"/>
      <c r="C12" s="50"/>
      <c r="D12" s="50"/>
      <c r="E12" s="50"/>
      <c r="F12" s="51"/>
      <c r="G12" s="125">
        <v>241.58009999999999</v>
      </c>
      <c r="H12" s="125">
        <v>17.3627</v>
      </c>
      <c r="I12" s="122"/>
      <c r="J12" s="123"/>
      <c r="K12" s="127">
        <v>0</v>
      </c>
    </row>
    <row r="13" spans="1:12" x14ac:dyDescent="0.25">
      <c r="A13" s="45">
        <f t="shared" si="0"/>
        <v>41705</v>
      </c>
      <c r="B13" s="49"/>
      <c r="C13" s="50"/>
      <c r="D13" s="50"/>
      <c r="E13" s="50"/>
      <c r="F13" s="51"/>
      <c r="G13" s="125">
        <v>240.20670000000001</v>
      </c>
      <c r="H13" s="125">
        <v>17.771000000000001</v>
      </c>
      <c r="I13" s="122"/>
      <c r="J13" s="123"/>
      <c r="K13" s="127">
        <v>0</v>
      </c>
    </row>
    <row r="14" spans="1:12" x14ac:dyDescent="0.25">
      <c r="A14" s="45">
        <f t="shared" si="0"/>
        <v>41706</v>
      </c>
      <c r="B14" s="49"/>
      <c r="C14" s="50"/>
      <c r="D14" s="50"/>
      <c r="E14" s="50"/>
      <c r="F14" s="51"/>
      <c r="G14" s="125">
        <v>236.745</v>
      </c>
      <c r="H14" s="125">
        <v>15.987</v>
      </c>
      <c r="I14" s="122"/>
      <c r="J14" s="123"/>
      <c r="K14" s="127">
        <v>0</v>
      </c>
    </row>
    <row r="15" spans="1:12" x14ac:dyDescent="0.25">
      <c r="A15" s="45">
        <f t="shared" si="0"/>
        <v>41707</v>
      </c>
      <c r="B15" s="49"/>
      <c r="C15" s="50"/>
      <c r="D15" s="50"/>
      <c r="E15" s="50"/>
      <c r="F15" s="51"/>
      <c r="G15" s="125">
        <v>210.8021</v>
      </c>
      <c r="H15" s="125">
        <v>14.746499999999999</v>
      </c>
      <c r="I15" s="122"/>
      <c r="J15" s="123"/>
      <c r="K15" s="127">
        <v>0</v>
      </c>
    </row>
    <row r="16" spans="1:12" x14ac:dyDescent="0.25">
      <c r="A16" s="45">
        <f t="shared" si="0"/>
        <v>41708</v>
      </c>
      <c r="B16" s="49"/>
      <c r="C16" s="50"/>
      <c r="D16" s="50"/>
      <c r="E16" s="50"/>
      <c r="F16" s="51"/>
      <c r="G16" s="125">
        <v>215.10390000000001</v>
      </c>
      <c r="H16" s="125">
        <v>15.129300000000001</v>
      </c>
      <c r="I16" s="122"/>
      <c r="J16" s="123"/>
      <c r="K16" s="127">
        <v>0</v>
      </c>
    </row>
    <row r="17" spans="1:11" x14ac:dyDescent="0.25">
      <c r="A17" s="45">
        <f t="shared" si="0"/>
        <v>41709</v>
      </c>
      <c r="B17" s="49"/>
      <c r="C17" s="50"/>
      <c r="D17" s="50"/>
      <c r="E17" s="50"/>
      <c r="F17" s="51"/>
      <c r="G17" s="125">
        <v>217.01169999999999</v>
      </c>
      <c r="H17" s="125">
        <v>15.9941</v>
      </c>
      <c r="I17" s="122"/>
      <c r="J17" s="123"/>
      <c r="K17" s="127">
        <v>0</v>
      </c>
    </row>
    <row r="18" spans="1:11" x14ac:dyDescent="0.25">
      <c r="A18" s="45">
        <f t="shared" si="0"/>
        <v>41710</v>
      </c>
      <c r="B18" s="49"/>
      <c r="C18" s="50"/>
      <c r="D18" s="50"/>
      <c r="E18" s="50"/>
      <c r="F18" s="51"/>
      <c r="G18" s="125">
        <v>216.51060000000001</v>
      </c>
      <c r="H18" s="125">
        <v>14.4282</v>
      </c>
      <c r="I18" s="122"/>
      <c r="J18" s="123"/>
      <c r="K18" s="127">
        <v>0</v>
      </c>
    </row>
    <row r="19" spans="1:11" x14ac:dyDescent="0.25">
      <c r="A19" s="45">
        <f t="shared" si="0"/>
        <v>41711</v>
      </c>
      <c r="B19" s="49"/>
      <c r="C19" s="50"/>
      <c r="D19" s="50"/>
      <c r="E19" s="50"/>
      <c r="F19" s="51"/>
      <c r="G19" s="125">
        <v>215.89279999999999</v>
      </c>
      <c r="H19" s="125">
        <v>15.8009</v>
      </c>
      <c r="I19" s="122"/>
      <c r="J19" s="123"/>
      <c r="K19" s="127">
        <v>0</v>
      </c>
    </row>
    <row r="20" spans="1:11" x14ac:dyDescent="0.25">
      <c r="A20" s="45">
        <f t="shared" si="0"/>
        <v>41712</v>
      </c>
      <c r="B20" s="49"/>
      <c r="C20" s="50"/>
      <c r="D20" s="50"/>
      <c r="E20" s="50"/>
      <c r="F20" s="51"/>
      <c r="G20" s="125">
        <v>213.55850000000001</v>
      </c>
      <c r="H20" s="125">
        <v>17.322900000000001</v>
      </c>
      <c r="I20" s="122"/>
      <c r="J20" s="123"/>
      <c r="K20" s="127">
        <v>0</v>
      </c>
    </row>
    <row r="21" spans="1:11" x14ac:dyDescent="0.25">
      <c r="A21" s="45">
        <f t="shared" si="0"/>
        <v>41713</v>
      </c>
      <c r="B21" s="49"/>
      <c r="C21" s="50"/>
      <c r="D21" s="50"/>
      <c r="E21" s="50"/>
      <c r="F21" s="51"/>
      <c r="G21" s="125">
        <v>210.6009</v>
      </c>
      <c r="H21" s="125">
        <v>15.755800000000001</v>
      </c>
      <c r="I21" s="122"/>
      <c r="J21" s="123"/>
      <c r="K21" s="127">
        <v>0</v>
      </c>
    </row>
    <row r="22" spans="1:11" x14ac:dyDescent="0.25">
      <c r="A22" s="45">
        <f t="shared" si="0"/>
        <v>41714</v>
      </c>
      <c r="B22" s="49"/>
      <c r="C22" s="50"/>
      <c r="D22" s="50"/>
      <c r="E22" s="50"/>
      <c r="F22" s="51"/>
      <c r="G22" s="125">
        <v>211.4606</v>
      </c>
      <c r="H22" s="125">
        <v>14.5532</v>
      </c>
      <c r="I22" s="122"/>
      <c r="J22" s="123"/>
      <c r="K22" s="127">
        <v>6.9999999999999999E-4</v>
      </c>
    </row>
    <row r="23" spans="1:11" x14ac:dyDescent="0.25">
      <c r="A23" s="45">
        <f t="shared" si="0"/>
        <v>41715</v>
      </c>
      <c r="B23" s="49"/>
      <c r="C23" s="50"/>
      <c r="D23" s="50"/>
      <c r="E23" s="50"/>
      <c r="F23" s="51"/>
      <c r="G23" s="125">
        <v>211.38030000000001</v>
      </c>
      <c r="H23" s="125">
        <v>15.3369</v>
      </c>
      <c r="I23" s="122"/>
      <c r="J23" s="123"/>
      <c r="K23" s="127">
        <v>0</v>
      </c>
    </row>
    <row r="24" spans="1:11" x14ac:dyDescent="0.25">
      <c r="A24" s="45">
        <f t="shared" si="0"/>
        <v>41716</v>
      </c>
      <c r="B24" s="49"/>
      <c r="C24" s="50"/>
      <c r="D24" s="50"/>
      <c r="E24" s="50"/>
      <c r="F24" s="51"/>
      <c r="G24" s="125">
        <v>210.761</v>
      </c>
      <c r="H24" s="125">
        <v>16.069500000000001</v>
      </c>
      <c r="I24" s="122"/>
      <c r="J24" s="123"/>
      <c r="K24" s="127">
        <v>1.6000000000000001E-3</v>
      </c>
    </row>
    <row r="25" spans="1:11" x14ac:dyDescent="0.25">
      <c r="A25" s="45">
        <f t="shared" si="0"/>
        <v>41717</v>
      </c>
      <c r="B25" s="49"/>
      <c r="C25" s="50"/>
      <c r="D25" s="50"/>
      <c r="E25" s="50"/>
      <c r="F25" s="51"/>
      <c r="G25" s="125">
        <v>213.83529999999999</v>
      </c>
      <c r="H25" s="125">
        <v>15.311999999999999</v>
      </c>
      <c r="I25" s="122"/>
      <c r="J25" s="123"/>
      <c r="K25" s="127">
        <v>0</v>
      </c>
    </row>
    <row r="26" spans="1:11" x14ac:dyDescent="0.25">
      <c r="A26" s="45">
        <f t="shared" si="0"/>
        <v>41718</v>
      </c>
      <c r="B26" s="49"/>
      <c r="C26" s="50"/>
      <c r="D26" s="50"/>
      <c r="E26" s="50"/>
      <c r="F26" s="51"/>
      <c r="G26" s="125">
        <v>225.197</v>
      </c>
      <c r="H26" s="125">
        <v>16.331299999999999</v>
      </c>
      <c r="I26" s="122"/>
      <c r="J26" s="123"/>
      <c r="K26" s="127">
        <v>2.3E-3</v>
      </c>
    </row>
    <row r="27" spans="1:11" x14ac:dyDescent="0.25">
      <c r="A27" s="45">
        <f t="shared" si="0"/>
        <v>41719</v>
      </c>
      <c r="B27" s="49"/>
      <c r="C27" s="50"/>
      <c r="D27" s="50"/>
      <c r="E27" s="50"/>
      <c r="F27" s="51"/>
      <c r="G27" s="125">
        <v>221.60579999999999</v>
      </c>
      <c r="H27" s="125">
        <v>17.894200000000001</v>
      </c>
      <c r="I27" s="122"/>
      <c r="J27" s="123"/>
      <c r="K27" s="127">
        <v>0</v>
      </c>
    </row>
    <row r="28" spans="1:11" x14ac:dyDescent="0.25">
      <c r="A28" s="45">
        <f t="shared" si="0"/>
        <v>41720</v>
      </c>
      <c r="B28" s="49"/>
      <c r="C28" s="50"/>
      <c r="D28" s="50"/>
      <c r="E28" s="50"/>
      <c r="F28" s="51"/>
      <c r="G28" s="125">
        <v>219.8947</v>
      </c>
      <c r="H28" s="125">
        <v>17.302600000000002</v>
      </c>
      <c r="I28" s="122"/>
      <c r="J28" s="123"/>
      <c r="K28" s="127">
        <v>0</v>
      </c>
    </row>
    <row r="29" spans="1:11" x14ac:dyDescent="0.25">
      <c r="A29" s="45">
        <f t="shared" si="0"/>
        <v>41721</v>
      </c>
      <c r="B29" s="49"/>
      <c r="C29" s="50"/>
      <c r="D29" s="50"/>
      <c r="E29" s="50"/>
      <c r="F29" s="51"/>
      <c r="G29" s="125">
        <v>214.03559999999999</v>
      </c>
      <c r="H29" s="131">
        <v>15.7232</v>
      </c>
      <c r="I29" s="122"/>
      <c r="J29" s="123"/>
      <c r="K29" s="127">
        <v>0.1163</v>
      </c>
    </row>
    <row r="30" spans="1:11" x14ac:dyDescent="0.25">
      <c r="A30" s="45">
        <f t="shared" si="0"/>
        <v>41722</v>
      </c>
      <c r="B30" s="49"/>
      <c r="C30" s="50"/>
      <c r="D30" s="50"/>
      <c r="E30" s="50"/>
      <c r="F30" s="51"/>
      <c r="G30" s="125">
        <v>213.73679999999999</v>
      </c>
      <c r="H30" s="125">
        <v>16.497399999999999</v>
      </c>
      <c r="I30" s="122"/>
      <c r="J30" s="123"/>
      <c r="K30" s="127">
        <v>1E-4</v>
      </c>
    </row>
    <row r="31" spans="1:11" x14ac:dyDescent="0.25">
      <c r="A31" s="45">
        <f t="shared" si="0"/>
        <v>41723</v>
      </c>
      <c r="B31" s="49"/>
      <c r="C31" s="50"/>
      <c r="D31" s="50"/>
      <c r="E31" s="50"/>
      <c r="F31" s="51"/>
      <c r="G31" s="125">
        <v>214.5771</v>
      </c>
      <c r="H31" s="125">
        <v>18.564499999999999</v>
      </c>
      <c r="I31" s="122"/>
      <c r="J31" s="123"/>
      <c r="K31" s="127">
        <v>0</v>
      </c>
    </row>
    <row r="32" spans="1:11" x14ac:dyDescent="0.25">
      <c r="A32" s="45">
        <f t="shared" si="0"/>
        <v>41724</v>
      </c>
      <c r="B32" s="49"/>
      <c r="C32" s="50"/>
      <c r="D32" s="50"/>
      <c r="E32" s="50"/>
      <c r="F32" s="51"/>
      <c r="G32" s="125">
        <v>220.1908</v>
      </c>
      <c r="H32" s="125">
        <v>18.684899999999999</v>
      </c>
      <c r="I32" s="122"/>
      <c r="J32" s="123"/>
      <c r="K32" s="127">
        <v>5.9999999999999995E-4</v>
      </c>
    </row>
    <row r="33" spans="1:12" x14ac:dyDescent="0.25">
      <c r="A33" s="45">
        <f t="shared" si="0"/>
        <v>41725</v>
      </c>
      <c r="B33" s="49"/>
      <c r="C33" s="50"/>
      <c r="D33" s="50"/>
      <c r="E33" s="50"/>
      <c r="F33" s="51"/>
      <c r="G33" s="125">
        <v>240.10769999999999</v>
      </c>
      <c r="H33" s="125">
        <v>18.743600000000001</v>
      </c>
      <c r="I33" s="122"/>
      <c r="J33" s="123"/>
      <c r="K33" s="127">
        <v>0</v>
      </c>
    </row>
    <row r="34" spans="1:12" x14ac:dyDescent="0.25">
      <c r="A34" s="45">
        <f t="shared" si="0"/>
        <v>41726</v>
      </c>
      <c r="B34" s="49"/>
      <c r="C34" s="50"/>
      <c r="D34" s="50"/>
      <c r="E34" s="50"/>
      <c r="F34" s="51"/>
      <c r="G34" s="125">
        <v>223.2105</v>
      </c>
      <c r="H34" s="125">
        <v>18.609100000000002</v>
      </c>
      <c r="I34" s="122"/>
      <c r="J34" s="123"/>
      <c r="K34" s="127">
        <v>0</v>
      </c>
    </row>
    <row r="35" spans="1:12" x14ac:dyDescent="0.25">
      <c r="A35" s="45">
        <f t="shared" si="0"/>
        <v>41727</v>
      </c>
      <c r="B35" s="49"/>
      <c r="C35" s="50"/>
      <c r="D35" s="50"/>
      <c r="E35" s="50"/>
      <c r="F35" s="51"/>
      <c r="G35" s="125">
        <v>221.71639999999999</v>
      </c>
      <c r="H35" s="125">
        <v>18.6952</v>
      </c>
      <c r="I35" s="122"/>
      <c r="J35" s="123"/>
      <c r="K35" s="127">
        <v>0</v>
      </c>
    </row>
    <row r="36" spans="1:12" x14ac:dyDescent="0.25">
      <c r="A36" s="45">
        <f t="shared" si="0"/>
        <v>41728</v>
      </c>
      <c r="B36" s="49"/>
      <c r="C36" s="50"/>
      <c r="D36" s="50"/>
      <c r="E36" s="50"/>
      <c r="F36" s="51"/>
      <c r="G36" s="125">
        <v>214.4426</v>
      </c>
      <c r="H36" s="125">
        <v>18.816299999999998</v>
      </c>
      <c r="I36" s="122"/>
      <c r="J36" s="123"/>
      <c r="K36" s="127">
        <v>1.8E-3</v>
      </c>
    </row>
    <row r="37" spans="1:12" x14ac:dyDescent="0.25">
      <c r="A37" s="56">
        <f t="shared" si="0"/>
        <v>41729</v>
      </c>
      <c r="B37" s="57"/>
      <c r="C37" s="58"/>
      <c r="D37" s="58"/>
      <c r="E37" s="58"/>
      <c r="F37" s="59"/>
      <c r="G37" s="130">
        <v>214.9845</v>
      </c>
      <c r="H37" s="130">
        <v>18.731300000000001</v>
      </c>
      <c r="I37" s="128"/>
      <c r="J37" s="129"/>
      <c r="K37" s="130">
        <v>2.3999999999999998E-3</v>
      </c>
      <c r="L37" s="74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2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210.6009</v>
      </c>
      <c r="H39" s="38">
        <f>+MIN(H7:H37)</f>
        <v>14.4282</v>
      </c>
      <c r="I39" s="38"/>
      <c r="J39" s="38"/>
      <c r="K39" s="38">
        <f>+MIN(K7:K37)</f>
        <v>0</v>
      </c>
    </row>
    <row r="40" spans="1:12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2" x14ac:dyDescent="0.25">
      <c r="A41" s="15" t="s">
        <v>23</v>
      </c>
      <c r="B41" s="168"/>
      <c r="C41" s="169"/>
      <c r="D41" s="169"/>
      <c r="E41" s="169"/>
      <c r="F41" s="169"/>
      <c r="G41" s="169"/>
      <c r="H41" s="169"/>
      <c r="I41" s="169"/>
      <c r="J41" s="169"/>
      <c r="K41" s="170"/>
    </row>
    <row r="42" spans="1:12" x14ac:dyDescent="0.25">
      <c r="A42" s="13"/>
      <c r="B42" s="171"/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2" x14ac:dyDescent="0.25">
      <c r="A43" s="13"/>
      <c r="B43" s="171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2" x14ac:dyDescent="0.25">
      <c r="A44" s="13"/>
      <c r="B44" s="171"/>
      <c r="C44" s="172"/>
      <c r="D44" s="172"/>
      <c r="E44" s="172"/>
      <c r="F44" s="172"/>
      <c r="G44" s="172"/>
      <c r="H44" s="172"/>
      <c r="I44" s="172"/>
      <c r="J44" s="172"/>
      <c r="K44" s="173"/>
    </row>
    <row r="45" spans="1:12" x14ac:dyDescent="0.25">
      <c r="A45" s="13"/>
      <c r="B45" s="174"/>
      <c r="C45" s="175"/>
      <c r="D45" s="175"/>
      <c r="E45" s="175"/>
      <c r="F45" s="175"/>
      <c r="G45" s="175"/>
      <c r="H45" s="175"/>
      <c r="I45" s="175"/>
      <c r="J45" s="175"/>
      <c r="K45" s="176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1" zoomScale="60" zoomScaleNormal="100" workbookViewId="0">
      <selection activeCell="N9" sqref="N9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</row>
    <row r="2" spans="1:14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52" t="s">
        <v>1</v>
      </c>
      <c r="B3" s="152"/>
      <c r="C3" s="153" t="s">
        <v>26</v>
      </c>
      <c r="D3" s="153"/>
      <c r="E3" s="153"/>
      <c r="F3" s="153"/>
      <c r="G3" s="153"/>
      <c r="H3" s="153"/>
      <c r="I3" s="153"/>
      <c r="J3" s="153"/>
      <c r="K3" s="153"/>
      <c r="L3" s="1"/>
      <c r="M3" s="2"/>
      <c r="N3" s="2"/>
    </row>
    <row r="4" spans="1:14" x14ac:dyDescent="0.25">
      <c r="A4" s="154" t="s">
        <v>2</v>
      </c>
      <c r="B4" s="152"/>
      <c r="C4" s="153" t="s">
        <v>25</v>
      </c>
      <c r="D4" s="153"/>
      <c r="E4" s="153"/>
      <c r="F4" s="153"/>
      <c r="G4" s="153"/>
      <c r="H4" s="153"/>
      <c r="I4" s="153"/>
      <c r="J4" s="153"/>
      <c r="K4" s="153"/>
      <c r="L4" s="1"/>
      <c r="M4" s="2"/>
      <c r="N4" s="2"/>
    </row>
    <row r="5" spans="1:14" x14ac:dyDescent="0.25">
      <c r="A5" s="154" t="s">
        <v>3</v>
      </c>
      <c r="B5" s="154"/>
      <c r="C5" s="153" t="s">
        <v>4</v>
      </c>
      <c r="D5" s="153"/>
      <c r="E5" s="17"/>
      <c r="F5" s="17"/>
      <c r="G5" s="17"/>
      <c r="H5" s="17"/>
      <c r="I5" s="17"/>
      <c r="J5" s="17"/>
      <c r="K5" s="17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4" x14ac:dyDescent="0.25">
      <c r="A8" s="22">
        <f>+'Gloria a Dios'!A8</f>
        <v>41699</v>
      </c>
      <c r="B8" s="80">
        <v>91.602699999999999</v>
      </c>
      <c r="C8" s="100">
        <v>0.26</v>
      </c>
      <c r="D8" s="100">
        <v>2.2235999999999998</v>
      </c>
      <c r="E8" s="100">
        <v>2.4836</v>
      </c>
      <c r="F8" s="100">
        <v>5.1479999999999997</v>
      </c>
      <c r="G8" s="132">
        <v>248.43270000000001</v>
      </c>
      <c r="H8" s="68">
        <v>18.413699999999999</v>
      </c>
      <c r="I8" s="100">
        <v>38.799999999999997</v>
      </c>
      <c r="J8" s="100">
        <v>50.084899999999998</v>
      </c>
      <c r="K8" s="55">
        <v>0.1467</v>
      </c>
      <c r="L8" s="20"/>
      <c r="M8" s="61">
        <v>1.3552</v>
      </c>
      <c r="N8" s="61">
        <v>5.0000000000000001E-3</v>
      </c>
    </row>
    <row r="9" spans="1:14" x14ac:dyDescent="0.25">
      <c r="A9" s="22">
        <f>+'Gloria a Dios'!A9</f>
        <v>41700</v>
      </c>
      <c r="B9" s="81">
        <v>91.921300000000002</v>
      </c>
      <c r="C9" s="82">
        <v>0.24840000000000001</v>
      </c>
      <c r="D9" s="99">
        <v>2.2717999999999998</v>
      </c>
      <c r="E9" s="82">
        <v>2.5202</v>
      </c>
      <c r="F9" s="82">
        <v>4.8339999999999996</v>
      </c>
      <c r="G9" s="132">
        <v>246.4119</v>
      </c>
      <c r="H9" s="84">
        <v>17.087</v>
      </c>
      <c r="I9" s="82">
        <v>38.667900000000003</v>
      </c>
      <c r="J9" s="99">
        <v>49.995100000000001</v>
      </c>
      <c r="K9" s="85">
        <v>0.18190000000000001</v>
      </c>
      <c r="L9" s="20"/>
      <c r="M9" s="31"/>
      <c r="N9" s="31"/>
    </row>
    <row r="10" spans="1:14" x14ac:dyDescent="0.25">
      <c r="A10" s="22">
        <f>+'Gloria a Dios'!A10</f>
        <v>41701</v>
      </c>
      <c r="B10" s="81">
        <v>92.490099999999998</v>
      </c>
      <c r="C10" s="82">
        <v>0.26069999999999999</v>
      </c>
      <c r="D10" s="99">
        <v>2.3039999999999998</v>
      </c>
      <c r="E10" s="82">
        <v>2.5648</v>
      </c>
      <c r="F10" s="82">
        <v>4.2910000000000004</v>
      </c>
      <c r="G10" s="132">
        <v>244.821</v>
      </c>
      <c r="H10" s="84">
        <v>16.730599999999999</v>
      </c>
      <c r="I10" s="82">
        <v>38.458199999999998</v>
      </c>
      <c r="J10" s="99">
        <v>49.851199999999999</v>
      </c>
      <c r="K10" s="85">
        <v>0.13039999999999999</v>
      </c>
      <c r="L10" s="20"/>
      <c r="M10" s="31"/>
      <c r="N10" s="31"/>
    </row>
    <row r="11" spans="1:14" x14ac:dyDescent="0.25">
      <c r="A11" s="22">
        <f>+'Gloria a Dios'!A11</f>
        <v>41702</v>
      </c>
      <c r="B11" s="81">
        <v>92.569500000000005</v>
      </c>
      <c r="C11" s="82">
        <v>0.24540000000000001</v>
      </c>
      <c r="D11" s="99">
        <v>2.2978000000000001</v>
      </c>
      <c r="E11" s="82">
        <v>2.5432000000000001</v>
      </c>
      <c r="F11" s="82">
        <v>4.3600000000000003</v>
      </c>
      <c r="G11" s="132">
        <v>246.36689999999999</v>
      </c>
      <c r="H11" s="83">
        <v>16.7532</v>
      </c>
      <c r="I11" s="82">
        <v>38.403199999999998</v>
      </c>
      <c r="J11" s="99">
        <v>49.832700000000003</v>
      </c>
      <c r="K11" s="55">
        <v>0.18479999999999999</v>
      </c>
      <c r="L11" s="20"/>
      <c r="M11" s="31"/>
      <c r="N11" s="31"/>
    </row>
    <row r="12" spans="1:14" x14ac:dyDescent="0.25">
      <c r="A12" s="22">
        <f>+'Gloria a Dios'!A12</f>
        <v>41703</v>
      </c>
      <c r="B12" s="81">
        <v>92.550799999999995</v>
      </c>
      <c r="C12" s="82">
        <v>0.24479999999999999</v>
      </c>
      <c r="D12" s="99">
        <v>2.2284999999999999</v>
      </c>
      <c r="E12" s="82">
        <v>2.4733000000000001</v>
      </c>
      <c r="F12" s="82">
        <v>4.4249999999999998</v>
      </c>
      <c r="G12" s="132">
        <v>245.101</v>
      </c>
      <c r="H12" s="83">
        <v>18.493300000000001</v>
      </c>
      <c r="I12" s="82">
        <v>38.466000000000001</v>
      </c>
      <c r="J12" s="99">
        <v>49.900100000000002</v>
      </c>
      <c r="K12" s="55">
        <v>0.19670000000000001</v>
      </c>
      <c r="L12" s="20"/>
      <c r="M12" s="31"/>
      <c r="N12" s="31"/>
    </row>
    <row r="13" spans="1:14" x14ac:dyDescent="0.25">
      <c r="A13" s="22">
        <f>+'Gloria a Dios'!A13</f>
        <v>41704</v>
      </c>
      <c r="B13" s="81">
        <v>92.3673</v>
      </c>
      <c r="C13" s="82">
        <v>0.2203</v>
      </c>
      <c r="D13" s="99">
        <v>2.2210000000000001</v>
      </c>
      <c r="E13" s="82">
        <v>2.4413999999999998</v>
      </c>
      <c r="F13" s="82">
        <v>4.6630000000000003</v>
      </c>
      <c r="G13" s="132">
        <v>245.17439999999999</v>
      </c>
      <c r="H13" s="83">
        <v>18.311699999999998</v>
      </c>
      <c r="I13" s="82">
        <v>38.530099999999997</v>
      </c>
      <c r="J13" s="99">
        <v>49.957599999999999</v>
      </c>
      <c r="K13" s="55">
        <v>0.1681</v>
      </c>
      <c r="L13" s="20"/>
      <c r="M13" s="31"/>
      <c r="N13" s="31"/>
    </row>
    <row r="14" spans="1:14" x14ac:dyDescent="0.25">
      <c r="A14" s="22">
        <f>+'Gloria a Dios'!A14</f>
        <v>41705</v>
      </c>
      <c r="B14" s="81">
        <v>92.679100000000005</v>
      </c>
      <c r="C14" s="82">
        <v>0.24049999999999999</v>
      </c>
      <c r="D14" s="99">
        <v>2.2105999999999999</v>
      </c>
      <c r="E14" s="82">
        <v>2.4510000000000001</v>
      </c>
      <c r="F14" s="82">
        <v>4.3760000000000003</v>
      </c>
      <c r="G14" s="132">
        <v>244.19929999999999</v>
      </c>
      <c r="H14" s="83">
        <v>18.671199999999999</v>
      </c>
      <c r="I14" s="82">
        <v>38.421799999999998</v>
      </c>
      <c r="J14" s="99">
        <v>49.886200000000002</v>
      </c>
      <c r="K14" s="55">
        <v>0.17660000000000001</v>
      </c>
      <c r="L14" s="20"/>
      <c r="M14" s="31"/>
      <c r="N14" s="31"/>
    </row>
    <row r="15" spans="1:14" x14ac:dyDescent="0.25">
      <c r="A15" s="22">
        <f>+'Gloria a Dios'!A15</f>
        <v>41706</v>
      </c>
      <c r="B15" s="81">
        <v>93.021799999999999</v>
      </c>
      <c r="C15" s="82">
        <v>0.2979</v>
      </c>
      <c r="D15" s="82">
        <v>2.1088</v>
      </c>
      <c r="E15" s="82">
        <v>2.4068000000000001</v>
      </c>
      <c r="F15" s="82">
        <v>4.1020000000000003</v>
      </c>
      <c r="G15" s="132">
        <v>241.0642</v>
      </c>
      <c r="H15" s="83">
        <v>16.687000000000001</v>
      </c>
      <c r="I15" s="82">
        <v>38.335299999999997</v>
      </c>
      <c r="J15" s="99">
        <v>49.842300000000002</v>
      </c>
      <c r="K15" s="55">
        <v>0.14829999999999999</v>
      </c>
      <c r="L15" s="20"/>
      <c r="M15" s="31"/>
      <c r="N15" s="31"/>
    </row>
    <row r="16" spans="1:14" x14ac:dyDescent="0.25">
      <c r="A16" s="22">
        <f>+'Gloria a Dios'!A16</f>
        <v>41707</v>
      </c>
      <c r="B16" s="81">
        <v>92.260499999999993</v>
      </c>
      <c r="C16" s="82">
        <v>0.23230000000000001</v>
      </c>
      <c r="D16" s="82">
        <v>2.1383999999999999</v>
      </c>
      <c r="E16" s="82">
        <v>2.3706999999999998</v>
      </c>
      <c r="F16" s="82">
        <v>4.71</v>
      </c>
      <c r="G16" s="132">
        <v>225.55770000000001</v>
      </c>
      <c r="H16" s="83">
        <v>15.5297</v>
      </c>
      <c r="I16" s="82">
        <v>38.642299999999999</v>
      </c>
      <c r="J16" s="99">
        <v>50.050699999999999</v>
      </c>
      <c r="K16" s="55">
        <v>0.12479999999999999</v>
      </c>
      <c r="L16" s="20"/>
      <c r="M16" s="31"/>
      <c r="N16" s="31"/>
    </row>
    <row r="17" spans="1:14" x14ac:dyDescent="0.25">
      <c r="A17" s="22">
        <f>+'Gloria a Dios'!A17</f>
        <v>41708</v>
      </c>
      <c r="B17" s="81">
        <v>91.901700000000005</v>
      </c>
      <c r="C17" s="82">
        <v>0.2142</v>
      </c>
      <c r="D17" s="82">
        <v>2.2242999999999999</v>
      </c>
      <c r="E17" s="82">
        <v>2.4384999999999999</v>
      </c>
      <c r="F17" s="82">
        <v>4.9320000000000004</v>
      </c>
      <c r="G17" s="132">
        <v>227.8981</v>
      </c>
      <c r="H17" s="83">
        <v>15.9735</v>
      </c>
      <c r="I17" s="82">
        <v>38.7273</v>
      </c>
      <c r="J17" s="99">
        <v>50.073399999999999</v>
      </c>
      <c r="K17" s="55">
        <v>0.15509999999999999</v>
      </c>
      <c r="L17" s="20"/>
      <c r="M17" s="31"/>
      <c r="N17" s="31"/>
    </row>
    <row r="18" spans="1:14" x14ac:dyDescent="0.25">
      <c r="A18" s="22">
        <f>+'Gloria a Dios'!A18</f>
        <v>41709</v>
      </c>
      <c r="B18" s="81">
        <v>91.786900000000003</v>
      </c>
      <c r="C18" s="82">
        <v>0.20710000000000001</v>
      </c>
      <c r="D18" s="82">
        <v>2.2326000000000001</v>
      </c>
      <c r="E18" s="82">
        <v>2.4397000000000002</v>
      </c>
      <c r="F18" s="82">
        <v>5.0910000000000002</v>
      </c>
      <c r="G18" s="132">
        <v>231.4701</v>
      </c>
      <c r="H18" s="83">
        <v>16.872800000000002</v>
      </c>
      <c r="I18" s="82">
        <v>38.742800000000003</v>
      </c>
      <c r="J18" s="99">
        <v>50.0839</v>
      </c>
      <c r="K18" s="55">
        <v>0.15720000000000001</v>
      </c>
      <c r="L18" s="20"/>
      <c r="M18" s="31"/>
      <c r="N18" s="31"/>
    </row>
    <row r="19" spans="1:14" x14ac:dyDescent="0.25">
      <c r="A19" s="22">
        <f>+'Gloria a Dios'!A19</f>
        <v>41710</v>
      </c>
      <c r="B19" s="81">
        <v>92.0124</v>
      </c>
      <c r="C19" s="82">
        <v>0.19539999999999999</v>
      </c>
      <c r="D19" s="82">
        <v>2.2267999999999999</v>
      </c>
      <c r="E19" s="82">
        <v>2.4222000000000001</v>
      </c>
      <c r="F19" s="82">
        <v>4.9610000000000003</v>
      </c>
      <c r="G19" s="132">
        <v>228.4477</v>
      </c>
      <c r="H19" s="83">
        <v>15.1829</v>
      </c>
      <c r="I19" s="82">
        <v>38.657600000000002</v>
      </c>
      <c r="J19" s="99">
        <v>50.0458</v>
      </c>
      <c r="K19" s="55">
        <v>0.12239999999999999</v>
      </c>
      <c r="L19" s="20"/>
      <c r="M19" s="31"/>
      <c r="N19" s="31"/>
    </row>
    <row r="20" spans="1:14" x14ac:dyDescent="0.25">
      <c r="A20" s="22">
        <f>+'Gloria a Dios'!A20</f>
        <v>41711</v>
      </c>
      <c r="B20" s="81">
        <v>92.264799999999994</v>
      </c>
      <c r="C20" s="82">
        <v>0.21560000000000001</v>
      </c>
      <c r="D20" s="82">
        <v>2.2082999999999999</v>
      </c>
      <c r="E20" s="82">
        <v>2.4239000000000002</v>
      </c>
      <c r="F20" s="82">
        <v>4.7279999999999998</v>
      </c>
      <c r="G20" s="132">
        <v>227.54239999999999</v>
      </c>
      <c r="H20" s="83">
        <v>16.7087</v>
      </c>
      <c r="I20" s="82">
        <v>38.584299999999999</v>
      </c>
      <c r="J20" s="99">
        <v>49.998100000000001</v>
      </c>
      <c r="K20" s="55">
        <v>0.1065</v>
      </c>
      <c r="L20" s="20"/>
      <c r="M20" s="31"/>
      <c r="N20" s="31"/>
    </row>
    <row r="21" spans="1:14" x14ac:dyDescent="0.25">
      <c r="A21" s="22">
        <f>+'Gloria a Dios'!A21</f>
        <v>41712</v>
      </c>
      <c r="B21" s="81">
        <v>92.188999999999993</v>
      </c>
      <c r="C21" s="82">
        <v>0.16420000000000001</v>
      </c>
      <c r="D21" s="82">
        <v>2.2183000000000002</v>
      </c>
      <c r="E21" s="82">
        <v>2.3824999999999998</v>
      </c>
      <c r="F21" s="82">
        <v>4.8639999999999999</v>
      </c>
      <c r="G21" s="132">
        <v>229.69759999999999</v>
      </c>
      <c r="H21" s="83">
        <v>18.2653</v>
      </c>
      <c r="I21" s="82">
        <v>38.621600000000001</v>
      </c>
      <c r="J21" s="99">
        <v>50.049799999999998</v>
      </c>
      <c r="K21" s="55">
        <v>0.16830000000000001</v>
      </c>
      <c r="L21" s="20"/>
      <c r="M21" s="31"/>
      <c r="N21" s="31"/>
    </row>
    <row r="22" spans="1:14" x14ac:dyDescent="0.25">
      <c r="A22" s="22">
        <f>+'Gloria a Dios'!A22</f>
        <v>41713</v>
      </c>
      <c r="B22" s="81">
        <v>92.101900000000001</v>
      </c>
      <c r="C22" s="82">
        <v>0.18140000000000001</v>
      </c>
      <c r="D22" s="82">
        <v>2.1903000000000001</v>
      </c>
      <c r="E22" s="82">
        <v>2.3717000000000001</v>
      </c>
      <c r="F22" s="82">
        <v>4.952</v>
      </c>
      <c r="G22" s="132">
        <v>223.5547</v>
      </c>
      <c r="H22" s="83">
        <v>16.703900000000001</v>
      </c>
      <c r="I22" s="82">
        <v>38.6449</v>
      </c>
      <c r="J22" s="99">
        <v>50.06</v>
      </c>
      <c r="K22" s="55">
        <v>0.15670000000000001</v>
      </c>
      <c r="L22" s="20"/>
      <c r="M22" s="31"/>
      <c r="N22" s="31"/>
    </row>
    <row r="23" spans="1:14" x14ac:dyDescent="0.25">
      <c r="A23" s="22">
        <f>+'Gloria a Dios'!A23</f>
        <v>41714</v>
      </c>
      <c r="B23" s="81">
        <v>91.985699999999994</v>
      </c>
      <c r="C23" s="82">
        <v>0.16900000000000001</v>
      </c>
      <c r="D23" s="82">
        <v>2.1819999999999999</v>
      </c>
      <c r="E23" s="82">
        <v>2.3509000000000002</v>
      </c>
      <c r="F23" s="82">
        <v>5.0540000000000003</v>
      </c>
      <c r="G23" s="132">
        <v>221.7432</v>
      </c>
      <c r="H23" s="83">
        <v>15.3347</v>
      </c>
      <c r="I23" s="82">
        <v>38.709600000000002</v>
      </c>
      <c r="J23" s="99">
        <v>50.113500000000002</v>
      </c>
      <c r="K23" s="55">
        <v>0.1479</v>
      </c>
      <c r="L23" s="20"/>
      <c r="M23" s="31"/>
      <c r="N23" s="31"/>
    </row>
    <row r="24" spans="1:14" x14ac:dyDescent="0.25">
      <c r="A24" s="22">
        <f>+'Gloria a Dios'!A24</f>
        <v>41715</v>
      </c>
      <c r="B24" s="81">
        <v>92.285300000000007</v>
      </c>
      <c r="C24" s="82">
        <v>0.19040000000000001</v>
      </c>
      <c r="D24" s="82">
        <v>2.1583999999999999</v>
      </c>
      <c r="E24" s="82">
        <v>2.3488000000000002</v>
      </c>
      <c r="F24" s="82">
        <v>4.7869999999999999</v>
      </c>
      <c r="G24" s="132">
        <v>222.1026</v>
      </c>
      <c r="H24" s="83">
        <v>16.179500000000001</v>
      </c>
      <c r="I24" s="82">
        <v>38.615600000000001</v>
      </c>
      <c r="J24" s="99">
        <v>50.055300000000003</v>
      </c>
      <c r="K24" s="55">
        <v>0.1288</v>
      </c>
      <c r="L24" s="20"/>
      <c r="M24" s="31"/>
      <c r="N24" s="31"/>
    </row>
    <row r="25" spans="1:14" x14ac:dyDescent="0.25">
      <c r="A25" s="22">
        <f>+'Gloria a Dios'!A25</f>
        <v>41716</v>
      </c>
      <c r="B25" s="81">
        <v>92.114199999999997</v>
      </c>
      <c r="C25" s="82">
        <v>0.20649999999999999</v>
      </c>
      <c r="D25" s="82">
        <v>2.1379999999999999</v>
      </c>
      <c r="E25" s="82">
        <v>2.3445999999999998</v>
      </c>
      <c r="F25" s="82">
        <v>4.9610000000000003</v>
      </c>
      <c r="G25" s="132">
        <v>222.4349</v>
      </c>
      <c r="H25" s="83">
        <v>16.955500000000001</v>
      </c>
      <c r="I25" s="82">
        <v>38.669800000000002</v>
      </c>
      <c r="J25" s="99">
        <v>50.084600000000002</v>
      </c>
      <c r="K25" s="55">
        <v>0.16189999999999999</v>
      </c>
      <c r="L25" s="20"/>
      <c r="M25" s="31"/>
      <c r="N25" s="31"/>
    </row>
    <row r="26" spans="1:14" x14ac:dyDescent="0.25">
      <c r="A26" s="22">
        <f>+'Gloria a Dios'!A26</f>
        <v>41717</v>
      </c>
      <c r="B26" s="81">
        <v>91.972899999999996</v>
      </c>
      <c r="C26" s="82">
        <v>0.2384</v>
      </c>
      <c r="D26" s="82">
        <v>2.1591999999999998</v>
      </c>
      <c r="E26" s="82">
        <v>2.3976000000000002</v>
      </c>
      <c r="F26" s="82">
        <v>4.9729999999999999</v>
      </c>
      <c r="G26" s="132">
        <v>228.44569999999999</v>
      </c>
      <c r="H26" s="83">
        <v>16.2364</v>
      </c>
      <c r="I26" s="82">
        <v>38.706099999999999</v>
      </c>
      <c r="J26" s="99">
        <v>50.074300000000001</v>
      </c>
      <c r="K26" s="55">
        <v>0.12790000000000001</v>
      </c>
      <c r="L26" s="20"/>
      <c r="M26" s="31"/>
      <c r="N26" s="31"/>
    </row>
    <row r="27" spans="1:14" x14ac:dyDescent="0.25">
      <c r="A27" s="22">
        <f>+'Gloria a Dios'!A27</f>
        <v>41718</v>
      </c>
      <c r="B27" s="81">
        <v>92.038300000000007</v>
      </c>
      <c r="C27" s="82">
        <v>0.24199999999999999</v>
      </c>
      <c r="D27" s="82">
        <v>2.1877</v>
      </c>
      <c r="E27" s="82">
        <v>2.4297</v>
      </c>
      <c r="F27" s="82">
        <v>4.8730000000000002</v>
      </c>
      <c r="G27" s="132">
        <v>231.52430000000001</v>
      </c>
      <c r="H27" s="83">
        <v>17.2103</v>
      </c>
      <c r="I27" s="82">
        <v>38.669499999999999</v>
      </c>
      <c r="J27" s="99">
        <v>50.037999999999997</v>
      </c>
      <c r="K27" s="55">
        <v>0.16550000000000001</v>
      </c>
      <c r="L27" s="20"/>
      <c r="M27" s="31"/>
      <c r="N27" s="31"/>
    </row>
    <row r="28" spans="1:14" x14ac:dyDescent="0.25">
      <c r="A28" s="22">
        <f>+'Gloria a Dios'!A28</f>
        <v>41719</v>
      </c>
      <c r="B28" s="81">
        <v>91.960800000000006</v>
      </c>
      <c r="C28" s="82">
        <v>0.22500000000000001</v>
      </c>
      <c r="D28" s="82">
        <v>2.2185999999999999</v>
      </c>
      <c r="E28" s="82">
        <v>2.4434999999999998</v>
      </c>
      <c r="F28" s="82">
        <v>4.9589999999999996</v>
      </c>
      <c r="G28" s="132">
        <v>230.75989999999999</v>
      </c>
      <c r="H28" s="83">
        <v>18.8155</v>
      </c>
      <c r="I28" s="82">
        <v>38.674100000000003</v>
      </c>
      <c r="J28" s="99">
        <v>50.038499999999999</v>
      </c>
      <c r="K28" s="55">
        <v>0.14149999999999999</v>
      </c>
      <c r="L28" s="20"/>
      <c r="M28" s="31"/>
      <c r="N28" s="31"/>
    </row>
    <row r="29" spans="1:14" x14ac:dyDescent="0.25">
      <c r="A29" s="22">
        <f>+'Gloria a Dios'!A29</f>
        <v>41720</v>
      </c>
      <c r="B29" s="81">
        <v>91.602199999999996</v>
      </c>
      <c r="C29" s="82">
        <v>0.20760000000000001</v>
      </c>
      <c r="D29" s="82">
        <v>2.2225000000000001</v>
      </c>
      <c r="E29" s="82">
        <v>2.4302000000000001</v>
      </c>
      <c r="F29" s="82">
        <v>5.2770000000000001</v>
      </c>
      <c r="G29" s="132">
        <v>229.76750000000001</v>
      </c>
      <c r="H29" s="83">
        <v>18.348700000000001</v>
      </c>
      <c r="I29" s="82">
        <v>38.795000000000002</v>
      </c>
      <c r="J29" s="99">
        <v>50.118299999999998</v>
      </c>
      <c r="K29" s="55">
        <v>0.14699999999999999</v>
      </c>
      <c r="L29" s="20"/>
      <c r="M29" s="31"/>
      <c r="N29" s="31"/>
    </row>
    <row r="30" spans="1:14" x14ac:dyDescent="0.25">
      <c r="A30" s="22">
        <f>+'Gloria a Dios'!A30</f>
        <v>41721</v>
      </c>
      <c r="B30" s="81">
        <v>91.916499999999999</v>
      </c>
      <c r="C30" s="82">
        <v>0.24349999999999999</v>
      </c>
      <c r="D30" s="82">
        <v>2.1305000000000001</v>
      </c>
      <c r="E30" s="82">
        <v>2.3740000000000001</v>
      </c>
      <c r="F30" s="82">
        <v>5.1079999999999997</v>
      </c>
      <c r="G30" s="132">
        <v>225.58349999999999</v>
      </c>
      <c r="H30" s="83">
        <v>16.291699999999999</v>
      </c>
      <c r="I30" s="82">
        <v>38.716099999999997</v>
      </c>
      <c r="J30" s="99">
        <v>50.089599999999997</v>
      </c>
      <c r="K30" s="55">
        <v>0.22009999999999999</v>
      </c>
      <c r="L30" s="20"/>
      <c r="M30" s="31"/>
      <c r="N30" s="31"/>
    </row>
    <row r="31" spans="1:14" x14ac:dyDescent="0.25">
      <c r="A31" s="22">
        <f>+'Gloria a Dios'!A31</f>
        <v>41722</v>
      </c>
      <c r="B31" s="81">
        <v>92.191000000000003</v>
      </c>
      <c r="C31" s="82">
        <v>0.26179999999999998</v>
      </c>
      <c r="D31" s="82">
        <v>2.1063999999999998</v>
      </c>
      <c r="E31" s="82">
        <v>2.3681999999999999</v>
      </c>
      <c r="F31" s="82">
        <v>4.8899999999999997</v>
      </c>
      <c r="G31" s="132">
        <v>226.6533</v>
      </c>
      <c r="H31" s="83">
        <v>17.09</v>
      </c>
      <c r="I31" s="82">
        <v>38.627600000000001</v>
      </c>
      <c r="J31" s="99">
        <v>50.037300000000002</v>
      </c>
      <c r="K31" s="55">
        <v>0.1827</v>
      </c>
      <c r="L31" s="20"/>
      <c r="M31" s="31"/>
      <c r="N31" s="31"/>
    </row>
    <row r="32" spans="1:14" x14ac:dyDescent="0.25">
      <c r="A32" s="22">
        <f>+'Gloria a Dios'!A32</f>
        <v>41723</v>
      </c>
      <c r="B32" s="81">
        <v>92.178299999999993</v>
      </c>
      <c r="C32" s="82">
        <v>0.27039999999999997</v>
      </c>
      <c r="D32" s="82">
        <v>2.1221000000000001</v>
      </c>
      <c r="E32" s="82">
        <v>2.3925000000000001</v>
      </c>
      <c r="F32" s="82">
        <v>4.8689999999999998</v>
      </c>
      <c r="G32" s="132">
        <v>227.59790000000001</v>
      </c>
      <c r="H32" s="83">
        <v>18.693300000000001</v>
      </c>
      <c r="I32" s="82">
        <v>38.617699999999999</v>
      </c>
      <c r="J32" s="99">
        <v>50.018999999999998</v>
      </c>
      <c r="K32" s="55">
        <v>0.1215</v>
      </c>
      <c r="L32" s="20"/>
      <c r="M32" s="31"/>
      <c r="N32" s="31"/>
    </row>
    <row r="33" spans="1:14" x14ac:dyDescent="0.25">
      <c r="A33" s="22">
        <f>+'Gloria a Dios'!A33</f>
        <v>41724</v>
      </c>
      <c r="B33" s="81">
        <v>92.517600000000002</v>
      </c>
      <c r="C33" s="82">
        <v>0.27139999999999997</v>
      </c>
      <c r="D33" s="82">
        <v>2.1025</v>
      </c>
      <c r="E33" s="82">
        <v>2.3738000000000001</v>
      </c>
      <c r="F33" s="82">
        <v>4.5620000000000003</v>
      </c>
      <c r="G33" s="132">
        <v>235.60929999999999</v>
      </c>
      <c r="H33" s="83">
        <v>18.8188</v>
      </c>
      <c r="I33" s="82">
        <v>38.535699999999999</v>
      </c>
      <c r="J33" s="99">
        <v>49.979300000000002</v>
      </c>
      <c r="K33" s="55">
        <v>0.1489</v>
      </c>
      <c r="L33" s="20"/>
      <c r="M33" s="31"/>
      <c r="N33" s="31"/>
    </row>
    <row r="34" spans="1:14" x14ac:dyDescent="0.25">
      <c r="A34" s="22">
        <f>+'Gloria a Dios'!A34</f>
        <v>41725</v>
      </c>
      <c r="B34" s="81">
        <v>92.262799999999999</v>
      </c>
      <c r="C34" s="82">
        <v>0.2321</v>
      </c>
      <c r="D34" s="82">
        <v>2.1196000000000002</v>
      </c>
      <c r="E34" s="82">
        <v>2.3517999999999999</v>
      </c>
      <c r="F34" s="82">
        <v>4.8090000000000002</v>
      </c>
      <c r="G34" s="132">
        <v>244.39359999999999</v>
      </c>
      <c r="H34" s="83">
        <v>18.912299999999998</v>
      </c>
      <c r="I34" s="82">
        <v>38.634399999999999</v>
      </c>
      <c r="J34" s="99">
        <v>50.054900000000004</v>
      </c>
      <c r="K34" s="55">
        <v>0.16250000000000001</v>
      </c>
      <c r="L34" s="20"/>
      <c r="M34" s="31"/>
      <c r="N34" s="31"/>
    </row>
    <row r="35" spans="1:14" x14ac:dyDescent="0.25">
      <c r="A35" s="22">
        <f>+'Gloria a Dios'!A35</f>
        <v>41726</v>
      </c>
      <c r="B35" s="81">
        <v>92.091300000000004</v>
      </c>
      <c r="C35" s="82">
        <v>0.217</v>
      </c>
      <c r="D35" s="82">
        <v>2.1379999999999999</v>
      </c>
      <c r="E35" s="82">
        <v>2.355</v>
      </c>
      <c r="F35" s="82">
        <v>4.9669999999999996</v>
      </c>
      <c r="G35" s="132">
        <v>236.2567</v>
      </c>
      <c r="H35" s="83">
        <v>18.751200000000001</v>
      </c>
      <c r="I35" s="82">
        <v>38.678400000000003</v>
      </c>
      <c r="J35" s="99">
        <v>50.0824</v>
      </c>
      <c r="K35" s="55">
        <v>0.16020000000000001</v>
      </c>
      <c r="L35" s="20"/>
      <c r="M35" s="31"/>
      <c r="N35" s="31"/>
    </row>
    <row r="36" spans="1:14" x14ac:dyDescent="0.25">
      <c r="A36" s="22">
        <f>+'Gloria a Dios'!A36</f>
        <v>41727</v>
      </c>
      <c r="B36" s="81">
        <v>91.613600000000005</v>
      </c>
      <c r="C36" s="82">
        <v>0.19170000000000001</v>
      </c>
      <c r="D36" s="82">
        <v>2.1852999999999998</v>
      </c>
      <c r="E36" s="82">
        <v>2.3769999999999998</v>
      </c>
      <c r="F36" s="82">
        <v>5.3810000000000002</v>
      </c>
      <c r="G36" s="132">
        <v>231.0993</v>
      </c>
      <c r="H36" s="83">
        <v>18.817499999999999</v>
      </c>
      <c r="I36" s="82">
        <v>38.808700000000002</v>
      </c>
      <c r="J36" s="99">
        <v>50.153700000000001</v>
      </c>
      <c r="K36" s="55">
        <v>9.7299999999999998E-2</v>
      </c>
      <c r="L36" s="20"/>
      <c r="M36" s="31"/>
      <c r="N36" s="31"/>
    </row>
    <row r="37" spans="1:14" x14ac:dyDescent="0.25">
      <c r="A37" s="22">
        <f>+'Gloria a Dios'!A37</f>
        <v>41728</v>
      </c>
      <c r="B37" s="81">
        <v>91.580799999999996</v>
      </c>
      <c r="C37" s="82">
        <v>0.16839999999999999</v>
      </c>
      <c r="D37" s="82">
        <v>2.1981999999999999</v>
      </c>
      <c r="E37" s="82">
        <v>2.3666</v>
      </c>
      <c r="F37" s="82">
        <v>5.3940000000000001</v>
      </c>
      <c r="G37" s="132">
        <v>225.6285</v>
      </c>
      <c r="H37" s="83">
        <v>18.967700000000001</v>
      </c>
      <c r="I37" s="82">
        <v>38.831800000000001</v>
      </c>
      <c r="J37" s="99">
        <v>50.177</v>
      </c>
      <c r="K37" s="55">
        <v>0.17780000000000001</v>
      </c>
      <c r="L37" s="20"/>
      <c r="M37" s="31"/>
      <c r="N37" s="31"/>
    </row>
    <row r="38" spans="1:14" ht="15.75" thickBot="1" x14ac:dyDescent="0.3">
      <c r="A38" s="22">
        <f>+'Gloria a Dios'!A38</f>
        <v>41729</v>
      </c>
      <c r="B38" s="81">
        <v>91.631399999999999</v>
      </c>
      <c r="C38" s="82">
        <v>0.1807</v>
      </c>
      <c r="D38" s="82">
        <v>2.1631</v>
      </c>
      <c r="E38" s="82">
        <v>2.3437999999999999</v>
      </c>
      <c r="F38" s="82">
        <v>5.3520000000000003</v>
      </c>
      <c r="G38" s="132">
        <v>226.97829999999999</v>
      </c>
      <c r="H38" s="83">
        <v>18.8963</v>
      </c>
      <c r="I38" s="82">
        <v>38.838799999999999</v>
      </c>
      <c r="J38" s="99">
        <v>50.188699999999997</v>
      </c>
      <c r="K38" s="77">
        <v>0.21310000000000001</v>
      </c>
      <c r="L38" s="20"/>
      <c r="M38" s="31"/>
      <c r="N38" s="31"/>
    </row>
    <row r="39" spans="1:14" x14ac:dyDescent="0.25">
      <c r="A39" s="139" t="s">
        <v>18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0">+MIN(B8:B38)</f>
        <v>91.580799999999996</v>
      </c>
      <c r="C41" s="9">
        <f t="shared" si="0"/>
        <v>0.16420000000000001</v>
      </c>
      <c r="D41" s="9">
        <f t="shared" si="0"/>
        <v>2.1025</v>
      </c>
      <c r="E41" s="9">
        <f t="shared" si="0"/>
        <v>2.3437999999999999</v>
      </c>
      <c r="F41" s="9">
        <f t="shared" si="0"/>
        <v>4.1020000000000003</v>
      </c>
      <c r="G41" s="9">
        <f t="shared" si="0"/>
        <v>221.7432</v>
      </c>
      <c r="H41" s="9">
        <f t="shared" si="0"/>
        <v>15.1829</v>
      </c>
      <c r="I41" s="9">
        <f t="shared" si="0"/>
        <v>38.335299999999997</v>
      </c>
      <c r="J41" s="9">
        <f t="shared" si="0"/>
        <v>49.832700000000003</v>
      </c>
      <c r="K41" s="23">
        <f t="shared" si="0"/>
        <v>9.7299999999999998E-2</v>
      </c>
      <c r="L41" s="10"/>
      <c r="M41" s="62">
        <f>+MIN(M8:M38)</f>
        <v>1.3552</v>
      </c>
      <c r="N41" s="23">
        <f>+MIN(N8:N38)</f>
        <v>5.0000000000000001E-3</v>
      </c>
    </row>
    <row r="42" spans="1:14" x14ac:dyDescent="0.25">
      <c r="A42" s="28" t="s">
        <v>20</v>
      </c>
      <c r="B42" s="11">
        <f t="shared" ref="B42:K42" si="1">+IF(ISERROR(AVERAGE(B8:B38)),"",AVERAGE(B8:B38))</f>
        <v>92.118145161290343</v>
      </c>
      <c r="C42" s="11">
        <f t="shared" si="1"/>
        <v>0.2240032258064516</v>
      </c>
      <c r="D42" s="11">
        <f t="shared" si="1"/>
        <v>2.1882967741935482</v>
      </c>
      <c r="E42" s="11">
        <f t="shared" si="1"/>
        <v>2.4123064516129036</v>
      </c>
      <c r="F42" s="11">
        <f t="shared" si="1"/>
        <v>4.8597741935483887</v>
      </c>
      <c r="G42" s="11">
        <f t="shared" si="1"/>
        <v>232.97800645161286</v>
      </c>
      <c r="H42" s="11">
        <f t="shared" si="1"/>
        <v>17.442061290322581</v>
      </c>
      <c r="I42" s="11">
        <f t="shared" si="1"/>
        <v>38.639748387096766</v>
      </c>
      <c r="J42" s="11">
        <f t="shared" si="1"/>
        <v>50.032780645161289</v>
      </c>
      <c r="K42" s="24">
        <f t="shared" si="1"/>
        <v>0.15577741935483869</v>
      </c>
      <c r="L42" s="10"/>
      <c r="M42" s="63">
        <f>+IF(ISERROR(AVERAGE(M8:M38)),"",AVERAGE(M8:M38))</f>
        <v>1.3552</v>
      </c>
      <c r="N42" s="24">
        <f>+IF(ISERROR(AVERAGE(N8:N38)),"",AVERAGE(N8:N38))</f>
        <v>5.0000000000000001E-3</v>
      </c>
    </row>
    <row r="43" spans="1:14" x14ac:dyDescent="0.25">
      <c r="A43" s="29" t="s">
        <v>21</v>
      </c>
      <c r="B43" s="12">
        <f t="shared" ref="B43:K43" si="2">+MAX(B8:B38)</f>
        <v>93.021799999999999</v>
      </c>
      <c r="C43" s="12">
        <f t="shared" si="2"/>
        <v>0.2979</v>
      </c>
      <c r="D43" s="12">
        <f t="shared" si="2"/>
        <v>2.3039999999999998</v>
      </c>
      <c r="E43" s="12">
        <f t="shared" si="2"/>
        <v>2.5648</v>
      </c>
      <c r="F43" s="12">
        <f t="shared" si="2"/>
        <v>5.3940000000000001</v>
      </c>
      <c r="G43" s="12">
        <f t="shared" si="2"/>
        <v>248.43270000000001</v>
      </c>
      <c r="H43" s="12">
        <f t="shared" si="2"/>
        <v>18.967700000000001</v>
      </c>
      <c r="I43" s="12">
        <f t="shared" si="2"/>
        <v>38.838799999999999</v>
      </c>
      <c r="J43" s="12">
        <f t="shared" si="2"/>
        <v>50.188699999999997</v>
      </c>
      <c r="K43" s="25">
        <f t="shared" si="2"/>
        <v>0.22009999999999999</v>
      </c>
      <c r="L43" s="10"/>
      <c r="M43" s="64">
        <f>+MAX(M8:M38)</f>
        <v>1.3552</v>
      </c>
      <c r="N43" s="25">
        <f>+MAX(N8:N38)</f>
        <v>5.0000000000000001E-3</v>
      </c>
    </row>
    <row r="44" spans="1:14" ht="15.75" thickBot="1" x14ac:dyDescent="0.3">
      <c r="A44" s="30" t="s">
        <v>22</v>
      </c>
      <c r="B44" s="16">
        <f t="shared" ref="B44:K44" si="3">IF(ISERROR(STDEV(B8:B38)),"",STDEV(B8:B38))</f>
        <v>0.34721725748077836</v>
      </c>
      <c r="C44" s="16">
        <f t="shared" si="3"/>
        <v>3.3764058641016115E-2</v>
      </c>
      <c r="D44" s="16">
        <f t="shared" si="3"/>
        <v>5.4103527204000086E-2</v>
      </c>
      <c r="E44" s="16">
        <f t="shared" si="3"/>
        <v>5.8766259795248008E-2</v>
      </c>
      <c r="F44" s="16">
        <f t="shared" si="3"/>
        <v>0.31755196001887309</v>
      </c>
      <c r="G44" s="16">
        <f t="shared" si="3"/>
        <v>8.5971313168574035</v>
      </c>
      <c r="H44" s="16">
        <f t="shared" si="3"/>
        <v>1.2192976411791119</v>
      </c>
      <c r="I44" s="16">
        <f t="shared" si="3"/>
        <v>0.12657387532180059</v>
      </c>
      <c r="J44" s="16">
        <f t="shared" si="3"/>
        <v>9.1822170232664604E-2</v>
      </c>
      <c r="K44" s="26">
        <f t="shared" si="3"/>
        <v>2.8605800223933844E-2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2"/>
    </row>
    <row r="47" spans="1:14" x14ac:dyDescent="0.25">
      <c r="A47" s="13"/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5"/>
    </row>
    <row r="48" spans="1:14" x14ac:dyDescent="0.25">
      <c r="A48" s="13"/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</row>
    <row r="49" spans="1:14" x14ac:dyDescent="0.25">
      <c r="A49" s="13"/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5"/>
    </row>
    <row r="50" spans="1:14" x14ac:dyDescent="0.25">
      <c r="A50" s="13"/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8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0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F27" sqref="F27"/>
    </sheetView>
  </sheetViews>
  <sheetFormatPr baseColWidth="10" defaultRowHeight="15" x14ac:dyDescent="0.25"/>
  <sheetData>
    <row r="1" spans="1:11" ht="32.25" customHeight="1" x14ac:dyDescent="0.25">
      <c r="A1" s="164" t="s">
        <v>27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4" t="s">
        <v>2</v>
      </c>
      <c r="B3" s="167"/>
      <c r="C3" s="153" t="s">
        <v>25</v>
      </c>
      <c r="D3" s="153"/>
      <c r="E3" s="153"/>
      <c r="F3" s="153"/>
      <c r="G3" s="153"/>
      <c r="H3" s="153"/>
      <c r="I3" s="153"/>
      <c r="J3" s="153"/>
      <c r="K3" s="153"/>
    </row>
    <row r="4" spans="1:11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41699</v>
      </c>
      <c r="B7" s="46"/>
      <c r="C7" s="47"/>
      <c r="D7" s="47"/>
      <c r="E7" s="47"/>
      <c r="F7" s="48"/>
      <c r="G7" s="135">
        <v>252.09440000000001</v>
      </c>
      <c r="H7" s="66">
        <v>19.2057</v>
      </c>
      <c r="I7" s="46"/>
      <c r="J7" s="48"/>
      <c r="K7" s="69">
        <v>0.61650000000000005</v>
      </c>
    </row>
    <row r="8" spans="1:11" x14ac:dyDescent="0.25">
      <c r="A8" s="45">
        <f>+A7+1</f>
        <v>41700</v>
      </c>
      <c r="B8" s="49"/>
      <c r="C8" s="50"/>
      <c r="D8" s="50"/>
      <c r="E8" s="50"/>
      <c r="F8" s="51"/>
      <c r="G8" s="134">
        <v>251.0214</v>
      </c>
      <c r="H8" s="88">
        <v>17.796800000000001</v>
      </c>
      <c r="I8" s="86"/>
      <c r="J8" s="87"/>
      <c r="K8" s="89">
        <v>1.3980999999999999</v>
      </c>
    </row>
    <row r="9" spans="1:11" x14ac:dyDescent="0.25">
      <c r="A9" s="45">
        <f>+A8+1</f>
        <v>41701</v>
      </c>
      <c r="B9" s="49"/>
      <c r="C9" s="50"/>
      <c r="D9" s="50"/>
      <c r="E9" s="50"/>
      <c r="F9" s="51"/>
      <c r="G9" s="134">
        <v>249.95189999999999</v>
      </c>
      <c r="H9" s="88">
        <v>17.268899999999999</v>
      </c>
      <c r="I9" s="86"/>
      <c r="J9" s="87"/>
      <c r="K9" s="89">
        <v>0.75680000000000003</v>
      </c>
    </row>
    <row r="10" spans="1:11" x14ac:dyDescent="0.25">
      <c r="A10" s="45">
        <f t="shared" ref="A10:A37" si="0">+A9+1</f>
        <v>41702</v>
      </c>
      <c r="B10" s="49"/>
      <c r="C10" s="50"/>
      <c r="D10" s="50"/>
      <c r="E10" s="50"/>
      <c r="F10" s="51"/>
      <c r="G10" s="134">
        <v>248.44929999999999</v>
      </c>
      <c r="H10" s="67">
        <v>17.499400000000001</v>
      </c>
      <c r="I10" s="49"/>
      <c r="J10" s="51"/>
      <c r="K10" s="70">
        <v>1.1403000000000001</v>
      </c>
    </row>
    <row r="11" spans="1:11" x14ac:dyDescent="0.25">
      <c r="A11" s="45">
        <f t="shared" si="0"/>
        <v>41703</v>
      </c>
      <c r="B11" s="49"/>
      <c r="C11" s="50"/>
      <c r="D11" s="50"/>
      <c r="E11" s="50"/>
      <c r="F11" s="51"/>
      <c r="G11" s="134">
        <v>250.31870000000001</v>
      </c>
      <c r="H11" s="67">
        <v>19.038499999999999</v>
      </c>
      <c r="I11" s="49"/>
      <c r="J11" s="51"/>
      <c r="K11" s="70">
        <v>1.6014999999999999</v>
      </c>
    </row>
    <row r="12" spans="1:11" x14ac:dyDescent="0.25">
      <c r="A12" s="45">
        <f t="shared" si="0"/>
        <v>41704</v>
      </c>
      <c r="B12" s="49"/>
      <c r="C12" s="50"/>
      <c r="D12" s="50"/>
      <c r="E12" s="50"/>
      <c r="F12" s="51"/>
      <c r="G12" s="134">
        <v>249.43709999999999</v>
      </c>
      <c r="H12" s="67">
        <v>19.049600000000002</v>
      </c>
      <c r="I12" s="49"/>
      <c r="J12" s="51"/>
      <c r="K12" s="70">
        <v>0.89839999999999998</v>
      </c>
    </row>
    <row r="13" spans="1:11" x14ac:dyDescent="0.25">
      <c r="A13" s="45">
        <f t="shared" si="0"/>
        <v>41705</v>
      </c>
      <c r="B13" s="49"/>
      <c r="C13" s="50"/>
      <c r="D13" s="50"/>
      <c r="E13" s="50"/>
      <c r="F13" s="51"/>
      <c r="G13" s="134">
        <v>248.43100000000001</v>
      </c>
      <c r="H13" s="67">
        <v>19.552499999999998</v>
      </c>
      <c r="I13" s="49"/>
      <c r="J13" s="51"/>
      <c r="K13" s="70">
        <v>0.70620000000000005</v>
      </c>
    </row>
    <row r="14" spans="1:11" x14ac:dyDescent="0.25">
      <c r="A14" s="45">
        <f t="shared" si="0"/>
        <v>41706</v>
      </c>
      <c r="B14" s="49"/>
      <c r="C14" s="50"/>
      <c r="D14" s="50"/>
      <c r="E14" s="50"/>
      <c r="F14" s="51"/>
      <c r="G14" s="134">
        <v>254.00720000000001</v>
      </c>
      <c r="H14" s="67">
        <v>17.2911</v>
      </c>
      <c r="I14" s="49"/>
      <c r="J14" s="51"/>
      <c r="K14" s="70">
        <v>0.73880000000000001</v>
      </c>
    </row>
    <row r="15" spans="1:11" x14ac:dyDescent="0.25">
      <c r="A15" s="45">
        <f t="shared" si="0"/>
        <v>41707</v>
      </c>
      <c r="B15" s="49"/>
      <c r="C15" s="50"/>
      <c r="D15" s="50"/>
      <c r="E15" s="50"/>
      <c r="F15" s="51"/>
      <c r="G15" s="134">
        <v>235.30699999999999</v>
      </c>
      <c r="H15" s="67">
        <v>16.193200000000001</v>
      </c>
      <c r="I15" s="49"/>
      <c r="J15" s="51"/>
      <c r="K15" s="70">
        <v>0.94630000000000003</v>
      </c>
    </row>
    <row r="16" spans="1:11" x14ac:dyDescent="0.25">
      <c r="A16" s="45">
        <f t="shared" si="0"/>
        <v>41708</v>
      </c>
      <c r="B16" s="49"/>
      <c r="C16" s="50"/>
      <c r="D16" s="50"/>
      <c r="E16" s="50"/>
      <c r="F16" s="51"/>
      <c r="G16" s="134">
        <v>239.7252</v>
      </c>
      <c r="H16" s="67">
        <v>16.660499999999999</v>
      </c>
      <c r="I16" s="49"/>
      <c r="J16" s="51"/>
      <c r="K16" s="70">
        <v>0.90490000000000004</v>
      </c>
    </row>
    <row r="17" spans="1:11" x14ac:dyDescent="0.25">
      <c r="A17" s="45">
        <f t="shared" si="0"/>
        <v>41709</v>
      </c>
      <c r="B17" s="49"/>
      <c r="C17" s="50"/>
      <c r="D17" s="50"/>
      <c r="E17" s="50"/>
      <c r="F17" s="51"/>
      <c r="G17" s="134">
        <v>243.68870000000001</v>
      </c>
      <c r="H17" s="67">
        <v>17.774699999999999</v>
      </c>
      <c r="I17" s="49"/>
      <c r="J17" s="51"/>
      <c r="K17" s="70">
        <v>1.4105000000000001</v>
      </c>
    </row>
    <row r="18" spans="1:11" x14ac:dyDescent="0.25">
      <c r="A18" s="45">
        <f t="shared" si="0"/>
        <v>41710</v>
      </c>
      <c r="B18" s="49"/>
      <c r="C18" s="50"/>
      <c r="D18" s="50"/>
      <c r="E18" s="50"/>
      <c r="F18" s="51"/>
      <c r="G18" s="134">
        <v>238.82849999999999</v>
      </c>
      <c r="H18" s="67">
        <v>15.770300000000001</v>
      </c>
      <c r="I18" s="49"/>
      <c r="J18" s="51"/>
      <c r="K18" s="70">
        <v>0.51680000000000004</v>
      </c>
    </row>
    <row r="19" spans="1:11" x14ac:dyDescent="0.25">
      <c r="A19" s="45">
        <f t="shared" si="0"/>
        <v>41711</v>
      </c>
      <c r="B19" s="49"/>
      <c r="C19" s="50"/>
      <c r="D19" s="50"/>
      <c r="E19" s="50"/>
      <c r="F19" s="51"/>
      <c r="G19" s="134">
        <v>235.51580000000001</v>
      </c>
      <c r="H19" s="67">
        <v>17.531099999999999</v>
      </c>
      <c r="I19" s="49"/>
      <c r="J19" s="51"/>
      <c r="K19" s="70">
        <v>0.50009999999999999</v>
      </c>
    </row>
    <row r="20" spans="1:11" x14ac:dyDescent="0.25">
      <c r="A20" s="45">
        <f t="shared" si="0"/>
        <v>41712</v>
      </c>
      <c r="B20" s="49"/>
      <c r="C20" s="50"/>
      <c r="D20" s="50"/>
      <c r="E20" s="50"/>
      <c r="F20" s="51"/>
      <c r="G20" s="134">
        <v>245.62729999999999</v>
      </c>
      <c r="H20" s="67">
        <v>18.884599999999999</v>
      </c>
      <c r="I20" s="49"/>
      <c r="J20" s="51"/>
      <c r="K20" s="70">
        <v>1.0753999999999999</v>
      </c>
    </row>
    <row r="21" spans="1:11" x14ac:dyDescent="0.25">
      <c r="A21" s="45">
        <f t="shared" si="0"/>
        <v>41713</v>
      </c>
      <c r="B21" s="49"/>
      <c r="C21" s="50"/>
      <c r="D21" s="50"/>
      <c r="E21" s="50"/>
      <c r="F21" s="51"/>
      <c r="G21" s="134">
        <v>231.00640000000001</v>
      </c>
      <c r="H21" s="67">
        <v>17.512699999999999</v>
      </c>
      <c r="I21" s="49"/>
      <c r="J21" s="51"/>
      <c r="K21" s="70">
        <v>1.4181999999999999</v>
      </c>
    </row>
    <row r="22" spans="1:11" x14ac:dyDescent="0.25">
      <c r="A22" s="45">
        <f t="shared" si="0"/>
        <v>41714</v>
      </c>
      <c r="B22" s="49"/>
      <c r="C22" s="50"/>
      <c r="D22" s="50"/>
      <c r="E22" s="50"/>
      <c r="F22" s="51"/>
      <c r="G22" s="134">
        <v>234.17750000000001</v>
      </c>
      <c r="H22" s="67">
        <v>16.107099999999999</v>
      </c>
      <c r="I22" s="49"/>
      <c r="J22" s="51"/>
      <c r="K22" s="70">
        <v>1.6243000000000001</v>
      </c>
    </row>
    <row r="23" spans="1:11" x14ac:dyDescent="0.25">
      <c r="A23" s="45">
        <f t="shared" si="0"/>
        <v>41715</v>
      </c>
      <c r="B23" s="49"/>
      <c r="C23" s="50"/>
      <c r="D23" s="50"/>
      <c r="E23" s="50"/>
      <c r="F23" s="51"/>
      <c r="G23" s="134">
        <v>243.62440000000001</v>
      </c>
      <c r="H23" s="67">
        <v>16.951799999999999</v>
      </c>
      <c r="I23" s="49"/>
      <c r="J23" s="51"/>
      <c r="K23" s="70">
        <v>0.56930000000000003</v>
      </c>
    </row>
    <row r="24" spans="1:11" x14ac:dyDescent="0.25">
      <c r="A24" s="45">
        <f t="shared" si="0"/>
        <v>41716</v>
      </c>
      <c r="B24" s="49"/>
      <c r="C24" s="50"/>
      <c r="D24" s="50"/>
      <c r="E24" s="50"/>
      <c r="F24" s="51"/>
      <c r="G24" s="134">
        <v>237.8535</v>
      </c>
      <c r="H24" s="67">
        <v>17.712399999999999</v>
      </c>
      <c r="I24" s="49"/>
      <c r="J24" s="51"/>
      <c r="K24" s="70">
        <v>1.4797</v>
      </c>
    </row>
    <row r="25" spans="1:11" x14ac:dyDescent="0.25">
      <c r="A25" s="45">
        <f t="shared" si="0"/>
        <v>41717</v>
      </c>
      <c r="B25" s="49"/>
      <c r="C25" s="50"/>
      <c r="D25" s="50"/>
      <c r="E25" s="50"/>
      <c r="F25" s="51"/>
      <c r="G25" s="134">
        <v>235.8357</v>
      </c>
      <c r="H25" s="67">
        <v>16.8047</v>
      </c>
      <c r="I25" s="49"/>
      <c r="J25" s="51"/>
      <c r="K25" s="70">
        <v>1.3369</v>
      </c>
    </row>
    <row r="26" spans="1:11" x14ac:dyDescent="0.25">
      <c r="A26" s="45">
        <f t="shared" si="0"/>
        <v>41718</v>
      </c>
      <c r="B26" s="49"/>
      <c r="C26" s="50"/>
      <c r="D26" s="50"/>
      <c r="E26" s="50"/>
      <c r="F26" s="51"/>
      <c r="G26" s="134">
        <v>243.77170000000001</v>
      </c>
      <c r="H26" s="67">
        <v>18.016999999999999</v>
      </c>
      <c r="I26" s="49"/>
      <c r="J26" s="51"/>
      <c r="K26" s="70">
        <v>0.62219999999999998</v>
      </c>
    </row>
    <row r="27" spans="1:11" x14ac:dyDescent="0.25">
      <c r="A27" s="45">
        <f t="shared" si="0"/>
        <v>41719</v>
      </c>
      <c r="B27" s="49"/>
      <c r="C27" s="50"/>
      <c r="D27" s="50"/>
      <c r="E27" s="50"/>
      <c r="F27" s="51"/>
      <c r="G27" s="134">
        <v>237.73910000000001</v>
      </c>
      <c r="H27" s="67">
        <v>19.478200000000001</v>
      </c>
      <c r="I27" s="49"/>
      <c r="J27" s="51"/>
      <c r="K27" s="70">
        <v>0.54730000000000001</v>
      </c>
    </row>
    <row r="28" spans="1:11" x14ac:dyDescent="0.25">
      <c r="A28" s="45">
        <f t="shared" si="0"/>
        <v>41720</v>
      </c>
      <c r="B28" s="49"/>
      <c r="C28" s="50"/>
      <c r="D28" s="50"/>
      <c r="E28" s="50"/>
      <c r="F28" s="51"/>
      <c r="G28" s="134">
        <v>242.54470000000001</v>
      </c>
      <c r="H28" s="67">
        <v>19.2303</v>
      </c>
      <c r="I28" s="49"/>
      <c r="J28" s="51"/>
      <c r="K28" s="70">
        <v>1.6366000000000001</v>
      </c>
    </row>
    <row r="29" spans="1:11" x14ac:dyDescent="0.25">
      <c r="A29" s="45">
        <f t="shared" si="0"/>
        <v>41721</v>
      </c>
      <c r="B29" s="49"/>
      <c r="C29" s="50"/>
      <c r="D29" s="50"/>
      <c r="E29" s="50"/>
      <c r="F29" s="51"/>
      <c r="G29" s="134">
        <v>236.10169999999999</v>
      </c>
      <c r="H29" s="67">
        <v>16.7362</v>
      </c>
      <c r="I29" s="49"/>
      <c r="J29" s="51"/>
      <c r="K29" s="70">
        <v>0.44169999999999998</v>
      </c>
    </row>
    <row r="30" spans="1:11" x14ac:dyDescent="0.25">
      <c r="A30" s="45">
        <f t="shared" si="0"/>
        <v>41722</v>
      </c>
      <c r="B30" s="49"/>
      <c r="C30" s="50"/>
      <c r="D30" s="50"/>
      <c r="E30" s="50"/>
      <c r="F30" s="51"/>
      <c r="G30" s="134">
        <v>235.6285</v>
      </c>
      <c r="H30" s="67">
        <v>17.554500000000001</v>
      </c>
      <c r="I30" s="49"/>
      <c r="J30" s="51"/>
      <c r="K30" s="70">
        <v>1.0698000000000001</v>
      </c>
    </row>
    <row r="31" spans="1:11" x14ac:dyDescent="0.25">
      <c r="A31" s="45">
        <f t="shared" si="0"/>
        <v>41723</v>
      </c>
      <c r="B31" s="49"/>
      <c r="C31" s="50"/>
      <c r="D31" s="50"/>
      <c r="E31" s="50"/>
      <c r="F31" s="51"/>
      <c r="G31" s="134">
        <v>236.06739999999999</v>
      </c>
      <c r="H31" s="67">
        <v>18.948499999999999</v>
      </c>
      <c r="I31" s="49"/>
      <c r="J31" s="51"/>
      <c r="K31" s="70">
        <v>0.49719999999999998</v>
      </c>
    </row>
    <row r="32" spans="1:11" x14ac:dyDescent="0.25">
      <c r="A32" s="45">
        <f t="shared" si="0"/>
        <v>41724</v>
      </c>
      <c r="B32" s="49"/>
      <c r="C32" s="50"/>
      <c r="D32" s="50"/>
      <c r="E32" s="50"/>
      <c r="F32" s="51"/>
      <c r="G32" s="134">
        <v>245.2791</v>
      </c>
      <c r="H32" s="67">
        <v>19.054600000000001</v>
      </c>
      <c r="I32" s="49"/>
      <c r="J32" s="51"/>
      <c r="K32" s="70">
        <v>0.60909999999999997</v>
      </c>
    </row>
    <row r="33" spans="1:11" x14ac:dyDescent="0.25">
      <c r="A33" s="45">
        <f t="shared" si="0"/>
        <v>41725</v>
      </c>
      <c r="B33" s="49"/>
      <c r="C33" s="50"/>
      <c r="D33" s="50"/>
      <c r="E33" s="50"/>
      <c r="F33" s="51"/>
      <c r="G33" s="134">
        <v>252.57579999999999</v>
      </c>
      <c r="H33" s="67">
        <v>19.1526</v>
      </c>
      <c r="I33" s="49"/>
      <c r="J33" s="51"/>
      <c r="K33" s="70">
        <v>1.1386000000000001</v>
      </c>
    </row>
    <row r="34" spans="1:11" x14ac:dyDescent="0.25">
      <c r="A34" s="45">
        <f t="shared" si="0"/>
        <v>41726</v>
      </c>
      <c r="B34" s="49"/>
      <c r="C34" s="50"/>
      <c r="D34" s="50"/>
      <c r="E34" s="50"/>
      <c r="F34" s="51"/>
      <c r="G34" s="134">
        <v>248.68770000000001</v>
      </c>
      <c r="H34" s="67">
        <v>19.010999999999999</v>
      </c>
      <c r="I34" s="49"/>
      <c r="J34" s="51"/>
      <c r="K34" s="70">
        <v>0.67200000000000004</v>
      </c>
    </row>
    <row r="35" spans="1:11" x14ac:dyDescent="0.25">
      <c r="A35" s="45">
        <f t="shared" si="0"/>
        <v>41727</v>
      </c>
      <c r="B35" s="49"/>
      <c r="C35" s="50"/>
      <c r="D35" s="50"/>
      <c r="E35" s="50"/>
      <c r="F35" s="51"/>
      <c r="G35" s="134">
        <v>243.1122</v>
      </c>
      <c r="H35" s="67">
        <v>19.063800000000001</v>
      </c>
      <c r="I35" s="49"/>
      <c r="J35" s="51"/>
      <c r="K35" s="70">
        <v>0.50439999999999996</v>
      </c>
    </row>
    <row r="36" spans="1:11" x14ac:dyDescent="0.25">
      <c r="A36" s="45">
        <f t="shared" si="0"/>
        <v>41728</v>
      </c>
      <c r="B36" s="49"/>
      <c r="C36" s="50"/>
      <c r="D36" s="50"/>
      <c r="E36" s="50"/>
      <c r="F36" s="51"/>
      <c r="G36" s="134">
        <v>239.01079999999999</v>
      </c>
      <c r="H36" s="67">
        <v>19.279699999999998</v>
      </c>
      <c r="I36" s="49"/>
      <c r="J36" s="51"/>
      <c r="K36" s="70">
        <v>0.60619999999999996</v>
      </c>
    </row>
    <row r="37" spans="1:11" x14ac:dyDescent="0.25">
      <c r="A37" s="56">
        <f t="shared" si="0"/>
        <v>41729</v>
      </c>
      <c r="B37" s="57"/>
      <c r="C37" s="58"/>
      <c r="D37" s="58"/>
      <c r="E37" s="58"/>
      <c r="F37" s="59"/>
      <c r="G37" s="133">
        <v>240.33770000000001</v>
      </c>
      <c r="H37" s="60">
        <v>19.171199999999999</v>
      </c>
      <c r="I37" s="57"/>
      <c r="J37" s="59"/>
      <c r="K37" s="72">
        <v>0.85640000000000005</v>
      </c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254.00720000000001</v>
      </c>
      <c r="H39" s="38">
        <f>+MAX(H7:H37)</f>
        <v>19.552499999999998</v>
      </c>
      <c r="I39" s="38"/>
      <c r="J39" s="38"/>
      <c r="K39" s="38">
        <f>+MAX(K7:K37)</f>
        <v>1.6366000000000001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5"/>
      <c r="C41" s="156"/>
      <c r="D41" s="156"/>
      <c r="E41" s="156"/>
      <c r="F41" s="156"/>
      <c r="G41" s="156"/>
      <c r="H41" s="156"/>
      <c r="I41" s="156"/>
      <c r="J41" s="156"/>
      <c r="K41" s="157"/>
    </row>
    <row r="42" spans="1:11" x14ac:dyDescent="0.25">
      <c r="A42" s="13"/>
      <c r="B42" s="158"/>
      <c r="C42" s="159"/>
      <c r="D42" s="159"/>
      <c r="E42" s="159"/>
      <c r="F42" s="159"/>
      <c r="G42" s="159"/>
      <c r="H42" s="159"/>
      <c r="I42" s="159"/>
      <c r="J42" s="159"/>
      <c r="K42" s="160"/>
    </row>
    <row r="43" spans="1:11" x14ac:dyDescent="0.25">
      <c r="A43" s="13"/>
      <c r="B43" s="158"/>
      <c r="C43" s="159"/>
      <c r="D43" s="159"/>
      <c r="E43" s="159"/>
      <c r="F43" s="159"/>
      <c r="G43" s="159"/>
      <c r="H43" s="159"/>
      <c r="I43" s="159"/>
      <c r="J43" s="159"/>
      <c r="K43" s="160"/>
    </row>
    <row r="44" spans="1:11" x14ac:dyDescent="0.25">
      <c r="A44" s="13"/>
      <c r="B44" s="158"/>
      <c r="C44" s="159"/>
      <c r="D44" s="159"/>
      <c r="E44" s="159"/>
      <c r="F44" s="159"/>
      <c r="G44" s="159"/>
      <c r="H44" s="159"/>
      <c r="I44" s="159"/>
      <c r="J44" s="159"/>
      <c r="K44" s="160"/>
    </row>
    <row r="45" spans="1:11" x14ac:dyDescent="0.25">
      <c r="A45" s="13"/>
      <c r="B45" s="161"/>
      <c r="C45" s="162"/>
      <c r="D45" s="162"/>
      <c r="E45" s="162"/>
      <c r="F45" s="162"/>
      <c r="G45" s="162"/>
      <c r="H45" s="162"/>
      <c r="I45" s="162"/>
      <c r="J45" s="162"/>
      <c r="K45" s="163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view="pageBreakPreview" topLeftCell="A10" zoomScale="60" zoomScaleNormal="100" workbookViewId="0">
      <selection activeCell="M18" sqref="M18"/>
    </sheetView>
  </sheetViews>
  <sheetFormatPr baseColWidth="10" defaultRowHeight="15" x14ac:dyDescent="0.25"/>
  <sheetData>
    <row r="1" spans="1:11" ht="32.25" customHeight="1" x14ac:dyDescent="0.25">
      <c r="A1" s="177" t="s">
        <v>28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x14ac:dyDescent="0.25">
      <c r="A2" s="154" t="s">
        <v>1</v>
      </c>
      <c r="B2" s="167"/>
      <c r="C2" s="153" t="s">
        <v>26</v>
      </c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4" t="s">
        <v>2</v>
      </c>
      <c r="B3" s="167"/>
      <c r="C3" s="153" t="s">
        <v>25</v>
      </c>
      <c r="D3" s="153"/>
      <c r="E3" s="153"/>
      <c r="F3" s="153"/>
      <c r="G3" s="153"/>
      <c r="H3" s="153"/>
      <c r="I3" s="153"/>
      <c r="J3" s="153"/>
      <c r="K3" s="153"/>
    </row>
    <row r="4" spans="1:11" x14ac:dyDescent="0.25">
      <c r="A4" s="154" t="s">
        <v>3</v>
      </c>
      <c r="B4" s="154"/>
      <c r="C4" s="153" t="s">
        <v>4</v>
      </c>
      <c r="D4" s="153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78" t="s">
        <v>15</v>
      </c>
    </row>
    <row r="7" spans="1:11" x14ac:dyDescent="0.25">
      <c r="A7" s="44">
        <v>41699</v>
      </c>
      <c r="B7" s="46"/>
      <c r="C7" s="47"/>
      <c r="D7" s="47"/>
      <c r="E7" s="47"/>
      <c r="F7" s="48"/>
      <c r="G7" s="138">
        <v>245.6515</v>
      </c>
      <c r="H7" s="52">
        <v>17.569600000000001</v>
      </c>
      <c r="I7" s="46"/>
      <c r="J7" s="48"/>
      <c r="K7" s="54">
        <v>0</v>
      </c>
    </row>
    <row r="8" spans="1:11" x14ac:dyDescent="0.25">
      <c r="A8" s="45">
        <f>+A7+1</f>
        <v>41700</v>
      </c>
      <c r="B8" s="49"/>
      <c r="C8" s="50"/>
      <c r="D8" s="50"/>
      <c r="E8" s="50"/>
      <c r="F8" s="51"/>
      <c r="G8" s="136">
        <v>244.42949999999999</v>
      </c>
      <c r="H8" s="92">
        <v>16.3095</v>
      </c>
      <c r="I8" s="90"/>
      <c r="J8" s="91"/>
      <c r="K8" s="93">
        <v>8.9999999999999998E-4</v>
      </c>
    </row>
    <row r="9" spans="1:11" x14ac:dyDescent="0.25">
      <c r="A9" s="45">
        <f>+A8+1</f>
        <v>41701</v>
      </c>
      <c r="B9" s="49"/>
      <c r="C9" s="50"/>
      <c r="D9" s="50"/>
      <c r="E9" s="50"/>
      <c r="F9" s="51"/>
      <c r="G9" s="136">
        <v>239.25120000000001</v>
      </c>
      <c r="H9" s="92">
        <v>16.092600000000001</v>
      </c>
      <c r="I9" s="90"/>
      <c r="J9" s="91"/>
      <c r="K9" s="93">
        <v>0</v>
      </c>
    </row>
    <row r="10" spans="1:11" x14ac:dyDescent="0.25">
      <c r="A10" s="45">
        <f>+A9+1</f>
        <v>41702</v>
      </c>
      <c r="B10" s="49"/>
      <c r="C10" s="50"/>
      <c r="D10" s="50"/>
      <c r="E10" s="50"/>
      <c r="F10" s="51"/>
      <c r="G10" s="136">
        <v>242.68629999999999</v>
      </c>
      <c r="H10" s="73">
        <v>15.8447</v>
      </c>
      <c r="I10" s="49"/>
      <c r="J10" s="51"/>
      <c r="K10" s="55">
        <v>0</v>
      </c>
    </row>
    <row r="11" spans="1:11" x14ac:dyDescent="0.25">
      <c r="A11" s="45">
        <f t="shared" ref="A11:A37" si="0">+A10+1</f>
        <v>41703</v>
      </c>
      <c r="B11" s="49"/>
      <c r="C11" s="50"/>
      <c r="D11" s="50"/>
      <c r="E11" s="50"/>
      <c r="F11" s="51"/>
      <c r="G11" s="136">
        <v>238.67529999999999</v>
      </c>
      <c r="H11" s="53">
        <v>17.566299999999998</v>
      </c>
      <c r="I11" s="49"/>
      <c r="J11" s="51"/>
      <c r="K11" s="55">
        <v>0</v>
      </c>
    </row>
    <row r="12" spans="1:11" x14ac:dyDescent="0.25">
      <c r="A12" s="45">
        <f t="shared" si="0"/>
        <v>41704</v>
      </c>
      <c r="B12" s="49"/>
      <c r="C12" s="50"/>
      <c r="D12" s="50"/>
      <c r="E12" s="50"/>
      <c r="F12" s="51"/>
      <c r="G12" s="136">
        <v>237.25540000000001</v>
      </c>
      <c r="H12" s="53">
        <v>17.3627</v>
      </c>
      <c r="I12" s="49"/>
      <c r="J12" s="51"/>
      <c r="K12" s="55">
        <v>0</v>
      </c>
    </row>
    <row r="13" spans="1:11" x14ac:dyDescent="0.25">
      <c r="A13" s="45">
        <f t="shared" si="0"/>
        <v>41705</v>
      </c>
      <c r="B13" s="49"/>
      <c r="C13" s="50"/>
      <c r="D13" s="50"/>
      <c r="E13" s="50"/>
      <c r="F13" s="51"/>
      <c r="G13" s="136">
        <v>240.50989999999999</v>
      </c>
      <c r="H13" s="53">
        <v>17.771000000000001</v>
      </c>
      <c r="I13" s="49"/>
      <c r="J13" s="51"/>
      <c r="K13" s="55">
        <v>0</v>
      </c>
    </row>
    <row r="14" spans="1:11" x14ac:dyDescent="0.25">
      <c r="A14" s="45">
        <f t="shared" si="0"/>
        <v>41706</v>
      </c>
      <c r="B14" s="49"/>
      <c r="C14" s="50"/>
      <c r="D14" s="50"/>
      <c r="E14" s="50"/>
      <c r="F14" s="51"/>
      <c r="G14" s="136">
        <v>222.64619999999999</v>
      </c>
      <c r="H14" s="53">
        <v>15.987</v>
      </c>
      <c r="I14" s="49"/>
      <c r="J14" s="51"/>
      <c r="K14" s="55">
        <v>0</v>
      </c>
    </row>
    <row r="15" spans="1:11" x14ac:dyDescent="0.25">
      <c r="A15" s="45">
        <f t="shared" si="0"/>
        <v>41707</v>
      </c>
      <c r="B15" s="49"/>
      <c r="C15" s="50"/>
      <c r="D15" s="50"/>
      <c r="E15" s="50"/>
      <c r="F15" s="51"/>
      <c r="G15" s="136">
        <v>219.80250000000001</v>
      </c>
      <c r="H15" s="53">
        <v>14.746499999999999</v>
      </c>
      <c r="I15" s="49"/>
      <c r="J15" s="51"/>
      <c r="K15" s="55">
        <v>0</v>
      </c>
    </row>
    <row r="16" spans="1:11" x14ac:dyDescent="0.25">
      <c r="A16" s="45">
        <f t="shared" si="0"/>
        <v>41708</v>
      </c>
      <c r="B16" s="49"/>
      <c r="C16" s="50"/>
      <c r="D16" s="50"/>
      <c r="E16" s="50"/>
      <c r="F16" s="51"/>
      <c r="G16" s="136">
        <v>221.9676</v>
      </c>
      <c r="H16" s="53">
        <v>15.129300000000001</v>
      </c>
      <c r="I16" s="49"/>
      <c r="J16" s="51"/>
      <c r="K16" s="55">
        <v>0</v>
      </c>
    </row>
    <row r="17" spans="1:11" x14ac:dyDescent="0.25">
      <c r="A17" s="45">
        <f t="shared" si="0"/>
        <v>41709</v>
      </c>
      <c r="B17" s="49"/>
      <c r="C17" s="50"/>
      <c r="D17" s="50"/>
      <c r="E17" s="50"/>
      <c r="F17" s="51"/>
      <c r="G17" s="136">
        <v>225.50210000000001</v>
      </c>
      <c r="H17" s="53">
        <v>15.9941</v>
      </c>
      <c r="I17" s="49"/>
      <c r="J17" s="51"/>
      <c r="K17" s="55">
        <v>0</v>
      </c>
    </row>
    <row r="18" spans="1:11" x14ac:dyDescent="0.25">
      <c r="A18" s="45">
        <f t="shared" si="0"/>
        <v>41710</v>
      </c>
      <c r="B18" s="49"/>
      <c r="C18" s="50"/>
      <c r="D18" s="50"/>
      <c r="E18" s="50"/>
      <c r="F18" s="51"/>
      <c r="G18" s="136">
        <v>219.98089999999999</v>
      </c>
      <c r="H18" s="53">
        <v>14.4282</v>
      </c>
      <c r="I18" s="49"/>
      <c r="J18" s="51"/>
      <c r="K18" s="55">
        <v>0</v>
      </c>
    </row>
    <row r="19" spans="1:11" x14ac:dyDescent="0.25">
      <c r="A19" s="45">
        <f t="shared" si="0"/>
        <v>41711</v>
      </c>
      <c r="B19" s="49"/>
      <c r="C19" s="50"/>
      <c r="D19" s="50"/>
      <c r="E19" s="50"/>
      <c r="F19" s="51"/>
      <c r="G19" s="136">
        <v>222.2567</v>
      </c>
      <c r="H19" s="53">
        <v>15.8009</v>
      </c>
      <c r="I19" s="49"/>
      <c r="J19" s="51"/>
      <c r="K19" s="55">
        <v>0</v>
      </c>
    </row>
    <row r="20" spans="1:11" x14ac:dyDescent="0.25">
      <c r="A20" s="45">
        <f t="shared" si="0"/>
        <v>41712</v>
      </c>
      <c r="B20" s="49"/>
      <c r="C20" s="50"/>
      <c r="D20" s="50"/>
      <c r="E20" s="50"/>
      <c r="F20" s="51"/>
      <c r="G20" s="136">
        <v>223.47069999999999</v>
      </c>
      <c r="H20" s="53">
        <v>17.322900000000001</v>
      </c>
      <c r="I20" s="49"/>
      <c r="J20" s="51"/>
      <c r="K20" s="55">
        <v>0</v>
      </c>
    </row>
    <row r="21" spans="1:11" x14ac:dyDescent="0.25">
      <c r="A21" s="45">
        <f t="shared" si="0"/>
        <v>41713</v>
      </c>
      <c r="B21" s="49"/>
      <c r="C21" s="50"/>
      <c r="D21" s="50"/>
      <c r="E21" s="50"/>
      <c r="F21" s="51"/>
      <c r="G21" s="136">
        <v>210.82859999999999</v>
      </c>
      <c r="H21" s="53">
        <v>15.755800000000001</v>
      </c>
      <c r="I21" s="49"/>
      <c r="J21" s="51"/>
      <c r="K21" s="55">
        <v>0</v>
      </c>
    </row>
    <row r="22" spans="1:11" x14ac:dyDescent="0.25">
      <c r="A22" s="45">
        <f t="shared" si="0"/>
        <v>41714</v>
      </c>
      <c r="B22" s="49"/>
      <c r="C22" s="50"/>
      <c r="D22" s="50"/>
      <c r="E22" s="50"/>
      <c r="F22" s="51"/>
      <c r="G22" s="136">
        <v>212.68940000000001</v>
      </c>
      <c r="H22" s="53">
        <v>14.5532</v>
      </c>
      <c r="I22" s="49"/>
      <c r="J22" s="51"/>
      <c r="K22" s="55">
        <v>6.9999999999999999E-4</v>
      </c>
    </row>
    <row r="23" spans="1:11" x14ac:dyDescent="0.25">
      <c r="A23" s="45">
        <f t="shared" si="0"/>
        <v>41715</v>
      </c>
      <c r="B23" s="49"/>
      <c r="C23" s="50"/>
      <c r="D23" s="50"/>
      <c r="E23" s="50"/>
      <c r="F23" s="51"/>
      <c r="G23" s="136">
        <v>211.19409999999999</v>
      </c>
      <c r="H23" s="53">
        <v>15.3369</v>
      </c>
      <c r="I23" s="49"/>
      <c r="J23" s="51"/>
      <c r="K23" s="55">
        <v>0</v>
      </c>
    </row>
    <row r="24" spans="1:11" x14ac:dyDescent="0.25">
      <c r="A24" s="45">
        <f t="shared" si="0"/>
        <v>41716</v>
      </c>
      <c r="B24" s="49"/>
      <c r="C24" s="50"/>
      <c r="D24" s="50"/>
      <c r="E24" s="50"/>
      <c r="F24" s="51"/>
      <c r="G24" s="136">
        <v>208.88050000000001</v>
      </c>
      <c r="H24" s="53">
        <v>16.069500000000001</v>
      </c>
      <c r="I24" s="49"/>
      <c r="J24" s="51"/>
      <c r="K24" s="55">
        <v>1.6000000000000001E-3</v>
      </c>
    </row>
    <row r="25" spans="1:11" x14ac:dyDescent="0.25">
      <c r="A25" s="45">
        <f t="shared" si="0"/>
        <v>41717</v>
      </c>
      <c r="B25" s="49"/>
      <c r="C25" s="50"/>
      <c r="D25" s="50"/>
      <c r="E25" s="50"/>
      <c r="F25" s="51"/>
      <c r="G25" s="136">
        <v>224.10740000000001</v>
      </c>
      <c r="H25" s="53">
        <v>15.311999999999999</v>
      </c>
      <c r="I25" s="49"/>
      <c r="J25" s="51"/>
      <c r="K25" s="55">
        <v>0</v>
      </c>
    </row>
    <row r="26" spans="1:11" x14ac:dyDescent="0.25">
      <c r="A26" s="45">
        <f t="shared" si="0"/>
        <v>41718</v>
      </c>
      <c r="B26" s="49"/>
      <c r="C26" s="50"/>
      <c r="D26" s="50"/>
      <c r="E26" s="50"/>
      <c r="F26" s="51"/>
      <c r="G26" s="136">
        <v>225.197</v>
      </c>
      <c r="H26" s="53">
        <v>16.331299999999999</v>
      </c>
      <c r="I26" s="49"/>
      <c r="J26" s="51"/>
      <c r="K26" s="55">
        <v>2.3E-3</v>
      </c>
    </row>
    <row r="27" spans="1:11" x14ac:dyDescent="0.25">
      <c r="A27" s="45">
        <f t="shared" si="0"/>
        <v>41719</v>
      </c>
      <c r="B27" s="49"/>
      <c r="C27" s="50"/>
      <c r="D27" s="50"/>
      <c r="E27" s="50"/>
      <c r="F27" s="51"/>
      <c r="G27" s="136">
        <v>228.03139999999999</v>
      </c>
      <c r="H27" s="53">
        <v>17.894200000000001</v>
      </c>
      <c r="I27" s="49"/>
      <c r="J27" s="51"/>
      <c r="K27" s="55">
        <v>0</v>
      </c>
    </row>
    <row r="28" spans="1:11" x14ac:dyDescent="0.25">
      <c r="A28" s="45">
        <f t="shared" si="0"/>
        <v>41720</v>
      </c>
      <c r="B28" s="49"/>
      <c r="C28" s="50"/>
      <c r="D28" s="50"/>
      <c r="E28" s="50"/>
      <c r="F28" s="51"/>
      <c r="G28" s="136">
        <v>222.471</v>
      </c>
      <c r="H28" s="53">
        <v>17.302600000000002</v>
      </c>
      <c r="I28" s="49"/>
      <c r="J28" s="51"/>
      <c r="K28" s="55">
        <v>0</v>
      </c>
    </row>
    <row r="29" spans="1:11" x14ac:dyDescent="0.25">
      <c r="A29" s="45">
        <f t="shared" si="0"/>
        <v>41721</v>
      </c>
      <c r="B29" s="49"/>
      <c r="C29" s="50"/>
      <c r="D29" s="50"/>
      <c r="E29" s="50"/>
      <c r="F29" s="51"/>
      <c r="G29" s="136">
        <v>220.4462</v>
      </c>
      <c r="H29" s="73">
        <v>15.7232</v>
      </c>
      <c r="I29" s="49"/>
      <c r="J29" s="51"/>
      <c r="K29" s="55">
        <v>0.1163</v>
      </c>
    </row>
    <row r="30" spans="1:11" x14ac:dyDescent="0.25">
      <c r="A30" s="45">
        <f t="shared" si="0"/>
        <v>41722</v>
      </c>
      <c r="B30" s="49"/>
      <c r="C30" s="50"/>
      <c r="D30" s="50"/>
      <c r="E30" s="50"/>
      <c r="F30" s="51"/>
      <c r="G30" s="136">
        <v>223.87459999999999</v>
      </c>
      <c r="H30" s="53">
        <v>16.497399999999999</v>
      </c>
      <c r="I30" s="49"/>
      <c r="J30" s="51"/>
      <c r="K30" s="55">
        <v>1E-4</v>
      </c>
    </row>
    <row r="31" spans="1:11" x14ac:dyDescent="0.25">
      <c r="A31" s="45">
        <f t="shared" si="0"/>
        <v>41723</v>
      </c>
      <c r="B31" s="49"/>
      <c r="C31" s="50"/>
      <c r="D31" s="50"/>
      <c r="E31" s="50"/>
      <c r="F31" s="51"/>
      <c r="G31" s="136">
        <v>222.5471</v>
      </c>
      <c r="H31" s="53">
        <v>18.564499999999999</v>
      </c>
      <c r="I31" s="49"/>
      <c r="J31" s="51"/>
      <c r="K31" s="55">
        <v>0</v>
      </c>
    </row>
    <row r="32" spans="1:11" x14ac:dyDescent="0.25">
      <c r="A32" s="45">
        <f t="shared" si="0"/>
        <v>41724</v>
      </c>
      <c r="B32" s="49"/>
      <c r="C32" s="50"/>
      <c r="D32" s="50"/>
      <c r="E32" s="50"/>
      <c r="F32" s="51"/>
      <c r="G32" s="136">
        <v>226.89789999999999</v>
      </c>
      <c r="H32" s="53">
        <v>18.684899999999999</v>
      </c>
      <c r="I32" s="49"/>
      <c r="J32" s="51"/>
      <c r="K32" s="55">
        <v>5.9999999999999995E-4</v>
      </c>
    </row>
    <row r="33" spans="1:11" x14ac:dyDescent="0.25">
      <c r="A33" s="45">
        <f t="shared" si="0"/>
        <v>41725</v>
      </c>
      <c r="B33" s="49"/>
      <c r="C33" s="50"/>
      <c r="D33" s="50"/>
      <c r="E33" s="50"/>
      <c r="F33" s="51"/>
      <c r="G33" s="136">
        <v>231.3973</v>
      </c>
      <c r="H33" s="53">
        <v>18.743600000000001</v>
      </c>
      <c r="I33" s="49"/>
      <c r="J33" s="51"/>
      <c r="K33" s="55">
        <v>0</v>
      </c>
    </row>
    <row r="34" spans="1:11" x14ac:dyDescent="0.25">
      <c r="A34" s="45">
        <f t="shared" si="0"/>
        <v>41726</v>
      </c>
      <c r="B34" s="49"/>
      <c r="C34" s="50"/>
      <c r="D34" s="50"/>
      <c r="E34" s="50"/>
      <c r="F34" s="51"/>
      <c r="G34" s="136">
        <v>229.74350000000001</v>
      </c>
      <c r="H34" s="53">
        <v>18.609100000000002</v>
      </c>
      <c r="I34" s="49"/>
      <c r="J34" s="51"/>
      <c r="K34" s="55">
        <v>0</v>
      </c>
    </row>
    <row r="35" spans="1:11" x14ac:dyDescent="0.25">
      <c r="A35" s="45">
        <f t="shared" si="0"/>
        <v>41727</v>
      </c>
      <c r="B35" s="49"/>
      <c r="C35" s="50"/>
      <c r="D35" s="50"/>
      <c r="E35" s="50"/>
      <c r="F35" s="51"/>
      <c r="G35" s="136">
        <v>225.85</v>
      </c>
      <c r="H35" s="53">
        <v>18.6952</v>
      </c>
      <c r="I35" s="49"/>
      <c r="J35" s="51"/>
      <c r="K35" s="55">
        <v>0</v>
      </c>
    </row>
    <row r="36" spans="1:11" x14ac:dyDescent="0.25">
      <c r="A36" s="45">
        <f t="shared" si="0"/>
        <v>41728</v>
      </c>
      <c r="B36" s="49"/>
      <c r="C36" s="50"/>
      <c r="D36" s="50"/>
      <c r="E36" s="50"/>
      <c r="F36" s="51"/>
      <c r="G36" s="136">
        <v>216.57089999999999</v>
      </c>
      <c r="H36" s="53">
        <v>18.816299999999998</v>
      </c>
      <c r="I36" s="49"/>
      <c r="J36" s="51"/>
      <c r="K36" s="55">
        <v>1.8E-3</v>
      </c>
    </row>
    <row r="37" spans="1:11" x14ac:dyDescent="0.25">
      <c r="A37" s="56">
        <f t="shared" si="0"/>
        <v>41729</v>
      </c>
      <c r="B37" s="57"/>
      <c r="C37" s="58"/>
      <c r="D37" s="58"/>
      <c r="E37" s="58"/>
      <c r="F37" s="59"/>
      <c r="G37" s="137">
        <v>221.55950000000001</v>
      </c>
      <c r="H37" s="60">
        <v>18.731300000000001</v>
      </c>
      <c r="I37" s="57"/>
      <c r="J37" s="59"/>
      <c r="K37" s="71">
        <v>2.3999999999999998E-3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208.88050000000001</v>
      </c>
      <c r="H39" s="38">
        <f>+MIN(H7:H37)</f>
        <v>14.4282</v>
      </c>
      <c r="I39" s="38"/>
      <c r="J39" s="38"/>
      <c r="K39" s="38">
        <f>+MIN(K7:K37)</f>
        <v>0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68"/>
      <c r="C41" s="169"/>
      <c r="D41" s="169"/>
      <c r="E41" s="169"/>
      <c r="F41" s="169"/>
      <c r="G41" s="169"/>
      <c r="H41" s="169"/>
      <c r="I41" s="169"/>
      <c r="J41" s="169"/>
      <c r="K41" s="170"/>
    </row>
    <row r="42" spans="1:11" x14ac:dyDescent="0.25">
      <c r="A42" s="13"/>
      <c r="B42" s="171"/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1" x14ac:dyDescent="0.25">
      <c r="A43" s="13"/>
      <c r="B43" s="171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1" x14ac:dyDescent="0.25">
      <c r="A44" s="13"/>
      <c r="B44" s="171"/>
      <c r="C44" s="172"/>
      <c r="D44" s="172"/>
      <c r="E44" s="172"/>
      <c r="F44" s="172"/>
      <c r="G44" s="172"/>
      <c r="H44" s="172"/>
      <c r="I44" s="172"/>
      <c r="J44" s="172"/>
      <c r="K44" s="173"/>
    </row>
    <row r="45" spans="1:11" x14ac:dyDescent="0.25">
      <c r="A45" s="13"/>
      <c r="B45" s="174"/>
      <c r="C45" s="175"/>
      <c r="D45" s="175"/>
      <c r="E45" s="175"/>
      <c r="F45" s="175"/>
      <c r="G45" s="175"/>
      <c r="H45" s="175"/>
      <c r="I45" s="175"/>
      <c r="J45" s="175"/>
      <c r="K45" s="176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2014-04-09T19:08:31Z</cp:lastPrinted>
  <dcterms:created xsi:type="dcterms:W3CDTF">2012-06-19T15:23:28Z</dcterms:created>
  <dcterms:modified xsi:type="dcterms:W3CDTF">2015-06-11T21:28:01Z</dcterms:modified>
</cp:coreProperties>
</file>