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S DE CHIHUAHUA, S. DE R.L. DE C.V\2014\"/>
    </mc:Choice>
  </mc:AlternateContent>
  <bookViews>
    <workbookView xWindow="-15" yWindow="45" windowWidth="10260" windowHeight="8055"/>
  </bookViews>
  <sheets>
    <sheet name="Gloria a Dios" sheetId="7" r:id="rId1"/>
    <sheet name="Máximos GAD" sheetId="14" r:id="rId2"/>
    <sheet name="Mínimos GAD" sheetId="15" r:id="rId3"/>
    <sheet name="Samalayuca" sheetId="8" r:id="rId4"/>
    <sheet name="Máximos Sam" sheetId="16" r:id="rId5"/>
    <sheet name="Mínimos Sam" sheetId="17" r:id="rId6"/>
  </sheets>
  <externalReferences>
    <externalReference r:id="rId7"/>
  </externalReferences>
  <definedNames>
    <definedName name="_xlnm.Print_Area" localSheetId="0">'Gloria a Dios'!$A$1:$O$51</definedName>
    <definedName name="_xlnm.Print_Area" localSheetId="1">'Máximos GAD'!$A$1:$L$49</definedName>
    <definedName name="_xlnm.Print_Area" localSheetId="4">'Máximos Sam'!$A$1:$L$47</definedName>
    <definedName name="_xlnm.Print_Area" localSheetId="2">'Mínimos GAD'!$A$1:$L$47</definedName>
    <definedName name="_xlnm.Print_Area" localSheetId="5">'Mínimos Sam'!$A$1:$L$47</definedName>
    <definedName name="_xlnm.Print_Area" localSheetId="3">Samalayuca!$A$1:$O$51</definedName>
    <definedName name="as">#REF!</definedName>
    <definedName name="ass">#REF!</definedName>
    <definedName name="regiones">[1]Promedios!$Q$4:$Q$5</definedName>
    <definedName name="ss">#REF!</definedName>
  </definedNames>
  <calcPr calcId="152511"/>
</workbook>
</file>

<file path=xl/calcChain.xml><?xml version="1.0" encoding="utf-8"?>
<calcChain xmlns="http://schemas.openxmlformats.org/spreadsheetml/2006/main">
  <c r="A9" i="7" l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8" i="17" l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N43" i="7" l="1"/>
  <c r="M43" i="7"/>
  <c r="N42" i="7"/>
  <c r="M42" i="7"/>
  <c r="N41" i="7"/>
  <c r="M41" i="7"/>
  <c r="N40" i="7"/>
  <c r="M40" i="7"/>
  <c r="N43" i="8"/>
  <c r="M43" i="8"/>
  <c r="N42" i="8"/>
  <c r="M42" i="8"/>
  <c r="N41" i="8"/>
  <c r="M41" i="8"/>
  <c r="N40" i="8"/>
  <c r="M40" i="8"/>
  <c r="A9" i="8" l="1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K38" i="17"/>
  <c r="H38" i="17"/>
  <c r="G38" i="17"/>
  <c r="K38" i="16"/>
  <c r="H38" i="16"/>
  <c r="G38" i="16"/>
  <c r="K38" i="15"/>
  <c r="H38" i="15"/>
  <c r="G38" i="15"/>
  <c r="K38" i="14"/>
  <c r="H38" i="14"/>
  <c r="G38" i="14"/>
  <c r="A8" i="8"/>
  <c r="K43" i="8" l="1"/>
  <c r="J43" i="8"/>
  <c r="I43" i="8"/>
  <c r="H43" i="8"/>
  <c r="G43" i="8"/>
  <c r="F43" i="8"/>
  <c r="E43" i="8"/>
  <c r="D43" i="8"/>
  <c r="C43" i="8"/>
  <c r="B43" i="8"/>
  <c r="K42" i="8"/>
  <c r="J42" i="8"/>
  <c r="I42" i="8"/>
  <c r="H42" i="8"/>
  <c r="G42" i="8"/>
  <c r="F42" i="8"/>
  <c r="E42" i="8"/>
  <c r="D42" i="8"/>
  <c r="C42" i="8"/>
  <c r="B42" i="8"/>
  <c r="K41" i="8"/>
  <c r="J41" i="8"/>
  <c r="I41" i="8"/>
  <c r="H41" i="8"/>
  <c r="G41" i="8"/>
  <c r="F41" i="8"/>
  <c r="E41" i="8"/>
  <c r="D41" i="8"/>
  <c r="C41" i="8"/>
  <c r="B41" i="8"/>
  <c r="K40" i="8"/>
  <c r="J40" i="8"/>
  <c r="I40" i="8"/>
  <c r="H40" i="8"/>
  <c r="G40" i="8"/>
  <c r="F40" i="8"/>
  <c r="E40" i="8"/>
  <c r="D40" i="8"/>
  <c r="C40" i="8"/>
  <c r="B40" i="8"/>
  <c r="K43" i="7"/>
  <c r="J43" i="7"/>
  <c r="I43" i="7"/>
  <c r="H43" i="7"/>
  <c r="G43" i="7"/>
  <c r="F43" i="7"/>
  <c r="E43" i="7"/>
  <c r="D43" i="7"/>
  <c r="C43" i="7"/>
  <c r="B43" i="7"/>
  <c r="K42" i="7"/>
  <c r="J42" i="7"/>
  <c r="I42" i="7"/>
  <c r="H42" i="7"/>
  <c r="G42" i="7"/>
  <c r="F42" i="7"/>
  <c r="E42" i="7"/>
  <c r="D42" i="7"/>
  <c r="C42" i="7"/>
  <c r="B42" i="7"/>
  <c r="K41" i="7"/>
  <c r="J41" i="7"/>
  <c r="I41" i="7"/>
  <c r="H41" i="7"/>
  <c r="G41" i="7"/>
  <c r="F41" i="7"/>
  <c r="E41" i="7"/>
  <c r="D41" i="7"/>
  <c r="C41" i="7"/>
  <c r="B41" i="7"/>
  <c r="K40" i="7"/>
  <c r="J40" i="7"/>
  <c r="I40" i="7"/>
  <c r="H40" i="7"/>
  <c r="G40" i="7"/>
  <c r="F40" i="7"/>
  <c r="E40" i="7"/>
  <c r="D40" i="7"/>
  <c r="C40" i="7"/>
  <c r="B40" i="7"/>
</calcChain>
</file>

<file path=xl/sharedStrings.xml><?xml version="1.0" encoding="utf-8"?>
<sst xmlns="http://schemas.openxmlformats.org/spreadsheetml/2006/main" count="132" uniqueCount="29">
  <si>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</si>
  <si>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</si>
  <si>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</si>
  <si>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</si>
  <si>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</si>
  <si>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</si>
  <si>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</si>
  <si>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</si>
  <si>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</si>
  <si>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</si>
  <si>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</si>
  <si>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</si>
  <si>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</si>
  <si>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</si>
  <si>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</si>
  <si>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</si>
  <si>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</si>
  <si>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</si>
  <si>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</si>
  <si>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</si>
  <si>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</si>
  <si>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</si>
  <si>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</si>
  <si>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</si>
  <si>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GLORIA A DIOS</t>
  </si>
  <si>
    <t>SAMALAYUCA</t>
  </si>
  <si>
    <t>GASODUCTOS DE CHIHUAHUA  S. DE R.L. DE C.V.</t>
  </si>
  <si>
    <t>INFORME MENSUAL SOBRE LAS ESPECIFICACIONES DEL GAS NATURAL
(Registros máximos diarios)</t>
  </si>
  <si>
    <t>INFORME MENSUAL SOBRE LAS ESPECIFICACIONES DEL GAS NATURAL
(Registros mínimos diarios)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</si>
</sst>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General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9.9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93">
    <xf numFmtId="0" fontId="0" fillId="0" borderId="0"/>
    <xf numFmtId="43" fontId="1" fillId="0" borderId="0" applyFont="0" applyFill="0" applyBorder="0" applyAlignment="0" applyProtection="0"/>
    <xf numFmtId="166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>
      <alignment wrapText="1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/>
    <xf numFmtId="166" fontId="11" fillId="0" borderId="0"/>
    <xf numFmtId="166" fontId="11" fillId="0" borderId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15" fillId="9" borderId="0" applyNumberFormat="0" applyBorder="0" applyAlignment="0" applyProtection="0"/>
    <xf numFmtId="0" fontId="16" fillId="26" borderId="51" applyNumberFormat="0" applyAlignment="0" applyProtection="0"/>
    <xf numFmtId="0" fontId="17" fillId="27" borderId="52" applyNumberFormat="0" applyAlignment="0" applyProtection="0"/>
    <xf numFmtId="43" fontId="1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0" borderId="53" applyNumberFormat="0" applyFill="0" applyAlignment="0" applyProtection="0"/>
    <xf numFmtId="0" fontId="21" fillId="0" borderId="54" applyNumberFormat="0" applyFill="0" applyAlignment="0" applyProtection="0"/>
    <xf numFmtId="0" fontId="22" fillId="0" borderId="55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13" borderId="51" applyNumberFormat="0" applyAlignment="0" applyProtection="0"/>
    <xf numFmtId="0" fontId="25" fillId="0" borderId="56" applyNumberFormat="0" applyFill="0" applyAlignment="0" applyProtection="0"/>
    <xf numFmtId="44" fontId="11" fillId="0" borderId="0" applyFont="0" applyFill="0" applyBorder="0" applyAlignment="0" applyProtection="0"/>
    <xf numFmtId="166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1" fillId="0" borderId="0"/>
    <xf numFmtId="166" fontId="11" fillId="0" borderId="0"/>
    <xf numFmtId="0" fontId="11" fillId="0" borderId="0"/>
    <xf numFmtId="166" fontId="11" fillId="0" borderId="0"/>
    <xf numFmtId="0" fontId="11" fillId="0" borderId="0"/>
    <xf numFmtId="0" fontId="11" fillId="0" borderId="0"/>
    <xf numFmtId="0" fontId="11" fillId="0" borderId="0"/>
    <xf numFmtId="0" fontId="11" fillId="28" borderId="57" applyNumberFormat="0" applyFont="0" applyAlignment="0" applyProtection="0"/>
    <xf numFmtId="0" fontId="26" fillId="26" borderId="58" applyNumberFormat="0" applyAlignment="0" applyProtection="0"/>
    <xf numFmtId="9" fontId="1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30" fillId="29" borderId="0" applyNumberFormat="0" applyBorder="0" applyAlignment="0" applyProtection="0"/>
    <xf numFmtId="0" fontId="13" fillId="28" borderId="57" applyNumberFormat="0" applyFont="0" applyAlignment="0" applyProtection="0"/>
    <xf numFmtId="0" fontId="31" fillId="0" borderId="59" applyNumberFormat="0" applyFill="0" applyAlignment="0" applyProtection="0"/>
    <xf numFmtId="0" fontId="32" fillId="0" borderId="0"/>
    <xf numFmtId="43" fontId="3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33" fillId="0" borderId="0">
      <alignment wrapText="1"/>
    </xf>
    <xf numFmtId="0" fontId="11" fillId="0" borderId="0">
      <alignment wrapText="1"/>
    </xf>
    <xf numFmtId="0" fontId="34" fillId="0" borderId="0"/>
    <xf numFmtId="43" fontId="34" fillId="0" borderId="0" applyFont="0" applyFill="0" applyBorder="0" applyAlignment="0" applyProtection="0"/>
    <xf numFmtId="0" fontId="11" fillId="0" borderId="0">
      <alignment wrapText="1"/>
    </xf>
    <xf numFmtId="0" fontId="35" fillId="0" borderId="0">
      <alignment wrapText="1"/>
    </xf>
    <xf numFmtId="0" fontId="36" fillId="0" borderId="0"/>
    <xf numFmtId="43" fontId="36" fillId="0" borderId="0" applyFont="0" applyFill="0" applyBorder="0" applyAlignment="0" applyProtection="0"/>
    <xf numFmtId="0" fontId="11" fillId="0" borderId="0">
      <alignment wrapText="1"/>
    </xf>
    <xf numFmtId="0" fontId="11" fillId="0" borderId="0"/>
    <xf numFmtId="43" fontId="11" fillId="0" borderId="0" applyFont="0" applyFill="0" applyBorder="0" applyAlignment="0" applyProtection="0"/>
    <xf numFmtId="0" fontId="11" fillId="0" borderId="0">
      <alignment wrapText="1"/>
    </xf>
  </cellStyleXfs>
  <cellXfs count="180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Protection="1"/>
    <xf numFmtId="0" fontId="6" fillId="2" borderId="3" xfId="0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vertical="center"/>
    </xf>
    <xf numFmtId="0" fontId="10" fillId="0" borderId="0" xfId="0" applyFont="1" applyBorder="1"/>
    <xf numFmtId="165" fontId="10" fillId="0" borderId="10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165" fontId="10" fillId="0" borderId="7" xfId="0" applyNumberFormat="1" applyFont="1" applyBorder="1" applyProtection="1">
      <protection locked="0"/>
    </xf>
    <xf numFmtId="165" fontId="10" fillId="0" borderId="5" xfId="0" applyNumberFormat="1" applyFont="1" applyBorder="1" applyProtection="1">
      <protection locked="0"/>
    </xf>
    <xf numFmtId="0" fontId="10" fillId="0" borderId="0" xfId="0" applyFont="1"/>
    <xf numFmtId="0" fontId="10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/>
    <xf numFmtId="165" fontId="10" fillId="0" borderId="12" xfId="0" applyNumberFormat="1" applyFont="1" applyBorder="1" applyProtection="1">
      <protection locked="0"/>
    </xf>
    <xf numFmtId="0" fontId="0" fillId="0" borderId="0" xfId="0" applyBorder="1" applyProtection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/>
    <xf numFmtId="165" fontId="9" fillId="0" borderId="0" xfId="1" applyNumberFormat="1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14" fontId="9" fillId="0" borderId="25" xfId="0" applyNumberFormat="1" applyFont="1" applyFill="1" applyBorder="1" applyAlignment="1" applyProtection="1">
      <alignment horizontal="left"/>
      <protection locked="0"/>
    </xf>
    <xf numFmtId="165" fontId="10" fillId="0" borderId="27" xfId="0" applyNumberFormat="1" applyFont="1" applyBorder="1" applyProtection="1">
      <protection locked="0"/>
    </xf>
    <xf numFmtId="165" fontId="10" fillId="0" borderId="28" xfId="0" applyNumberFormat="1" applyFont="1" applyBorder="1" applyProtection="1">
      <protection locked="0"/>
    </xf>
    <xf numFmtId="165" fontId="10" fillId="0" borderId="4" xfId="0" applyNumberFormat="1" applyFont="1" applyBorder="1" applyProtection="1">
      <protection locked="0"/>
    </xf>
    <xf numFmtId="165" fontId="10" fillId="0" borderId="29" xfId="0" applyNumberFormat="1" applyFont="1" applyBorder="1" applyProtection="1">
      <protection locked="0"/>
    </xf>
    <xf numFmtId="0" fontId="5" fillId="0" borderId="30" xfId="0" applyFont="1" applyFill="1" applyBorder="1"/>
    <xf numFmtId="0" fontId="5" fillId="0" borderId="31" xfId="0" applyFont="1" applyFill="1" applyBorder="1"/>
    <xf numFmtId="0" fontId="5" fillId="0" borderId="25" xfId="0" applyFont="1" applyFill="1" applyBorder="1"/>
    <xf numFmtId="0" fontId="5" fillId="0" borderId="26" xfId="0" applyFont="1" applyFill="1" applyBorder="1" applyAlignment="1">
      <alignment wrapText="1"/>
    </xf>
    <xf numFmtId="165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6" fillId="4" borderId="13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2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5" fillId="0" borderId="11" xfId="0" applyFont="1" applyFill="1" applyBorder="1"/>
    <xf numFmtId="165" fontId="10" fillId="0" borderId="23" xfId="0" applyNumberFormat="1" applyFont="1" applyBorder="1" applyProtection="1">
      <protection locked="0"/>
    </xf>
    <xf numFmtId="0" fontId="6" fillId="6" borderId="3" xfId="0" applyFont="1" applyFill="1" applyBorder="1" applyAlignment="1">
      <alignment horizontal="center" vertical="center" wrapText="1"/>
    </xf>
    <xf numFmtId="164" fontId="6" fillId="6" borderId="3" xfId="1" applyNumberFormat="1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164" fontId="6" fillId="5" borderId="14" xfId="1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4" fontId="9" fillId="0" borderId="33" xfId="0" applyNumberFormat="1" applyFont="1" applyFill="1" applyBorder="1" applyAlignment="1" applyProtection="1">
      <alignment horizontal="left"/>
      <protection locked="0"/>
    </xf>
    <xf numFmtId="14" fontId="9" fillId="0" borderId="36" xfId="0" applyNumberFormat="1" applyFont="1" applyFill="1" applyBorder="1" applyAlignment="1" applyProtection="1">
      <alignment horizontal="left"/>
      <protection locked="0"/>
    </xf>
    <xf numFmtId="165" fontId="10" fillId="7" borderId="38" xfId="1" applyNumberFormat="1" applyFont="1" applyFill="1" applyBorder="1" applyAlignment="1" applyProtection="1">
      <alignment horizontal="center" vertical="center"/>
      <protection locked="0"/>
    </xf>
    <xf numFmtId="165" fontId="10" fillId="7" borderId="9" xfId="1" applyNumberFormat="1" applyFont="1" applyFill="1" applyBorder="1" applyAlignment="1" applyProtection="1">
      <alignment horizontal="center" vertical="center"/>
      <protection locked="0"/>
    </xf>
    <xf numFmtId="165" fontId="10" fillId="7" borderId="39" xfId="1" applyNumberFormat="1" applyFont="1" applyFill="1" applyBorder="1" applyAlignment="1" applyProtection="1">
      <alignment horizontal="center" vertical="center"/>
      <protection locked="0"/>
    </xf>
    <xf numFmtId="165" fontId="10" fillId="7" borderId="16" xfId="1" applyNumberFormat="1" applyFont="1" applyFill="1" applyBorder="1" applyAlignment="1" applyProtection="1">
      <alignment horizontal="center" vertical="center"/>
      <protection locked="0"/>
    </xf>
    <xf numFmtId="165" fontId="10" fillId="7" borderId="0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0" fillId="0" borderId="34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0" fillId="0" borderId="35" xfId="1" applyNumberFormat="1" applyFont="1" applyFill="1" applyBorder="1" applyAlignment="1" applyProtection="1">
      <alignment horizontal="center" vertical="center"/>
      <protection locked="0"/>
    </xf>
    <xf numFmtId="165" fontId="10" fillId="0" borderId="37" xfId="1" applyNumberFormat="1" applyFont="1" applyFill="1" applyBorder="1" applyAlignment="1" applyProtection="1">
      <alignment horizontal="center" vertical="center"/>
      <protection locked="0"/>
    </xf>
    <xf numFmtId="14" fontId="9" fillId="0" borderId="40" xfId="0" applyNumberFormat="1" applyFont="1" applyFill="1" applyBorder="1" applyAlignment="1" applyProtection="1">
      <alignment horizontal="left"/>
      <protection locked="0"/>
    </xf>
    <xf numFmtId="165" fontId="10" fillId="7" borderId="18" xfId="1" applyNumberFormat="1" applyFont="1" applyFill="1" applyBorder="1" applyAlignment="1" applyProtection="1">
      <alignment horizontal="center" vertical="center"/>
      <protection locked="0"/>
    </xf>
    <xf numFmtId="165" fontId="10" fillId="7" borderId="14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0" applyNumberFormat="1" applyFont="1" applyBorder="1" applyProtection="1">
      <protection locked="0"/>
    </xf>
    <xf numFmtId="165" fontId="10" fillId="0" borderId="43" xfId="0" applyNumberFormat="1" applyFont="1" applyBorder="1" applyProtection="1">
      <protection locked="0"/>
    </xf>
    <xf numFmtId="165" fontId="10" fillId="0" borderId="44" xfId="0" applyNumberFormat="1" applyFont="1" applyBorder="1" applyProtection="1">
      <protection locked="0"/>
    </xf>
    <xf numFmtId="165" fontId="10" fillId="0" borderId="45" xfId="0" applyNumberFormat="1" applyFont="1" applyBorder="1" applyProtection="1">
      <protection locked="0"/>
    </xf>
    <xf numFmtId="165" fontId="10" fillId="0" borderId="34" xfId="4" applyNumberFormat="1" applyFont="1" applyFill="1" applyBorder="1" applyAlignment="1" applyProtection="1">
      <alignment horizontal="center" vertical="center"/>
      <protection locked="0"/>
    </xf>
    <xf numFmtId="165" fontId="10" fillId="0" borderId="32" xfId="4" applyNumberFormat="1" applyFont="1" applyFill="1" applyBorder="1" applyAlignment="1" applyProtection="1">
      <alignment horizontal="center" vertical="center"/>
      <protection locked="0"/>
    </xf>
    <xf numFmtId="165" fontId="10" fillId="0" borderId="46" xfId="1" applyNumberFormat="1" applyFont="1" applyFill="1" applyBorder="1" applyAlignment="1" applyProtection="1">
      <alignment horizontal="center" vertical="center"/>
      <protection locked="0"/>
    </xf>
    <xf numFmtId="165" fontId="10" fillId="0" borderId="35" xfId="4" applyNumberFormat="1" applyFont="1" applyFill="1" applyBorder="1" applyAlignment="1" applyProtection="1">
      <alignment horizontal="center" vertical="center"/>
      <protection locked="0"/>
    </xf>
    <xf numFmtId="165" fontId="10" fillId="0" borderId="37" xfId="4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Fill="1" applyBorder="1" applyAlignment="1" applyProtection="1">
      <alignment horizontal="center" vertical="center"/>
      <protection locked="0"/>
    </xf>
    <xf numFmtId="0" fontId="0" fillId="0" borderId="47" xfId="0" applyBorder="1"/>
    <xf numFmtId="0" fontId="6" fillId="5" borderId="48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6" borderId="48" xfId="0" applyFont="1" applyFill="1" applyBorder="1" applyAlignment="1">
      <alignment horizontal="center" vertical="center" wrapText="1"/>
    </xf>
    <xf numFmtId="165" fontId="10" fillId="7" borderId="14" xfId="1" applyNumberFormat="1" applyFont="1" applyFill="1" applyBorder="1" applyAlignment="1" applyProtection="1">
      <alignment horizontal="center" vertical="center"/>
      <protection locked="0"/>
    </xf>
    <xf numFmtId="165" fontId="10" fillId="0" borderId="5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2" fillId="0" borderId="8" xfId="1" applyNumberFormat="1" applyFont="1" applyBorder="1" applyAlignment="1" applyProtection="1">
      <alignment horizontal="center" vertical="center"/>
      <protection locked="0"/>
    </xf>
    <xf numFmtId="165" fontId="12" fillId="0" borderId="50" xfId="1" applyNumberFormat="1" applyFont="1" applyFill="1" applyBorder="1" applyAlignment="1" applyProtection="1">
      <alignment horizontal="center" vertical="center"/>
      <protection locked="0"/>
    </xf>
    <xf numFmtId="165" fontId="10" fillId="7" borderId="16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4" applyNumberFormat="1" applyFont="1" applyFill="1" applyBorder="1" applyAlignment="1" applyProtection="1">
      <alignment horizontal="center" vertical="center"/>
      <protection locked="0"/>
    </xf>
    <xf numFmtId="165" fontId="10" fillId="0" borderId="37" xfId="4" applyNumberFormat="1" applyFont="1" applyFill="1" applyBorder="1" applyAlignment="1" applyProtection="1">
      <alignment horizontal="center" vertical="center"/>
      <protection locked="0"/>
    </xf>
    <xf numFmtId="165" fontId="10" fillId="7" borderId="16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0" fillId="0" borderId="37" xfId="1" applyNumberFormat="1" applyFont="1" applyFill="1" applyBorder="1" applyAlignment="1" applyProtection="1">
      <alignment horizontal="center" vertical="center"/>
      <protection locked="0"/>
    </xf>
    <xf numFmtId="165" fontId="10" fillId="7" borderId="17" xfId="1" applyNumberFormat="1" applyFont="1" applyFill="1" applyBorder="1" applyAlignment="1" applyProtection="1">
      <alignment horizontal="center" vertical="center"/>
      <protection locked="0"/>
    </xf>
    <xf numFmtId="165" fontId="10" fillId="7" borderId="19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1" applyNumberFormat="1" applyFont="1" applyFill="1" applyBorder="1" applyAlignment="1" applyProtection="1">
      <alignment horizontal="center" vertical="center"/>
      <protection locked="0"/>
    </xf>
    <xf numFmtId="165" fontId="10" fillId="0" borderId="60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4" applyNumberFormat="1" applyFont="1" applyFill="1" applyBorder="1" applyAlignment="1" applyProtection="1">
      <alignment horizontal="center" vertical="center"/>
      <protection locked="0"/>
    </xf>
    <xf numFmtId="165" fontId="10" fillId="0" borderId="60" xfId="4" applyNumberFormat="1" applyFont="1" applyFill="1" applyBorder="1" applyAlignment="1" applyProtection="1">
      <alignment horizontal="center" vertical="center"/>
      <protection locked="0"/>
    </xf>
    <xf numFmtId="165" fontId="12" fillId="0" borderId="8" xfId="1" applyNumberFormat="1" applyFont="1" applyBorder="1" applyAlignment="1" applyProtection="1">
      <alignment horizontal="center" vertical="center"/>
      <protection locked="0"/>
    </xf>
    <xf numFmtId="165" fontId="12" fillId="0" borderId="50" xfId="1" applyNumberFormat="1" applyFont="1" applyFill="1" applyBorder="1" applyAlignment="1" applyProtection="1">
      <alignment horizontal="center" vertical="center"/>
      <protection locked="0"/>
    </xf>
    <xf numFmtId="165" fontId="12" fillId="0" borderId="6" xfId="1" applyNumberFormat="1" applyFont="1" applyFill="1" applyBorder="1" applyAlignment="1" applyProtection="1">
      <alignment horizontal="center" vertical="center"/>
      <protection locked="0"/>
    </xf>
    <xf numFmtId="165" fontId="12" fillId="0" borderId="8" xfId="1" applyNumberFormat="1" applyFont="1" applyFill="1" applyBorder="1" applyAlignment="1" applyProtection="1">
      <alignment horizontal="center" vertical="center"/>
      <protection locked="0"/>
    </xf>
    <xf numFmtId="165" fontId="12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7" borderId="38" xfId="1" applyNumberFormat="1" applyFont="1" applyFill="1" applyBorder="1" applyAlignment="1" applyProtection="1">
      <alignment horizontal="center" vertical="center"/>
      <protection locked="0"/>
    </xf>
    <xf numFmtId="165" fontId="10" fillId="7" borderId="39" xfId="1" applyNumberFormat="1" applyFont="1" applyFill="1" applyBorder="1" applyAlignment="1" applyProtection="1">
      <alignment horizontal="center" vertical="center"/>
      <protection locked="0"/>
    </xf>
    <xf numFmtId="165" fontId="10" fillId="7" borderId="16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0" fillId="0" borderId="34" xfId="4" applyNumberFormat="1" applyFont="1" applyFill="1" applyBorder="1" applyAlignment="1" applyProtection="1">
      <alignment horizontal="center" vertical="center"/>
      <protection locked="0"/>
    </xf>
    <xf numFmtId="165" fontId="10" fillId="0" borderId="32" xfId="4" applyNumberFormat="1" applyFont="1" applyFill="1" applyBorder="1" applyAlignment="1" applyProtection="1">
      <alignment horizontal="center" vertical="center"/>
      <protection locked="0"/>
    </xf>
    <xf numFmtId="165" fontId="10" fillId="0" borderId="35" xfId="4" applyNumberFormat="1" applyFont="1" applyFill="1" applyBorder="1" applyAlignment="1" applyProtection="1">
      <alignment horizontal="center" vertical="center"/>
      <protection locked="0"/>
    </xf>
    <xf numFmtId="165" fontId="10" fillId="0" borderId="37" xfId="4" applyNumberFormat="1" applyFont="1" applyFill="1" applyBorder="1" applyAlignment="1" applyProtection="1">
      <alignment horizontal="center" vertical="center"/>
      <protection locked="0"/>
    </xf>
    <xf numFmtId="165" fontId="10" fillId="7" borderId="17" xfId="1" applyNumberFormat="1" applyFont="1" applyFill="1" applyBorder="1" applyAlignment="1" applyProtection="1">
      <alignment horizontal="center" vertical="center"/>
      <protection locked="0"/>
    </xf>
    <xf numFmtId="165" fontId="10" fillId="7" borderId="19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4" applyNumberFormat="1" applyFont="1" applyFill="1" applyBorder="1" applyAlignment="1" applyProtection="1">
      <alignment horizontal="center" vertical="center"/>
      <protection locked="0"/>
    </xf>
    <xf numFmtId="165" fontId="10" fillId="0" borderId="60" xfId="4" applyNumberFormat="1" applyFont="1" applyFill="1" applyBorder="1" applyAlignment="1" applyProtection="1">
      <alignment horizontal="center" vertical="center"/>
      <protection locked="0"/>
    </xf>
    <xf numFmtId="165" fontId="10" fillId="7" borderId="38" xfId="1" applyNumberFormat="1" applyFont="1" applyFill="1" applyBorder="1" applyAlignment="1" applyProtection="1">
      <alignment horizontal="center" vertical="center"/>
      <protection locked="0"/>
    </xf>
    <xf numFmtId="165" fontId="10" fillId="7" borderId="39" xfId="1" applyNumberFormat="1" applyFont="1" applyFill="1" applyBorder="1" applyAlignment="1" applyProtection="1">
      <alignment horizontal="center" vertical="center"/>
      <protection locked="0"/>
    </xf>
    <xf numFmtId="165" fontId="10" fillId="7" borderId="16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0" fillId="0" borderId="34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0" fillId="0" borderId="35" xfId="1" applyNumberFormat="1" applyFont="1" applyFill="1" applyBorder="1" applyAlignment="1" applyProtection="1">
      <alignment horizontal="center" vertical="center"/>
      <protection locked="0"/>
    </xf>
    <xf numFmtId="165" fontId="10" fillId="0" borderId="37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Fill="1" applyBorder="1" applyAlignment="1" applyProtection="1">
      <alignment horizontal="center" vertical="center"/>
      <protection locked="0"/>
    </xf>
    <xf numFmtId="165" fontId="10" fillId="7" borderId="17" xfId="1" applyNumberFormat="1" applyFont="1" applyFill="1" applyBorder="1" applyAlignment="1" applyProtection="1">
      <alignment horizontal="center" vertical="center"/>
      <protection locked="0"/>
    </xf>
    <xf numFmtId="165" fontId="10" fillId="7" borderId="19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1" applyNumberFormat="1" applyFont="1" applyFill="1" applyBorder="1" applyAlignment="1" applyProtection="1">
      <alignment horizontal="center" vertical="center"/>
      <protection locked="0"/>
    </xf>
    <xf numFmtId="165" fontId="10" fillId="0" borderId="60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4" applyNumberFormat="1" applyFont="1" applyFill="1" applyBorder="1" applyAlignment="1" applyProtection="1">
      <alignment horizontal="center" vertical="center"/>
      <protection locked="0"/>
    </xf>
    <xf numFmtId="165" fontId="10" fillId="0" borderId="10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4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0" fillId="0" borderId="10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1" applyNumberFormat="1" applyFont="1" applyFill="1" applyBorder="1" applyAlignment="1" applyProtection="1">
      <alignment horizontal="center" vertical="center"/>
      <protection locked="0"/>
    </xf>
    <xf numFmtId="165" fontId="12" fillId="0" borderId="7" xfId="88" applyNumberFormat="1" applyFont="1" applyBorder="1" applyAlignment="1" applyProtection="1">
      <alignment horizontal="center" vertical="center"/>
      <protection locked="0"/>
    </xf>
    <xf numFmtId="165" fontId="12" fillId="0" borderId="8" xfId="88" applyNumberFormat="1" applyFont="1" applyBorder="1" applyAlignment="1" applyProtection="1">
      <alignment horizontal="center" vertical="center"/>
      <protection locked="0"/>
    </xf>
    <xf numFmtId="165" fontId="12" fillId="0" borderId="5" xfId="88" applyNumberFormat="1" applyFont="1" applyFill="1" applyBorder="1" applyAlignment="1" applyProtection="1">
      <alignment horizontal="center" vertical="center"/>
      <protection locked="0"/>
    </xf>
    <xf numFmtId="165" fontId="12" fillId="0" borderId="6" xfId="88" applyNumberFormat="1" applyFont="1" applyFill="1" applyBorder="1" applyAlignment="1" applyProtection="1">
      <alignment horizontal="center" vertical="center"/>
      <protection locked="0"/>
    </xf>
    <xf numFmtId="165" fontId="12" fillId="0" borderId="46" xfId="88" applyNumberFormat="1" applyFont="1" applyFill="1" applyBorder="1" applyAlignment="1" applyProtection="1">
      <alignment horizontal="center" vertical="center"/>
      <protection locked="0"/>
    </xf>
    <xf numFmtId="165" fontId="12" fillId="0" borderId="32" xfId="88" applyNumberFormat="1" applyFont="1" applyFill="1" applyBorder="1" applyAlignment="1" applyProtection="1">
      <alignment horizontal="center" vertical="center"/>
      <protection locked="0"/>
    </xf>
    <xf numFmtId="165" fontId="12" fillId="0" borderId="61" xfId="88" applyNumberFormat="1" applyFont="1" applyFill="1" applyBorder="1" applyAlignment="1" applyProtection="1">
      <alignment horizontal="center" vertical="center"/>
      <protection locked="0"/>
    </xf>
    <xf numFmtId="165" fontId="12" fillId="0" borderId="32" xfId="88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left" vertical="center"/>
    </xf>
    <xf numFmtId="0" fontId="6" fillId="2" borderId="13" xfId="0" applyFont="1" applyFill="1" applyBorder="1" applyAlignment="1" applyProtection="1">
      <alignment horizontal="left" vertical="top" wrapText="1"/>
      <protection locked="0"/>
    </xf>
    <xf numFmtId="0" fontId="6" fillId="2" borderId="14" xfId="0" applyFont="1" applyFill="1" applyBorder="1" applyAlignment="1" applyProtection="1">
      <alignment horizontal="left" vertical="top" wrapText="1"/>
      <protection locked="0"/>
    </xf>
    <xf numFmtId="0" fontId="6" fillId="2" borderId="15" xfId="0" applyFont="1" applyFill="1" applyBorder="1" applyAlignment="1" applyProtection="1">
      <alignment horizontal="left" vertical="top" wrapText="1"/>
      <protection locked="0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4" fillId="0" borderId="0" xfId="0" applyNumberFormat="1" applyFont="1" applyFill="1" applyAlignment="1" applyProtection="1">
      <alignment horizontal="right" vertical="center"/>
    </xf>
    <xf numFmtId="0" fontId="6" fillId="5" borderId="13" xfId="0" applyFont="1" applyFill="1" applyBorder="1" applyAlignment="1" applyProtection="1">
      <alignment horizontal="justify" vertical="top" wrapText="1"/>
      <protection locked="0"/>
    </xf>
    <xf numFmtId="0" fontId="6" fillId="5" borderId="14" xfId="0" applyFont="1" applyFill="1" applyBorder="1" applyAlignment="1" applyProtection="1">
      <alignment horizontal="justify" vertical="top" wrapText="1"/>
      <protection locked="0"/>
    </xf>
    <xf numFmtId="0" fontId="6" fillId="5" borderId="15" xfId="0" applyFont="1" applyFill="1" applyBorder="1" applyAlignment="1" applyProtection="1">
      <alignment horizontal="justify" vertical="top" wrapText="1"/>
      <protection locked="0"/>
    </xf>
    <xf numFmtId="0" fontId="6" fillId="5" borderId="16" xfId="0" applyFont="1" applyFill="1" applyBorder="1" applyAlignment="1" applyProtection="1">
      <alignment horizontal="justify" vertical="top" wrapText="1"/>
      <protection locked="0"/>
    </xf>
    <xf numFmtId="0" fontId="6" fillId="5" borderId="0" xfId="0" applyFont="1" applyFill="1" applyBorder="1" applyAlignment="1" applyProtection="1">
      <alignment horizontal="justify" vertical="top" wrapText="1"/>
      <protection locked="0"/>
    </xf>
    <xf numFmtId="0" fontId="6" fillId="5" borderId="1" xfId="0" applyFont="1" applyFill="1" applyBorder="1" applyAlignment="1" applyProtection="1">
      <alignment horizontal="justify" vertical="top" wrapText="1"/>
      <protection locked="0"/>
    </xf>
    <xf numFmtId="0" fontId="6" fillId="5" borderId="17" xfId="0" applyFont="1" applyFill="1" applyBorder="1" applyAlignment="1" applyProtection="1">
      <alignment horizontal="justify" vertical="top" wrapText="1"/>
      <protection locked="0"/>
    </xf>
    <xf numFmtId="0" fontId="6" fillId="5" borderId="18" xfId="0" applyFont="1" applyFill="1" applyBorder="1" applyAlignment="1" applyProtection="1">
      <alignment horizontal="justify" vertical="top" wrapText="1"/>
      <protection locked="0"/>
    </xf>
    <xf numFmtId="0" fontId="6" fillId="5" borderId="19" xfId="0" applyFont="1" applyFill="1" applyBorder="1" applyAlignment="1" applyProtection="1">
      <alignment horizontal="justify" vertical="top" wrapText="1"/>
      <protection locked="0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6" fillId="6" borderId="13" xfId="0" applyFont="1" applyFill="1" applyBorder="1" applyAlignment="1" applyProtection="1">
      <alignment horizontal="justify" vertical="top" wrapText="1"/>
      <protection locked="0"/>
    </xf>
    <xf numFmtId="0" fontId="6" fillId="6" borderId="14" xfId="0" applyFont="1" applyFill="1" applyBorder="1" applyAlignment="1" applyProtection="1">
      <alignment horizontal="justify" vertical="top" wrapText="1"/>
      <protection locked="0"/>
    </xf>
    <xf numFmtId="0" fontId="6" fillId="6" borderId="15" xfId="0" applyFont="1" applyFill="1" applyBorder="1" applyAlignment="1" applyProtection="1">
      <alignment horizontal="justify" vertical="top" wrapText="1"/>
      <protection locked="0"/>
    </xf>
    <xf numFmtId="0" fontId="6" fillId="6" borderId="16" xfId="0" applyFont="1" applyFill="1" applyBorder="1" applyAlignment="1" applyProtection="1">
      <alignment horizontal="justify" vertical="top" wrapText="1"/>
      <protection locked="0"/>
    </xf>
    <xf numFmtId="0" fontId="6" fillId="6" borderId="0" xfId="0" applyFont="1" applyFill="1" applyBorder="1" applyAlignment="1" applyProtection="1">
      <alignment horizontal="justify" vertical="top" wrapText="1"/>
      <protection locked="0"/>
    </xf>
    <xf numFmtId="0" fontId="6" fillId="6" borderId="1" xfId="0" applyFont="1" applyFill="1" applyBorder="1" applyAlignment="1" applyProtection="1">
      <alignment horizontal="justify" vertical="top" wrapText="1"/>
      <protection locked="0"/>
    </xf>
    <xf numFmtId="0" fontId="6" fillId="6" borderId="17" xfId="0" applyFont="1" applyFill="1" applyBorder="1" applyAlignment="1" applyProtection="1">
      <alignment horizontal="justify" vertical="top" wrapText="1"/>
      <protection locked="0"/>
    </xf>
    <xf numFmtId="0" fontId="6" fillId="6" borderId="18" xfId="0" applyFont="1" applyFill="1" applyBorder="1" applyAlignment="1" applyProtection="1">
      <alignment horizontal="justify" vertical="top" wrapText="1"/>
      <protection locked="0"/>
    </xf>
    <xf numFmtId="0" fontId="6" fillId="6" borderId="19" xfId="0" applyFont="1" applyFill="1" applyBorder="1" applyAlignment="1" applyProtection="1">
      <alignment horizontal="justify" vertical="top" wrapText="1"/>
      <protection locked="0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</cellXfs>
  <cellStyles count="93">
    <cellStyle name="=C:\WINNT\SYSTEM32\COMMAND.COM" xfId="12"/>
    <cellStyle name="=C:\WINNT\SYSTEM32\COMMAND.COM 2" xfId="13"/>
    <cellStyle name="=C:\WINNT\SYSTEM32\COMMAND.COM 2 2" xfId="2"/>
    <cellStyle name="=C:\WINNT\SYSTEM32\COMMAND.COM 3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40% - Accent1" xfId="21"/>
    <cellStyle name="40% - Accent2" xfId="22"/>
    <cellStyle name="40% - Accent3" xfId="23"/>
    <cellStyle name="40% - Accent4" xfId="24"/>
    <cellStyle name="40% - Accent5" xfId="25"/>
    <cellStyle name="40% - Accent6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Comma 2" xfId="42"/>
    <cellStyle name="Explanatory Text" xfId="43"/>
    <cellStyle name="Good" xfId="44"/>
    <cellStyle name="Heading 1" xfId="45"/>
    <cellStyle name="Heading 2" xfId="46"/>
    <cellStyle name="Heading 3" xfId="47"/>
    <cellStyle name="Heading 4" xfId="48"/>
    <cellStyle name="Hipervínculo 2" xfId="49"/>
    <cellStyle name="Input" xfId="50"/>
    <cellStyle name="Linked Cell" xfId="51"/>
    <cellStyle name="Millares" xfId="1" builtinId="3"/>
    <cellStyle name="Millares 2" xfId="4"/>
    <cellStyle name="Millares 2 2" xfId="8"/>
    <cellStyle name="Millares 2 3" xfId="11"/>
    <cellStyle name="Millares 3" xfId="7"/>
    <cellStyle name="Millares 4" xfId="10"/>
    <cellStyle name="Millares 5" xfId="71"/>
    <cellStyle name="Millares 5 2" xfId="78"/>
    <cellStyle name="Millares 6" xfId="76"/>
    <cellStyle name="Millares 6 2" xfId="80"/>
    <cellStyle name="Millares 7" xfId="84"/>
    <cellStyle name="Millares 7 2" xfId="91"/>
    <cellStyle name="Millares 8" xfId="88"/>
    <cellStyle name="Moneda 2" xfId="52"/>
    <cellStyle name="Neutral 2" xfId="72"/>
    <cellStyle name="Normal" xfId="0" builtinId="0"/>
    <cellStyle name="Normal 10" xfId="53"/>
    <cellStyle name="Normal 11" xfId="54"/>
    <cellStyle name="Normal 11 2" xfId="55"/>
    <cellStyle name="Normal 11 2 2" xfId="56"/>
    <cellStyle name="Normal 11 2 2 2" xfId="57"/>
    <cellStyle name="Normal 12" xfId="70"/>
    <cellStyle name="Normal 12 2" xfId="77"/>
    <cellStyle name="Normal 13" xfId="75"/>
    <cellStyle name="Normal 13 2" xfId="79"/>
    <cellStyle name="Normal 14" xfId="83"/>
    <cellStyle name="Normal 14 2" xfId="90"/>
    <cellStyle name="Normal 15" xfId="87"/>
    <cellStyle name="Normal 2" xfId="5"/>
    <cellStyle name="Normal 2 2" xfId="58"/>
    <cellStyle name="Normal 2 3" xfId="81"/>
    <cellStyle name="Normal 2 3 2" xfId="82"/>
    <cellStyle name="Normal 3" xfId="3"/>
    <cellStyle name="Normal 3 2" xfId="85"/>
    <cellStyle name="Normal 4" xfId="6"/>
    <cellStyle name="Normal 4 2" xfId="86"/>
    <cellStyle name="Normal 4 2 2" xfId="92"/>
    <cellStyle name="Normal 4 3" xfId="89"/>
    <cellStyle name="Normal 5" xfId="9"/>
    <cellStyle name="Normal 6" xfId="59"/>
    <cellStyle name="Normal 7" xfId="60"/>
    <cellStyle name="Normal 8" xfId="61"/>
    <cellStyle name="Normal 9" xfId="62"/>
    <cellStyle name="Normal 9 2" xfId="63"/>
    <cellStyle name="Normal 9 2 2" xfId="64"/>
    <cellStyle name="Note" xfId="65"/>
    <cellStyle name="Note 2" xfId="73"/>
    <cellStyle name="Output" xfId="66"/>
    <cellStyle name="Porcentual 2" xfId="67"/>
    <cellStyle name="Title" xfId="68"/>
    <cellStyle name="Total 2" xfId="74"/>
    <cellStyle name="Warning Text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332317</xdr:colOff>
      <xdr:row>1</xdr:row>
      <xdr:rowOff>83609</xdr:rowOff>
    </xdr:from>
    <xdr:to>
      <xdr:col>13</xdr:col>
      <xdr:colOff>636849</xdr:colOff>
      <xdr:row>4</xdr:row>
      <xdr:rowOff>118587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92484" y="496359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333374</xdr:colOff>
      <xdr:row>1</xdr:row>
      <xdr:rowOff>107897</xdr:rowOff>
    </xdr:from>
    <xdr:to>
      <xdr:col>13</xdr:col>
      <xdr:colOff>637906</xdr:colOff>
      <xdr:row>4</xdr:row>
      <xdr:rowOff>142875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3799" y="517472"/>
          <a:ext cx="1799957" cy="530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showGridLines="0" tabSelected="1" view="pageBreakPreview" topLeftCell="A13" zoomScale="60" zoomScaleNormal="100" workbookViewId="0">
      <selection activeCell="D25" sqref="D25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  <col min="16" max="16" width="11.85546875" bestFit="1" customWidth="1"/>
  </cols>
  <sheetData>
    <row r="1" spans="1:19" ht="32.25" customHeight="1" x14ac:dyDescent="0.2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1"/>
    </row>
    <row r="2" spans="1:19" s="19" customFormat="1" ht="9.1999999999999993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9" x14ac:dyDescent="0.25">
      <c r="A3" s="152" t="s">
        <v>1</v>
      </c>
      <c r="B3" s="152"/>
      <c r="C3" s="153" t="s">
        <v>26</v>
      </c>
      <c r="D3" s="153"/>
      <c r="E3" s="153"/>
      <c r="F3" s="153"/>
      <c r="G3" s="153"/>
      <c r="H3" s="153"/>
      <c r="I3" s="153"/>
      <c r="J3" s="153"/>
      <c r="K3" s="153"/>
      <c r="L3" s="1"/>
      <c r="M3" s="2"/>
      <c r="N3" s="2"/>
    </row>
    <row r="4" spans="1:19" x14ac:dyDescent="0.25">
      <c r="A4" s="154" t="s">
        <v>2</v>
      </c>
      <c r="B4" s="152"/>
      <c r="C4" s="153" t="s">
        <v>24</v>
      </c>
      <c r="D4" s="153"/>
      <c r="E4" s="153"/>
      <c r="F4" s="153"/>
      <c r="G4" s="153"/>
      <c r="H4" s="153"/>
      <c r="I4" s="153"/>
      <c r="J4" s="153"/>
      <c r="K4" s="153"/>
      <c r="L4" s="1"/>
      <c r="M4" s="2"/>
      <c r="N4" s="2"/>
    </row>
    <row r="5" spans="1:19" x14ac:dyDescent="0.25">
      <c r="A5" s="154" t="s">
        <v>3</v>
      </c>
      <c r="B5" s="154"/>
      <c r="C5" s="153" t="s">
        <v>4</v>
      </c>
      <c r="D5" s="153"/>
      <c r="E5" s="17"/>
      <c r="F5" s="17"/>
      <c r="G5" s="17"/>
      <c r="H5" s="17"/>
      <c r="I5" s="17"/>
      <c r="J5" s="17"/>
      <c r="K5" s="17"/>
      <c r="L5" s="3"/>
    </row>
    <row r="6" spans="1:19" ht="9.1999999999999993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9" ht="39" thickBot="1" x14ac:dyDescent="0.3">
      <c r="A7" s="21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71" t="s">
        <v>15</v>
      </c>
      <c r="L7" s="6"/>
      <c r="M7" s="33" t="s">
        <v>16</v>
      </c>
      <c r="N7" s="34" t="s">
        <v>17</v>
      </c>
    </row>
    <row r="8" spans="1:19" x14ac:dyDescent="0.25">
      <c r="A8" s="22">
        <v>41730</v>
      </c>
      <c r="B8" s="133">
        <v>91.651541666666674</v>
      </c>
      <c r="C8" s="134">
        <v>0.17683333333333331</v>
      </c>
      <c r="D8" s="135">
        <v>2.2511666666666668</v>
      </c>
      <c r="E8" s="137">
        <v>2.4279999999999999</v>
      </c>
      <c r="F8" s="133">
        <v>5.1360000000000001</v>
      </c>
      <c r="G8" s="96">
        <v>224.49950000000001</v>
      </c>
      <c r="H8" s="96">
        <v>19.035499999999999</v>
      </c>
      <c r="I8" s="96">
        <v>38.825299999999999</v>
      </c>
      <c r="J8" s="96">
        <v>50.1434</v>
      </c>
      <c r="K8" s="98">
        <v>0.14319999999999999</v>
      </c>
      <c r="L8" s="20"/>
      <c r="M8" s="73"/>
      <c r="N8" s="73"/>
    </row>
    <row r="9" spans="1:19" x14ac:dyDescent="0.25">
      <c r="A9" s="22">
        <f>+A8+1</f>
        <v>41731</v>
      </c>
      <c r="B9" s="133">
        <v>91.411333333333346</v>
      </c>
      <c r="C9" s="134">
        <v>0.199875</v>
      </c>
      <c r="D9" s="135">
        <v>2.300125</v>
      </c>
      <c r="E9" s="137">
        <v>2.5</v>
      </c>
      <c r="F9" s="133">
        <v>5.2809999999999997</v>
      </c>
      <c r="G9" s="94">
        <v>228.58449999999999</v>
      </c>
      <c r="H9" s="94">
        <v>17.914400000000001</v>
      </c>
      <c r="I9" s="97">
        <v>38.853299999999997</v>
      </c>
      <c r="J9" s="97">
        <v>50.122199999999999</v>
      </c>
      <c r="K9" s="95">
        <v>0.16420000000000001</v>
      </c>
      <c r="L9" s="20"/>
      <c r="M9" s="31"/>
      <c r="N9" s="31"/>
    </row>
    <row r="10" spans="1:19" x14ac:dyDescent="0.25">
      <c r="A10" s="22">
        <f>+A9+1</f>
        <v>41732</v>
      </c>
      <c r="B10" s="131">
        <v>91.41495833333336</v>
      </c>
      <c r="C10" s="132">
        <v>0.21195833333333336</v>
      </c>
      <c r="D10" s="136">
        <v>2.1696249999999999</v>
      </c>
      <c r="E10" s="137">
        <v>2.3815833333333334</v>
      </c>
      <c r="F10" s="131">
        <v>5.4059999999999997</v>
      </c>
      <c r="G10" s="94">
        <v>228.73310000000001</v>
      </c>
      <c r="H10" s="94">
        <v>16.938199999999998</v>
      </c>
      <c r="I10" s="97">
        <v>38.920999999999999</v>
      </c>
      <c r="J10" s="97">
        <v>50.210900000000002</v>
      </c>
      <c r="K10" s="95">
        <v>0.15459999999999999</v>
      </c>
      <c r="L10" s="20"/>
      <c r="M10" s="31"/>
      <c r="N10" s="31"/>
      <c r="S10" s="35"/>
    </row>
    <row r="11" spans="1:19" x14ac:dyDescent="0.25">
      <c r="A11" s="22">
        <f t="shared" ref="A11:A37" si="0">+A10+1</f>
        <v>41733</v>
      </c>
      <c r="B11" s="131">
        <v>91.366583333333338</v>
      </c>
      <c r="C11" s="132">
        <v>0.22712499999999999</v>
      </c>
      <c r="D11" s="136">
        <v>2.0868333333333329</v>
      </c>
      <c r="E11" s="137">
        <v>2.3139583333333329</v>
      </c>
      <c r="F11" s="131">
        <v>5.4450000000000003</v>
      </c>
      <c r="G11" s="94">
        <v>224.7158</v>
      </c>
      <c r="H11" s="94">
        <v>16.195699999999999</v>
      </c>
      <c r="I11" s="97">
        <v>39.004600000000003</v>
      </c>
      <c r="J11" s="97">
        <v>50.285400000000003</v>
      </c>
      <c r="K11" s="95">
        <v>0.13189999999999999</v>
      </c>
      <c r="L11" s="20"/>
      <c r="M11" s="31"/>
      <c r="N11" s="31"/>
      <c r="S11" s="35"/>
    </row>
    <row r="12" spans="1:19" x14ac:dyDescent="0.25">
      <c r="A12" s="22">
        <f t="shared" si="0"/>
        <v>41734</v>
      </c>
      <c r="B12" s="131">
        <v>91.237608695652185</v>
      </c>
      <c r="C12" s="132">
        <v>0.18656521739130436</v>
      </c>
      <c r="D12" s="136">
        <v>2.1688695652173915</v>
      </c>
      <c r="E12" s="137">
        <v>2.3554347826086959</v>
      </c>
      <c r="F12" s="131">
        <v>5.6059999999999999</v>
      </c>
      <c r="G12" s="94">
        <v>222.81399999999999</v>
      </c>
      <c r="H12" s="94">
        <v>16.775700000000001</v>
      </c>
      <c r="I12" s="97">
        <v>38.985900000000001</v>
      </c>
      <c r="J12" s="97">
        <v>50.265900000000002</v>
      </c>
      <c r="K12" s="95">
        <v>0.1414</v>
      </c>
      <c r="L12" s="20"/>
      <c r="M12" s="31"/>
      <c r="N12" s="31"/>
    </row>
    <row r="13" spans="1:19" x14ac:dyDescent="0.25">
      <c r="A13" s="22">
        <f t="shared" si="0"/>
        <v>41735</v>
      </c>
      <c r="B13" s="131">
        <v>91.591333333333338</v>
      </c>
      <c r="C13" s="132">
        <v>0.2278333333333333</v>
      </c>
      <c r="D13" s="136">
        <v>2.0984583333333333</v>
      </c>
      <c r="E13" s="137">
        <v>2.3262916666666666</v>
      </c>
      <c r="F13" s="131">
        <v>5.36</v>
      </c>
      <c r="G13" s="94">
        <v>221.9716</v>
      </c>
      <c r="H13" s="94">
        <v>15.707800000000001</v>
      </c>
      <c r="I13" s="97">
        <v>38.877200000000002</v>
      </c>
      <c r="J13" s="97">
        <v>50.206899999999997</v>
      </c>
      <c r="K13" s="95">
        <v>0.16639999999999999</v>
      </c>
      <c r="L13" s="20"/>
      <c r="M13" s="31"/>
      <c r="N13" s="31"/>
    </row>
    <row r="14" spans="1:19" x14ac:dyDescent="0.25">
      <c r="A14" s="22">
        <f t="shared" si="0"/>
        <v>41736</v>
      </c>
      <c r="B14" s="131">
        <v>91.710291666666663</v>
      </c>
      <c r="C14" s="132">
        <v>0.22904166666666667</v>
      </c>
      <c r="D14" s="136">
        <v>2.1207500000000001</v>
      </c>
      <c r="E14" s="137">
        <v>2.3497916666666669</v>
      </c>
      <c r="F14" s="131">
        <v>5.1689999999999996</v>
      </c>
      <c r="G14" s="94">
        <v>220.88249999999999</v>
      </c>
      <c r="H14" s="94">
        <v>16.333600000000001</v>
      </c>
      <c r="I14" s="97">
        <v>38.847700000000003</v>
      </c>
      <c r="J14" s="97">
        <v>50.179099999999998</v>
      </c>
      <c r="K14" s="95">
        <v>0.18609999999999999</v>
      </c>
      <c r="L14" s="20"/>
      <c r="M14" s="31"/>
      <c r="N14" s="31"/>
    </row>
    <row r="15" spans="1:19" x14ac:dyDescent="0.25">
      <c r="A15" s="22">
        <f t="shared" si="0"/>
        <v>41737</v>
      </c>
      <c r="B15" s="131">
        <v>91.849791666666647</v>
      </c>
      <c r="C15" s="132">
        <v>0.2173333333333333</v>
      </c>
      <c r="D15" s="138">
        <v>2.187875</v>
      </c>
      <c r="E15" s="137">
        <v>2.4052083333333334</v>
      </c>
      <c r="F15" s="131">
        <v>5.077</v>
      </c>
      <c r="G15" s="94">
        <v>223.1139</v>
      </c>
      <c r="H15" s="94">
        <v>16.799600000000002</v>
      </c>
      <c r="I15" s="97">
        <v>38.739699999999999</v>
      </c>
      <c r="J15" s="97">
        <v>50.095100000000002</v>
      </c>
      <c r="K15" s="95">
        <v>0.18440000000000001</v>
      </c>
      <c r="L15" s="20"/>
      <c r="M15" s="31"/>
      <c r="N15" s="31"/>
    </row>
    <row r="16" spans="1:19" x14ac:dyDescent="0.25">
      <c r="A16" s="22">
        <f t="shared" si="0"/>
        <v>41738</v>
      </c>
      <c r="B16" s="131">
        <v>91.811291666666648</v>
      </c>
      <c r="C16" s="132">
        <v>0.20854166666666671</v>
      </c>
      <c r="D16" s="138">
        <v>2.1605416666666657</v>
      </c>
      <c r="E16" s="137">
        <v>2.3690833333333323</v>
      </c>
      <c r="F16" s="131">
        <v>5.0990000000000002</v>
      </c>
      <c r="G16" s="94">
        <v>224.18379999999999</v>
      </c>
      <c r="H16" s="94">
        <v>18.517800000000001</v>
      </c>
      <c r="I16" s="97">
        <v>38.797499999999999</v>
      </c>
      <c r="J16" s="97">
        <v>50.146500000000003</v>
      </c>
      <c r="K16" s="95">
        <v>0.2001</v>
      </c>
      <c r="L16" s="20"/>
      <c r="M16" s="31"/>
      <c r="N16" s="31"/>
    </row>
    <row r="17" spans="1:14" x14ac:dyDescent="0.25">
      <c r="A17" s="22">
        <f t="shared" si="0"/>
        <v>41739</v>
      </c>
      <c r="B17" s="131">
        <v>91.653166666666664</v>
      </c>
      <c r="C17" s="132">
        <v>0.1565</v>
      </c>
      <c r="D17" s="138">
        <v>2.2686249999999997</v>
      </c>
      <c r="E17" s="137">
        <v>2.4251249999999995</v>
      </c>
      <c r="F17" s="131">
        <v>5.2869999999999999</v>
      </c>
      <c r="G17" s="94">
        <v>227.86859999999999</v>
      </c>
      <c r="H17" s="94">
        <v>19.018000000000001</v>
      </c>
      <c r="I17" s="97">
        <v>38.772199999999998</v>
      </c>
      <c r="J17" s="97">
        <v>50.119399999999999</v>
      </c>
      <c r="K17" s="95">
        <v>0.1527</v>
      </c>
      <c r="L17" s="20"/>
      <c r="M17" s="31"/>
      <c r="N17" s="31"/>
    </row>
    <row r="18" spans="1:14" x14ac:dyDescent="0.25">
      <c r="A18" s="22">
        <f t="shared" si="0"/>
        <v>41740</v>
      </c>
      <c r="B18" s="131">
        <v>91.277541666666664</v>
      </c>
      <c r="C18" s="132">
        <v>0.21012500000000001</v>
      </c>
      <c r="D18" s="138">
        <v>2.1752083333333334</v>
      </c>
      <c r="E18" s="137">
        <v>2.3853333333333335</v>
      </c>
      <c r="F18" s="131">
        <v>5.7050000000000001</v>
      </c>
      <c r="G18" s="94">
        <v>223.58519999999999</v>
      </c>
      <c r="H18" s="94">
        <v>18.9406</v>
      </c>
      <c r="I18" s="97">
        <v>38.892099999999999</v>
      </c>
      <c r="J18" s="97">
        <v>50.186300000000003</v>
      </c>
      <c r="K18" s="95">
        <v>0.16600000000000001</v>
      </c>
      <c r="L18" s="20"/>
      <c r="M18" s="31"/>
      <c r="N18" s="31"/>
    </row>
    <row r="19" spans="1:14" x14ac:dyDescent="0.25">
      <c r="A19" s="22">
        <f t="shared" si="0"/>
        <v>41741</v>
      </c>
      <c r="B19" s="131">
        <v>91.727166666666662</v>
      </c>
      <c r="C19" s="132">
        <v>0.22908333333333331</v>
      </c>
      <c r="D19" s="138">
        <v>2.1512500000000006</v>
      </c>
      <c r="E19" s="137">
        <v>2.3803333333333336</v>
      </c>
      <c r="F19" s="131">
        <v>5.2869999999999999</v>
      </c>
      <c r="G19" s="94">
        <v>221.83779999999999</v>
      </c>
      <c r="H19" s="94">
        <v>18.805599999999998</v>
      </c>
      <c r="I19" s="97">
        <v>38.764000000000003</v>
      </c>
      <c r="J19" s="97">
        <v>50.115299999999998</v>
      </c>
      <c r="K19" s="95">
        <v>0.1338</v>
      </c>
      <c r="L19" s="20"/>
      <c r="M19" s="31"/>
      <c r="N19" s="31"/>
    </row>
    <row r="20" spans="1:14" x14ac:dyDescent="0.25">
      <c r="A20" s="22">
        <f t="shared" si="0"/>
        <v>41742</v>
      </c>
      <c r="B20" s="131">
        <v>91.521416666666667</v>
      </c>
      <c r="C20" s="132">
        <v>0.21545833333333339</v>
      </c>
      <c r="D20" s="138">
        <v>2.1764166666666669</v>
      </c>
      <c r="E20" s="137">
        <v>2.3918750000000002</v>
      </c>
      <c r="F20" s="131">
        <v>5.4880000000000004</v>
      </c>
      <c r="G20" s="94">
        <v>221.2653</v>
      </c>
      <c r="H20" s="94">
        <v>17.7258</v>
      </c>
      <c r="I20" s="97">
        <v>38.8155</v>
      </c>
      <c r="J20" s="97">
        <v>50.145699999999998</v>
      </c>
      <c r="K20" s="95">
        <v>0.1799</v>
      </c>
      <c r="L20" s="20"/>
      <c r="M20" s="31"/>
      <c r="N20" s="31"/>
    </row>
    <row r="21" spans="1:14" x14ac:dyDescent="0.25">
      <c r="A21" s="22">
        <f t="shared" si="0"/>
        <v>41743</v>
      </c>
      <c r="B21" s="131">
        <v>92.084583333333327</v>
      </c>
      <c r="C21" s="132">
        <v>0.22891666666666668</v>
      </c>
      <c r="D21" s="138">
        <v>2.1967916666666665</v>
      </c>
      <c r="E21" s="137">
        <v>2.4257083333333331</v>
      </c>
      <c r="F21" s="131">
        <v>4.9210000000000003</v>
      </c>
      <c r="G21" s="94">
        <v>219.72790000000001</v>
      </c>
      <c r="H21" s="94">
        <v>15.75</v>
      </c>
      <c r="I21" s="97">
        <v>38.622</v>
      </c>
      <c r="J21" s="97">
        <v>50.015799999999999</v>
      </c>
      <c r="K21" s="95">
        <v>0.14860000000000001</v>
      </c>
      <c r="L21" s="20"/>
      <c r="M21" s="31"/>
      <c r="N21" s="31"/>
    </row>
    <row r="22" spans="1:14" x14ac:dyDescent="0.25">
      <c r="A22" s="22">
        <f t="shared" si="0"/>
        <v>41744</v>
      </c>
      <c r="B22" s="131">
        <v>91.908416666666668</v>
      </c>
      <c r="C22" s="132">
        <v>0.18754166666666663</v>
      </c>
      <c r="D22" s="138">
        <v>2.2690416666666668</v>
      </c>
      <c r="E22" s="137">
        <v>2.4565833333333336</v>
      </c>
      <c r="F22" s="131">
        <v>5.1050000000000004</v>
      </c>
      <c r="G22" s="94">
        <v>221.0874</v>
      </c>
      <c r="H22" s="94">
        <v>15.2165</v>
      </c>
      <c r="I22" s="97">
        <v>38.634999999999998</v>
      </c>
      <c r="J22" s="97">
        <v>50.019399999999997</v>
      </c>
      <c r="K22" s="95">
        <v>9.9099999999999994E-2</v>
      </c>
      <c r="L22" s="20"/>
      <c r="M22" s="31"/>
      <c r="N22" s="31"/>
    </row>
    <row r="23" spans="1:14" x14ac:dyDescent="0.25">
      <c r="A23" s="22">
        <f t="shared" si="0"/>
        <v>41745</v>
      </c>
      <c r="B23" s="131">
        <v>91.474833333333336</v>
      </c>
      <c r="C23" s="132">
        <v>0.16354166666666667</v>
      </c>
      <c r="D23" s="138">
        <v>2.244875</v>
      </c>
      <c r="E23" s="137">
        <v>2.4084166666666667</v>
      </c>
      <c r="F23" s="131">
        <v>5.5179999999999998</v>
      </c>
      <c r="G23" s="94">
        <v>219.2236</v>
      </c>
      <c r="H23" s="94">
        <v>17.6585</v>
      </c>
      <c r="I23" s="97">
        <v>38.808599999999998</v>
      </c>
      <c r="J23" s="97">
        <v>50.1464</v>
      </c>
      <c r="K23" s="95">
        <v>0.1832</v>
      </c>
      <c r="L23" s="20"/>
      <c r="M23" s="31"/>
      <c r="N23" s="31"/>
    </row>
    <row r="24" spans="1:14" x14ac:dyDescent="0.25">
      <c r="A24" s="22">
        <f t="shared" si="0"/>
        <v>41746</v>
      </c>
      <c r="B24" s="131">
        <v>91.023250000000004</v>
      </c>
      <c r="C24" s="132">
        <v>0.17770833333333333</v>
      </c>
      <c r="D24" s="138">
        <v>2.2304166666666667</v>
      </c>
      <c r="E24" s="137">
        <v>2.4081250000000001</v>
      </c>
      <c r="F24" s="131">
        <v>5.8719999999999999</v>
      </c>
      <c r="G24" s="94">
        <v>217.03210000000001</v>
      </c>
      <c r="H24" s="94">
        <v>17.661200000000001</v>
      </c>
      <c r="I24" s="97">
        <v>38.9724</v>
      </c>
      <c r="J24" s="97">
        <v>50.237499999999997</v>
      </c>
      <c r="K24" s="95">
        <v>0.15</v>
      </c>
      <c r="L24" s="20"/>
      <c r="M24" s="31"/>
      <c r="N24" s="31"/>
    </row>
    <row r="25" spans="1:14" x14ac:dyDescent="0.25">
      <c r="A25" s="22">
        <f t="shared" si="0"/>
        <v>41747</v>
      </c>
      <c r="B25" s="131">
        <v>91.352791666666675</v>
      </c>
      <c r="C25" s="132">
        <v>0.17991666666666664</v>
      </c>
      <c r="D25" s="138">
        <v>2.2667499999999996</v>
      </c>
      <c r="E25" s="137">
        <v>2.4466666666666663</v>
      </c>
      <c r="F25" s="131">
        <v>5.6020000000000003</v>
      </c>
      <c r="G25" s="94">
        <v>219.88509999999999</v>
      </c>
      <c r="H25" s="94">
        <v>17.073899999999998</v>
      </c>
      <c r="I25" s="97">
        <v>38.823</v>
      </c>
      <c r="J25" s="97">
        <v>50.134</v>
      </c>
      <c r="K25" s="95">
        <v>0.1507</v>
      </c>
      <c r="L25" s="20"/>
      <c r="M25" s="31"/>
      <c r="N25" s="31"/>
    </row>
    <row r="26" spans="1:14" x14ac:dyDescent="0.25">
      <c r="A26" s="22">
        <f t="shared" si="0"/>
        <v>41748</v>
      </c>
      <c r="B26" s="131">
        <v>91.957125000000019</v>
      </c>
      <c r="C26" s="132">
        <v>0.22970833333333338</v>
      </c>
      <c r="D26" s="138">
        <v>2.0937916666666672</v>
      </c>
      <c r="E26" s="137">
        <v>2.3235000000000006</v>
      </c>
      <c r="F26" s="131">
        <v>5.133</v>
      </c>
      <c r="G26" s="94">
        <v>218.4307</v>
      </c>
      <c r="H26" s="94">
        <v>16.912500000000001</v>
      </c>
      <c r="I26" s="97">
        <v>38.729300000000002</v>
      </c>
      <c r="J26" s="97">
        <v>50.122999999999998</v>
      </c>
      <c r="K26" s="95">
        <v>0.19570000000000001</v>
      </c>
      <c r="L26" s="20"/>
      <c r="M26" s="31"/>
      <c r="N26" s="31"/>
    </row>
    <row r="27" spans="1:14" x14ac:dyDescent="0.25">
      <c r="A27" s="22">
        <f t="shared" si="0"/>
        <v>41749</v>
      </c>
      <c r="B27" s="131">
        <v>92.083083333333335</v>
      </c>
      <c r="C27" s="132">
        <v>0.2659583333333333</v>
      </c>
      <c r="D27" s="138">
        <v>2.0285000000000006</v>
      </c>
      <c r="E27" s="137">
        <v>2.2944583333333339</v>
      </c>
      <c r="F27" s="131">
        <v>5.0469999999999997</v>
      </c>
      <c r="G27" s="94">
        <v>216.23140000000001</v>
      </c>
      <c r="H27" s="94">
        <v>17.164899999999999</v>
      </c>
      <c r="I27" s="97">
        <v>38.711300000000001</v>
      </c>
      <c r="J27" s="97">
        <v>50.117199999999997</v>
      </c>
      <c r="K27" s="95">
        <v>0.13539999999999999</v>
      </c>
      <c r="L27" s="20"/>
      <c r="M27" s="31"/>
      <c r="N27" s="31"/>
    </row>
    <row r="28" spans="1:14" x14ac:dyDescent="0.25">
      <c r="A28" s="22">
        <f t="shared" si="0"/>
        <v>41750</v>
      </c>
      <c r="B28" s="131">
        <v>91.702416666666679</v>
      </c>
      <c r="C28" s="132">
        <v>0.23637500000000003</v>
      </c>
      <c r="D28" s="138">
        <v>2.1395833333333338</v>
      </c>
      <c r="E28" s="137">
        <v>2.3759583333333341</v>
      </c>
      <c r="F28" s="131">
        <v>5.3140000000000001</v>
      </c>
      <c r="G28" s="94">
        <v>218.58629999999999</v>
      </c>
      <c r="H28" s="94">
        <v>18.107700000000001</v>
      </c>
      <c r="I28" s="97">
        <v>38.775300000000001</v>
      </c>
      <c r="J28" s="97">
        <v>50.124600000000001</v>
      </c>
      <c r="K28" s="95">
        <v>0.17749999999999999</v>
      </c>
      <c r="L28" s="20"/>
      <c r="M28" s="31"/>
      <c r="N28" s="31"/>
    </row>
    <row r="29" spans="1:14" x14ac:dyDescent="0.25">
      <c r="A29" s="22">
        <f t="shared" si="0"/>
        <v>41751</v>
      </c>
      <c r="B29" s="131">
        <v>91.151708333333332</v>
      </c>
      <c r="C29" s="132">
        <v>0.22150000000000003</v>
      </c>
      <c r="D29" s="138">
        <v>2.1928750000000004</v>
      </c>
      <c r="E29" s="137">
        <v>2.4143750000000006</v>
      </c>
      <c r="F29" s="131">
        <v>5.7069999999999999</v>
      </c>
      <c r="G29" s="94">
        <v>217.99719999999999</v>
      </c>
      <c r="H29" s="94">
        <v>18.450600000000001</v>
      </c>
      <c r="I29" s="97">
        <v>38.945</v>
      </c>
      <c r="J29" s="97">
        <v>50.208500000000001</v>
      </c>
      <c r="K29" s="95">
        <v>0.18579999999999999</v>
      </c>
      <c r="L29" s="20"/>
      <c r="M29" s="31"/>
      <c r="N29" s="31"/>
    </row>
    <row r="30" spans="1:14" x14ac:dyDescent="0.25">
      <c r="A30" s="22">
        <f t="shared" si="0"/>
        <v>41752</v>
      </c>
      <c r="B30" s="131">
        <v>91.192750000000004</v>
      </c>
      <c r="C30" s="132">
        <v>0.22533333333333341</v>
      </c>
      <c r="D30" s="138">
        <v>2.1604583333333336</v>
      </c>
      <c r="E30" s="137">
        <v>2.385791666666667</v>
      </c>
      <c r="F30" s="131">
        <v>5.6459999999999999</v>
      </c>
      <c r="G30" s="94">
        <v>220.7704</v>
      </c>
      <c r="H30" s="94">
        <v>18.817</v>
      </c>
      <c r="I30" s="97">
        <v>38.971400000000003</v>
      </c>
      <c r="J30" s="97">
        <v>50.235300000000002</v>
      </c>
      <c r="K30" s="95">
        <v>0.1862</v>
      </c>
      <c r="L30" s="20"/>
      <c r="M30" s="31"/>
      <c r="N30" s="31"/>
    </row>
    <row r="31" spans="1:14" x14ac:dyDescent="0.25">
      <c r="A31" s="22">
        <f t="shared" si="0"/>
        <v>41753</v>
      </c>
      <c r="B31" s="131">
        <v>91.29858333333334</v>
      </c>
      <c r="C31" s="132">
        <v>0.25420833333333331</v>
      </c>
      <c r="D31" s="138">
        <v>2.0815833333333331</v>
      </c>
      <c r="E31" s="137">
        <v>2.3357916666666663</v>
      </c>
      <c r="F31" s="131">
        <v>5.5369999999999999</v>
      </c>
      <c r="G31" s="94">
        <v>221.86519999999999</v>
      </c>
      <c r="H31" s="94">
        <v>17.795500000000001</v>
      </c>
      <c r="I31" s="97">
        <v>38.999499999999998</v>
      </c>
      <c r="J31" s="97">
        <v>50.266500000000001</v>
      </c>
      <c r="K31" s="95">
        <v>0.20960000000000001</v>
      </c>
      <c r="L31" s="20"/>
      <c r="M31" s="31"/>
      <c r="N31" s="31"/>
    </row>
    <row r="32" spans="1:14" x14ac:dyDescent="0.25">
      <c r="A32" s="22">
        <f t="shared" si="0"/>
        <v>41754</v>
      </c>
      <c r="B32" s="131">
        <v>91.825541666666666</v>
      </c>
      <c r="C32" s="132">
        <v>0.28308333333333335</v>
      </c>
      <c r="D32" s="138">
        <v>2.0388750000000004</v>
      </c>
      <c r="E32" s="137">
        <v>2.3219583333333338</v>
      </c>
      <c r="F32" s="131">
        <v>5.2240000000000002</v>
      </c>
      <c r="G32" s="94">
        <v>223.92850000000001</v>
      </c>
      <c r="H32" s="94">
        <v>18.6493</v>
      </c>
      <c r="I32" s="97">
        <v>38.7819</v>
      </c>
      <c r="J32" s="97">
        <v>50.141500000000001</v>
      </c>
      <c r="K32" s="95">
        <v>0.20030000000000001</v>
      </c>
      <c r="L32" s="20"/>
      <c r="M32" s="31"/>
      <c r="N32" s="31"/>
    </row>
    <row r="33" spans="1:14" x14ac:dyDescent="0.25">
      <c r="A33" s="22">
        <f t="shared" si="0"/>
        <v>41755</v>
      </c>
      <c r="B33" s="131">
        <v>92.002999999999986</v>
      </c>
      <c r="C33" s="132">
        <v>0.28591666666666665</v>
      </c>
      <c r="D33" s="138">
        <v>2.0394583333333336</v>
      </c>
      <c r="E33" s="137">
        <v>2.3253750000000002</v>
      </c>
      <c r="F33" s="131">
        <v>5.0730000000000004</v>
      </c>
      <c r="G33" s="94">
        <v>218.0898</v>
      </c>
      <c r="H33" s="94">
        <v>18.8872</v>
      </c>
      <c r="I33" s="97">
        <v>38.720700000000001</v>
      </c>
      <c r="J33" s="97">
        <v>50.104100000000003</v>
      </c>
      <c r="K33" s="95">
        <v>0.15909999999999999</v>
      </c>
      <c r="L33" s="20"/>
      <c r="M33" s="31"/>
      <c r="N33" s="31"/>
    </row>
    <row r="34" spans="1:14" x14ac:dyDescent="0.25">
      <c r="A34" s="22">
        <f t="shared" si="0"/>
        <v>41756</v>
      </c>
      <c r="B34" s="131">
        <v>91.80562500000002</v>
      </c>
      <c r="C34" s="132">
        <v>0.22629166666666664</v>
      </c>
      <c r="D34" s="138">
        <v>2.1076250000000005</v>
      </c>
      <c r="E34" s="137">
        <v>2.3339166666666671</v>
      </c>
      <c r="F34" s="131">
        <v>5.2350000000000003</v>
      </c>
      <c r="G34" s="94">
        <v>220.7287</v>
      </c>
      <c r="H34" s="94">
        <v>16.841799999999999</v>
      </c>
      <c r="I34" s="97">
        <v>38.780799999999999</v>
      </c>
      <c r="J34" s="97">
        <v>50.148800000000001</v>
      </c>
      <c r="K34" s="95">
        <v>9.8299999999999998E-2</v>
      </c>
      <c r="L34" s="20"/>
      <c r="M34" s="31"/>
      <c r="N34" s="31"/>
    </row>
    <row r="35" spans="1:14" x14ac:dyDescent="0.25">
      <c r="A35" s="22">
        <f t="shared" si="0"/>
        <v>41757</v>
      </c>
      <c r="B35" s="131">
        <v>91.863874999999993</v>
      </c>
      <c r="C35" s="132">
        <v>0.20250000000000001</v>
      </c>
      <c r="D35" s="138">
        <v>2.1269166666666668</v>
      </c>
      <c r="E35" s="137">
        <v>2.3294166666666669</v>
      </c>
      <c r="F35" s="131">
        <v>5.1790000000000003</v>
      </c>
      <c r="G35" s="94">
        <v>222.37090000000001</v>
      </c>
      <c r="H35" s="94">
        <v>18.098400000000002</v>
      </c>
      <c r="I35" s="97">
        <v>38.758400000000002</v>
      </c>
      <c r="J35" s="97">
        <v>50.135100000000001</v>
      </c>
      <c r="K35" s="95">
        <v>0.52010000000000001</v>
      </c>
      <c r="L35" s="20"/>
      <c r="M35" s="31"/>
      <c r="N35" s="31"/>
    </row>
    <row r="36" spans="1:14" x14ac:dyDescent="0.25">
      <c r="A36" s="22">
        <f t="shared" si="0"/>
        <v>41758</v>
      </c>
      <c r="B36" s="131">
        <v>91.853250000000017</v>
      </c>
      <c r="C36" s="132">
        <v>0.17766666666666667</v>
      </c>
      <c r="D36" s="138">
        <v>2.215125</v>
      </c>
      <c r="E36" s="137">
        <v>2.3927916666666667</v>
      </c>
      <c r="F36" s="131">
        <v>5.1840000000000002</v>
      </c>
      <c r="G36" s="94">
        <v>224.2328</v>
      </c>
      <c r="H36" s="94">
        <v>16.375499999999999</v>
      </c>
      <c r="I36" s="97">
        <v>38.708799999999997</v>
      </c>
      <c r="J36" s="97">
        <v>50.092500000000001</v>
      </c>
      <c r="K36" s="95">
        <v>0.15310000000000001</v>
      </c>
      <c r="L36" s="20"/>
      <c r="M36" s="31"/>
      <c r="N36" s="31"/>
    </row>
    <row r="37" spans="1:14" ht="15.75" thickBot="1" x14ac:dyDescent="0.3">
      <c r="A37" s="22">
        <f t="shared" si="0"/>
        <v>41759</v>
      </c>
      <c r="B37" s="131">
        <v>91.98070833333334</v>
      </c>
      <c r="C37" s="132">
        <v>0.174625</v>
      </c>
      <c r="D37" s="138">
        <v>2.2219999999999995</v>
      </c>
      <c r="E37" s="137">
        <v>2.3966249999999993</v>
      </c>
      <c r="F37" s="131">
        <v>5.0730000000000004</v>
      </c>
      <c r="G37" s="94">
        <v>219.80340000000001</v>
      </c>
      <c r="H37" s="94">
        <v>16.044799999999999</v>
      </c>
      <c r="I37" s="97">
        <v>38.653399999999998</v>
      </c>
      <c r="J37" s="97">
        <v>50.052100000000003</v>
      </c>
      <c r="K37" s="95">
        <v>9.4500000000000001E-2</v>
      </c>
      <c r="L37" s="20"/>
      <c r="M37" s="31"/>
      <c r="N37" s="31"/>
    </row>
    <row r="38" spans="1:14" x14ac:dyDescent="0.25">
      <c r="A38" s="139" t="s">
        <v>18</v>
      </c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7"/>
      <c r="M38" s="7"/>
      <c r="N38" s="7"/>
    </row>
    <row r="39" spans="1:14" ht="6.75" customHeight="1" thickBo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32"/>
      <c r="N39" s="32"/>
    </row>
    <row r="40" spans="1:14" x14ac:dyDescent="0.25">
      <c r="A40" s="27" t="s">
        <v>19</v>
      </c>
      <c r="B40" s="9">
        <f t="shared" ref="B40:K40" si="1">+MIN(B8:B37)</f>
        <v>91.023250000000004</v>
      </c>
      <c r="C40" s="9">
        <f t="shared" si="1"/>
        <v>0.1565</v>
      </c>
      <c r="D40" s="9">
        <f t="shared" si="1"/>
        <v>2.0285000000000006</v>
      </c>
      <c r="E40" s="9">
        <f t="shared" si="1"/>
        <v>2.2944583333333339</v>
      </c>
      <c r="F40" s="9">
        <f t="shared" si="1"/>
        <v>4.9210000000000003</v>
      </c>
      <c r="G40" s="9">
        <f t="shared" si="1"/>
        <v>216.23140000000001</v>
      </c>
      <c r="H40" s="9">
        <f t="shared" si="1"/>
        <v>15.2165</v>
      </c>
      <c r="I40" s="9">
        <f t="shared" si="1"/>
        <v>38.622</v>
      </c>
      <c r="J40" s="9">
        <f t="shared" si="1"/>
        <v>50.015799999999999</v>
      </c>
      <c r="K40" s="23">
        <f t="shared" si="1"/>
        <v>9.4500000000000001E-2</v>
      </c>
      <c r="L40" s="10"/>
      <c r="M40" s="59">
        <f>+MIN(M8:M37)</f>
        <v>0</v>
      </c>
      <c r="N40" s="23">
        <f>+MIN(N8:N37)</f>
        <v>0</v>
      </c>
    </row>
    <row r="41" spans="1:14" x14ac:dyDescent="0.25">
      <c r="A41" s="28" t="s">
        <v>20</v>
      </c>
      <c r="B41" s="11">
        <f t="shared" ref="B41:K41" si="2">+IF(ISERROR(AVERAGE(B8:B37)),"",AVERAGE(B8:B37))</f>
        <v>91.626185567632859</v>
      </c>
      <c r="C41" s="11">
        <f t="shared" si="2"/>
        <v>0.21390217391304348</v>
      </c>
      <c r="D41" s="11">
        <f t="shared" si="2"/>
        <v>2.1656803743961359</v>
      </c>
      <c r="E41" s="11">
        <f t="shared" si="2"/>
        <v>2.3795825483091795</v>
      </c>
      <c r="F41" s="11">
        <f t="shared" si="2"/>
        <v>5.3238666666666665</v>
      </c>
      <c r="G41" s="11">
        <f t="shared" si="2"/>
        <v>221.80156666666659</v>
      </c>
      <c r="H41" s="11">
        <f t="shared" si="2"/>
        <v>17.473786666666669</v>
      </c>
      <c r="I41" s="11">
        <f t="shared" si="2"/>
        <v>38.816426666666658</v>
      </c>
      <c r="J41" s="11">
        <f t="shared" si="2"/>
        <v>50.150813333333332</v>
      </c>
      <c r="K41" s="24">
        <f t="shared" si="2"/>
        <v>0.17173000000000002</v>
      </c>
      <c r="L41" s="10"/>
      <c r="M41" s="60" t="str">
        <f>+IF(ISERROR(AVERAGE(M8:M37)),"",AVERAGE(M8:M37))</f>
        <v/>
      </c>
      <c r="N41" s="24" t="str">
        <f>+IF(ISERROR(AVERAGE(N8:N37)),"",AVERAGE(N8:N37))</f>
        <v/>
      </c>
    </row>
    <row r="42" spans="1:14" x14ac:dyDescent="0.25">
      <c r="A42" s="29" t="s">
        <v>21</v>
      </c>
      <c r="B42" s="12">
        <f t="shared" ref="B42:K42" si="3">+MAX(B8:B37)</f>
        <v>92.084583333333327</v>
      </c>
      <c r="C42" s="12">
        <f t="shared" si="3"/>
        <v>0.28591666666666665</v>
      </c>
      <c r="D42" s="12">
        <f t="shared" si="3"/>
        <v>2.300125</v>
      </c>
      <c r="E42" s="12">
        <f t="shared" si="3"/>
        <v>2.5</v>
      </c>
      <c r="F42" s="12">
        <f t="shared" si="3"/>
        <v>5.8719999999999999</v>
      </c>
      <c r="G42" s="12">
        <f t="shared" si="3"/>
        <v>228.73310000000001</v>
      </c>
      <c r="H42" s="12">
        <f t="shared" si="3"/>
        <v>19.035499999999999</v>
      </c>
      <c r="I42" s="12">
        <f t="shared" si="3"/>
        <v>39.004600000000003</v>
      </c>
      <c r="J42" s="12">
        <f t="shared" si="3"/>
        <v>50.285400000000003</v>
      </c>
      <c r="K42" s="25">
        <f t="shared" si="3"/>
        <v>0.52010000000000001</v>
      </c>
      <c r="L42" s="10"/>
      <c r="M42" s="61">
        <f>+MAX(M8:M37)</f>
        <v>0</v>
      </c>
      <c r="N42" s="25">
        <f>+MAX(N8:N37)</f>
        <v>0</v>
      </c>
    </row>
    <row r="43" spans="1:14" ht="15.75" thickBot="1" x14ac:dyDescent="0.3">
      <c r="A43" s="30" t="s">
        <v>22</v>
      </c>
      <c r="B43" s="16">
        <f t="shared" ref="B43:K43" si="4">IF(ISERROR(STDEV(B8:B37)),"",STDEV(B8:B37))</f>
        <v>0.29878239274020774</v>
      </c>
      <c r="C43" s="16">
        <f t="shared" si="4"/>
        <v>3.2596422498764661E-2</v>
      </c>
      <c r="D43" s="16">
        <f t="shared" si="4"/>
        <v>7.3585828817595969E-2</v>
      </c>
      <c r="E43" s="16">
        <f t="shared" si="4"/>
        <v>4.8277812462445349E-2</v>
      </c>
      <c r="F43" s="16">
        <f t="shared" si="4"/>
        <v>0.23990123446712511</v>
      </c>
      <c r="G43" s="16">
        <f t="shared" si="4"/>
        <v>3.1906406578955395</v>
      </c>
      <c r="H43" s="16">
        <f t="shared" si="4"/>
        <v>1.1259455421795599</v>
      </c>
      <c r="I43" s="16">
        <f t="shared" si="4"/>
        <v>0.10836613522852939</v>
      </c>
      <c r="J43" s="16">
        <f t="shared" si="4"/>
        <v>6.7431603832345255E-2</v>
      </c>
      <c r="K43" s="26">
        <f t="shared" si="4"/>
        <v>7.2263264621750284E-2</v>
      </c>
      <c r="L43" s="10"/>
      <c r="M43" s="62" t="str">
        <f>IF(ISERROR(STDEV(M8:M37)),"",STDEV(M8:M37))</f>
        <v/>
      </c>
      <c r="N43" s="26" t="str">
        <f>IF(ISERROR(STDEV(N8:N37)),"",STDEV(N8:N37))</f>
        <v/>
      </c>
    </row>
    <row r="44" spans="1:14" ht="6.75" customHeight="1" x14ac:dyDescent="0.25">
      <c r="A44" s="13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1:14" x14ac:dyDescent="0.25">
      <c r="A45" s="15" t="s">
        <v>23</v>
      </c>
      <c r="B45" s="140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2"/>
    </row>
    <row r="46" spans="1:14" x14ac:dyDescent="0.25">
      <c r="A46" s="13"/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5"/>
    </row>
    <row r="47" spans="1:14" x14ac:dyDescent="0.25">
      <c r="A47" s="13"/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5"/>
    </row>
    <row r="48" spans="1:14" x14ac:dyDescent="0.25">
      <c r="A48" s="13"/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5"/>
    </row>
    <row r="49" spans="1:14" x14ac:dyDescent="0.25">
      <c r="A49" s="13"/>
      <c r="B49" s="146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8"/>
    </row>
  </sheetData>
  <protectedRanges>
    <protectedRange sqref="A5:L5 A3:B4 L3:L4" name="Rango1"/>
    <protectedRange sqref="C3:K4" name="Rango1_1"/>
  </protectedRanges>
  <mergeCells count="9">
    <mergeCell ref="A38:K38"/>
    <mergeCell ref="B45:N49"/>
    <mergeCell ref="A1:N1"/>
    <mergeCell ref="A3:B3"/>
    <mergeCell ref="C3:K3"/>
    <mergeCell ref="A4:B4"/>
    <mergeCell ref="C4:K4"/>
    <mergeCell ref="A5:B5"/>
    <mergeCell ref="C5:D5"/>
  </mergeCells>
  <dataValidations count="3">
    <dataValidation type="decimal" allowBlank="1" showInputMessage="1" showErrorMessage="1" errorTitle="Error" error="El valor deberá estar entre 0 y 100" sqref="B8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8:A37">
      <formula1>40909</formula1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43307086614173229" bottom="0.43307086614173229" header="0.31496062992125984" footer="0.31496062992125984"/>
  <pageSetup scale="72" orientation="landscape" r:id="rId1"/>
  <ignoredErrors>
    <ignoredError sqref="B43:L43 B40:L42 A9:A10 A11:A3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view="pageBreakPreview" topLeftCell="A11" zoomScale="60" zoomScaleNormal="100" workbookViewId="0">
      <selection activeCell="C21" sqref="C21"/>
    </sheetView>
  </sheetViews>
  <sheetFormatPr baseColWidth="10" defaultRowHeight="15" x14ac:dyDescent="0.25"/>
  <sheetData>
    <row r="1" spans="1:11" ht="32.25" customHeight="1" x14ac:dyDescent="0.25">
      <c r="A1" s="164" t="s">
        <v>27</v>
      </c>
      <c r="B1" s="165"/>
      <c r="C1" s="165"/>
      <c r="D1" s="165"/>
      <c r="E1" s="165"/>
      <c r="F1" s="165"/>
      <c r="G1" s="165"/>
      <c r="H1" s="165"/>
      <c r="I1" s="165"/>
      <c r="J1" s="165"/>
      <c r="K1" s="166"/>
    </row>
    <row r="2" spans="1:11" x14ac:dyDescent="0.25">
      <c r="A2" s="154" t="s">
        <v>1</v>
      </c>
      <c r="B2" s="167"/>
      <c r="C2" s="153" t="s">
        <v>26</v>
      </c>
      <c r="D2" s="153"/>
      <c r="E2" s="153"/>
      <c r="F2" s="153"/>
      <c r="G2" s="153"/>
      <c r="H2" s="153"/>
      <c r="I2" s="153"/>
      <c r="J2" s="153"/>
      <c r="K2" s="153"/>
    </row>
    <row r="3" spans="1:11" x14ac:dyDescent="0.25">
      <c r="A3" s="154" t="s">
        <v>2</v>
      </c>
      <c r="B3" s="167"/>
      <c r="C3" s="153" t="s">
        <v>24</v>
      </c>
      <c r="D3" s="153"/>
      <c r="E3" s="153"/>
      <c r="F3" s="153"/>
      <c r="G3" s="153"/>
      <c r="H3" s="153"/>
      <c r="I3" s="153"/>
      <c r="J3" s="153"/>
      <c r="K3" s="153"/>
    </row>
    <row r="4" spans="1:11" x14ac:dyDescent="0.25">
      <c r="A4" s="154" t="s">
        <v>3</v>
      </c>
      <c r="B4" s="154"/>
      <c r="C4" s="153" t="s">
        <v>4</v>
      </c>
      <c r="D4" s="153"/>
      <c r="E4" s="17"/>
      <c r="F4" s="17"/>
      <c r="G4" s="17"/>
      <c r="H4" s="17"/>
      <c r="I4" s="17"/>
      <c r="J4" s="17"/>
      <c r="K4" s="17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43" t="s">
        <v>5</v>
      </c>
      <c r="B6" s="41" t="s">
        <v>6</v>
      </c>
      <c r="C6" s="41" t="s">
        <v>7</v>
      </c>
      <c r="D6" s="41" t="s">
        <v>8</v>
      </c>
      <c r="E6" s="42" t="s">
        <v>9</v>
      </c>
      <c r="F6" s="41" t="s">
        <v>10</v>
      </c>
      <c r="G6" s="41" t="s">
        <v>11</v>
      </c>
      <c r="H6" s="41" t="s">
        <v>12</v>
      </c>
      <c r="I6" s="41" t="s">
        <v>13</v>
      </c>
      <c r="J6" s="41" t="s">
        <v>14</v>
      </c>
      <c r="K6" s="70" t="s">
        <v>15</v>
      </c>
    </row>
    <row r="7" spans="1:11" x14ac:dyDescent="0.25">
      <c r="A7" s="44">
        <v>41730</v>
      </c>
      <c r="B7" s="46"/>
      <c r="C7" s="47"/>
      <c r="D7" s="47"/>
      <c r="E7" s="47"/>
      <c r="F7" s="48"/>
      <c r="G7" s="103">
        <v>233.017</v>
      </c>
      <c r="H7" s="103">
        <v>19.411200000000001</v>
      </c>
      <c r="I7" s="99"/>
      <c r="J7" s="100"/>
      <c r="K7" s="105">
        <v>0.60829999999999995</v>
      </c>
    </row>
    <row r="8" spans="1:11" x14ac:dyDescent="0.25">
      <c r="A8" s="45">
        <f>+A7+1</f>
        <v>41731</v>
      </c>
      <c r="B8" s="49"/>
      <c r="C8" s="50"/>
      <c r="D8" s="50"/>
      <c r="E8" s="50"/>
      <c r="F8" s="51"/>
      <c r="G8" s="104">
        <v>240.92509999999999</v>
      </c>
      <c r="H8" s="104">
        <v>18.5791</v>
      </c>
      <c r="I8" s="101"/>
      <c r="J8" s="102"/>
      <c r="K8" s="106">
        <v>0.67800000000000005</v>
      </c>
    </row>
    <row r="9" spans="1:11" x14ac:dyDescent="0.25">
      <c r="A9" s="45">
        <f>+A8+1</f>
        <v>41732</v>
      </c>
      <c r="B9" s="49"/>
      <c r="C9" s="50"/>
      <c r="D9" s="50"/>
      <c r="E9" s="50"/>
      <c r="F9" s="51"/>
      <c r="G9" s="104">
        <v>242.2432</v>
      </c>
      <c r="H9" s="104">
        <v>17.64</v>
      </c>
      <c r="I9" s="101"/>
      <c r="J9" s="102"/>
      <c r="K9" s="106">
        <v>0.61160000000000003</v>
      </c>
    </row>
    <row r="10" spans="1:11" x14ac:dyDescent="0.25">
      <c r="A10" s="45">
        <f>+A9+1</f>
        <v>41733</v>
      </c>
      <c r="B10" s="49"/>
      <c r="C10" s="50"/>
      <c r="D10" s="50"/>
      <c r="E10" s="50"/>
      <c r="F10" s="51"/>
      <c r="G10" s="104">
        <v>233.44749999999999</v>
      </c>
      <c r="H10" s="104">
        <v>16.7667</v>
      </c>
      <c r="I10" s="101"/>
      <c r="J10" s="102"/>
      <c r="K10" s="106">
        <v>0.57820000000000005</v>
      </c>
    </row>
    <row r="11" spans="1:11" x14ac:dyDescent="0.25">
      <c r="A11" s="45">
        <f>+A10+1</f>
        <v>41734</v>
      </c>
      <c r="B11" s="49"/>
      <c r="C11" s="50"/>
      <c r="D11" s="50"/>
      <c r="E11" s="50"/>
      <c r="F11" s="51"/>
      <c r="G11" s="104">
        <v>231.00229999999999</v>
      </c>
      <c r="H11" s="104">
        <v>17.454799999999999</v>
      </c>
      <c r="I11" s="101"/>
      <c r="J11" s="102"/>
      <c r="K11" s="106">
        <v>0.56189999999999996</v>
      </c>
    </row>
    <row r="12" spans="1:11" x14ac:dyDescent="0.25">
      <c r="A12" s="45">
        <f>+A11+1</f>
        <v>41735</v>
      </c>
      <c r="B12" s="49"/>
      <c r="C12" s="50"/>
      <c r="D12" s="50"/>
      <c r="E12" s="50"/>
      <c r="F12" s="51"/>
      <c r="G12" s="104">
        <v>237.87180000000001</v>
      </c>
      <c r="H12" s="104">
        <v>16.416899999999998</v>
      </c>
      <c r="I12" s="101"/>
      <c r="J12" s="102"/>
      <c r="K12" s="106">
        <v>0.59299999999999997</v>
      </c>
    </row>
    <row r="13" spans="1:11" x14ac:dyDescent="0.25">
      <c r="A13" s="45">
        <f t="shared" ref="A13:A36" si="0">+A12+1</f>
        <v>41736</v>
      </c>
      <c r="B13" s="49"/>
      <c r="C13" s="50"/>
      <c r="D13" s="50"/>
      <c r="E13" s="50"/>
      <c r="F13" s="51"/>
      <c r="G13" s="104">
        <v>228.62909999999999</v>
      </c>
      <c r="H13" s="104">
        <v>17.1755</v>
      </c>
      <c r="I13" s="101"/>
      <c r="J13" s="102"/>
      <c r="K13" s="106">
        <v>0.7137</v>
      </c>
    </row>
    <row r="14" spans="1:11" x14ac:dyDescent="0.25">
      <c r="A14" s="45">
        <f t="shared" si="0"/>
        <v>41737</v>
      </c>
      <c r="B14" s="49"/>
      <c r="C14" s="50"/>
      <c r="D14" s="50"/>
      <c r="E14" s="50"/>
      <c r="F14" s="51"/>
      <c r="G14" s="104">
        <v>234.1858</v>
      </c>
      <c r="H14" s="104">
        <v>17.7057</v>
      </c>
      <c r="I14" s="101"/>
      <c r="J14" s="102"/>
      <c r="K14" s="106">
        <v>0.7238</v>
      </c>
    </row>
    <row r="15" spans="1:11" x14ac:dyDescent="0.25">
      <c r="A15" s="45">
        <f t="shared" si="0"/>
        <v>41738</v>
      </c>
      <c r="B15" s="49"/>
      <c r="C15" s="50"/>
      <c r="D15" s="50"/>
      <c r="E15" s="50"/>
      <c r="F15" s="51"/>
      <c r="G15" s="104">
        <v>230.5472</v>
      </c>
      <c r="H15" s="104">
        <v>19.480399999999999</v>
      </c>
      <c r="I15" s="101"/>
      <c r="J15" s="102"/>
      <c r="K15" s="106">
        <v>0.79330000000000001</v>
      </c>
    </row>
    <row r="16" spans="1:11" x14ac:dyDescent="0.25">
      <c r="A16" s="45">
        <f t="shared" si="0"/>
        <v>41739</v>
      </c>
      <c r="B16" s="49"/>
      <c r="C16" s="50"/>
      <c r="D16" s="50"/>
      <c r="E16" s="50"/>
      <c r="F16" s="51"/>
      <c r="G16" s="104">
        <v>238.69460000000001</v>
      </c>
      <c r="H16" s="104">
        <v>19.881599999999999</v>
      </c>
      <c r="I16" s="101"/>
      <c r="J16" s="102"/>
      <c r="K16" s="106">
        <v>0.62739999999999996</v>
      </c>
    </row>
    <row r="17" spans="1:11" x14ac:dyDescent="0.25">
      <c r="A17" s="45">
        <f t="shared" si="0"/>
        <v>41740</v>
      </c>
      <c r="B17" s="49"/>
      <c r="C17" s="50"/>
      <c r="D17" s="50"/>
      <c r="E17" s="50"/>
      <c r="F17" s="51"/>
      <c r="G17" s="104">
        <v>232.05520000000001</v>
      </c>
      <c r="H17" s="104">
        <v>19.8323</v>
      </c>
      <c r="I17" s="101"/>
      <c r="J17" s="102"/>
      <c r="K17" s="106">
        <v>0.68100000000000005</v>
      </c>
    </row>
    <row r="18" spans="1:11" x14ac:dyDescent="0.25">
      <c r="A18" s="45">
        <f t="shared" si="0"/>
        <v>41741</v>
      </c>
      <c r="B18" s="49"/>
      <c r="C18" s="50"/>
      <c r="D18" s="50"/>
      <c r="E18" s="50"/>
      <c r="F18" s="51"/>
      <c r="G18" s="104">
        <v>230.0369</v>
      </c>
      <c r="H18" s="104">
        <v>19.5078</v>
      </c>
      <c r="I18" s="101"/>
      <c r="J18" s="102"/>
      <c r="K18" s="106">
        <v>0.52280000000000004</v>
      </c>
    </row>
    <row r="19" spans="1:11" x14ac:dyDescent="0.25">
      <c r="A19" s="45">
        <f t="shared" si="0"/>
        <v>41742</v>
      </c>
      <c r="B19" s="49"/>
      <c r="C19" s="50"/>
      <c r="D19" s="50"/>
      <c r="E19" s="50"/>
      <c r="F19" s="51"/>
      <c r="G19" s="104">
        <v>240.5018</v>
      </c>
      <c r="H19" s="104">
        <v>18.4635</v>
      </c>
      <c r="I19" s="101"/>
      <c r="J19" s="102"/>
      <c r="K19" s="106">
        <v>0.64400000000000002</v>
      </c>
    </row>
    <row r="20" spans="1:11" x14ac:dyDescent="0.25">
      <c r="A20" s="45">
        <f t="shared" si="0"/>
        <v>41743</v>
      </c>
      <c r="B20" s="49"/>
      <c r="C20" s="50"/>
      <c r="D20" s="50"/>
      <c r="E20" s="50"/>
      <c r="F20" s="51"/>
      <c r="G20" s="104">
        <v>241.57220000000001</v>
      </c>
      <c r="H20" s="104">
        <v>16.414000000000001</v>
      </c>
      <c r="I20" s="101"/>
      <c r="J20" s="102"/>
      <c r="K20" s="106">
        <v>0.57779999999999998</v>
      </c>
    </row>
    <row r="21" spans="1:11" x14ac:dyDescent="0.25">
      <c r="A21" s="45">
        <f t="shared" si="0"/>
        <v>41744</v>
      </c>
      <c r="B21" s="49"/>
      <c r="C21" s="50"/>
      <c r="D21" s="50"/>
      <c r="E21" s="50"/>
      <c r="F21" s="51"/>
      <c r="G21" s="104">
        <v>241.3597</v>
      </c>
      <c r="H21" s="104">
        <v>15.9321</v>
      </c>
      <c r="I21" s="101"/>
      <c r="J21" s="102"/>
      <c r="K21" s="106">
        <v>0.42359999999999998</v>
      </c>
    </row>
    <row r="22" spans="1:11" x14ac:dyDescent="0.25">
      <c r="A22" s="45">
        <f t="shared" si="0"/>
        <v>41745</v>
      </c>
      <c r="B22" s="49"/>
      <c r="C22" s="50"/>
      <c r="D22" s="50"/>
      <c r="E22" s="50"/>
      <c r="F22" s="51"/>
      <c r="G22" s="104">
        <v>228.68010000000001</v>
      </c>
      <c r="H22" s="104">
        <v>18.747</v>
      </c>
      <c r="I22" s="101"/>
      <c r="J22" s="102"/>
      <c r="K22" s="106">
        <v>0.61209999999999998</v>
      </c>
    </row>
    <row r="23" spans="1:11" x14ac:dyDescent="0.25">
      <c r="A23" s="45">
        <f t="shared" si="0"/>
        <v>41746</v>
      </c>
      <c r="B23" s="49"/>
      <c r="C23" s="50"/>
      <c r="D23" s="50"/>
      <c r="E23" s="50"/>
      <c r="F23" s="51"/>
      <c r="G23" s="104">
        <v>226.96270000000001</v>
      </c>
      <c r="H23" s="104">
        <v>19.048100000000002</v>
      </c>
      <c r="I23" s="101"/>
      <c r="J23" s="102"/>
      <c r="K23" s="106">
        <v>0.56000000000000005</v>
      </c>
    </row>
    <row r="24" spans="1:11" x14ac:dyDescent="0.25">
      <c r="A24" s="45">
        <f t="shared" si="0"/>
        <v>41747</v>
      </c>
      <c r="B24" s="49"/>
      <c r="C24" s="50"/>
      <c r="D24" s="50"/>
      <c r="E24" s="50"/>
      <c r="F24" s="51"/>
      <c r="G24" s="104">
        <v>230.24979999999999</v>
      </c>
      <c r="H24" s="104">
        <v>17.851700000000001</v>
      </c>
      <c r="I24" s="101"/>
      <c r="J24" s="102"/>
      <c r="K24" s="106">
        <v>0.63929999999999998</v>
      </c>
    </row>
    <row r="25" spans="1:11" x14ac:dyDescent="0.25">
      <c r="A25" s="45">
        <f t="shared" si="0"/>
        <v>41748</v>
      </c>
      <c r="B25" s="49"/>
      <c r="C25" s="50"/>
      <c r="D25" s="50"/>
      <c r="E25" s="50"/>
      <c r="F25" s="51"/>
      <c r="G25" s="104">
        <v>233.27500000000001</v>
      </c>
      <c r="H25" s="104">
        <v>17.869</v>
      </c>
      <c r="I25" s="101"/>
      <c r="J25" s="102"/>
      <c r="K25" s="106">
        <v>0.8</v>
      </c>
    </row>
    <row r="26" spans="1:11" x14ac:dyDescent="0.25">
      <c r="A26" s="45">
        <f t="shared" si="0"/>
        <v>41749</v>
      </c>
      <c r="B26" s="49"/>
      <c r="C26" s="50"/>
      <c r="D26" s="50"/>
      <c r="E26" s="50"/>
      <c r="F26" s="51"/>
      <c r="G26" s="104">
        <v>237.19049999999999</v>
      </c>
      <c r="H26" s="104">
        <v>18.037800000000001</v>
      </c>
      <c r="I26" s="101"/>
      <c r="J26" s="102"/>
      <c r="K26" s="106">
        <v>0.51910000000000001</v>
      </c>
    </row>
    <row r="27" spans="1:11" x14ac:dyDescent="0.25">
      <c r="A27" s="45">
        <f t="shared" si="0"/>
        <v>41750</v>
      </c>
      <c r="B27" s="49"/>
      <c r="C27" s="50"/>
      <c r="D27" s="50"/>
      <c r="E27" s="50"/>
      <c r="F27" s="51"/>
      <c r="G27" s="104">
        <v>239.2602</v>
      </c>
      <c r="H27" s="104">
        <v>19.681000000000001</v>
      </c>
      <c r="I27" s="101"/>
      <c r="J27" s="102"/>
      <c r="K27" s="106">
        <v>0.57979999999999998</v>
      </c>
    </row>
    <row r="28" spans="1:11" x14ac:dyDescent="0.25">
      <c r="A28" s="45">
        <f t="shared" si="0"/>
        <v>41751</v>
      </c>
      <c r="B28" s="49"/>
      <c r="C28" s="50"/>
      <c r="D28" s="50"/>
      <c r="E28" s="50"/>
      <c r="F28" s="51"/>
      <c r="G28" s="104">
        <v>225.99870000000001</v>
      </c>
      <c r="H28" s="104">
        <v>20.731300000000001</v>
      </c>
      <c r="I28" s="101"/>
      <c r="J28" s="102"/>
      <c r="K28" s="106">
        <v>0.47510000000000002</v>
      </c>
    </row>
    <row r="29" spans="1:11" x14ac:dyDescent="0.25">
      <c r="A29" s="45">
        <f t="shared" si="0"/>
        <v>41752</v>
      </c>
      <c r="B29" s="49"/>
      <c r="C29" s="50"/>
      <c r="D29" s="50"/>
      <c r="E29" s="50"/>
      <c r="F29" s="51"/>
      <c r="G29" s="104">
        <v>227.53129999999999</v>
      </c>
      <c r="H29" s="104">
        <v>19.465599999999998</v>
      </c>
      <c r="I29" s="101"/>
      <c r="J29" s="102"/>
      <c r="K29" s="106">
        <v>0.70960000000000001</v>
      </c>
    </row>
    <row r="30" spans="1:11" x14ac:dyDescent="0.25">
      <c r="A30" s="45">
        <f t="shared" si="0"/>
        <v>41753</v>
      </c>
      <c r="B30" s="49"/>
      <c r="C30" s="50"/>
      <c r="D30" s="50"/>
      <c r="E30" s="50"/>
      <c r="F30" s="51"/>
      <c r="G30" s="104">
        <v>232.59700000000001</v>
      </c>
      <c r="H30" s="104">
        <v>19.006599999999999</v>
      </c>
      <c r="I30" s="101"/>
      <c r="J30" s="102"/>
      <c r="K30" s="106">
        <v>0.77329999999999999</v>
      </c>
    </row>
    <row r="31" spans="1:11" x14ac:dyDescent="0.25">
      <c r="A31" s="45">
        <f t="shared" si="0"/>
        <v>41754</v>
      </c>
      <c r="B31" s="49"/>
      <c r="C31" s="50"/>
      <c r="D31" s="50"/>
      <c r="E31" s="50"/>
      <c r="F31" s="51"/>
      <c r="G31" s="104">
        <v>234.35159999999999</v>
      </c>
      <c r="H31" s="104">
        <v>19.465399999999999</v>
      </c>
      <c r="I31" s="101"/>
      <c r="J31" s="102"/>
      <c r="K31" s="106">
        <v>0.67130000000000001</v>
      </c>
    </row>
    <row r="32" spans="1:11" x14ac:dyDescent="0.25">
      <c r="A32" s="45">
        <f t="shared" si="0"/>
        <v>41755</v>
      </c>
      <c r="B32" s="49"/>
      <c r="C32" s="50"/>
      <c r="D32" s="50"/>
      <c r="E32" s="50"/>
      <c r="F32" s="51"/>
      <c r="G32" s="104">
        <v>228.16730000000001</v>
      </c>
      <c r="H32" s="104">
        <v>19.565999999999999</v>
      </c>
      <c r="I32" s="101"/>
      <c r="J32" s="102"/>
      <c r="K32" s="106">
        <v>0.67959999999999998</v>
      </c>
    </row>
    <row r="33" spans="1:11" x14ac:dyDescent="0.25">
      <c r="A33" s="45">
        <f t="shared" si="0"/>
        <v>41756</v>
      </c>
      <c r="B33" s="49"/>
      <c r="C33" s="50"/>
      <c r="D33" s="50"/>
      <c r="E33" s="50"/>
      <c r="F33" s="51"/>
      <c r="G33" s="104">
        <v>238.2499</v>
      </c>
      <c r="H33" s="104">
        <v>17.604500000000002</v>
      </c>
      <c r="I33" s="101"/>
      <c r="J33" s="102"/>
      <c r="K33" s="106">
        <v>0.48399999999999999</v>
      </c>
    </row>
    <row r="34" spans="1:11" x14ac:dyDescent="0.25">
      <c r="A34" s="45">
        <f t="shared" si="0"/>
        <v>41757</v>
      </c>
      <c r="B34" s="49"/>
      <c r="C34" s="50"/>
      <c r="D34" s="50"/>
      <c r="E34" s="50"/>
      <c r="F34" s="51"/>
      <c r="G34" s="104">
        <v>236.70660000000001</v>
      </c>
      <c r="H34" s="104">
        <v>18.709599999999998</v>
      </c>
      <c r="I34" s="101"/>
      <c r="J34" s="102"/>
      <c r="K34" s="106">
        <v>0.84670000000000001</v>
      </c>
    </row>
    <row r="35" spans="1:11" x14ac:dyDescent="0.25">
      <c r="A35" s="45">
        <f t="shared" si="0"/>
        <v>41758</v>
      </c>
      <c r="B35" s="49"/>
      <c r="C35" s="50"/>
      <c r="D35" s="50"/>
      <c r="E35" s="50"/>
      <c r="F35" s="51"/>
      <c r="G35" s="104">
        <v>239.03489999999999</v>
      </c>
      <c r="H35" s="104">
        <v>17.1782</v>
      </c>
      <c r="I35" s="101"/>
      <c r="J35" s="102"/>
      <c r="K35" s="106">
        <v>0.72729999999999995</v>
      </c>
    </row>
    <row r="36" spans="1:11" x14ac:dyDescent="0.25">
      <c r="A36" s="56">
        <f t="shared" si="0"/>
        <v>41759</v>
      </c>
      <c r="B36" s="88"/>
      <c r="C36" s="57"/>
      <c r="D36" s="57"/>
      <c r="E36" s="57"/>
      <c r="F36" s="89"/>
      <c r="G36" s="109">
        <v>245.78039999999999</v>
      </c>
      <c r="H36" s="109">
        <v>16.575600000000001</v>
      </c>
      <c r="I36" s="107"/>
      <c r="J36" s="108"/>
      <c r="K36" s="110">
        <v>0.39560000000000001</v>
      </c>
    </row>
    <row r="37" spans="1:1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Bot="1" x14ac:dyDescent="0.3">
      <c r="A38" s="37" t="s">
        <v>21</v>
      </c>
      <c r="B38" s="16"/>
      <c r="C38" s="38"/>
      <c r="D38" s="38"/>
      <c r="E38" s="38"/>
      <c r="F38" s="38"/>
      <c r="G38" s="38">
        <f>+MAX(G7:G36)</f>
        <v>245.78039999999999</v>
      </c>
      <c r="H38" s="38">
        <f>+MAX(H7:H36)</f>
        <v>20.731300000000001</v>
      </c>
      <c r="I38" s="38"/>
      <c r="J38" s="38"/>
      <c r="K38" s="38">
        <f>+MAX(K7:K36)</f>
        <v>0.84670000000000001</v>
      </c>
    </row>
    <row r="39" spans="1:11" x14ac:dyDescent="0.25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spans="1:11" x14ac:dyDescent="0.25">
      <c r="A40" s="15" t="s">
        <v>23</v>
      </c>
      <c r="B40" s="155"/>
      <c r="C40" s="156"/>
      <c r="D40" s="156"/>
      <c r="E40" s="156"/>
      <c r="F40" s="156"/>
      <c r="G40" s="156"/>
      <c r="H40" s="156"/>
      <c r="I40" s="156"/>
      <c r="J40" s="156"/>
      <c r="K40" s="157"/>
    </row>
    <row r="41" spans="1:11" x14ac:dyDescent="0.25">
      <c r="A41" s="13"/>
      <c r="B41" s="158"/>
      <c r="C41" s="159"/>
      <c r="D41" s="159"/>
      <c r="E41" s="159"/>
      <c r="F41" s="159"/>
      <c r="G41" s="159"/>
      <c r="H41" s="159"/>
      <c r="I41" s="159"/>
      <c r="J41" s="159"/>
      <c r="K41" s="160"/>
    </row>
    <row r="42" spans="1:11" x14ac:dyDescent="0.25">
      <c r="A42" s="13"/>
      <c r="B42" s="158"/>
      <c r="C42" s="159"/>
      <c r="D42" s="159"/>
      <c r="E42" s="159"/>
      <c r="F42" s="159"/>
      <c r="G42" s="159"/>
      <c r="H42" s="159"/>
      <c r="I42" s="159"/>
      <c r="J42" s="159"/>
      <c r="K42" s="160"/>
    </row>
    <row r="43" spans="1:11" x14ac:dyDescent="0.25">
      <c r="A43" s="13"/>
      <c r="B43" s="158"/>
      <c r="C43" s="159"/>
      <c r="D43" s="159"/>
      <c r="E43" s="159"/>
      <c r="F43" s="159"/>
      <c r="G43" s="159"/>
      <c r="H43" s="159"/>
      <c r="I43" s="159"/>
      <c r="J43" s="159"/>
      <c r="K43" s="160"/>
    </row>
    <row r="44" spans="1:11" x14ac:dyDescent="0.25">
      <c r="A44" s="13"/>
      <c r="B44" s="161"/>
      <c r="C44" s="162"/>
      <c r="D44" s="162"/>
      <c r="E44" s="162"/>
      <c r="F44" s="162"/>
      <c r="G44" s="162"/>
      <c r="H44" s="162"/>
      <c r="I44" s="162"/>
      <c r="J44" s="162"/>
      <c r="K44" s="163"/>
    </row>
  </sheetData>
  <protectedRanges>
    <protectedRange sqref="A2:B4" name="Rango1"/>
    <protectedRange sqref="C4:K4" name="Rango1_1"/>
    <protectedRange sqref="C2:K3" name="Rango1_1_1"/>
  </protectedRanges>
  <mergeCells count="8">
    <mergeCell ref="B40:K44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6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landscape" r:id="rId1"/>
  <ignoredErrors>
    <ignoredError sqref="A8:A3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view="pageBreakPreview" topLeftCell="A12" zoomScale="60" zoomScaleNormal="100" workbookViewId="0">
      <selection activeCell="D29" sqref="D29"/>
    </sheetView>
  </sheetViews>
  <sheetFormatPr baseColWidth="10" defaultRowHeight="15" x14ac:dyDescent="0.25"/>
  <sheetData>
    <row r="1" spans="1:12" ht="32.25" customHeight="1" x14ac:dyDescent="0.25">
      <c r="A1" s="177" t="s">
        <v>28</v>
      </c>
      <c r="B1" s="178"/>
      <c r="C1" s="178"/>
      <c r="D1" s="178"/>
      <c r="E1" s="178"/>
      <c r="F1" s="178"/>
      <c r="G1" s="178"/>
      <c r="H1" s="178"/>
      <c r="I1" s="178"/>
      <c r="J1" s="178"/>
      <c r="K1" s="179"/>
    </row>
    <row r="2" spans="1:12" x14ac:dyDescent="0.25">
      <c r="A2" s="154" t="s">
        <v>1</v>
      </c>
      <c r="B2" s="167"/>
      <c r="C2" s="153" t="s">
        <v>26</v>
      </c>
      <c r="D2" s="153"/>
      <c r="E2" s="153"/>
      <c r="F2" s="153"/>
      <c r="G2" s="153"/>
      <c r="H2" s="153"/>
      <c r="I2" s="153"/>
      <c r="J2" s="153"/>
      <c r="K2" s="153"/>
    </row>
    <row r="3" spans="1:12" x14ac:dyDescent="0.25">
      <c r="A3" s="154" t="s">
        <v>2</v>
      </c>
      <c r="B3" s="167"/>
      <c r="C3" s="153" t="s">
        <v>24</v>
      </c>
      <c r="D3" s="153"/>
      <c r="E3" s="153"/>
      <c r="F3" s="153"/>
      <c r="G3" s="153"/>
      <c r="H3" s="153"/>
      <c r="I3" s="153"/>
      <c r="J3" s="153"/>
      <c r="K3" s="153"/>
    </row>
    <row r="4" spans="1:12" x14ac:dyDescent="0.25">
      <c r="A4" s="154" t="s">
        <v>3</v>
      </c>
      <c r="B4" s="154"/>
      <c r="C4" s="153" t="s">
        <v>4</v>
      </c>
      <c r="D4" s="153"/>
      <c r="E4" s="17"/>
      <c r="F4" s="17"/>
      <c r="G4" s="17"/>
      <c r="H4" s="17"/>
      <c r="I4" s="17"/>
      <c r="J4" s="17"/>
      <c r="K4" s="17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2" ht="39" thickBot="1" x14ac:dyDescent="0.3">
      <c r="A6" s="36" t="s">
        <v>5</v>
      </c>
      <c r="B6" s="39" t="s">
        <v>6</v>
      </c>
      <c r="C6" s="39" t="s">
        <v>7</v>
      </c>
      <c r="D6" s="39" t="s">
        <v>8</v>
      </c>
      <c r="E6" s="40" t="s">
        <v>9</v>
      </c>
      <c r="F6" s="39" t="s">
        <v>10</v>
      </c>
      <c r="G6" s="39" t="s">
        <v>11</v>
      </c>
      <c r="H6" s="39" t="s">
        <v>12</v>
      </c>
      <c r="I6" s="39" t="s">
        <v>13</v>
      </c>
      <c r="J6" s="39" t="s">
        <v>14</v>
      </c>
      <c r="K6" s="39" t="s">
        <v>15</v>
      </c>
      <c r="L6" s="69"/>
    </row>
    <row r="7" spans="1:12" x14ac:dyDescent="0.25">
      <c r="A7" s="44">
        <v>41730</v>
      </c>
      <c r="B7" s="46"/>
      <c r="C7" s="47"/>
      <c r="D7" s="47"/>
      <c r="E7" s="47"/>
      <c r="F7" s="48"/>
      <c r="G7" s="115">
        <v>214.7413</v>
      </c>
      <c r="H7" s="115">
        <v>18.497399999999999</v>
      </c>
      <c r="I7" s="111"/>
      <c r="J7" s="112"/>
      <c r="K7" s="117">
        <v>0</v>
      </c>
    </row>
    <row r="8" spans="1:12" x14ac:dyDescent="0.25">
      <c r="A8" s="45">
        <f>+A7+1</f>
        <v>41731</v>
      </c>
      <c r="B8" s="49"/>
      <c r="C8" s="50"/>
      <c r="D8" s="50"/>
      <c r="E8" s="50"/>
      <c r="F8" s="51"/>
      <c r="G8" s="116">
        <v>220.09469999999999</v>
      </c>
      <c r="H8" s="116">
        <v>16.96</v>
      </c>
      <c r="I8" s="113"/>
      <c r="J8" s="114"/>
      <c r="K8" s="118">
        <v>0</v>
      </c>
    </row>
    <row r="9" spans="1:12" x14ac:dyDescent="0.25">
      <c r="A9" s="45">
        <f>+A8+1</f>
        <v>41732</v>
      </c>
      <c r="B9" s="49"/>
      <c r="C9" s="50"/>
      <c r="D9" s="50"/>
      <c r="E9" s="50"/>
      <c r="F9" s="51"/>
      <c r="G9" s="116">
        <v>216.6968</v>
      </c>
      <c r="H9" s="116">
        <v>16.096800000000002</v>
      </c>
      <c r="I9" s="113"/>
      <c r="J9" s="114"/>
      <c r="K9" s="118">
        <v>0</v>
      </c>
    </row>
    <row r="10" spans="1:12" x14ac:dyDescent="0.25">
      <c r="A10" s="45">
        <f>+A9+1</f>
        <v>41733</v>
      </c>
      <c r="B10" s="49"/>
      <c r="C10" s="50"/>
      <c r="D10" s="50"/>
      <c r="E10" s="50"/>
      <c r="F10" s="51"/>
      <c r="G10" s="116">
        <v>217.05240000000001</v>
      </c>
      <c r="H10" s="119">
        <v>15.3003</v>
      </c>
      <c r="I10" s="113"/>
      <c r="J10" s="114"/>
      <c r="K10" s="118">
        <v>6.3E-3</v>
      </c>
    </row>
    <row r="11" spans="1:12" x14ac:dyDescent="0.25">
      <c r="A11" s="45">
        <f t="shared" ref="A11:A36" si="0">+A10+1</f>
        <v>41734</v>
      </c>
      <c r="B11" s="49"/>
      <c r="C11" s="50"/>
      <c r="D11" s="50"/>
      <c r="E11" s="50"/>
      <c r="F11" s="51"/>
      <c r="G11" s="116">
        <v>217.595</v>
      </c>
      <c r="H11" s="116">
        <v>15.9297</v>
      </c>
      <c r="I11" s="113"/>
      <c r="J11" s="114"/>
      <c r="K11" s="118">
        <v>5.0000000000000001E-3</v>
      </c>
    </row>
    <row r="12" spans="1:12" x14ac:dyDescent="0.25">
      <c r="A12" s="45">
        <f t="shared" si="0"/>
        <v>41735</v>
      </c>
      <c r="B12" s="49"/>
      <c r="C12" s="50"/>
      <c r="D12" s="50"/>
      <c r="E12" s="50"/>
      <c r="F12" s="51"/>
      <c r="G12" s="116">
        <v>216.64580000000001</v>
      </c>
      <c r="H12" s="116">
        <v>14.929500000000001</v>
      </c>
      <c r="I12" s="113"/>
      <c r="J12" s="114"/>
      <c r="K12" s="118">
        <v>0</v>
      </c>
    </row>
    <row r="13" spans="1:12" x14ac:dyDescent="0.25">
      <c r="A13" s="45">
        <f t="shared" si="0"/>
        <v>41736</v>
      </c>
      <c r="B13" s="49"/>
      <c r="C13" s="50"/>
      <c r="D13" s="50"/>
      <c r="E13" s="50"/>
      <c r="F13" s="51"/>
      <c r="G13" s="116">
        <v>214.5677</v>
      </c>
      <c r="H13" s="116">
        <v>15.489599999999999</v>
      </c>
      <c r="I13" s="113"/>
      <c r="J13" s="114"/>
      <c r="K13" s="118">
        <v>0</v>
      </c>
    </row>
    <row r="14" spans="1:12" x14ac:dyDescent="0.25">
      <c r="A14" s="45">
        <f t="shared" si="0"/>
        <v>41737</v>
      </c>
      <c r="B14" s="49"/>
      <c r="C14" s="50"/>
      <c r="D14" s="50"/>
      <c r="E14" s="50"/>
      <c r="F14" s="51"/>
      <c r="G14" s="116">
        <v>215.2269</v>
      </c>
      <c r="H14" s="116">
        <v>15.771800000000001</v>
      </c>
      <c r="I14" s="113"/>
      <c r="J14" s="114"/>
      <c r="K14" s="118">
        <v>1E-4</v>
      </c>
    </row>
    <row r="15" spans="1:12" x14ac:dyDescent="0.25">
      <c r="A15" s="45">
        <f t="shared" si="0"/>
        <v>41738</v>
      </c>
      <c r="B15" s="49"/>
      <c r="C15" s="50"/>
      <c r="D15" s="50"/>
      <c r="E15" s="50"/>
      <c r="F15" s="51"/>
      <c r="G15" s="116">
        <v>216.68799999999999</v>
      </c>
      <c r="H15" s="116">
        <v>17.457799999999999</v>
      </c>
      <c r="I15" s="113"/>
      <c r="J15" s="114"/>
      <c r="K15" s="118">
        <v>8.0000000000000004E-4</v>
      </c>
    </row>
    <row r="16" spans="1:12" x14ac:dyDescent="0.25">
      <c r="A16" s="45">
        <f t="shared" si="0"/>
        <v>41739</v>
      </c>
      <c r="B16" s="49"/>
      <c r="C16" s="50"/>
      <c r="D16" s="50"/>
      <c r="E16" s="50"/>
      <c r="F16" s="51"/>
      <c r="G16" s="116">
        <v>219.54810000000001</v>
      </c>
      <c r="H16" s="116">
        <v>17.999500000000001</v>
      </c>
      <c r="I16" s="113"/>
      <c r="J16" s="114"/>
      <c r="K16" s="118">
        <v>5.9999999999999995E-4</v>
      </c>
    </row>
    <row r="17" spans="1:11" x14ac:dyDescent="0.25">
      <c r="A17" s="45">
        <f t="shared" si="0"/>
        <v>41740</v>
      </c>
      <c r="B17" s="49"/>
      <c r="C17" s="50"/>
      <c r="D17" s="50"/>
      <c r="E17" s="50"/>
      <c r="F17" s="51"/>
      <c r="G17" s="116">
        <v>213.8374</v>
      </c>
      <c r="H17" s="116">
        <v>17.938199999999998</v>
      </c>
      <c r="I17" s="113"/>
      <c r="J17" s="114"/>
      <c r="K17" s="118">
        <v>5.0000000000000001E-3</v>
      </c>
    </row>
    <row r="18" spans="1:11" x14ac:dyDescent="0.25">
      <c r="A18" s="45">
        <f t="shared" si="0"/>
        <v>41741</v>
      </c>
      <c r="B18" s="49"/>
      <c r="C18" s="50"/>
      <c r="D18" s="50"/>
      <c r="E18" s="50"/>
      <c r="F18" s="51"/>
      <c r="G18" s="116">
        <v>211.70699999999999</v>
      </c>
      <c r="H18" s="116">
        <v>17.991900000000001</v>
      </c>
      <c r="I18" s="113"/>
      <c r="J18" s="114"/>
      <c r="K18" s="118">
        <v>0</v>
      </c>
    </row>
    <row r="19" spans="1:11" x14ac:dyDescent="0.25">
      <c r="A19" s="45">
        <f t="shared" si="0"/>
        <v>41742</v>
      </c>
      <c r="B19" s="49"/>
      <c r="C19" s="50"/>
      <c r="D19" s="50"/>
      <c r="E19" s="50"/>
      <c r="F19" s="51"/>
      <c r="G19" s="116">
        <v>211.9855</v>
      </c>
      <c r="H19" s="116">
        <v>16.830200000000001</v>
      </c>
      <c r="I19" s="113"/>
      <c r="J19" s="114"/>
      <c r="K19" s="118">
        <v>0</v>
      </c>
    </row>
    <row r="20" spans="1:11" x14ac:dyDescent="0.25">
      <c r="A20" s="45">
        <f t="shared" si="0"/>
        <v>41743</v>
      </c>
      <c r="B20" s="49"/>
      <c r="C20" s="50"/>
      <c r="D20" s="50"/>
      <c r="E20" s="50"/>
      <c r="F20" s="51"/>
      <c r="G20" s="116">
        <v>212.8981</v>
      </c>
      <c r="H20" s="116">
        <v>14.9925</v>
      </c>
      <c r="I20" s="113"/>
      <c r="J20" s="114"/>
      <c r="K20" s="118">
        <v>0</v>
      </c>
    </row>
    <row r="21" spans="1:11" x14ac:dyDescent="0.25">
      <c r="A21" s="45">
        <f t="shared" si="0"/>
        <v>41744</v>
      </c>
      <c r="B21" s="49"/>
      <c r="C21" s="50"/>
      <c r="D21" s="50"/>
      <c r="E21" s="50"/>
      <c r="F21" s="51"/>
      <c r="G21" s="116">
        <v>211.2723</v>
      </c>
      <c r="H21" s="116">
        <v>14.475300000000001</v>
      </c>
      <c r="I21" s="113"/>
      <c r="J21" s="114"/>
      <c r="K21" s="118">
        <v>0</v>
      </c>
    </row>
    <row r="22" spans="1:11" x14ac:dyDescent="0.25">
      <c r="A22" s="45">
        <f t="shared" si="0"/>
        <v>41745</v>
      </c>
      <c r="B22" s="49"/>
      <c r="C22" s="50"/>
      <c r="D22" s="50"/>
      <c r="E22" s="50"/>
      <c r="F22" s="51"/>
      <c r="G22" s="116">
        <v>209.643</v>
      </c>
      <c r="H22" s="116">
        <v>16.7469</v>
      </c>
      <c r="I22" s="113"/>
      <c r="J22" s="114"/>
      <c r="K22" s="118">
        <v>2.9999999999999997E-4</v>
      </c>
    </row>
    <row r="23" spans="1:11" x14ac:dyDescent="0.25">
      <c r="A23" s="45">
        <f t="shared" si="0"/>
        <v>41746</v>
      </c>
      <c r="B23" s="49"/>
      <c r="C23" s="50"/>
      <c r="D23" s="50"/>
      <c r="E23" s="50"/>
      <c r="F23" s="51"/>
      <c r="G23" s="116">
        <v>209.53790000000001</v>
      </c>
      <c r="H23" s="116">
        <v>16.6798</v>
      </c>
      <c r="I23" s="113"/>
      <c r="J23" s="114"/>
      <c r="K23" s="118">
        <v>0</v>
      </c>
    </row>
    <row r="24" spans="1:11" x14ac:dyDescent="0.25">
      <c r="A24" s="45">
        <f t="shared" si="0"/>
        <v>41747</v>
      </c>
      <c r="B24" s="49"/>
      <c r="C24" s="50"/>
      <c r="D24" s="50"/>
      <c r="E24" s="50"/>
      <c r="F24" s="51"/>
      <c r="G24" s="116">
        <v>212.47919999999999</v>
      </c>
      <c r="H24" s="116">
        <v>16.144500000000001</v>
      </c>
      <c r="I24" s="113"/>
      <c r="J24" s="114"/>
      <c r="K24" s="118">
        <v>1.2999999999999999E-3</v>
      </c>
    </row>
    <row r="25" spans="1:11" x14ac:dyDescent="0.25">
      <c r="A25" s="45">
        <f t="shared" si="0"/>
        <v>41748</v>
      </c>
      <c r="B25" s="49"/>
      <c r="C25" s="50"/>
      <c r="D25" s="50"/>
      <c r="E25" s="50"/>
      <c r="F25" s="51"/>
      <c r="G25" s="116">
        <v>212.43899999999999</v>
      </c>
      <c r="H25" s="116">
        <v>16.027000000000001</v>
      </c>
      <c r="I25" s="113"/>
      <c r="J25" s="114"/>
      <c r="K25" s="118">
        <v>0</v>
      </c>
    </row>
    <row r="26" spans="1:11" x14ac:dyDescent="0.25">
      <c r="A26" s="45">
        <f t="shared" si="0"/>
        <v>41749</v>
      </c>
      <c r="B26" s="49"/>
      <c r="C26" s="50"/>
      <c r="D26" s="50"/>
      <c r="E26" s="50"/>
      <c r="F26" s="51"/>
      <c r="G26" s="116">
        <v>211.9151</v>
      </c>
      <c r="H26" s="116">
        <v>16.268899999999999</v>
      </c>
      <c r="I26" s="113"/>
      <c r="J26" s="114"/>
      <c r="K26" s="118">
        <v>0</v>
      </c>
    </row>
    <row r="27" spans="1:11" x14ac:dyDescent="0.25">
      <c r="A27" s="45">
        <f t="shared" si="0"/>
        <v>41750</v>
      </c>
      <c r="B27" s="49"/>
      <c r="C27" s="50"/>
      <c r="D27" s="50"/>
      <c r="E27" s="50"/>
      <c r="F27" s="51"/>
      <c r="G27" s="116">
        <v>211.9821</v>
      </c>
      <c r="H27" s="116">
        <v>17.077000000000002</v>
      </c>
      <c r="I27" s="113"/>
      <c r="J27" s="114"/>
      <c r="K27" s="118">
        <v>3.2000000000000002E-3</v>
      </c>
    </row>
    <row r="28" spans="1:11" x14ac:dyDescent="0.25">
      <c r="A28" s="45">
        <f t="shared" si="0"/>
        <v>41751</v>
      </c>
      <c r="B28" s="49"/>
      <c r="C28" s="50"/>
      <c r="D28" s="50"/>
      <c r="E28" s="50"/>
      <c r="F28" s="51"/>
      <c r="G28" s="116">
        <v>213.6549</v>
      </c>
      <c r="H28" s="116">
        <v>17.431799999999999</v>
      </c>
      <c r="I28" s="113"/>
      <c r="J28" s="114"/>
      <c r="K28" s="118">
        <v>2.2000000000000001E-3</v>
      </c>
    </row>
    <row r="29" spans="1:11" x14ac:dyDescent="0.25">
      <c r="A29" s="45">
        <f t="shared" si="0"/>
        <v>41752</v>
      </c>
      <c r="B29" s="49"/>
      <c r="C29" s="50"/>
      <c r="D29" s="50"/>
      <c r="E29" s="50"/>
      <c r="F29" s="51"/>
      <c r="G29" s="116">
        <v>214.54920000000001</v>
      </c>
      <c r="H29" s="119">
        <v>17.822900000000001</v>
      </c>
      <c r="I29" s="113"/>
      <c r="J29" s="114"/>
      <c r="K29" s="118">
        <v>2.7000000000000001E-3</v>
      </c>
    </row>
    <row r="30" spans="1:11" x14ac:dyDescent="0.25">
      <c r="A30" s="45">
        <f t="shared" si="0"/>
        <v>41753</v>
      </c>
      <c r="B30" s="49"/>
      <c r="C30" s="50"/>
      <c r="D30" s="50"/>
      <c r="E30" s="50"/>
      <c r="F30" s="51"/>
      <c r="G30" s="116">
        <v>215.61969999999999</v>
      </c>
      <c r="H30" s="116">
        <v>16.791499999999999</v>
      </c>
      <c r="I30" s="113"/>
      <c r="J30" s="114"/>
      <c r="K30" s="118">
        <v>2.0000000000000001E-4</v>
      </c>
    </row>
    <row r="31" spans="1:11" x14ac:dyDescent="0.25">
      <c r="A31" s="45">
        <f t="shared" si="0"/>
        <v>41754</v>
      </c>
      <c r="B31" s="49"/>
      <c r="C31" s="50"/>
      <c r="D31" s="50"/>
      <c r="E31" s="50"/>
      <c r="F31" s="51"/>
      <c r="G31" s="116">
        <v>212.29390000000001</v>
      </c>
      <c r="H31" s="116">
        <v>17.5991</v>
      </c>
      <c r="I31" s="113"/>
      <c r="J31" s="114"/>
      <c r="K31" s="118">
        <v>5.0000000000000001E-4</v>
      </c>
    </row>
    <row r="32" spans="1:11" x14ac:dyDescent="0.25">
      <c r="A32" s="45">
        <f t="shared" si="0"/>
        <v>41755</v>
      </c>
      <c r="B32" s="49"/>
      <c r="C32" s="50"/>
      <c r="D32" s="50"/>
      <c r="E32" s="50"/>
      <c r="F32" s="51"/>
      <c r="G32" s="116">
        <v>212.49170000000001</v>
      </c>
      <c r="H32" s="116">
        <v>18.046299999999999</v>
      </c>
      <c r="I32" s="113"/>
      <c r="J32" s="114"/>
      <c r="K32" s="118">
        <v>0</v>
      </c>
    </row>
    <row r="33" spans="1:11" x14ac:dyDescent="0.25">
      <c r="A33" s="45">
        <f t="shared" si="0"/>
        <v>41756</v>
      </c>
      <c r="B33" s="49"/>
      <c r="C33" s="50"/>
      <c r="D33" s="50"/>
      <c r="E33" s="50"/>
      <c r="F33" s="51"/>
      <c r="G33" s="116">
        <v>212.24449999999999</v>
      </c>
      <c r="H33" s="116">
        <v>16.035</v>
      </c>
      <c r="I33" s="113"/>
      <c r="J33" s="114"/>
      <c r="K33" s="118">
        <v>0</v>
      </c>
    </row>
    <row r="34" spans="1:11" x14ac:dyDescent="0.25">
      <c r="A34" s="45">
        <f t="shared" si="0"/>
        <v>41757</v>
      </c>
      <c r="B34" s="49"/>
      <c r="C34" s="50"/>
      <c r="D34" s="50"/>
      <c r="E34" s="50"/>
      <c r="F34" s="51"/>
      <c r="G34" s="116">
        <v>213.5204</v>
      </c>
      <c r="H34" s="116">
        <v>17.421500000000002</v>
      </c>
      <c r="I34" s="113"/>
      <c r="J34" s="114"/>
      <c r="K34" s="118">
        <v>0.38790000000000002</v>
      </c>
    </row>
    <row r="35" spans="1:11" x14ac:dyDescent="0.25">
      <c r="A35" s="45">
        <f t="shared" si="0"/>
        <v>41758</v>
      </c>
      <c r="B35" s="49"/>
      <c r="C35" s="50"/>
      <c r="D35" s="50"/>
      <c r="E35" s="50"/>
      <c r="F35" s="51"/>
      <c r="G35" s="116">
        <v>211.18799999999999</v>
      </c>
      <c r="H35" s="116">
        <v>15.461499999999999</v>
      </c>
      <c r="I35" s="113"/>
      <c r="J35" s="114"/>
      <c r="K35" s="118">
        <v>0</v>
      </c>
    </row>
    <row r="36" spans="1:11" x14ac:dyDescent="0.25">
      <c r="A36" s="56">
        <f t="shared" si="0"/>
        <v>41759</v>
      </c>
      <c r="B36" s="88"/>
      <c r="C36" s="57"/>
      <c r="D36" s="57"/>
      <c r="E36" s="57"/>
      <c r="F36" s="89"/>
      <c r="G36" s="122">
        <v>210.57480000000001</v>
      </c>
      <c r="H36" s="122">
        <v>15.3361</v>
      </c>
      <c r="I36" s="120"/>
      <c r="J36" s="121"/>
      <c r="K36" s="123">
        <v>1.14E-2</v>
      </c>
    </row>
    <row r="37" spans="1:1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Bot="1" x14ac:dyDescent="0.3">
      <c r="A38" s="37" t="s">
        <v>19</v>
      </c>
      <c r="B38" s="16"/>
      <c r="C38" s="38"/>
      <c r="D38" s="38"/>
      <c r="E38" s="38"/>
      <c r="F38" s="38"/>
      <c r="G38" s="38">
        <f>+MIN(G7:G36)</f>
        <v>209.53790000000001</v>
      </c>
      <c r="H38" s="38">
        <f>+MIN(H7:H36)</f>
        <v>14.475300000000001</v>
      </c>
      <c r="I38" s="38"/>
      <c r="J38" s="38"/>
      <c r="K38" s="38">
        <f>+MIN(K7:K36)</f>
        <v>0</v>
      </c>
    </row>
    <row r="39" spans="1:11" x14ac:dyDescent="0.25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spans="1:11" x14ac:dyDescent="0.25">
      <c r="A40" s="15" t="s">
        <v>23</v>
      </c>
      <c r="B40" s="168"/>
      <c r="C40" s="169"/>
      <c r="D40" s="169"/>
      <c r="E40" s="169"/>
      <c r="F40" s="169"/>
      <c r="G40" s="169"/>
      <c r="H40" s="169"/>
      <c r="I40" s="169"/>
      <c r="J40" s="169"/>
      <c r="K40" s="170"/>
    </row>
    <row r="41" spans="1:11" x14ac:dyDescent="0.25">
      <c r="A41" s="13"/>
      <c r="B41" s="171"/>
      <c r="C41" s="172"/>
      <c r="D41" s="172"/>
      <c r="E41" s="172"/>
      <c r="F41" s="172"/>
      <c r="G41" s="172"/>
      <c r="H41" s="172"/>
      <c r="I41" s="172"/>
      <c r="J41" s="172"/>
      <c r="K41" s="173"/>
    </row>
    <row r="42" spans="1:11" x14ac:dyDescent="0.25">
      <c r="A42" s="13"/>
      <c r="B42" s="171"/>
      <c r="C42" s="172"/>
      <c r="D42" s="172"/>
      <c r="E42" s="172"/>
      <c r="F42" s="172"/>
      <c r="G42" s="172"/>
      <c r="H42" s="172"/>
      <c r="I42" s="172"/>
      <c r="J42" s="172"/>
      <c r="K42" s="173"/>
    </row>
    <row r="43" spans="1:11" x14ac:dyDescent="0.25">
      <c r="A43" s="13"/>
      <c r="B43" s="171"/>
      <c r="C43" s="172"/>
      <c r="D43" s="172"/>
      <c r="E43" s="172"/>
      <c r="F43" s="172"/>
      <c r="G43" s="172"/>
      <c r="H43" s="172"/>
      <c r="I43" s="172"/>
      <c r="J43" s="172"/>
      <c r="K43" s="173"/>
    </row>
    <row r="44" spans="1:11" x14ac:dyDescent="0.25">
      <c r="A44" s="13"/>
      <c r="B44" s="174"/>
      <c r="C44" s="175"/>
      <c r="D44" s="175"/>
      <c r="E44" s="175"/>
      <c r="F44" s="175"/>
      <c r="G44" s="175"/>
      <c r="H44" s="175"/>
      <c r="I44" s="175"/>
      <c r="J44" s="175"/>
      <c r="K44" s="176"/>
    </row>
  </sheetData>
  <protectedRanges>
    <protectedRange sqref="A2:B4" name="Rango1"/>
    <protectedRange sqref="C4:K4" name="Rango1_1"/>
    <protectedRange sqref="C2:K3" name="Rango1_1_1"/>
  </protectedRanges>
  <mergeCells count="8">
    <mergeCell ref="B40:K44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6">
      <formula1>40909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A8:A36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view="pageBreakPreview" topLeftCell="A13" zoomScale="60" zoomScaleNormal="100" workbookViewId="0">
      <selection activeCell="N24" sqref="N24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</cols>
  <sheetData>
    <row r="1" spans="1:14" ht="32.25" customHeight="1" x14ac:dyDescent="0.2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1"/>
    </row>
    <row r="2" spans="1:14" s="19" customFormat="1" ht="9.1999999999999993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x14ac:dyDescent="0.25">
      <c r="A3" s="152" t="s">
        <v>1</v>
      </c>
      <c r="B3" s="152"/>
      <c r="C3" s="153" t="s">
        <v>26</v>
      </c>
      <c r="D3" s="153"/>
      <c r="E3" s="153"/>
      <c r="F3" s="153"/>
      <c r="G3" s="153"/>
      <c r="H3" s="153"/>
      <c r="I3" s="153"/>
      <c r="J3" s="153"/>
      <c r="K3" s="153"/>
      <c r="L3" s="1"/>
      <c r="M3" s="2"/>
      <c r="N3" s="2"/>
    </row>
    <row r="4" spans="1:14" x14ac:dyDescent="0.25">
      <c r="A4" s="154" t="s">
        <v>2</v>
      </c>
      <c r="B4" s="152"/>
      <c r="C4" s="153" t="s">
        <v>25</v>
      </c>
      <c r="D4" s="153"/>
      <c r="E4" s="153"/>
      <c r="F4" s="153"/>
      <c r="G4" s="153"/>
      <c r="H4" s="153"/>
      <c r="I4" s="153"/>
      <c r="J4" s="153"/>
      <c r="K4" s="153"/>
      <c r="L4" s="1"/>
      <c r="M4" s="2"/>
      <c r="N4" s="2"/>
    </row>
    <row r="5" spans="1:14" x14ac:dyDescent="0.25">
      <c r="A5" s="154" t="s">
        <v>3</v>
      </c>
      <c r="B5" s="154"/>
      <c r="C5" s="153" t="s">
        <v>4</v>
      </c>
      <c r="D5" s="153"/>
      <c r="E5" s="17"/>
      <c r="F5" s="17"/>
      <c r="G5" s="17"/>
      <c r="H5" s="17"/>
      <c r="I5" s="17"/>
      <c r="J5" s="17"/>
      <c r="K5" s="17"/>
      <c r="L5" s="3"/>
    </row>
    <row r="6" spans="1:14" ht="9.1999999999999993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4" ht="39" thickBot="1" x14ac:dyDescent="0.3">
      <c r="A7" s="21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71" t="s">
        <v>15</v>
      </c>
      <c r="L7" s="6"/>
      <c r="M7" s="33" t="s">
        <v>16</v>
      </c>
      <c r="N7" s="34" t="s">
        <v>17</v>
      </c>
    </row>
    <row r="8" spans="1:14" x14ac:dyDescent="0.25">
      <c r="A8" s="22">
        <f>+'Gloria a Dios'!A8</f>
        <v>41730</v>
      </c>
      <c r="B8" s="74">
        <v>91.793800000000005</v>
      </c>
      <c r="C8" s="124">
        <v>0.1797</v>
      </c>
      <c r="D8" s="124">
        <v>2.1919</v>
      </c>
      <c r="E8" s="124">
        <v>2.3715999999999999</v>
      </c>
      <c r="F8" s="124">
        <v>5.1520000000000001</v>
      </c>
      <c r="G8" s="124">
        <v>227.7671</v>
      </c>
      <c r="H8" s="65">
        <v>19.035499999999999</v>
      </c>
      <c r="I8" s="124">
        <v>38.786999999999999</v>
      </c>
      <c r="J8" s="124">
        <v>50.146000000000001</v>
      </c>
      <c r="K8" s="55">
        <v>0.14319999999999999</v>
      </c>
      <c r="L8" s="20"/>
      <c r="M8" s="58"/>
      <c r="N8" s="58"/>
    </row>
    <row r="9" spans="1:14" x14ac:dyDescent="0.25">
      <c r="A9" s="22">
        <f>+'Gloria a Dios'!A9</f>
        <v>41731</v>
      </c>
      <c r="B9" s="75">
        <v>91.067499999999995</v>
      </c>
      <c r="C9" s="76">
        <v>0.19170000000000001</v>
      </c>
      <c r="D9" s="119">
        <v>2.2694000000000001</v>
      </c>
      <c r="E9" s="76">
        <v>2.4611000000000001</v>
      </c>
      <c r="F9" s="76">
        <v>5.6609999999999996</v>
      </c>
      <c r="G9" s="124">
        <v>233.91399999999999</v>
      </c>
      <c r="H9" s="78">
        <v>17.914400000000001</v>
      </c>
      <c r="I9" s="76">
        <v>38.977800000000002</v>
      </c>
      <c r="J9" s="119">
        <v>50.213900000000002</v>
      </c>
      <c r="K9" s="79">
        <v>0.16420000000000001</v>
      </c>
      <c r="L9" s="20"/>
      <c r="M9" s="31"/>
      <c r="N9" s="31"/>
    </row>
    <row r="10" spans="1:14" x14ac:dyDescent="0.25">
      <c r="A10" s="22">
        <f>+'Gloria a Dios'!A10</f>
        <v>41732</v>
      </c>
      <c r="B10" s="75">
        <v>91.006799999999998</v>
      </c>
      <c r="C10" s="76">
        <v>0.20710000000000001</v>
      </c>
      <c r="D10" s="119">
        <v>2.1880999999999999</v>
      </c>
      <c r="E10" s="76">
        <v>2.3952</v>
      </c>
      <c r="F10" s="76">
        <v>5.8280000000000003</v>
      </c>
      <c r="G10" s="124">
        <v>231.39920000000001</v>
      </c>
      <c r="H10" s="78">
        <v>16.938199999999998</v>
      </c>
      <c r="I10" s="76">
        <v>39.020600000000002</v>
      </c>
      <c r="J10" s="119">
        <v>50.263599999999997</v>
      </c>
      <c r="K10" s="79">
        <v>0.15459999999999999</v>
      </c>
      <c r="L10" s="20"/>
      <c r="M10" s="31"/>
      <c r="N10" s="31"/>
    </row>
    <row r="11" spans="1:14" x14ac:dyDescent="0.25">
      <c r="A11" s="22">
        <f>+'Gloria a Dios'!A11</f>
        <v>41733</v>
      </c>
      <c r="B11" s="75">
        <v>91.006900000000002</v>
      </c>
      <c r="C11" s="76">
        <v>0.21440000000000001</v>
      </c>
      <c r="D11" s="119">
        <v>2.1219999999999999</v>
      </c>
      <c r="E11" s="76">
        <v>2.3365</v>
      </c>
      <c r="F11" s="76">
        <v>5.8220000000000001</v>
      </c>
      <c r="G11" s="124">
        <v>226.70490000000001</v>
      </c>
      <c r="H11" s="77">
        <v>16.195699999999999</v>
      </c>
      <c r="I11" s="76">
        <v>39.078299999999999</v>
      </c>
      <c r="J11" s="119">
        <v>50.320900000000002</v>
      </c>
      <c r="K11" s="55">
        <v>0.13189999999999999</v>
      </c>
      <c r="L11" s="20"/>
      <c r="M11" s="31"/>
      <c r="N11" s="31"/>
    </row>
    <row r="12" spans="1:14" x14ac:dyDescent="0.25">
      <c r="A12" s="22">
        <f>+'Gloria a Dios'!A12</f>
        <v>41734</v>
      </c>
      <c r="B12" s="75">
        <v>90.921400000000006</v>
      </c>
      <c r="C12" s="76">
        <v>0.19409999999999999</v>
      </c>
      <c r="D12" s="119">
        <v>2.1450999999999998</v>
      </c>
      <c r="E12" s="76">
        <v>2.3391999999999999</v>
      </c>
      <c r="F12" s="76">
        <v>5.9459999999999997</v>
      </c>
      <c r="G12" s="124">
        <v>225.61590000000001</v>
      </c>
      <c r="H12" s="77">
        <v>16.775700000000001</v>
      </c>
      <c r="I12" s="76">
        <v>39.085700000000003</v>
      </c>
      <c r="J12" s="119">
        <v>50.328899999999997</v>
      </c>
      <c r="K12" s="55">
        <v>0.1414</v>
      </c>
      <c r="L12" s="20"/>
      <c r="M12" s="31"/>
      <c r="N12" s="31"/>
    </row>
    <row r="13" spans="1:14" x14ac:dyDescent="0.25">
      <c r="A13" s="22">
        <f>+'Gloria a Dios'!A13</f>
        <v>41735</v>
      </c>
      <c r="B13" s="75">
        <v>91.091800000000006</v>
      </c>
      <c r="C13" s="76">
        <v>0.2089</v>
      </c>
      <c r="D13" s="119">
        <v>2.1086999999999998</v>
      </c>
      <c r="E13" s="76">
        <v>2.3176000000000001</v>
      </c>
      <c r="F13" s="76">
        <v>5.8630000000000004</v>
      </c>
      <c r="G13" s="124">
        <v>224.2688</v>
      </c>
      <c r="H13" s="77">
        <v>15.707800000000001</v>
      </c>
      <c r="I13" s="76">
        <v>39.025399999999998</v>
      </c>
      <c r="J13" s="119">
        <v>50.300400000000003</v>
      </c>
      <c r="K13" s="55">
        <v>0.16639999999999999</v>
      </c>
      <c r="L13" s="20"/>
      <c r="M13" s="31"/>
      <c r="N13" s="31"/>
    </row>
    <row r="14" spans="1:14" x14ac:dyDescent="0.25">
      <c r="A14" s="22">
        <f>+'Gloria a Dios'!A14</f>
        <v>41736</v>
      </c>
      <c r="B14" s="75">
        <v>91.275300000000001</v>
      </c>
      <c r="C14" s="76">
        <v>0.2291</v>
      </c>
      <c r="D14" s="119">
        <v>2.1107999999999998</v>
      </c>
      <c r="E14" s="76">
        <v>2.34</v>
      </c>
      <c r="F14" s="76">
        <v>5.6689999999999996</v>
      </c>
      <c r="G14" s="124">
        <v>226.10140000000001</v>
      </c>
      <c r="H14" s="77">
        <v>16.333600000000001</v>
      </c>
      <c r="I14" s="76">
        <v>38.960299999999997</v>
      </c>
      <c r="J14" s="119">
        <v>50.248600000000003</v>
      </c>
      <c r="K14" s="55">
        <v>0.18609999999999999</v>
      </c>
      <c r="L14" s="20"/>
      <c r="M14" s="31"/>
      <c r="N14" s="31"/>
    </row>
    <row r="15" spans="1:14" x14ac:dyDescent="0.25">
      <c r="A15" s="22">
        <f>+'Gloria a Dios'!A15</f>
        <v>41737</v>
      </c>
      <c r="B15" s="75">
        <v>91.380600000000001</v>
      </c>
      <c r="C15" s="76">
        <v>0.22</v>
      </c>
      <c r="D15" s="76">
        <v>2.1547000000000001</v>
      </c>
      <c r="E15" s="76">
        <v>2.3746999999999998</v>
      </c>
      <c r="F15" s="76">
        <v>5.6070000000000002</v>
      </c>
      <c r="G15" s="124">
        <v>226.9126</v>
      </c>
      <c r="H15" s="77">
        <v>16.799600000000002</v>
      </c>
      <c r="I15" s="76">
        <v>38.884599999999999</v>
      </c>
      <c r="J15" s="119">
        <v>50.192</v>
      </c>
      <c r="K15" s="55">
        <v>0.18440000000000001</v>
      </c>
      <c r="L15" s="20"/>
      <c r="M15" s="31"/>
      <c r="N15" s="31"/>
    </row>
    <row r="16" spans="1:14" x14ac:dyDescent="0.25">
      <c r="A16" s="22">
        <f>+'Gloria a Dios'!A16</f>
        <v>41738</v>
      </c>
      <c r="B16" s="75">
        <v>91.329400000000007</v>
      </c>
      <c r="C16" s="76">
        <v>0.2059</v>
      </c>
      <c r="D16" s="76">
        <v>2.1745999999999999</v>
      </c>
      <c r="E16" s="76">
        <v>2.3805000000000001</v>
      </c>
      <c r="F16" s="76">
        <v>5.6230000000000002</v>
      </c>
      <c r="G16" s="124">
        <v>228.19970000000001</v>
      </c>
      <c r="H16" s="77">
        <v>18.517800000000001</v>
      </c>
      <c r="I16" s="76">
        <v>38.908999999999999</v>
      </c>
      <c r="J16" s="119">
        <v>50.206400000000002</v>
      </c>
      <c r="K16" s="55">
        <v>0.2001</v>
      </c>
      <c r="L16" s="20"/>
      <c r="M16" s="31"/>
      <c r="N16" s="31"/>
    </row>
    <row r="17" spans="1:14" x14ac:dyDescent="0.25">
      <c r="A17" s="22">
        <f>+'Gloria a Dios'!A17</f>
        <v>41739</v>
      </c>
      <c r="B17" s="75">
        <v>91.166799999999995</v>
      </c>
      <c r="C17" s="76">
        <v>0.1797</v>
      </c>
      <c r="D17" s="76">
        <v>2.2193000000000001</v>
      </c>
      <c r="E17" s="76">
        <v>2.399</v>
      </c>
      <c r="F17" s="76">
        <v>5.7839999999999998</v>
      </c>
      <c r="G17" s="124">
        <v>230.57130000000001</v>
      </c>
      <c r="H17" s="77">
        <v>19.018000000000001</v>
      </c>
      <c r="I17" s="76">
        <v>38.935499999999998</v>
      </c>
      <c r="J17" s="119">
        <v>50.219700000000003</v>
      </c>
      <c r="K17" s="55">
        <v>0.1527</v>
      </c>
      <c r="L17" s="20"/>
      <c r="M17" s="31"/>
      <c r="N17" s="31"/>
    </row>
    <row r="18" spans="1:14" x14ac:dyDescent="0.25">
      <c r="A18" s="22">
        <f>+'Gloria a Dios'!A18</f>
        <v>41740</v>
      </c>
      <c r="B18" s="75">
        <v>91.289900000000003</v>
      </c>
      <c r="C18" s="76">
        <v>0.1835</v>
      </c>
      <c r="D18" s="76">
        <v>2.2305000000000001</v>
      </c>
      <c r="E18" s="76">
        <v>2.4140000000000001</v>
      </c>
      <c r="F18" s="76">
        <v>5.726</v>
      </c>
      <c r="G18" s="124">
        <v>225.01840000000001</v>
      </c>
      <c r="H18" s="77">
        <v>18.9406</v>
      </c>
      <c r="I18" s="76">
        <v>38.862400000000001</v>
      </c>
      <c r="J18" s="119">
        <v>50.170299999999997</v>
      </c>
      <c r="K18" s="55">
        <v>0.16600000000000001</v>
      </c>
      <c r="L18" s="20"/>
      <c r="M18" s="31"/>
      <c r="N18" s="31"/>
    </row>
    <row r="19" spans="1:14" x14ac:dyDescent="0.25">
      <c r="A19" s="22">
        <f>+'Gloria a Dios'!A19</f>
        <v>41741</v>
      </c>
      <c r="B19" s="75">
        <v>91.502700000000004</v>
      </c>
      <c r="C19" s="76">
        <v>0.22470000000000001</v>
      </c>
      <c r="D19" s="76">
        <v>2.1511999999999998</v>
      </c>
      <c r="E19" s="76">
        <v>2.3759000000000001</v>
      </c>
      <c r="F19" s="76">
        <v>5.5460000000000003</v>
      </c>
      <c r="G19" s="124">
        <v>222.5556</v>
      </c>
      <c r="H19" s="77">
        <v>18.805599999999998</v>
      </c>
      <c r="I19" s="76">
        <v>38.826799999999999</v>
      </c>
      <c r="J19" s="119">
        <v>50.157299999999999</v>
      </c>
      <c r="K19" s="55">
        <v>0.1338</v>
      </c>
      <c r="L19" s="20"/>
      <c r="M19" s="31"/>
      <c r="N19" s="31"/>
    </row>
    <row r="20" spans="1:14" x14ac:dyDescent="0.25">
      <c r="A20" s="22">
        <f>+'Gloria a Dios'!A20</f>
        <v>41742</v>
      </c>
      <c r="B20" s="75">
        <v>91.183400000000006</v>
      </c>
      <c r="C20" s="76">
        <v>0.2142</v>
      </c>
      <c r="D20" s="76">
        <v>2.1587999999999998</v>
      </c>
      <c r="E20" s="76">
        <v>2.3730000000000002</v>
      </c>
      <c r="F20" s="76">
        <v>5.8710000000000004</v>
      </c>
      <c r="G20" s="124">
        <v>222.3939</v>
      </c>
      <c r="H20" s="77">
        <v>17.7258</v>
      </c>
      <c r="I20" s="76">
        <v>38.914099999999998</v>
      </c>
      <c r="J20" s="119">
        <v>50.211100000000002</v>
      </c>
      <c r="K20" s="55">
        <v>0.1799</v>
      </c>
      <c r="L20" s="20"/>
      <c r="M20" s="31"/>
      <c r="N20" s="31"/>
    </row>
    <row r="21" spans="1:14" x14ac:dyDescent="0.25">
      <c r="A21" s="22">
        <f>+'Gloria a Dios'!A21</f>
        <v>41743</v>
      </c>
      <c r="B21" s="75">
        <v>91.5608</v>
      </c>
      <c r="C21" s="76">
        <v>0.2266</v>
      </c>
      <c r="D21" s="76">
        <v>2.1833</v>
      </c>
      <c r="E21" s="76">
        <v>2.4098000000000002</v>
      </c>
      <c r="F21" s="76">
        <v>5.4550000000000001</v>
      </c>
      <c r="G21" s="124">
        <v>223.94990000000001</v>
      </c>
      <c r="H21" s="77">
        <v>15.75</v>
      </c>
      <c r="I21" s="76">
        <v>38.7866</v>
      </c>
      <c r="J21" s="119">
        <v>50.118499999999997</v>
      </c>
      <c r="K21" s="55">
        <v>0.14860000000000001</v>
      </c>
      <c r="L21" s="20"/>
      <c r="M21" s="31"/>
      <c r="N21" s="31"/>
    </row>
    <row r="22" spans="1:14" x14ac:dyDescent="0.25">
      <c r="A22" s="22">
        <f>+'Gloria a Dios'!A22</f>
        <v>41744</v>
      </c>
      <c r="B22" s="75">
        <v>91.519300000000001</v>
      </c>
      <c r="C22" s="76">
        <v>0.1905</v>
      </c>
      <c r="D22" s="76">
        <v>2.2120000000000002</v>
      </c>
      <c r="E22" s="76">
        <v>2.4024999999999999</v>
      </c>
      <c r="F22" s="76">
        <v>5.5330000000000004</v>
      </c>
      <c r="G22" s="124">
        <v>222.2329</v>
      </c>
      <c r="H22" s="77">
        <v>15.2165</v>
      </c>
      <c r="I22" s="76">
        <v>38.789099999999998</v>
      </c>
      <c r="J22" s="119">
        <v>50.132399999999997</v>
      </c>
      <c r="K22" s="55">
        <v>9.9099999999999994E-2</v>
      </c>
      <c r="L22" s="20"/>
      <c r="M22" s="31"/>
      <c r="N22" s="31"/>
    </row>
    <row r="23" spans="1:14" x14ac:dyDescent="0.25">
      <c r="A23" s="22">
        <f>+'Gloria a Dios'!A23</f>
        <v>41745</v>
      </c>
      <c r="B23" s="75">
        <v>91.129000000000005</v>
      </c>
      <c r="C23" s="76">
        <v>0.17649999999999999</v>
      </c>
      <c r="D23" s="76">
        <v>2.2248999999999999</v>
      </c>
      <c r="E23" s="76">
        <v>2.4014000000000002</v>
      </c>
      <c r="F23" s="76">
        <v>5.8949999999999996</v>
      </c>
      <c r="G23" s="124">
        <v>222.73929999999999</v>
      </c>
      <c r="H23" s="77">
        <v>17.6585</v>
      </c>
      <c r="I23" s="76">
        <v>38.908000000000001</v>
      </c>
      <c r="J23" s="119">
        <v>50.204099999999997</v>
      </c>
      <c r="K23" s="55">
        <v>0.1832</v>
      </c>
      <c r="L23" s="20"/>
      <c r="M23" s="31"/>
      <c r="N23" s="31"/>
    </row>
    <row r="24" spans="1:14" x14ac:dyDescent="0.25">
      <c r="A24" s="22">
        <f>+'Gloria a Dios'!A24</f>
        <v>41746</v>
      </c>
      <c r="B24" s="75">
        <v>90.714799999999997</v>
      </c>
      <c r="C24" s="76">
        <v>0.17030000000000001</v>
      </c>
      <c r="D24" s="76">
        <v>2.2158000000000002</v>
      </c>
      <c r="E24" s="76">
        <v>2.3860000000000001</v>
      </c>
      <c r="F24" s="76">
        <v>6.2560000000000002</v>
      </c>
      <c r="G24" s="124">
        <v>221.3449</v>
      </c>
      <c r="H24" s="77">
        <v>17.661200000000001</v>
      </c>
      <c r="I24" s="76">
        <v>39.056600000000003</v>
      </c>
      <c r="J24" s="119">
        <v>50.297699999999999</v>
      </c>
      <c r="K24" s="55">
        <v>0.15</v>
      </c>
      <c r="L24" s="20"/>
      <c r="M24" s="31"/>
      <c r="N24" s="31"/>
    </row>
    <row r="25" spans="1:14" x14ac:dyDescent="0.25">
      <c r="A25" s="22">
        <f>+'Gloria a Dios'!A25</f>
        <v>41747</v>
      </c>
      <c r="B25" s="75">
        <v>90.694800000000001</v>
      </c>
      <c r="C25" s="76">
        <v>0.17499999999999999</v>
      </c>
      <c r="D25" s="76">
        <v>2.2324999999999999</v>
      </c>
      <c r="E25" s="76">
        <v>2.4075000000000002</v>
      </c>
      <c r="F25" s="76">
        <v>6.2930000000000001</v>
      </c>
      <c r="G25" s="124">
        <v>223.94759999999999</v>
      </c>
      <c r="H25" s="77">
        <v>17.073899999999998</v>
      </c>
      <c r="I25" s="76">
        <v>39.040500000000002</v>
      </c>
      <c r="J25" s="119">
        <v>50.277999999999999</v>
      </c>
      <c r="K25" s="55">
        <v>0.1507</v>
      </c>
      <c r="L25" s="20"/>
      <c r="M25" s="31"/>
      <c r="N25" s="31"/>
    </row>
    <row r="26" spans="1:14" x14ac:dyDescent="0.25">
      <c r="A26" s="22">
        <f>+'Gloria a Dios'!A26</f>
        <v>41748</v>
      </c>
      <c r="B26" s="75">
        <v>91.3018</v>
      </c>
      <c r="C26" s="76">
        <v>0.2167</v>
      </c>
      <c r="D26" s="76">
        <v>2.1326999999999998</v>
      </c>
      <c r="E26" s="76">
        <v>2.3494000000000002</v>
      </c>
      <c r="F26" s="76">
        <v>5.7720000000000002</v>
      </c>
      <c r="G26" s="124">
        <v>218.14240000000001</v>
      </c>
      <c r="H26" s="77">
        <v>16.912500000000001</v>
      </c>
      <c r="I26" s="76">
        <v>38.895299999999999</v>
      </c>
      <c r="J26" s="119">
        <v>50.2102</v>
      </c>
      <c r="K26" s="55">
        <v>0.19570000000000001</v>
      </c>
      <c r="L26" s="20"/>
      <c r="M26" s="31"/>
      <c r="N26" s="31"/>
    </row>
    <row r="27" spans="1:14" x14ac:dyDescent="0.25">
      <c r="A27" s="22">
        <f>+'Gloria a Dios'!A27</f>
        <v>41749</v>
      </c>
      <c r="B27" s="75">
        <v>91.582599999999999</v>
      </c>
      <c r="C27" s="76">
        <v>0.26179999999999998</v>
      </c>
      <c r="D27" s="76">
        <v>2.0059</v>
      </c>
      <c r="E27" s="76">
        <v>2.2677</v>
      </c>
      <c r="F27" s="76">
        <v>5.5949999999999998</v>
      </c>
      <c r="G27" s="124">
        <v>217.8228</v>
      </c>
      <c r="H27" s="77">
        <v>17.164899999999999</v>
      </c>
      <c r="I27" s="76">
        <v>38.865099999999998</v>
      </c>
      <c r="J27" s="119">
        <v>50.218800000000002</v>
      </c>
      <c r="K27" s="55">
        <v>0.13539999999999999</v>
      </c>
      <c r="L27" s="20"/>
      <c r="M27" s="31"/>
      <c r="N27" s="31"/>
    </row>
    <row r="28" spans="1:14" x14ac:dyDescent="0.25">
      <c r="A28" s="22">
        <f>+'Gloria a Dios'!A28</f>
        <v>41750</v>
      </c>
      <c r="B28" s="75">
        <v>91.392799999999994</v>
      </c>
      <c r="C28" s="76">
        <v>0.24890000000000001</v>
      </c>
      <c r="D28" s="76">
        <v>2.0779999999999998</v>
      </c>
      <c r="E28" s="76">
        <v>2.3269000000000002</v>
      </c>
      <c r="F28" s="76">
        <v>5.6920000000000002</v>
      </c>
      <c r="G28" s="124">
        <v>221.56989999999999</v>
      </c>
      <c r="H28" s="77">
        <v>18.107700000000001</v>
      </c>
      <c r="I28" s="76">
        <v>38.889200000000002</v>
      </c>
      <c r="J28" s="119">
        <v>50.209499999999998</v>
      </c>
      <c r="K28" s="55">
        <v>0.17749999999999999</v>
      </c>
      <c r="L28" s="20"/>
      <c r="M28" s="31"/>
      <c r="N28" s="31"/>
    </row>
    <row r="29" spans="1:14" x14ac:dyDescent="0.25">
      <c r="A29" s="22">
        <f>+'Gloria a Dios'!A29</f>
        <v>41751</v>
      </c>
      <c r="B29" s="75">
        <v>91.237099999999998</v>
      </c>
      <c r="C29" s="76">
        <v>0.224</v>
      </c>
      <c r="D29" s="76">
        <v>2.1421999999999999</v>
      </c>
      <c r="E29" s="76">
        <v>2.3662000000000001</v>
      </c>
      <c r="F29" s="76">
        <v>5.7469999999999999</v>
      </c>
      <c r="G29" s="124">
        <v>220.69919999999999</v>
      </c>
      <c r="H29" s="77">
        <v>18.450600000000001</v>
      </c>
      <c r="I29" s="76">
        <v>38.922499999999999</v>
      </c>
      <c r="J29" s="119">
        <v>50.2166</v>
      </c>
      <c r="K29" s="55">
        <v>0.18579999999999999</v>
      </c>
      <c r="L29" s="20"/>
      <c r="M29" s="31"/>
      <c r="N29" s="31"/>
    </row>
    <row r="30" spans="1:14" x14ac:dyDescent="0.25">
      <c r="A30" s="22">
        <f>+'Gloria a Dios'!A30</f>
        <v>41752</v>
      </c>
      <c r="B30" s="75">
        <v>91.066199999999995</v>
      </c>
      <c r="C30" s="76">
        <v>0.22320000000000001</v>
      </c>
      <c r="D30" s="76">
        <v>2.1375000000000002</v>
      </c>
      <c r="E30" s="76">
        <v>2.3607</v>
      </c>
      <c r="F30" s="76">
        <v>5.8550000000000004</v>
      </c>
      <c r="G30" s="124">
        <v>224.79230000000001</v>
      </c>
      <c r="H30" s="77">
        <v>18.817</v>
      </c>
      <c r="I30" s="76">
        <v>39.0002</v>
      </c>
      <c r="J30" s="119">
        <v>50.263800000000003</v>
      </c>
      <c r="K30" s="55">
        <v>0.1862</v>
      </c>
      <c r="L30" s="20"/>
      <c r="M30" s="31"/>
      <c r="N30" s="31"/>
    </row>
    <row r="31" spans="1:14" x14ac:dyDescent="0.25">
      <c r="A31" s="22">
        <f>+'Gloria a Dios'!A31</f>
        <v>41753</v>
      </c>
      <c r="B31" s="75">
        <v>91.133600000000001</v>
      </c>
      <c r="C31" s="76">
        <v>0.245</v>
      </c>
      <c r="D31" s="76">
        <v>2.0764</v>
      </c>
      <c r="E31" s="76">
        <v>2.3212999999999999</v>
      </c>
      <c r="F31" s="76">
        <v>5.7480000000000002</v>
      </c>
      <c r="G31" s="124">
        <v>228.52529999999999</v>
      </c>
      <c r="H31" s="77">
        <v>17.795500000000001</v>
      </c>
      <c r="I31" s="76">
        <v>39.044800000000002</v>
      </c>
      <c r="J31" s="119">
        <v>50.301400000000001</v>
      </c>
      <c r="K31" s="55">
        <v>0.20960000000000001</v>
      </c>
      <c r="L31" s="20"/>
      <c r="M31" s="31"/>
      <c r="N31" s="31"/>
    </row>
    <row r="32" spans="1:14" x14ac:dyDescent="0.25">
      <c r="A32" s="22">
        <f>+'Gloria a Dios'!A32</f>
        <v>41754</v>
      </c>
      <c r="B32" s="75">
        <v>91.728700000000003</v>
      </c>
      <c r="C32" s="76">
        <v>0.27750000000000002</v>
      </c>
      <c r="D32" s="76">
        <v>2.0306999999999999</v>
      </c>
      <c r="E32" s="76">
        <v>2.3081999999999998</v>
      </c>
      <c r="F32" s="76">
        <v>5.3360000000000003</v>
      </c>
      <c r="G32" s="124">
        <v>223.9709</v>
      </c>
      <c r="H32" s="77">
        <v>18.6493</v>
      </c>
      <c r="I32" s="76">
        <v>38.822099999999999</v>
      </c>
      <c r="J32" s="119">
        <v>50.1721</v>
      </c>
      <c r="K32" s="55">
        <v>0.20030000000000001</v>
      </c>
      <c r="L32" s="20"/>
      <c r="M32" s="31"/>
      <c r="N32" s="31"/>
    </row>
    <row r="33" spans="1:14" x14ac:dyDescent="0.25">
      <c r="A33" s="22">
        <f>+'Gloria a Dios'!A33</f>
        <v>41755</v>
      </c>
      <c r="B33" s="75">
        <v>91.973399999999998</v>
      </c>
      <c r="C33" s="76">
        <v>0.29060000000000002</v>
      </c>
      <c r="D33" s="76">
        <v>2.0089999999999999</v>
      </c>
      <c r="E33" s="76">
        <v>2.2997000000000001</v>
      </c>
      <c r="F33" s="76">
        <v>5.141</v>
      </c>
      <c r="G33" s="124">
        <v>225.09729999999999</v>
      </c>
      <c r="H33" s="77">
        <v>18.8872</v>
      </c>
      <c r="I33" s="76">
        <v>38.746400000000001</v>
      </c>
      <c r="J33" s="119">
        <v>50.129399999999997</v>
      </c>
      <c r="K33" s="55">
        <v>0.15909999999999999</v>
      </c>
      <c r="L33" s="20"/>
      <c r="M33" s="31"/>
      <c r="N33" s="31"/>
    </row>
    <row r="34" spans="1:14" x14ac:dyDescent="0.25">
      <c r="A34" s="22">
        <f>+'Gloria a Dios'!A34</f>
        <v>41756</v>
      </c>
      <c r="B34" s="75">
        <v>91.87</v>
      </c>
      <c r="C34" s="76">
        <v>0.23180000000000001</v>
      </c>
      <c r="D34" s="76">
        <v>2.0886999999999998</v>
      </c>
      <c r="E34" s="76">
        <v>2.3205</v>
      </c>
      <c r="F34" s="76">
        <v>5.1950000000000003</v>
      </c>
      <c r="G34" s="124">
        <v>231.07589999999999</v>
      </c>
      <c r="H34" s="77">
        <v>16.841799999999999</v>
      </c>
      <c r="I34" s="76">
        <v>38.771999999999998</v>
      </c>
      <c r="J34" s="119">
        <v>50.148499999999999</v>
      </c>
      <c r="K34" s="55">
        <v>9.8299999999999998E-2</v>
      </c>
      <c r="L34" s="20"/>
      <c r="M34" s="31"/>
      <c r="N34" s="31"/>
    </row>
    <row r="35" spans="1:14" x14ac:dyDescent="0.25">
      <c r="A35" s="22">
        <f>+'Gloria a Dios'!A35</f>
        <v>41757</v>
      </c>
      <c r="B35" s="75">
        <v>91.919899999999998</v>
      </c>
      <c r="C35" s="76">
        <v>0.20619999999999999</v>
      </c>
      <c r="D35" s="76">
        <v>2.1126999999999998</v>
      </c>
      <c r="E35" s="76">
        <v>2.3189000000000002</v>
      </c>
      <c r="F35" s="76">
        <v>5.1459999999999999</v>
      </c>
      <c r="G35" s="124">
        <v>229.13900000000001</v>
      </c>
      <c r="H35" s="77">
        <v>18.098400000000002</v>
      </c>
      <c r="I35" s="76">
        <v>38.748899999999999</v>
      </c>
      <c r="J35" s="119">
        <v>50.133600000000001</v>
      </c>
      <c r="K35" s="55">
        <v>0.52010000000000001</v>
      </c>
      <c r="L35" s="20"/>
      <c r="M35" s="31"/>
      <c r="N35" s="31"/>
    </row>
    <row r="36" spans="1:14" x14ac:dyDescent="0.25">
      <c r="A36" s="22">
        <f>+'Gloria a Dios'!A36</f>
        <v>41758</v>
      </c>
      <c r="B36" s="75">
        <v>91.873500000000007</v>
      </c>
      <c r="C36" s="76">
        <v>0.17949999999999999</v>
      </c>
      <c r="D36" s="76">
        <v>2.1953999999999998</v>
      </c>
      <c r="E36" s="76">
        <v>2.3748999999999998</v>
      </c>
      <c r="F36" s="76">
        <v>5.1909999999999998</v>
      </c>
      <c r="G36" s="124">
        <v>227.5009</v>
      </c>
      <c r="H36" s="77">
        <v>16.375499999999999</v>
      </c>
      <c r="I36" s="76">
        <v>38.712000000000003</v>
      </c>
      <c r="J36" s="119">
        <v>50.101999999999997</v>
      </c>
      <c r="K36" s="55">
        <v>0.15310000000000001</v>
      </c>
      <c r="L36" s="20"/>
      <c r="M36" s="31"/>
      <c r="N36" s="31"/>
    </row>
    <row r="37" spans="1:14" ht="15.75" thickBot="1" x14ac:dyDescent="0.3">
      <c r="A37" s="22">
        <f>+'Gloria a Dios'!A37</f>
        <v>41759</v>
      </c>
      <c r="B37" s="75">
        <v>92.021299999999997</v>
      </c>
      <c r="C37" s="76">
        <v>0.1744</v>
      </c>
      <c r="D37" s="76">
        <v>2.2189000000000001</v>
      </c>
      <c r="E37" s="76">
        <v>2.3933</v>
      </c>
      <c r="F37" s="76">
        <v>5.0540000000000003</v>
      </c>
      <c r="G37" s="124">
        <v>222.7824</v>
      </c>
      <c r="H37" s="77">
        <v>16.044799999999999</v>
      </c>
      <c r="I37" s="76">
        <v>38.636899999999997</v>
      </c>
      <c r="J37" s="119">
        <v>50.044199999999996</v>
      </c>
      <c r="K37" s="55">
        <v>9.4500000000000001E-2</v>
      </c>
      <c r="L37" s="20"/>
      <c r="M37" s="31"/>
      <c r="N37" s="31"/>
    </row>
    <row r="38" spans="1:14" x14ac:dyDescent="0.25">
      <c r="A38" s="139" t="s">
        <v>18</v>
      </c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7"/>
      <c r="M38" s="7"/>
      <c r="N38" s="7"/>
    </row>
    <row r="39" spans="1:14" ht="6.75" customHeight="1" thickBo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32"/>
      <c r="N39" s="32"/>
    </row>
    <row r="40" spans="1:14" x14ac:dyDescent="0.25">
      <c r="A40" s="27" t="s">
        <v>19</v>
      </c>
      <c r="B40" s="9">
        <f t="shared" ref="B40:K40" si="0">+MIN(B8:B37)</f>
        <v>90.694800000000001</v>
      </c>
      <c r="C40" s="9">
        <f t="shared" si="0"/>
        <v>0.17030000000000001</v>
      </c>
      <c r="D40" s="9">
        <f t="shared" si="0"/>
        <v>2.0059</v>
      </c>
      <c r="E40" s="9">
        <f t="shared" si="0"/>
        <v>2.2677</v>
      </c>
      <c r="F40" s="9">
        <f t="shared" si="0"/>
        <v>5.0540000000000003</v>
      </c>
      <c r="G40" s="9">
        <f t="shared" si="0"/>
        <v>217.8228</v>
      </c>
      <c r="H40" s="9">
        <f t="shared" si="0"/>
        <v>15.2165</v>
      </c>
      <c r="I40" s="9">
        <f t="shared" si="0"/>
        <v>38.636899999999997</v>
      </c>
      <c r="J40" s="9">
        <f t="shared" si="0"/>
        <v>50.044199999999996</v>
      </c>
      <c r="K40" s="23">
        <f t="shared" si="0"/>
        <v>9.4500000000000001E-2</v>
      </c>
      <c r="L40" s="10"/>
      <c r="M40" s="59">
        <f>+MIN(M8:M37)</f>
        <v>0</v>
      </c>
      <c r="N40" s="23">
        <f>+MIN(N8:N37)</f>
        <v>0</v>
      </c>
    </row>
    <row r="41" spans="1:14" x14ac:dyDescent="0.25">
      <c r="A41" s="28" t="s">
        <v>20</v>
      </c>
      <c r="B41" s="11">
        <f t="shared" ref="B41:K41" si="1">+IF(ISERROR(AVERAGE(B8:B37)),"",AVERAGE(B8:B37))</f>
        <v>91.357863333333327</v>
      </c>
      <c r="C41" s="11">
        <f t="shared" si="1"/>
        <v>0.21238333333333334</v>
      </c>
      <c r="D41" s="11">
        <f t="shared" si="1"/>
        <v>2.1507233333333335</v>
      </c>
      <c r="E41" s="11">
        <f t="shared" si="1"/>
        <v>2.3631066666666669</v>
      </c>
      <c r="F41" s="11">
        <f t="shared" si="1"/>
        <v>5.6333999999999991</v>
      </c>
      <c r="G41" s="11">
        <f t="shared" si="1"/>
        <v>225.22519000000005</v>
      </c>
      <c r="H41" s="11">
        <f t="shared" si="1"/>
        <v>17.473786666666669</v>
      </c>
      <c r="I41" s="11">
        <f t="shared" si="1"/>
        <v>38.896789999999996</v>
      </c>
      <c r="J41" s="11">
        <f t="shared" si="1"/>
        <v>50.205330000000004</v>
      </c>
      <c r="K41" s="24">
        <f t="shared" si="1"/>
        <v>0.17173000000000002</v>
      </c>
      <c r="L41" s="10"/>
      <c r="M41" s="60" t="str">
        <f>+IF(ISERROR(AVERAGE(M8:M37)),"",AVERAGE(M8:M37))</f>
        <v/>
      </c>
      <c r="N41" s="24" t="str">
        <f>+IF(ISERROR(AVERAGE(N8:N37)),"",AVERAGE(N8:N37))</f>
        <v/>
      </c>
    </row>
    <row r="42" spans="1:14" x14ac:dyDescent="0.25">
      <c r="A42" s="29" t="s">
        <v>21</v>
      </c>
      <c r="B42" s="12">
        <f t="shared" ref="B42:K42" si="2">+MAX(B8:B37)</f>
        <v>92.021299999999997</v>
      </c>
      <c r="C42" s="12">
        <f t="shared" si="2"/>
        <v>0.29060000000000002</v>
      </c>
      <c r="D42" s="12">
        <f t="shared" si="2"/>
        <v>2.2694000000000001</v>
      </c>
      <c r="E42" s="12">
        <f t="shared" si="2"/>
        <v>2.4611000000000001</v>
      </c>
      <c r="F42" s="12">
        <f t="shared" si="2"/>
        <v>6.2930000000000001</v>
      </c>
      <c r="G42" s="12">
        <f t="shared" si="2"/>
        <v>233.91399999999999</v>
      </c>
      <c r="H42" s="12">
        <f t="shared" si="2"/>
        <v>19.035499999999999</v>
      </c>
      <c r="I42" s="12">
        <f t="shared" si="2"/>
        <v>39.085700000000003</v>
      </c>
      <c r="J42" s="12">
        <f t="shared" si="2"/>
        <v>50.328899999999997</v>
      </c>
      <c r="K42" s="25">
        <f t="shared" si="2"/>
        <v>0.52010000000000001</v>
      </c>
      <c r="L42" s="10"/>
      <c r="M42" s="61">
        <f>+MAX(M8:M37)</f>
        <v>0</v>
      </c>
      <c r="N42" s="25">
        <f>+MAX(N8:N37)</f>
        <v>0</v>
      </c>
    </row>
    <row r="43" spans="1:14" ht="15.75" thickBot="1" x14ac:dyDescent="0.3">
      <c r="A43" s="30" t="s">
        <v>22</v>
      </c>
      <c r="B43" s="16">
        <f t="shared" ref="B43:K43" si="3">IF(ISERROR(STDEV(B8:B37)),"",STDEV(B8:B37))</f>
        <v>0.36487937306054685</v>
      </c>
      <c r="C43" s="16">
        <f t="shared" si="3"/>
        <v>3.0992591810405846E-2</v>
      </c>
      <c r="D43" s="16">
        <f t="shared" si="3"/>
        <v>6.7756886319238194E-2</v>
      </c>
      <c r="E43" s="16">
        <f t="shared" si="3"/>
        <v>4.1968435867868643E-2</v>
      </c>
      <c r="F43" s="16">
        <f t="shared" si="3"/>
        <v>0.31503635258216767</v>
      </c>
      <c r="G43" s="16">
        <f t="shared" si="3"/>
        <v>3.8290163211753989</v>
      </c>
      <c r="H43" s="16">
        <f t="shared" si="3"/>
        <v>1.1259455421795599</v>
      </c>
      <c r="I43" s="16">
        <f t="shared" si="3"/>
        <v>0.11788968645481213</v>
      </c>
      <c r="J43" s="16">
        <f t="shared" si="3"/>
        <v>6.9983520966701074E-2</v>
      </c>
      <c r="K43" s="26">
        <f t="shared" si="3"/>
        <v>7.2263264621750284E-2</v>
      </c>
      <c r="L43" s="10"/>
      <c r="M43" s="62" t="str">
        <f>IF(ISERROR(STDEV(M8:M37)),"",STDEV(M8:M37))</f>
        <v/>
      </c>
      <c r="N43" s="26" t="str">
        <f>IF(ISERROR(STDEV(N8:N37)),"",STDEV(N8:N37))</f>
        <v/>
      </c>
    </row>
    <row r="44" spans="1:14" ht="6.75" customHeight="1" x14ac:dyDescent="0.25">
      <c r="A44" s="13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1:14" x14ac:dyDescent="0.25">
      <c r="A45" s="15" t="s">
        <v>23</v>
      </c>
      <c r="B45" s="140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2"/>
    </row>
    <row r="46" spans="1:14" x14ac:dyDescent="0.25">
      <c r="A46" s="13"/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5"/>
    </row>
    <row r="47" spans="1:14" x14ac:dyDescent="0.25">
      <c r="A47" s="13"/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5"/>
    </row>
    <row r="48" spans="1:14" x14ac:dyDescent="0.25">
      <c r="A48" s="13"/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5"/>
    </row>
    <row r="49" spans="1:14" x14ac:dyDescent="0.25">
      <c r="A49" s="13"/>
      <c r="B49" s="146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8"/>
    </row>
  </sheetData>
  <protectedRanges>
    <protectedRange sqref="A5:L5 A3:B4 L3:L4" name="Rango1"/>
    <protectedRange sqref="C4:K4" name="Rango1_1"/>
    <protectedRange sqref="C3:K3" name="Rango1_1_1"/>
  </protectedRanges>
  <mergeCells count="9">
    <mergeCell ref="A38:K38"/>
    <mergeCell ref="B45:N49"/>
    <mergeCell ref="A1:N1"/>
    <mergeCell ref="A3:B3"/>
    <mergeCell ref="C3:K3"/>
    <mergeCell ref="A4:B4"/>
    <mergeCell ref="C4:K4"/>
    <mergeCell ref="A5:B5"/>
    <mergeCell ref="C5:D5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7">
      <formula1>40909</formula1>
    </dataValidation>
    <dataValidation type="decimal" allowBlank="1" showInputMessage="1" showErrorMessage="1" errorTitle="Error" error="El valor deberá estar entre 0 y 100" sqref="B8:F37 N8">
      <formula1>0</formula1>
      <formula2>100</formula2>
    </dataValidation>
  </dataValidations>
  <printOptions horizontalCentered="1" verticalCentered="1"/>
  <pageMargins left="0.70866141732283472" right="0.70866141732283472" top="0.43" bottom="0.39" header="0.31496062992125984" footer="0.31496062992125984"/>
  <pageSetup scale="73" orientation="landscape" verticalDpi="300" r:id="rId1"/>
  <ignoredErrors>
    <ignoredError sqref="B40:K43 A8 A9:A37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view="pageBreakPreview" topLeftCell="A12" zoomScale="60" zoomScaleNormal="100" workbookViewId="0">
      <selection activeCell="M16" sqref="M16"/>
    </sheetView>
  </sheetViews>
  <sheetFormatPr baseColWidth="10" defaultRowHeight="15" x14ac:dyDescent="0.25"/>
  <sheetData>
    <row r="1" spans="1:11" ht="32.25" customHeight="1" x14ac:dyDescent="0.25">
      <c r="A1" s="164" t="s">
        <v>27</v>
      </c>
      <c r="B1" s="165"/>
      <c r="C1" s="165"/>
      <c r="D1" s="165"/>
      <c r="E1" s="165"/>
      <c r="F1" s="165"/>
      <c r="G1" s="165"/>
      <c r="H1" s="165"/>
      <c r="I1" s="165"/>
      <c r="J1" s="165"/>
      <c r="K1" s="166"/>
    </row>
    <row r="2" spans="1:11" x14ac:dyDescent="0.25">
      <c r="A2" s="154" t="s">
        <v>1</v>
      </c>
      <c r="B2" s="167"/>
      <c r="C2" s="153" t="s">
        <v>26</v>
      </c>
      <c r="D2" s="153"/>
      <c r="E2" s="153"/>
      <c r="F2" s="153"/>
      <c r="G2" s="153"/>
      <c r="H2" s="153"/>
      <c r="I2" s="153"/>
      <c r="J2" s="153"/>
      <c r="K2" s="153"/>
    </row>
    <row r="3" spans="1:11" x14ac:dyDescent="0.25">
      <c r="A3" s="154" t="s">
        <v>2</v>
      </c>
      <c r="B3" s="167"/>
      <c r="C3" s="153" t="s">
        <v>25</v>
      </c>
      <c r="D3" s="153"/>
      <c r="E3" s="153"/>
      <c r="F3" s="153"/>
      <c r="G3" s="153"/>
      <c r="H3" s="153"/>
      <c r="I3" s="153"/>
      <c r="J3" s="153"/>
      <c r="K3" s="153"/>
    </row>
    <row r="4" spans="1:11" x14ac:dyDescent="0.25">
      <c r="A4" s="154" t="s">
        <v>3</v>
      </c>
      <c r="B4" s="154"/>
      <c r="C4" s="153" t="s">
        <v>4</v>
      </c>
      <c r="D4" s="153"/>
      <c r="E4" s="17"/>
      <c r="F4" s="17"/>
      <c r="G4" s="17"/>
      <c r="H4" s="17"/>
      <c r="I4" s="17"/>
      <c r="J4" s="17"/>
      <c r="K4" s="17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43" t="s">
        <v>5</v>
      </c>
      <c r="B6" s="41" t="s">
        <v>6</v>
      </c>
      <c r="C6" s="41" t="s">
        <v>7</v>
      </c>
      <c r="D6" s="41" t="s">
        <v>8</v>
      </c>
      <c r="E6" s="42" t="s">
        <v>9</v>
      </c>
      <c r="F6" s="41" t="s">
        <v>10</v>
      </c>
      <c r="G6" s="41" t="s">
        <v>11</v>
      </c>
      <c r="H6" s="41" t="s">
        <v>12</v>
      </c>
      <c r="I6" s="41" t="s">
        <v>13</v>
      </c>
      <c r="J6" s="41" t="s">
        <v>14</v>
      </c>
      <c r="K6" s="70" t="s">
        <v>15</v>
      </c>
    </row>
    <row r="7" spans="1:11" x14ac:dyDescent="0.25">
      <c r="A7" s="44">
        <v>41730</v>
      </c>
      <c r="B7" s="46"/>
      <c r="C7" s="47"/>
      <c r="D7" s="47"/>
      <c r="E7" s="47"/>
      <c r="F7" s="48"/>
      <c r="G7" s="126">
        <v>238.73099999999999</v>
      </c>
      <c r="H7" s="63">
        <v>19.411200000000001</v>
      </c>
      <c r="I7" s="46"/>
      <c r="J7" s="48"/>
      <c r="K7" s="66">
        <v>0.60829999999999995</v>
      </c>
    </row>
    <row r="8" spans="1:11" x14ac:dyDescent="0.25">
      <c r="A8" s="45">
        <f>+A7+1</f>
        <v>41731</v>
      </c>
      <c r="B8" s="49"/>
      <c r="C8" s="50"/>
      <c r="D8" s="50"/>
      <c r="E8" s="50"/>
      <c r="F8" s="51"/>
      <c r="G8" s="125">
        <v>243.93389999999999</v>
      </c>
      <c r="H8" s="82">
        <v>18.5791</v>
      </c>
      <c r="I8" s="80"/>
      <c r="J8" s="81"/>
      <c r="K8" s="83">
        <v>0.67800000000000005</v>
      </c>
    </row>
    <row r="9" spans="1:11" x14ac:dyDescent="0.25">
      <c r="A9" s="45">
        <f>+A8+1</f>
        <v>41732</v>
      </c>
      <c r="B9" s="49"/>
      <c r="C9" s="50"/>
      <c r="D9" s="50"/>
      <c r="E9" s="50"/>
      <c r="F9" s="51"/>
      <c r="G9" s="125">
        <v>244.18790000000001</v>
      </c>
      <c r="H9" s="82">
        <v>17.64</v>
      </c>
      <c r="I9" s="80"/>
      <c r="J9" s="81"/>
      <c r="K9" s="83">
        <v>0.61160000000000003</v>
      </c>
    </row>
    <row r="10" spans="1:11" x14ac:dyDescent="0.25">
      <c r="A10" s="45">
        <f t="shared" ref="A10:A36" si="0">+A9+1</f>
        <v>41733</v>
      </c>
      <c r="B10" s="49"/>
      <c r="C10" s="50"/>
      <c r="D10" s="50"/>
      <c r="E10" s="50"/>
      <c r="F10" s="51"/>
      <c r="G10" s="125">
        <v>236.47890000000001</v>
      </c>
      <c r="H10" s="64">
        <v>16.7667</v>
      </c>
      <c r="I10" s="49"/>
      <c r="J10" s="51"/>
      <c r="K10" s="67">
        <v>0.57820000000000005</v>
      </c>
    </row>
    <row r="11" spans="1:11" x14ac:dyDescent="0.25">
      <c r="A11" s="45">
        <f t="shared" si="0"/>
        <v>41734</v>
      </c>
      <c r="B11" s="49"/>
      <c r="C11" s="50"/>
      <c r="D11" s="50"/>
      <c r="E11" s="50"/>
      <c r="F11" s="51"/>
      <c r="G11" s="125">
        <v>235.32060000000001</v>
      </c>
      <c r="H11" s="64">
        <v>17.454799999999999</v>
      </c>
      <c r="I11" s="49"/>
      <c r="J11" s="51"/>
      <c r="K11" s="67">
        <v>0.56189999999999996</v>
      </c>
    </row>
    <row r="12" spans="1:11" x14ac:dyDescent="0.25">
      <c r="A12" s="45">
        <f t="shared" si="0"/>
        <v>41735</v>
      </c>
      <c r="B12" s="49"/>
      <c r="C12" s="50"/>
      <c r="D12" s="50"/>
      <c r="E12" s="50"/>
      <c r="F12" s="51"/>
      <c r="G12" s="125">
        <v>238.5634</v>
      </c>
      <c r="H12" s="64">
        <v>16.416899999999998</v>
      </c>
      <c r="I12" s="49"/>
      <c r="J12" s="51"/>
      <c r="K12" s="67">
        <v>0.59299999999999997</v>
      </c>
    </row>
    <row r="13" spans="1:11" x14ac:dyDescent="0.25">
      <c r="A13" s="45">
        <f t="shared" si="0"/>
        <v>41736</v>
      </c>
      <c r="B13" s="49"/>
      <c r="C13" s="50"/>
      <c r="D13" s="50"/>
      <c r="E13" s="50"/>
      <c r="F13" s="51"/>
      <c r="G13" s="125">
        <v>247.965</v>
      </c>
      <c r="H13" s="64">
        <v>17.1755</v>
      </c>
      <c r="I13" s="49"/>
      <c r="J13" s="51"/>
      <c r="K13" s="67">
        <v>0.7137</v>
      </c>
    </row>
    <row r="14" spans="1:11" x14ac:dyDescent="0.25">
      <c r="A14" s="45">
        <f t="shared" si="0"/>
        <v>41737</v>
      </c>
      <c r="B14" s="49"/>
      <c r="C14" s="50"/>
      <c r="D14" s="50"/>
      <c r="E14" s="50"/>
      <c r="F14" s="51"/>
      <c r="G14" s="125">
        <v>246.86259999999999</v>
      </c>
      <c r="H14" s="64">
        <v>17.7057</v>
      </c>
      <c r="I14" s="49"/>
      <c r="J14" s="51"/>
      <c r="K14" s="67">
        <v>0.7238</v>
      </c>
    </row>
    <row r="15" spans="1:11" x14ac:dyDescent="0.25">
      <c r="A15" s="45">
        <f t="shared" si="0"/>
        <v>41738</v>
      </c>
      <c r="B15" s="49"/>
      <c r="C15" s="50"/>
      <c r="D15" s="50"/>
      <c r="E15" s="50"/>
      <c r="F15" s="51"/>
      <c r="G15" s="125">
        <v>233.73869999999999</v>
      </c>
      <c r="H15" s="64">
        <v>19.480399999999999</v>
      </c>
      <c r="I15" s="49"/>
      <c r="J15" s="51"/>
      <c r="K15" s="67">
        <v>0.79330000000000001</v>
      </c>
    </row>
    <row r="16" spans="1:11" x14ac:dyDescent="0.25">
      <c r="A16" s="45">
        <f t="shared" si="0"/>
        <v>41739</v>
      </c>
      <c r="B16" s="49"/>
      <c r="C16" s="50"/>
      <c r="D16" s="50"/>
      <c r="E16" s="50"/>
      <c r="F16" s="51"/>
      <c r="G16" s="125">
        <v>240.71889999999999</v>
      </c>
      <c r="H16" s="64">
        <v>19.881599999999999</v>
      </c>
      <c r="I16" s="49"/>
      <c r="J16" s="51"/>
      <c r="K16" s="67">
        <v>0.62739999999999996</v>
      </c>
    </row>
    <row r="17" spans="1:11" x14ac:dyDescent="0.25">
      <c r="A17" s="45">
        <f t="shared" si="0"/>
        <v>41740</v>
      </c>
      <c r="B17" s="49"/>
      <c r="C17" s="50"/>
      <c r="D17" s="50"/>
      <c r="E17" s="50"/>
      <c r="F17" s="51"/>
      <c r="G17" s="125">
        <v>233.47819999999999</v>
      </c>
      <c r="H17" s="64">
        <v>19.8323</v>
      </c>
      <c r="I17" s="49"/>
      <c r="J17" s="51"/>
      <c r="K17" s="67">
        <v>0.68100000000000005</v>
      </c>
    </row>
    <row r="18" spans="1:11" x14ac:dyDescent="0.25">
      <c r="A18" s="45">
        <f t="shared" si="0"/>
        <v>41741</v>
      </c>
      <c r="B18" s="49"/>
      <c r="C18" s="50"/>
      <c r="D18" s="50"/>
      <c r="E18" s="50"/>
      <c r="F18" s="51"/>
      <c r="G18" s="125">
        <v>236.24780000000001</v>
      </c>
      <c r="H18" s="64">
        <v>19.5078</v>
      </c>
      <c r="I18" s="49"/>
      <c r="J18" s="51"/>
      <c r="K18" s="67">
        <v>0.52280000000000004</v>
      </c>
    </row>
    <row r="19" spans="1:11" x14ac:dyDescent="0.25">
      <c r="A19" s="45">
        <f t="shared" si="0"/>
        <v>41742</v>
      </c>
      <c r="B19" s="49"/>
      <c r="C19" s="50"/>
      <c r="D19" s="50"/>
      <c r="E19" s="50"/>
      <c r="F19" s="51"/>
      <c r="G19" s="125">
        <v>237.56780000000001</v>
      </c>
      <c r="H19" s="64">
        <v>18.4635</v>
      </c>
      <c r="I19" s="49"/>
      <c r="J19" s="51"/>
      <c r="K19" s="67">
        <v>0.64400000000000002</v>
      </c>
    </row>
    <row r="20" spans="1:11" x14ac:dyDescent="0.25">
      <c r="A20" s="45">
        <f t="shared" si="0"/>
        <v>41743</v>
      </c>
      <c r="B20" s="49"/>
      <c r="C20" s="50"/>
      <c r="D20" s="50"/>
      <c r="E20" s="50"/>
      <c r="F20" s="51"/>
      <c r="G20" s="125">
        <v>232.73269999999999</v>
      </c>
      <c r="H20" s="64">
        <v>16.414000000000001</v>
      </c>
      <c r="I20" s="49"/>
      <c r="J20" s="51"/>
      <c r="K20" s="67">
        <v>0.57779999999999998</v>
      </c>
    </row>
    <row r="21" spans="1:11" x14ac:dyDescent="0.25">
      <c r="A21" s="45">
        <f t="shared" si="0"/>
        <v>41744</v>
      </c>
      <c r="B21" s="49"/>
      <c r="C21" s="50"/>
      <c r="D21" s="50"/>
      <c r="E21" s="50"/>
      <c r="F21" s="51"/>
      <c r="G21" s="125">
        <v>238.77629999999999</v>
      </c>
      <c r="H21" s="64">
        <v>15.9321</v>
      </c>
      <c r="I21" s="49"/>
      <c r="J21" s="51"/>
      <c r="K21" s="67">
        <v>0.42359999999999998</v>
      </c>
    </row>
    <row r="22" spans="1:11" x14ac:dyDescent="0.25">
      <c r="A22" s="45">
        <f t="shared" si="0"/>
        <v>41745</v>
      </c>
      <c r="B22" s="49"/>
      <c r="C22" s="50"/>
      <c r="D22" s="50"/>
      <c r="E22" s="50"/>
      <c r="F22" s="51"/>
      <c r="G22" s="125">
        <v>234.7098</v>
      </c>
      <c r="H22" s="64">
        <v>18.747</v>
      </c>
      <c r="I22" s="49"/>
      <c r="J22" s="51"/>
      <c r="K22" s="67">
        <v>0.61209999999999998</v>
      </c>
    </row>
    <row r="23" spans="1:11" x14ac:dyDescent="0.25">
      <c r="A23" s="45">
        <f t="shared" si="0"/>
        <v>41746</v>
      </c>
      <c r="B23" s="49"/>
      <c r="C23" s="50"/>
      <c r="D23" s="50"/>
      <c r="E23" s="50"/>
      <c r="F23" s="51"/>
      <c r="G23" s="125">
        <v>237.93340000000001</v>
      </c>
      <c r="H23" s="64">
        <v>19.048100000000002</v>
      </c>
      <c r="I23" s="49"/>
      <c r="J23" s="51"/>
      <c r="K23" s="67">
        <v>0.56000000000000005</v>
      </c>
    </row>
    <row r="24" spans="1:11" x14ac:dyDescent="0.25">
      <c r="A24" s="45">
        <f t="shared" si="0"/>
        <v>41747</v>
      </c>
      <c r="B24" s="49"/>
      <c r="C24" s="50"/>
      <c r="D24" s="50"/>
      <c r="E24" s="50"/>
      <c r="F24" s="51"/>
      <c r="G24" s="125">
        <v>238.56379999999999</v>
      </c>
      <c r="H24" s="64">
        <v>17.851700000000001</v>
      </c>
      <c r="I24" s="49"/>
      <c r="J24" s="51"/>
      <c r="K24" s="67">
        <v>0.63929999999999998</v>
      </c>
    </row>
    <row r="25" spans="1:11" x14ac:dyDescent="0.25">
      <c r="A25" s="45">
        <f t="shared" si="0"/>
        <v>41748</v>
      </c>
      <c r="B25" s="49"/>
      <c r="C25" s="50"/>
      <c r="D25" s="50"/>
      <c r="E25" s="50"/>
      <c r="F25" s="51"/>
      <c r="G25" s="125">
        <v>233.00919999999999</v>
      </c>
      <c r="H25" s="64">
        <v>17.869</v>
      </c>
      <c r="I25" s="49"/>
      <c r="J25" s="51"/>
      <c r="K25" s="67">
        <v>0.8</v>
      </c>
    </row>
    <row r="26" spans="1:11" x14ac:dyDescent="0.25">
      <c r="A26" s="45">
        <f t="shared" si="0"/>
        <v>41749</v>
      </c>
      <c r="B26" s="49"/>
      <c r="C26" s="50"/>
      <c r="D26" s="50"/>
      <c r="E26" s="50"/>
      <c r="F26" s="51"/>
      <c r="G26" s="125">
        <v>231.84989999999999</v>
      </c>
      <c r="H26" s="64">
        <v>18.037800000000001</v>
      </c>
      <c r="I26" s="49"/>
      <c r="J26" s="51"/>
      <c r="K26" s="67">
        <v>0.51910000000000001</v>
      </c>
    </row>
    <row r="27" spans="1:11" x14ac:dyDescent="0.25">
      <c r="A27" s="45">
        <f t="shared" si="0"/>
        <v>41750</v>
      </c>
      <c r="B27" s="49"/>
      <c r="C27" s="50"/>
      <c r="D27" s="50"/>
      <c r="E27" s="50"/>
      <c r="F27" s="51"/>
      <c r="G27" s="125">
        <v>242.30430000000001</v>
      </c>
      <c r="H27" s="64">
        <v>19.681000000000001</v>
      </c>
      <c r="I27" s="49"/>
      <c r="J27" s="51"/>
      <c r="K27" s="67">
        <v>0.57979999999999998</v>
      </c>
    </row>
    <row r="28" spans="1:11" x14ac:dyDescent="0.25">
      <c r="A28" s="45">
        <f t="shared" si="0"/>
        <v>41751</v>
      </c>
      <c r="B28" s="49"/>
      <c r="C28" s="50"/>
      <c r="D28" s="50"/>
      <c r="E28" s="50"/>
      <c r="F28" s="51"/>
      <c r="G28" s="125">
        <v>231.55019999999999</v>
      </c>
      <c r="H28" s="64">
        <v>20.731300000000001</v>
      </c>
      <c r="I28" s="49"/>
      <c r="J28" s="51"/>
      <c r="K28" s="67">
        <v>0.47510000000000002</v>
      </c>
    </row>
    <row r="29" spans="1:11" x14ac:dyDescent="0.25">
      <c r="A29" s="45">
        <f t="shared" si="0"/>
        <v>41752</v>
      </c>
      <c r="B29" s="49"/>
      <c r="C29" s="50"/>
      <c r="D29" s="50"/>
      <c r="E29" s="50"/>
      <c r="F29" s="51"/>
      <c r="G29" s="125">
        <v>241.65299999999999</v>
      </c>
      <c r="H29" s="64">
        <v>19.465599999999998</v>
      </c>
      <c r="I29" s="49"/>
      <c r="J29" s="51"/>
      <c r="K29" s="67">
        <v>0.70960000000000001</v>
      </c>
    </row>
    <row r="30" spans="1:11" x14ac:dyDescent="0.25">
      <c r="A30" s="45">
        <f t="shared" si="0"/>
        <v>41753</v>
      </c>
      <c r="B30" s="49"/>
      <c r="C30" s="50"/>
      <c r="D30" s="50"/>
      <c r="E30" s="50"/>
      <c r="F30" s="51"/>
      <c r="G30" s="125">
        <v>237.5052</v>
      </c>
      <c r="H30" s="64">
        <v>19.006599999999999</v>
      </c>
      <c r="I30" s="49"/>
      <c r="J30" s="51"/>
      <c r="K30" s="67">
        <v>0.77329999999999999</v>
      </c>
    </row>
    <row r="31" spans="1:11" x14ac:dyDescent="0.25">
      <c r="A31" s="45">
        <f t="shared" si="0"/>
        <v>41754</v>
      </c>
      <c r="B31" s="49"/>
      <c r="C31" s="50"/>
      <c r="D31" s="50"/>
      <c r="E31" s="50"/>
      <c r="F31" s="51"/>
      <c r="G31" s="125">
        <v>236.0102</v>
      </c>
      <c r="H31" s="64">
        <v>19.465399999999999</v>
      </c>
      <c r="I31" s="49"/>
      <c r="J31" s="51"/>
      <c r="K31" s="67">
        <v>0.67130000000000001</v>
      </c>
    </row>
    <row r="32" spans="1:11" x14ac:dyDescent="0.25">
      <c r="A32" s="45">
        <f t="shared" si="0"/>
        <v>41755</v>
      </c>
      <c r="B32" s="49"/>
      <c r="C32" s="50"/>
      <c r="D32" s="50"/>
      <c r="E32" s="50"/>
      <c r="F32" s="51"/>
      <c r="G32" s="125">
        <v>245.33709999999999</v>
      </c>
      <c r="H32" s="64">
        <v>19.565999999999999</v>
      </c>
      <c r="I32" s="49"/>
      <c r="J32" s="51"/>
      <c r="K32" s="67">
        <v>0.67959999999999998</v>
      </c>
    </row>
    <row r="33" spans="1:11" x14ac:dyDescent="0.25">
      <c r="A33" s="45">
        <f t="shared" si="0"/>
        <v>41756</v>
      </c>
      <c r="B33" s="49"/>
      <c r="C33" s="50"/>
      <c r="D33" s="50"/>
      <c r="E33" s="50"/>
      <c r="F33" s="51"/>
      <c r="G33" s="125">
        <v>253.8494</v>
      </c>
      <c r="H33" s="64">
        <v>17.604500000000002</v>
      </c>
      <c r="I33" s="49"/>
      <c r="J33" s="51"/>
      <c r="K33" s="67">
        <v>0.48399999999999999</v>
      </c>
    </row>
    <row r="34" spans="1:11" x14ac:dyDescent="0.25">
      <c r="A34" s="45">
        <f t="shared" si="0"/>
        <v>41757</v>
      </c>
      <c r="B34" s="49"/>
      <c r="C34" s="50"/>
      <c r="D34" s="50"/>
      <c r="E34" s="50"/>
      <c r="F34" s="51"/>
      <c r="G34" s="125">
        <v>240.9282</v>
      </c>
      <c r="H34" s="64">
        <v>18.709599999999998</v>
      </c>
      <c r="I34" s="49"/>
      <c r="J34" s="51"/>
      <c r="K34" s="67">
        <v>0.84670000000000001</v>
      </c>
    </row>
    <row r="35" spans="1:11" x14ac:dyDescent="0.25">
      <c r="A35" s="45">
        <f t="shared" si="0"/>
        <v>41758</v>
      </c>
      <c r="B35" s="49"/>
      <c r="C35" s="50"/>
      <c r="D35" s="50"/>
      <c r="E35" s="50"/>
      <c r="F35" s="51"/>
      <c r="G35" s="125">
        <v>238.1301</v>
      </c>
      <c r="H35" s="64">
        <v>17.1782</v>
      </c>
      <c r="I35" s="49"/>
      <c r="J35" s="51"/>
      <c r="K35" s="67">
        <v>0.72729999999999995</v>
      </c>
    </row>
    <row r="36" spans="1:11" x14ac:dyDescent="0.25">
      <c r="A36" s="56">
        <f t="shared" si="0"/>
        <v>41759</v>
      </c>
      <c r="B36" s="88"/>
      <c r="C36" s="57"/>
      <c r="D36" s="57"/>
      <c r="E36" s="57"/>
      <c r="F36" s="89"/>
      <c r="G36" s="127">
        <v>263.45310000000001</v>
      </c>
      <c r="H36" s="92">
        <v>16.575600000000001</v>
      </c>
      <c r="I36" s="88"/>
      <c r="J36" s="89"/>
      <c r="K36" s="93">
        <v>0.39560000000000001</v>
      </c>
    </row>
    <row r="38" spans="1:11" ht="15.75" thickBot="1" x14ac:dyDescent="0.3">
      <c r="A38" s="37" t="s">
        <v>21</v>
      </c>
      <c r="B38" s="16"/>
      <c r="C38" s="38"/>
      <c r="D38" s="38"/>
      <c r="E38" s="38"/>
      <c r="F38" s="38"/>
      <c r="G38" s="38">
        <f>+MAX(G7:G36)</f>
        <v>263.45310000000001</v>
      </c>
      <c r="H38" s="38">
        <f>+MAX(H7:H36)</f>
        <v>20.731300000000001</v>
      </c>
      <c r="I38" s="38"/>
      <c r="J38" s="38"/>
      <c r="K38" s="38">
        <f>+MAX(K7:K36)</f>
        <v>0.84670000000000001</v>
      </c>
    </row>
    <row r="39" spans="1:11" x14ac:dyDescent="0.25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spans="1:11" x14ac:dyDescent="0.25">
      <c r="A40" s="15" t="s">
        <v>23</v>
      </c>
      <c r="B40" s="155"/>
      <c r="C40" s="156"/>
      <c r="D40" s="156"/>
      <c r="E40" s="156"/>
      <c r="F40" s="156"/>
      <c r="G40" s="156"/>
      <c r="H40" s="156"/>
      <c r="I40" s="156"/>
      <c r="J40" s="156"/>
      <c r="K40" s="157"/>
    </row>
    <row r="41" spans="1:11" x14ac:dyDescent="0.25">
      <c r="A41" s="13"/>
      <c r="B41" s="158"/>
      <c r="C41" s="159"/>
      <c r="D41" s="159"/>
      <c r="E41" s="159"/>
      <c r="F41" s="159"/>
      <c r="G41" s="159"/>
      <c r="H41" s="159"/>
      <c r="I41" s="159"/>
      <c r="J41" s="159"/>
      <c r="K41" s="160"/>
    </row>
    <row r="42" spans="1:11" x14ac:dyDescent="0.25">
      <c r="A42" s="13"/>
      <c r="B42" s="158"/>
      <c r="C42" s="159"/>
      <c r="D42" s="159"/>
      <c r="E42" s="159"/>
      <c r="F42" s="159"/>
      <c r="G42" s="159"/>
      <c r="H42" s="159"/>
      <c r="I42" s="159"/>
      <c r="J42" s="159"/>
      <c r="K42" s="160"/>
    </row>
    <row r="43" spans="1:11" x14ac:dyDescent="0.25">
      <c r="A43" s="13"/>
      <c r="B43" s="158"/>
      <c r="C43" s="159"/>
      <c r="D43" s="159"/>
      <c r="E43" s="159"/>
      <c r="F43" s="159"/>
      <c r="G43" s="159"/>
      <c r="H43" s="159"/>
      <c r="I43" s="159"/>
      <c r="J43" s="159"/>
      <c r="K43" s="160"/>
    </row>
    <row r="44" spans="1:11" x14ac:dyDescent="0.25">
      <c r="A44" s="13"/>
      <c r="B44" s="161"/>
      <c r="C44" s="162"/>
      <c r="D44" s="162"/>
      <c r="E44" s="162"/>
      <c r="F44" s="162"/>
      <c r="G44" s="162"/>
      <c r="H44" s="162"/>
      <c r="I44" s="162"/>
      <c r="J44" s="162"/>
      <c r="K44" s="163"/>
    </row>
  </sheetData>
  <protectedRanges>
    <protectedRange sqref="A2:B4" name="Rango1"/>
    <protectedRange sqref="C4:K4" name="Rango1_1"/>
    <protectedRange sqref="C2:K2" name="Rango1_1_1"/>
    <protectedRange sqref="C3:K3" name="Rango1_1_2"/>
  </protectedRanges>
  <mergeCells count="8">
    <mergeCell ref="B40:K44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A8:A36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view="pageBreakPreview" topLeftCell="A10" zoomScale="60" zoomScaleNormal="100" workbookViewId="0">
      <selection activeCell="L18" sqref="L18"/>
    </sheetView>
  </sheetViews>
  <sheetFormatPr baseColWidth="10" defaultRowHeight="15" x14ac:dyDescent="0.25"/>
  <sheetData>
    <row r="1" spans="1:11" ht="32.25" customHeight="1" x14ac:dyDescent="0.25">
      <c r="A1" s="177" t="s">
        <v>28</v>
      </c>
      <c r="B1" s="178"/>
      <c r="C1" s="178"/>
      <c r="D1" s="178"/>
      <c r="E1" s="178"/>
      <c r="F1" s="178"/>
      <c r="G1" s="178"/>
      <c r="H1" s="178"/>
      <c r="I1" s="178"/>
      <c r="J1" s="178"/>
      <c r="K1" s="179"/>
    </row>
    <row r="2" spans="1:11" x14ac:dyDescent="0.25">
      <c r="A2" s="154" t="s">
        <v>1</v>
      </c>
      <c r="B2" s="167"/>
      <c r="C2" s="153" t="s">
        <v>26</v>
      </c>
      <c r="D2" s="153"/>
      <c r="E2" s="153"/>
      <c r="F2" s="153"/>
      <c r="G2" s="153"/>
      <c r="H2" s="153"/>
      <c r="I2" s="153"/>
      <c r="J2" s="153"/>
      <c r="K2" s="153"/>
    </row>
    <row r="3" spans="1:11" x14ac:dyDescent="0.25">
      <c r="A3" s="154" t="s">
        <v>2</v>
      </c>
      <c r="B3" s="167"/>
      <c r="C3" s="153" t="s">
        <v>25</v>
      </c>
      <c r="D3" s="153"/>
      <c r="E3" s="153"/>
      <c r="F3" s="153"/>
      <c r="G3" s="153"/>
      <c r="H3" s="153"/>
      <c r="I3" s="153"/>
      <c r="J3" s="153"/>
      <c r="K3" s="153"/>
    </row>
    <row r="4" spans="1:11" x14ac:dyDescent="0.25">
      <c r="A4" s="154" t="s">
        <v>3</v>
      </c>
      <c r="B4" s="154"/>
      <c r="C4" s="153" t="s">
        <v>4</v>
      </c>
      <c r="D4" s="153"/>
      <c r="E4" s="17"/>
      <c r="F4" s="17"/>
      <c r="G4" s="17"/>
      <c r="H4" s="17"/>
      <c r="I4" s="17"/>
      <c r="J4" s="17"/>
      <c r="K4" s="17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36" t="s">
        <v>5</v>
      </c>
      <c r="B6" s="39" t="s">
        <v>6</v>
      </c>
      <c r="C6" s="39" t="s">
        <v>7</v>
      </c>
      <c r="D6" s="39" t="s">
        <v>8</v>
      </c>
      <c r="E6" s="40" t="s">
        <v>9</v>
      </c>
      <c r="F6" s="39" t="s">
        <v>10</v>
      </c>
      <c r="G6" s="39" t="s">
        <v>11</v>
      </c>
      <c r="H6" s="39" t="s">
        <v>12</v>
      </c>
      <c r="I6" s="39" t="s">
        <v>13</v>
      </c>
      <c r="J6" s="39" t="s">
        <v>14</v>
      </c>
      <c r="K6" s="72" t="s">
        <v>15</v>
      </c>
    </row>
    <row r="7" spans="1:11" x14ac:dyDescent="0.25">
      <c r="A7" s="44">
        <v>41730</v>
      </c>
      <c r="B7" s="46"/>
      <c r="C7" s="47"/>
      <c r="D7" s="47"/>
      <c r="E7" s="47"/>
      <c r="F7" s="48"/>
      <c r="G7" s="129">
        <v>222.61269999999999</v>
      </c>
      <c r="H7" s="52">
        <v>18.497399999999999</v>
      </c>
      <c r="I7" s="46"/>
      <c r="J7" s="48"/>
      <c r="K7" s="54">
        <v>0</v>
      </c>
    </row>
    <row r="8" spans="1:11" x14ac:dyDescent="0.25">
      <c r="A8" s="45">
        <f>+A7+1</f>
        <v>41731</v>
      </c>
      <c r="B8" s="49"/>
      <c r="C8" s="50"/>
      <c r="D8" s="50"/>
      <c r="E8" s="50"/>
      <c r="F8" s="51"/>
      <c r="G8" s="128">
        <v>226.23480000000001</v>
      </c>
      <c r="H8" s="86">
        <v>16.96</v>
      </c>
      <c r="I8" s="84"/>
      <c r="J8" s="85"/>
      <c r="K8" s="87">
        <v>0</v>
      </c>
    </row>
    <row r="9" spans="1:11" x14ac:dyDescent="0.25">
      <c r="A9" s="45">
        <f>+A8+1</f>
        <v>41732</v>
      </c>
      <c r="B9" s="49"/>
      <c r="C9" s="50"/>
      <c r="D9" s="50"/>
      <c r="E9" s="50"/>
      <c r="F9" s="51"/>
      <c r="G9" s="128">
        <v>224.41739999999999</v>
      </c>
      <c r="H9" s="86">
        <v>16.096800000000002</v>
      </c>
      <c r="I9" s="84"/>
      <c r="J9" s="85"/>
      <c r="K9" s="87">
        <v>0</v>
      </c>
    </row>
    <row r="10" spans="1:11" x14ac:dyDescent="0.25">
      <c r="A10" s="45">
        <f>+A9+1</f>
        <v>41733</v>
      </c>
      <c r="B10" s="49"/>
      <c r="C10" s="50"/>
      <c r="D10" s="50"/>
      <c r="E10" s="50"/>
      <c r="F10" s="51"/>
      <c r="G10" s="128">
        <v>221.44210000000001</v>
      </c>
      <c r="H10" s="68">
        <v>15.3003</v>
      </c>
      <c r="I10" s="49"/>
      <c r="J10" s="51"/>
      <c r="K10" s="55">
        <v>6.3E-3</v>
      </c>
    </row>
    <row r="11" spans="1:11" x14ac:dyDescent="0.25">
      <c r="A11" s="45">
        <f t="shared" ref="A11:A36" si="0">+A10+1</f>
        <v>41734</v>
      </c>
      <c r="B11" s="49"/>
      <c r="C11" s="50"/>
      <c r="D11" s="50"/>
      <c r="E11" s="50"/>
      <c r="F11" s="51"/>
      <c r="G11" s="128">
        <v>219.1754</v>
      </c>
      <c r="H11" s="53">
        <v>15.9297</v>
      </c>
      <c r="I11" s="49"/>
      <c r="J11" s="51"/>
      <c r="K11" s="55">
        <v>5.0000000000000001E-3</v>
      </c>
    </row>
    <row r="12" spans="1:11" x14ac:dyDescent="0.25">
      <c r="A12" s="45">
        <f t="shared" si="0"/>
        <v>41735</v>
      </c>
      <c r="B12" s="49"/>
      <c r="C12" s="50"/>
      <c r="D12" s="50"/>
      <c r="E12" s="50"/>
      <c r="F12" s="51"/>
      <c r="G12" s="128">
        <v>217.20590000000001</v>
      </c>
      <c r="H12" s="53">
        <v>14.929500000000001</v>
      </c>
      <c r="I12" s="49"/>
      <c r="J12" s="51"/>
      <c r="K12" s="55">
        <v>0</v>
      </c>
    </row>
    <row r="13" spans="1:11" x14ac:dyDescent="0.25">
      <c r="A13" s="45">
        <f t="shared" si="0"/>
        <v>41736</v>
      </c>
      <c r="B13" s="49"/>
      <c r="C13" s="50"/>
      <c r="D13" s="50"/>
      <c r="E13" s="50"/>
      <c r="F13" s="51"/>
      <c r="G13" s="128">
        <v>219.85470000000001</v>
      </c>
      <c r="H13" s="53">
        <v>15.489599999999999</v>
      </c>
      <c r="I13" s="49"/>
      <c r="J13" s="51"/>
      <c r="K13" s="55">
        <v>0</v>
      </c>
    </row>
    <row r="14" spans="1:11" x14ac:dyDescent="0.25">
      <c r="A14" s="45">
        <f t="shared" si="0"/>
        <v>41737</v>
      </c>
      <c r="B14" s="49"/>
      <c r="C14" s="50"/>
      <c r="D14" s="50"/>
      <c r="E14" s="50"/>
      <c r="F14" s="51"/>
      <c r="G14" s="128">
        <v>220.62459999999999</v>
      </c>
      <c r="H14" s="53">
        <v>15.771800000000001</v>
      </c>
      <c r="I14" s="49"/>
      <c r="J14" s="51"/>
      <c r="K14" s="55">
        <v>1E-4</v>
      </c>
    </row>
    <row r="15" spans="1:11" x14ac:dyDescent="0.25">
      <c r="A15" s="45">
        <f t="shared" si="0"/>
        <v>41738</v>
      </c>
      <c r="B15" s="49"/>
      <c r="C15" s="50"/>
      <c r="D15" s="50"/>
      <c r="E15" s="50"/>
      <c r="F15" s="51"/>
      <c r="G15" s="128">
        <v>221.75540000000001</v>
      </c>
      <c r="H15" s="53">
        <v>17.457799999999999</v>
      </c>
      <c r="I15" s="49"/>
      <c r="J15" s="51"/>
      <c r="K15" s="55">
        <v>8.0000000000000004E-4</v>
      </c>
    </row>
    <row r="16" spans="1:11" x14ac:dyDescent="0.25">
      <c r="A16" s="45">
        <f t="shared" si="0"/>
        <v>41739</v>
      </c>
      <c r="B16" s="49"/>
      <c r="C16" s="50"/>
      <c r="D16" s="50"/>
      <c r="E16" s="50"/>
      <c r="F16" s="51"/>
      <c r="G16" s="128">
        <v>226.917</v>
      </c>
      <c r="H16" s="53">
        <v>17.999500000000001</v>
      </c>
      <c r="I16" s="49"/>
      <c r="J16" s="51"/>
      <c r="K16" s="55">
        <v>5.9999999999999995E-4</v>
      </c>
    </row>
    <row r="17" spans="1:11" x14ac:dyDescent="0.25">
      <c r="A17" s="45">
        <f t="shared" si="0"/>
        <v>41740</v>
      </c>
      <c r="B17" s="49"/>
      <c r="C17" s="50"/>
      <c r="D17" s="50"/>
      <c r="E17" s="50"/>
      <c r="F17" s="51"/>
      <c r="G17" s="128">
        <v>215.11680000000001</v>
      </c>
      <c r="H17" s="53">
        <v>17.938199999999998</v>
      </c>
      <c r="I17" s="49"/>
      <c r="J17" s="51"/>
      <c r="K17" s="55">
        <v>5.0000000000000001E-3</v>
      </c>
    </row>
    <row r="18" spans="1:11" x14ac:dyDescent="0.25">
      <c r="A18" s="45">
        <f t="shared" si="0"/>
        <v>41741</v>
      </c>
      <c r="B18" s="49"/>
      <c r="C18" s="50"/>
      <c r="D18" s="50"/>
      <c r="E18" s="50"/>
      <c r="F18" s="51"/>
      <c r="G18" s="128">
        <v>215.08779999999999</v>
      </c>
      <c r="H18" s="53">
        <v>17.991900000000001</v>
      </c>
      <c r="I18" s="49"/>
      <c r="J18" s="51"/>
      <c r="K18" s="55">
        <v>0</v>
      </c>
    </row>
    <row r="19" spans="1:11" x14ac:dyDescent="0.25">
      <c r="A19" s="45">
        <f t="shared" si="0"/>
        <v>41742</v>
      </c>
      <c r="B19" s="49"/>
      <c r="C19" s="50"/>
      <c r="D19" s="50"/>
      <c r="E19" s="50"/>
      <c r="F19" s="51"/>
      <c r="G19" s="128">
        <v>213.7073</v>
      </c>
      <c r="H19" s="53">
        <v>16.830200000000001</v>
      </c>
      <c r="I19" s="49"/>
      <c r="J19" s="51"/>
      <c r="K19" s="55">
        <v>0</v>
      </c>
    </row>
    <row r="20" spans="1:11" x14ac:dyDescent="0.25">
      <c r="A20" s="45">
        <f t="shared" si="0"/>
        <v>41743</v>
      </c>
      <c r="B20" s="49"/>
      <c r="C20" s="50"/>
      <c r="D20" s="50"/>
      <c r="E20" s="50"/>
      <c r="F20" s="51"/>
      <c r="G20" s="128">
        <v>215.8449</v>
      </c>
      <c r="H20" s="53">
        <v>14.9925</v>
      </c>
      <c r="I20" s="49"/>
      <c r="J20" s="51"/>
      <c r="K20" s="55">
        <v>0</v>
      </c>
    </row>
    <row r="21" spans="1:11" x14ac:dyDescent="0.25">
      <c r="A21" s="45">
        <f t="shared" si="0"/>
        <v>41744</v>
      </c>
      <c r="B21" s="49"/>
      <c r="C21" s="50"/>
      <c r="D21" s="50"/>
      <c r="E21" s="50"/>
      <c r="F21" s="51"/>
      <c r="G21" s="128">
        <v>212.2724</v>
      </c>
      <c r="H21" s="53">
        <v>14.475300000000001</v>
      </c>
      <c r="I21" s="49"/>
      <c r="J21" s="51"/>
      <c r="K21" s="55">
        <v>0</v>
      </c>
    </row>
    <row r="22" spans="1:11" x14ac:dyDescent="0.25">
      <c r="A22" s="45">
        <f t="shared" si="0"/>
        <v>41745</v>
      </c>
      <c r="B22" s="49"/>
      <c r="C22" s="50"/>
      <c r="D22" s="50"/>
      <c r="E22" s="50"/>
      <c r="F22" s="51"/>
      <c r="G22" s="128">
        <v>211.76159999999999</v>
      </c>
      <c r="H22" s="53">
        <v>16.7469</v>
      </c>
      <c r="I22" s="49"/>
      <c r="J22" s="51"/>
      <c r="K22" s="55">
        <v>2.9999999999999997E-4</v>
      </c>
    </row>
    <row r="23" spans="1:11" x14ac:dyDescent="0.25">
      <c r="A23" s="45">
        <f t="shared" si="0"/>
        <v>41746</v>
      </c>
      <c r="B23" s="49"/>
      <c r="C23" s="50"/>
      <c r="D23" s="50"/>
      <c r="E23" s="50"/>
      <c r="F23" s="51"/>
      <c r="G23" s="128">
        <v>211.2817</v>
      </c>
      <c r="H23" s="53">
        <v>16.6798</v>
      </c>
      <c r="I23" s="49"/>
      <c r="J23" s="51"/>
      <c r="K23" s="55">
        <v>0</v>
      </c>
    </row>
    <row r="24" spans="1:11" x14ac:dyDescent="0.25">
      <c r="A24" s="45">
        <f t="shared" si="0"/>
        <v>41747</v>
      </c>
      <c r="B24" s="49"/>
      <c r="C24" s="50"/>
      <c r="D24" s="50"/>
      <c r="E24" s="50"/>
      <c r="F24" s="51"/>
      <c r="G24" s="128">
        <v>212.51560000000001</v>
      </c>
      <c r="H24" s="53">
        <v>16.144500000000001</v>
      </c>
      <c r="I24" s="49"/>
      <c r="J24" s="51"/>
      <c r="K24" s="55">
        <v>1.2999999999999999E-3</v>
      </c>
    </row>
    <row r="25" spans="1:11" x14ac:dyDescent="0.25">
      <c r="A25" s="45">
        <f t="shared" si="0"/>
        <v>41748</v>
      </c>
      <c r="B25" s="49"/>
      <c r="C25" s="50"/>
      <c r="D25" s="50"/>
      <c r="E25" s="50"/>
      <c r="F25" s="51"/>
      <c r="G25" s="128">
        <v>212.39519999999999</v>
      </c>
      <c r="H25" s="53">
        <v>16.027000000000001</v>
      </c>
      <c r="I25" s="49"/>
      <c r="J25" s="51"/>
      <c r="K25" s="55">
        <v>0</v>
      </c>
    </row>
    <row r="26" spans="1:11" x14ac:dyDescent="0.25">
      <c r="A26" s="45">
        <f t="shared" si="0"/>
        <v>41749</v>
      </c>
      <c r="B26" s="49"/>
      <c r="C26" s="50"/>
      <c r="D26" s="50"/>
      <c r="E26" s="50"/>
      <c r="F26" s="51"/>
      <c r="G26" s="128">
        <v>211.76339999999999</v>
      </c>
      <c r="H26" s="53">
        <v>16.268899999999999</v>
      </c>
      <c r="I26" s="49"/>
      <c r="J26" s="51"/>
      <c r="K26" s="55">
        <v>0</v>
      </c>
    </row>
    <row r="27" spans="1:11" x14ac:dyDescent="0.25">
      <c r="A27" s="45">
        <f t="shared" si="0"/>
        <v>41750</v>
      </c>
      <c r="B27" s="49"/>
      <c r="C27" s="50"/>
      <c r="D27" s="50"/>
      <c r="E27" s="50"/>
      <c r="F27" s="51"/>
      <c r="G27" s="128">
        <v>212.18389999999999</v>
      </c>
      <c r="H27" s="53">
        <v>17.077000000000002</v>
      </c>
      <c r="I27" s="49"/>
      <c r="J27" s="51"/>
      <c r="K27" s="55">
        <v>3.2000000000000002E-3</v>
      </c>
    </row>
    <row r="28" spans="1:11" x14ac:dyDescent="0.25">
      <c r="A28" s="45">
        <f t="shared" si="0"/>
        <v>41751</v>
      </c>
      <c r="B28" s="49"/>
      <c r="C28" s="50"/>
      <c r="D28" s="50"/>
      <c r="E28" s="50"/>
      <c r="F28" s="51"/>
      <c r="G28" s="128">
        <v>214.08279999999999</v>
      </c>
      <c r="H28" s="53">
        <v>17.431799999999999</v>
      </c>
      <c r="I28" s="49"/>
      <c r="J28" s="51"/>
      <c r="K28" s="55">
        <v>2.2000000000000001E-3</v>
      </c>
    </row>
    <row r="29" spans="1:11" x14ac:dyDescent="0.25">
      <c r="A29" s="45">
        <f t="shared" si="0"/>
        <v>41752</v>
      </c>
      <c r="B29" s="49"/>
      <c r="C29" s="50"/>
      <c r="D29" s="50"/>
      <c r="E29" s="50"/>
      <c r="F29" s="51"/>
      <c r="G29" s="128">
        <v>216.50530000000001</v>
      </c>
      <c r="H29" s="68">
        <v>17.822900000000001</v>
      </c>
      <c r="I29" s="49"/>
      <c r="J29" s="51"/>
      <c r="K29" s="55">
        <v>2.7000000000000001E-3</v>
      </c>
    </row>
    <row r="30" spans="1:11" x14ac:dyDescent="0.25">
      <c r="A30" s="45">
        <f t="shared" si="0"/>
        <v>41753</v>
      </c>
      <c r="B30" s="49"/>
      <c r="C30" s="50"/>
      <c r="D30" s="50"/>
      <c r="E30" s="50"/>
      <c r="F30" s="51"/>
      <c r="G30" s="128">
        <v>218.46</v>
      </c>
      <c r="H30" s="53">
        <v>16.791499999999999</v>
      </c>
      <c r="I30" s="49"/>
      <c r="J30" s="51"/>
      <c r="K30" s="55">
        <v>2.0000000000000001E-4</v>
      </c>
    </row>
    <row r="31" spans="1:11" x14ac:dyDescent="0.25">
      <c r="A31" s="45">
        <f t="shared" si="0"/>
        <v>41754</v>
      </c>
      <c r="B31" s="49"/>
      <c r="C31" s="50"/>
      <c r="D31" s="50"/>
      <c r="E31" s="50"/>
      <c r="F31" s="51"/>
      <c r="G31" s="128">
        <v>211.95949999999999</v>
      </c>
      <c r="H31" s="53">
        <v>17.5991</v>
      </c>
      <c r="I31" s="49"/>
      <c r="J31" s="51"/>
      <c r="K31" s="55">
        <v>5.0000000000000001E-4</v>
      </c>
    </row>
    <row r="32" spans="1:11" x14ac:dyDescent="0.25">
      <c r="A32" s="45">
        <f t="shared" si="0"/>
        <v>41755</v>
      </c>
      <c r="B32" s="49"/>
      <c r="C32" s="50"/>
      <c r="D32" s="50"/>
      <c r="E32" s="50"/>
      <c r="F32" s="51"/>
      <c r="G32" s="128">
        <v>212.7311</v>
      </c>
      <c r="H32" s="53">
        <v>18.046299999999999</v>
      </c>
      <c r="I32" s="49"/>
      <c r="J32" s="51"/>
      <c r="K32" s="55">
        <v>0</v>
      </c>
    </row>
    <row r="33" spans="1:11" x14ac:dyDescent="0.25">
      <c r="A33" s="45">
        <f t="shared" si="0"/>
        <v>41756</v>
      </c>
      <c r="B33" s="49"/>
      <c r="C33" s="50"/>
      <c r="D33" s="50"/>
      <c r="E33" s="50"/>
      <c r="F33" s="51"/>
      <c r="G33" s="128">
        <v>213.48849999999999</v>
      </c>
      <c r="H33" s="53">
        <v>16.035</v>
      </c>
      <c r="I33" s="49"/>
      <c r="J33" s="51"/>
      <c r="K33" s="55">
        <v>0</v>
      </c>
    </row>
    <row r="34" spans="1:11" x14ac:dyDescent="0.25">
      <c r="A34" s="45">
        <f t="shared" si="0"/>
        <v>41757</v>
      </c>
      <c r="B34" s="49"/>
      <c r="C34" s="50"/>
      <c r="D34" s="50"/>
      <c r="E34" s="50"/>
      <c r="F34" s="51"/>
      <c r="G34" s="128">
        <v>222.4855</v>
      </c>
      <c r="H34" s="53">
        <v>17.421500000000002</v>
      </c>
      <c r="I34" s="49"/>
      <c r="J34" s="51"/>
      <c r="K34" s="55">
        <v>0.38790000000000002</v>
      </c>
    </row>
    <row r="35" spans="1:11" x14ac:dyDescent="0.25">
      <c r="A35" s="45">
        <f t="shared" si="0"/>
        <v>41758</v>
      </c>
      <c r="B35" s="49"/>
      <c r="C35" s="50"/>
      <c r="D35" s="50"/>
      <c r="E35" s="50"/>
      <c r="F35" s="51"/>
      <c r="G35" s="128">
        <v>209.97749999999999</v>
      </c>
      <c r="H35" s="53">
        <v>15.461499999999999</v>
      </c>
      <c r="I35" s="49"/>
      <c r="J35" s="51"/>
      <c r="K35" s="55">
        <v>0</v>
      </c>
    </row>
    <row r="36" spans="1:11" x14ac:dyDescent="0.25">
      <c r="A36" s="56">
        <f t="shared" si="0"/>
        <v>41759</v>
      </c>
      <c r="B36" s="88"/>
      <c r="C36" s="57"/>
      <c r="D36" s="57"/>
      <c r="E36" s="57"/>
      <c r="F36" s="89"/>
      <c r="G36" s="130">
        <v>211.7056</v>
      </c>
      <c r="H36" s="90">
        <v>15.3361</v>
      </c>
      <c r="I36" s="88"/>
      <c r="J36" s="89"/>
      <c r="K36" s="91">
        <v>1.14E-2</v>
      </c>
    </row>
    <row r="37" spans="1:1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Bot="1" x14ac:dyDescent="0.3">
      <c r="A38" s="37" t="s">
        <v>19</v>
      </c>
      <c r="B38" s="16"/>
      <c r="C38" s="38"/>
      <c r="D38" s="38"/>
      <c r="E38" s="38"/>
      <c r="F38" s="38"/>
      <c r="G38" s="38">
        <f>+MIN(G7:G36)</f>
        <v>209.97749999999999</v>
      </c>
      <c r="H38" s="38">
        <f>+MIN(H7:H36)</f>
        <v>14.475300000000001</v>
      </c>
      <c r="I38" s="38"/>
      <c r="J38" s="38"/>
      <c r="K38" s="38">
        <f>+MIN(K7:K36)</f>
        <v>0</v>
      </c>
    </row>
    <row r="39" spans="1:11" x14ac:dyDescent="0.25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spans="1:11" x14ac:dyDescent="0.25">
      <c r="A40" s="15" t="s">
        <v>23</v>
      </c>
      <c r="B40" s="168"/>
      <c r="C40" s="169"/>
      <c r="D40" s="169"/>
      <c r="E40" s="169"/>
      <c r="F40" s="169"/>
      <c r="G40" s="169"/>
      <c r="H40" s="169"/>
      <c r="I40" s="169"/>
      <c r="J40" s="169"/>
      <c r="K40" s="170"/>
    </row>
    <row r="41" spans="1:11" x14ac:dyDescent="0.25">
      <c r="A41" s="13"/>
      <c r="B41" s="171"/>
      <c r="C41" s="172"/>
      <c r="D41" s="172"/>
      <c r="E41" s="172"/>
      <c r="F41" s="172"/>
      <c r="G41" s="172"/>
      <c r="H41" s="172"/>
      <c r="I41" s="172"/>
      <c r="J41" s="172"/>
      <c r="K41" s="173"/>
    </row>
    <row r="42" spans="1:11" x14ac:dyDescent="0.25">
      <c r="A42" s="13"/>
      <c r="B42" s="171"/>
      <c r="C42" s="172"/>
      <c r="D42" s="172"/>
      <c r="E42" s="172"/>
      <c r="F42" s="172"/>
      <c r="G42" s="172"/>
      <c r="H42" s="172"/>
      <c r="I42" s="172"/>
      <c r="J42" s="172"/>
      <c r="K42" s="173"/>
    </row>
    <row r="43" spans="1:11" x14ac:dyDescent="0.25">
      <c r="A43" s="13"/>
      <c r="B43" s="171"/>
      <c r="C43" s="172"/>
      <c r="D43" s="172"/>
      <c r="E43" s="172"/>
      <c r="F43" s="172"/>
      <c r="G43" s="172"/>
      <c r="H43" s="172"/>
      <c r="I43" s="172"/>
      <c r="J43" s="172"/>
      <c r="K43" s="173"/>
    </row>
    <row r="44" spans="1:11" x14ac:dyDescent="0.25">
      <c r="A44" s="13"/>
      <c r="B44" s="174"/>
      <c r="C44" s="175"/>
      <c r="D44" s="175"/>
      <c r="E44" s="175"/>
      <c r="F44" s="175"/>
      <c r="G44" s="175"/>
      <c r="H44" s="175"/>
      <c r="I44" s="175"/>
      <c r="J44" s="175"/>
      <c r="K44" s="176"/>
    </row>
  </sheetData>
  <protectedRanges>
    <protectedRange sqref="A2:B4" name="Rango1"/>
    <protectedRange sqref="C4:K4" name="Rango1_1"/>
    <protectedRange sqref="C2:K2" name="Rango1_1_1"/>
    <protectedRange sqref="C3:K3" name="Rango1_1_2"/>
  </protectedRanges>
  <mergeCells count="8">
    <mergeCell ref="B40:K44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6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A8:A3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Gloria a Dios</vt:lpstr>
      <vt:lpstr>Máximos GAD</vt:lpstr>
      <vt:lpstr>Mínimos GAD</vt:lpstr>
      <vt:lpstr>Samalayuca</vt:lpstr>
      <vt:lpstr>Máximos Sam</vt:lpstr>
      <vt:lpstr>Mínimos Sam</vt:lpstr>
      <vt:lpstr>'Gloria a Dios'!Área_de_impresión</vt:lpstr>
      <vt:lpstr>'Máximos GAD'!Área_de_impresión</vt:lpstr>
      <vt:lpstr>'Máximos Sam'!Área_de_impresión</vt:lpstr>
      <vt:lpstr>'Mínimos GAD'!Área_de_impresión</vt:lpstr>
      <vt:lpstr>'Mínimos Sam'!Área_de_impresión</vt:lpstr>
      <vt:lpstr>Samalayuca!Área_de_impresión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Veronica Luna Sabas</cp:lastModifiedBy>
  <cp:lastPrinted>2015-06-11T21:19:31Z</cp:lastPrinted>
  <dcterms:created xsi:type="dcterms:W3CDTF">2012-06-19T15:23:28Z</dcterms:created>
  <dcterms:modified xsi:type="dcterms:W3CDTF">2015-06-11T21:23:55Z</dcterms:modified>
</cp:coreProperties>
</file>