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S DE CHIHUAHUA, S. DE R.L. DE C.V\2014\"/>
    </mc:Choice>
  </mc:AlternateContent>
  <bookViews>
    <workbookView xWindow="-15" yWindow="45" windowWidth="10260" windowHeight="8055"/>
  </bookViews>
  <sheets>
    <sheet name="Gloria a Dios" sheetId="7" r:id="rId1"/>
    <sheet name="Máximos GAD" sheetId="14" r:id="rId2"/>
    <sheet name="Mínimos GAD" sheetId="15" r:id="rId3"/>
    <sheet name="Samalayuca" sheetId="8" r:id="rId4"/>
    <sheet name="Máximos Sam" sheetId="16" r:id="rId5"/>
    <sheet name="Mínimos Sam" sheetId="17" r:id="rId6"/>
  </sheets>
  <externalReferences>
    <externalReference r:id="rId7"/>
  </externalReferences>
  <definedNames>
    <definedName name="_xlnm.Print_Area" localSheetId="0">'Gloria a Dios'!$A$1:$O$52</definedName>
    <definedName name="_xlnm.Print_Area" localSheetId="1">'Máximos GAD'!$A$1:$L$47</definedName>
    <definedName name="_xlnm.Print_Area" localSheetId="4">'Máximos Sam'!$A$1:$L$48</definedName>
    <definedName name="_xlnm.Print_Area" localSheetId="2">'Mínimos GAD'!$A$1:$L$47</definedName>
    <definedName name="_xlnm.Print_Area" localSheetId="5">'Mínimos Sam'!$A$1:$L$48</definedName>
    <definedName name="_xlnm.Print_Area" localSheetId="3">Samalayuca!$A$1:$O$52</definedName>
    <definedName name="as">#REF!</definedName>
    <definedName name="ass">#REF!</definedName>
    <definedName name="regiones">[1]Promedios!$Q$4:$Q$5</definedName>
    <definedName name="ss">#REF!</definedName>
  </definedNames>
  <calcPr calcId="152511"/>
</workbook>
</file>

<file path=xl/calcChain.xml><?xml version="1.0" encoding="utf-8"?>
<calcChain xmlns="http://schemas.openxmlformats.org/spreadsheetml/2006/main">
  <c r="A9" i="7" l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8" i="17" l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N44" i="7" l="1"/>
  <c r="M44" i="7"/>
  <c r="N43" i="7"/>
  <c r="M43" i="7"/>
  <c r="N42" i="7"/>
  <c r="M42" i="7"/>
  <c r="N41" i="7"/>
  <c r="M41" i="7"/>
  <c r="N44" i="8"/>
  <c r="M44" i="8"/>
  <c r="N43" i="8"/>
  <c r="M43" i="8"/>
  <c r="N42" i="8"/>
  <c r="M42" i="8"/>
  <c r="N41" i="8"/>
  <c r="M41" i="8"/>
  <c r="A9" i="8" l="1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K39" i="17"/>
  <c r="H39" i="17"/>
  <c r="G39" i="17"/>
  <c r="K39" i="16"/>
  <c r="H39" i="16"/>
  <c r="G39" i="16"/>
  <c r="K39" i="15"/>
  <c r="H39" i="15"/>
  <c r="G39" i="15"/>
  <c r="K39" i="14"/>
  <c r="H39" i="14"/>
  <c r="G39" i="14"/>
  <c r="A8" i="8"/>
  <c r="K44" i="8" l="1"/>
  <c r="J44" i="8"/>
  <c r="I44" i="8"/>
  <c r="H44" i="8"/>
  <c r="G44" i="8"/>
  <c r="F44" i="8"/>
  <c r="E44" i="8"/>
  <c r="D44" i="8"/>
  <c r="C44" i="8"/>
  <c r="B44" i="8"/>
  <c r="K43" i="8"/>
  <c r="J43" i="8"/>
  <c r="I43" i="8"/>
  <c r="H43" i="8"/>
  <c r="G43" i="8"/>
  <c r="F43" i="8"/>
  <c r="E43" i="8"/>
  <c r="D43" i="8"/>
  <c r="C43" i="8"/>
  <c r="B43" i="8"/>
  <c r="K42" i="8"/>
  <c r="J42" i="8"/>
  <c r="I42" i="8"/>
  <c r="H42" i="8"/>
  <c r="G42" i="8"/>
  <c r="F42" i="8"/>
  <c r="E42" i="8"/>
  <c r="D42" i="8"/>
  <c r="C42" i="8"/>
  <c r="B42" i="8"/>
  <c r="K41" i="8"/>
  <c r="J41" i="8"/>
  <c r="I41" i="8"/>
  <c r="H41" i="8"/>
  <c r="G41" i="8"/>
  <c r="F41" i="8"/>
  <c r="E41" i="8"/>
  <c r="D41" i="8"/>
  <c r="C41" i="8"/>
  <c r="B41" i="8"/>
  <c r="K44" i="7"/>
  <c r="J44" i="7"/>
  <c r="I44" i="7"/>
  <c r="H44" i="7"/>
  <c r="G44" i="7"/>
  <c r="F44" i="7"/>
  <c r="E44" i="7"/>
  <c r="D44" i="7"/>
  <c r="C44" i="7"/>
  <c r="B44" i="7"/>
  <c r="K43" i="7"/>
  <c r="J43" i="7"/>
  <c r="I43" i="7"/>
  <c r="H43" i="7"/>
  <c r="G43" i="7"/>
  <c r="F43" i="7"/>
  <c r="E43" i="7"/>
  <c r="D43" i="7"/>
  <c r="C43" i="7"/>
  <c r="B43" i="7"/>
  <c r="K42" i="7"/>
  <c r="J42" i="7"/>
  <c r="I42" i="7"/>
  <c r="H42" i="7"/>
  <c r="G42" i="7"/>
  <c r="F42" i="7"/>
  <c r="E42" i="7"/>
  <c r="D42" i="7"/>
  <c r="C42" i="7"/>
  <c r="B42" i="7"/>
  <c r="K41" i="7"/>
  <c r="J41" i="7"/>
  <c r="I41" i="7"/>
  <c r="H41" i="7"/>
  <c r="G41" i="7"/>
  <c r="F41" i="7"/>
  <c r="E41" i="7"/>
  <c r="D41" i="7"/>
  <c r="C41" i="7"/>
  <c r="B41" i="7"/>
</calcChain>
</file>

<file path=xl/sharedStrings.xml><?xml version="1.0" encoding="utf-8"?>
<sst xmlns="http://schemas.openxmlformats.org/spreadsheetml/2006/main" count="132" uniqueCount="29">
  <si>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</si>
  <si>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</si>
  <si>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</si>
  <si>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</si>
  <si>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</si>
  <si>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</si>
  <si>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</si>
  <si>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</si>
  <si>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</si>
  <si>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</si>
  <si>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</si>
  <si>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</si>
  <si>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</si>
  <si>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</si>
  <si>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</si>
  <si>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</si>
  <si>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</si>
  <si>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</si>
  <si>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</si>
  <si>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</si>
  <si>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</si>
  <si>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</si>
  <si>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</si>
  <si>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</si>
  <si>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GLORIA A DIOS</t>
  </si>
  <si>
    <t>SAMALAYUCA</t>
  </si>
  <si>
    <t>GASODUCTOS DE CHIHUAHUA  S. DE R.L. DE C.V.</t>
  </si>
  <si>
    <t>INFORME MENSUAL SOBRE LAS ESPECIFICACIONES DEL GAS NATURAL
(Registros máximos diarios)</t>
  </si>
  <si>
    <t>INFORME MENSUAL SOBRE LAS ESPECIFICACIONES DEL GAS NATURAL
(Registros mínimos diarios)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</si>
</sst>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General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9.9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5">
    <xf numFmtId="0" fontId="0" fillId="0" borderId="0"/>
    <xf numFmtId="43" fontId="1" fillId="0" borderId="0" applyFont="0" applyFill="0" applyBorder="0" applyAlignment="0" applyProtection="0"/>
    <xf numFmtId="166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>
      <alignment wrapText="1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/>
    <xf numFmtId="166" fontId="11" fillId="0" borderId="0"/>
    <xf numFmtId="166" fontId="11" fillId="0" borderId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15" fillId="9" borderId="0" applyNumberFormat="0" applyBorder="0" applyAlignment="0" applyProtection="0"/>
    <xf numFmtId="0" fontId="16" fillId="26" borderId="56" applyNumberFormat="0" applyAlignment="0" applyProtection="0"/>
    <xf numFmtId="0" fontId="17" fillId="27" borderId="57" applyNumberFormat="0" applyAlignment="0" applyProtection="0"/>
    <xf numFmtId="43" fontId="1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0" borderId="58" applyNumberFormat="0" applyFill="0" applyAlignment="0" applyProtection="0"/>
    <xf numFmtId="0" fontId="21" fillId="0" borderId="59" applyNumberFormat="0" applyFill="0" applyAlignment="0" applyProtection="0"/>
    <xf numFmtId="0" fontId="22" fillId="0" borderId="6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13" borderId="56" applyNumberFormat="0" applyAlignment="0" applyProtection="0"/>
    <xf numFmtId="0" fontId="25" fillId="0" borderId="61" applyNumberFormat="0" applyFill="0" applyAlignment="0" applyProtection="0"/>
    <xf numFmtId="44" fontId="11" fillId="0" borderId="0" applyFont="0" applyFill="0" applyBorder="0" applyAlignment="0" applyProtection="0"/>
    <xf numFmtId="166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1" fillId="0" borderId="0"/>
    <xf numFmtId="166" fontId="11" fillId="0" borderId="0"/>
    <xf numFmtId="0" fontId="11" fillId="0" borderId="0"/>
    <xf numFmtId="166" fontId="11" fillId="0" borderId="0"/>
    <xf numFmtId="0" fontId="11" fillId="0" borderId="0"/>
    <xf numFmtId="0" fontId="11" fillId="0" borderId="0"/>
    <xf numFmtId="0" fontId="11" fillId="0" borderId="0"/>
    <xf numFmtId="0" fontId="11" fillId="28" borderId="62" applyNumberFormat="0" applyFont="0" applyAlignment="0" applyProtection="0"/>
    <xf numFmtId="0" fontId="26" fillId="26" borderId="63" applyNumberFormat="0" applyAlignment="0" applyProtection="0"/>
    <xf numFmtId="9" fontId="1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30" fillId="29" borderId="0" applyNumberFormat="0" applyBorder="0" applyAlignment="0" applyProtection="0"/>
    <xf numFmtId="0" fontId="13" fillId="28" borderId="62" applyNumberFormat="0" applyFont="0" applyAlignment="0" applyProtection="0"/>
    <xf numFmtId="0" fontId="31" fillId="0" borderId="64" applyNumberFormat="0" applyFill="0" applyAlignment="0" applyProtection="0"/>
    <xf numFmtId="0" fontId="32" fillId="0" borderId="0"/>
    <xf numFmtId="43" fontId="3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33" fillId="0" borderId="0">
      <alignment wrapText="1"/>
    </xf>
    <xf numFmtId="0" fontId="11" fillId="0" borderId="0">
      <alignment wrapText="1"/>
    </xf>
    <xf numFmtId="0" fontId="34" fillId="0" borderId="0"/>
    <xf numFmtId="43" fontId="34" fillId="0" borderId="0" applyFont="0" applyFill="0" applyBorder="0" applyAlignment="0" applyProtection="0"/>
    <xf numFmtId="0" fontId="11" fillId="0" borderId="0">
      <alignment wrapText="1"/>
    </xf>
    <xf numFmtId="0" fontId="35" fillId="0" borderId="0">
      <alignment wrapText="1"/>
    </xf>
    <xf numFmtId="0" fontId="36" fillId="0" borderId="0"/>
    <xf numFmtId="43" fontId="36" fillId="0" borderId="0" applyFont="0" applyFill="0" applyBorder="0" applyAlignment="0" applyProtection="0"/>
    <xf numFmtId="0" fontId="11" fillId="0" borderId="0">
      <alignment wrapText="1"/>
    </xf>
    <xf numFmtId="0" fontId="11" fillId="0" borderId="0"/>
    <xf numFmtId="43" fontId="11" fillId="0" borderId="0" applyFont="0" applyFill="0" applyBorder="0" applyAlignment="0" applyProtection="0"/>
    <xf numFmtId="0" fontId="11" fillId="0" borderId="0">
      <alignment wrapText="1"/>
    </xf>
    <xf numFmtId="0" fontId="11" fillId="0" borderId="0"/>
    <xf numFmtId="43" fontId="11" fillId="0" borderId="0" applyFont="0" applyFill="0" applyBorder="0" applyAlignment="0" applyProtection="0"/>
  </cellStyleXfs>
  <cellXfs count="179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Protection="1"/>
    <xf numFmtId="0" fontId="6" fillId="2" borderId="3" xfId="0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vertical="center"/>
    </xf>
    <xf numFmtId="0" fontId="10" fillId="0" borderId="0" xfId="0" applyFont="1" applyBorder="1"/>
    <xf numFmtId="165" fontId="10" fillId="0" borderId="10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165" fontId="10" fillId="0" borderId="7" xfId="0" applyNumberFormat="1" applyFont="1" applyBorder="1" applyProtection="1">
      <protection locked="0"/>
    </xf>
    <xf numFmtId="165" fontId="10" fillId="0" borderId="5" xfId="0" applyNumberFormat="1" applyFont="1" applyBorder="1" applyProtection="1">
      <protection locked="0"/>
    </xf>
    <xf numFmtId="0" fontId="10" fillId="0" borderId="0" xfId="0" applyFont="1"/>
    <xf numFmtId="0" fontId="10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/>
    <xf numFmtId="165" fontId="10" fillId="0" borderId="12" xfId="0" applyNumberFormat="1" applyFont="1" applyBorder="1" applyProtection="1">
      <protection locked="0"/>
    </xf>
    <xf numFmtId="0" fontId="0" fillId="0" borderId="0" xfId="0" applyBorder="1" applyProtection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/>
    <xf numFmtId="165" fontId="9" fillId="0" borderId="0" xfId="1" applyNumberFormat="1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14" fontId="9" fillId="0" borderId="25" xfId="0" applyNumberFormat="1" applyFont="1" applyFill="1" applyBorder="1" applyAlignment="1" applyProtection="1">
      <alignment horizontal="left"/>
      <protection locked="0"/>
    </xf>
    <xf numFmtId="165" fontId="10" fillId="0" borderId="27" xfId="0" applyNumberFormat="1" applyFont="1" applyBorder="1" applyProtection="1">
      <protection locked="0"/>
    </xf>
    <xf numFmtId="165" fontId="10" fillId="0" borderId="28" xfId="0" applyNumberFormat="1" applyFont="1" applyBorder="1" applyProtection="1">
      <protection locked="0"/>
    </xf>
    <xf numFmtId="165" fontId="10" fillId="0" borderId="4" xfId="0" applyNumberFormat="1" applyFont="1" applyBorder="1" applyProtection="1">
      <protection locked="0"/>
    </xf>
    <xf numFmtId="165" fontId="10" fillId="0" borderId="29" xfId="0" applyNumberFormat="1" applyFont="1" applyBorder="1" applyProtection="1">
      <protection locked="0"/>
    </xf>
    <xf numFmtId="0" fontId="5" fillId="0" borderId="30" xfId="0" applyFont="1" applyFill="1" applyBorder="1"/>
    <xf numFmtId="0" fontId="5" fillId="0" borderId="31" xfId="0" applyFont="1" applyFill="1" applyBorder="1"/>
    <xf numFmtId="0" fontId="5" fillId="0" borderId="25" xfId="0" applyFont="1" applyFill="1" applyBorder="1"/>
    <xf numFmtId="0" fontId="5" fillId="0" borderId="26" xfId="0" applyFont="1" applyFill="1" applyBorder="1" applyAlignment="1">
      <alignment wrapText="1"/>
    </xf>
    <xf numFmtId="165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6" fillId="4" borderId="13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2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5" fillId="0" borderId="11" xfId="0" applyFont="1" applyFill="1" applyBorder="1"/>
    <xf numFmtId="165" fontId="10" fillId="0" borderId="23" xfId="0" applyNumberFormat="1" applyFont="1" applyBorder="1" applyProtection="1">
      <protection locked="0"/>
    </xf>
    <xf numFmtId="0" fontId="6" fillId="6" borderId="3" xfId="0" applyFont="1" applyFill="1" applyBorder="1" applyAlignment="1">
      <alignment horizontal="center" vertical="center" wrapText="1"/>
    </xf>
    <xf numFmtId="164" fontId="6" fillId="6" borderId="3" xfId="1" applyNumberFormat="1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164" fontId="6" fillId="5" borderId="14" xfId="1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4" fontId="9" fillId="0" borderId="33" xfId="0" applyNumberFormat="1" applyFont="1" applyFill="1" applyBorder="1" applyAlignment="1" applyProtection="1">
      <alignment horizontal="left"/>
      <protection locked="0"/>
    </xf>
    <xf numFmtId="14" fontId="9" fillId="0" borderId="36" xfId="0" applyNumberFormat="1" applyFont="1" applyFill="1" applyBorder="1" applyAlignment="1" applyProtection="1">
      <alignment horizontal="left"/>
      <protection locked="0"/>
    </xf>
    <xf numFmtId="165" fontId="10" fillId="7" borderId="38" xfId="1" applyNumberFormat="1" applyFont="1" applyFill="1" applyBorder="1" applyAlignment="1" applyProtection="1">
      <alignment horizontal="center" vertical="center"/>
      <protection locked="0"/>
    </xf>
    <xf numFmtId="165" fontId="10" fillId="7" borderId="9" xfId="1" applyNumberFormat="1" applyFont="1" applyFill="1" applyBorder="1" applyAlignment="1" applyProtection="1">
      <alignment horizontal="center" vertical="center"/>
      <protection locked="0"/>
    </xf>
    <xf numFmtId="165" fontId="10" fillId="7" borderId="39" xfId="1" applyNumberFormat="1" applyFont="1" applyFill="1" applyBorder="1" applyAlignment="1" applyProtection="1">
      <alignment horizontal="center" vertical="center"/>
      <protection locked="0"/>
    </xf>
    <xf numFmtId="165" fontId="10" fillId="7" borderId="16" xfId="1" applyNumberFormat="1" applyFont="1" applyFill="1" applyBorder="1" applyAlignment="1" applyProtection="1">
      <alignment horizontal="center" vertical="center"/>
      <protection locked="0"/>
    </xf>
    <xf numFmtId="165" fontId="10" fillId="7" borderId="0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0" fillId="0" borderId="34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0" fillId="0" borderId="35" xfId="1" applyNumberFormat="1" applyFont="1" applyFill="1" applyBorder="1" applyAlignment="1" applyProtection="1">
      <alignment horizontal="center" vertical="center"/>
      <protection locked="0"/>
    </xf>
    <xf numFmtId="165" fontId="10" fillId="0" borderId="37" xfId="1" applyNumberFormat="1" applyFont="1" applyFill="1" applyBorder="1" applyAlignment="1" applyProtection="1">
      <alignment horizontal="center" vertical="center"/>
      <protection locked="0"/>
    </xf>
    <xf numFmtId="14" fontId="9" fillId="0" borderId="40" xfId="0" applyNumberFormat="1" applyFont="1" applyFill="1" applyBorder="1" applyAlignment="1" applyProtection="1">
      <alignment horizontal="left"/>
      <protection locked="0"/>
    </xf>
    <xf numFmtId="165" fontId="10" fillId="7" borderId="17" xfId="1" applyNumberFormat="1" applyFont="1" applyFill="1" applyBorder="1" applyAlignment="1" applyProtection="1">
      <alignment horizontal="center" vertical="center"/>
      <protection locked="0"/>
    </xf>
    <xf numFmtId="165" fontId="10" fillId="7" borderId="18" xfId="1" applyNumberFormat="1" applyFont="1" applyFill="1" applyBorder="1" applyAlignment="1" applyProtection="1">
      <alignment horizontal="center" vertical="center"/>
      <protection locked="0"/>
    </xf>
    <xf numFmtId="165" fontId="10" fillId="7" borderId="19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1" applyNumberFormat="1" applyFont="1" applyFill="1" applyBorder="1" applyAlignment="1" applyProtection="1">
      <alignment horizontal="center" vertical="center"/>
      <protection locked="0"/>
    </xf>
    <xf numFmtId="165" fontId="10" fillId="7" borderId="14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0" applyNumberFormat="1" applyFont="1" applyBorder="1" applyProtection="1">
      <protection locked="0"/>
    </xf>
    <xf numFmtId="165" fontId="10" fillId="0" borderId="43" xfId="0" applyNumberFormat="1" applyFont="1" applyBorder="1" applyProtection="1">
      <protection locked="0"/>
    </xf>
    <xf numFmtId="165" fontId="10" fillId="0" borderId="44" xfId="0" applyNumberFormat="1" applyFont="1" applyBorder="1" applyProtection="1">
      <protection locked="0"/>
    </xf>
    <xf numFmtId="165" fontId="10" fillId="0" borderId="45" xfId="0" applyNumberFormat="1" applyFont="1" applyBorder="1" applyProtection="1">
      <protection locked="0"/>
    </xf>
    <xf numFmtId="165" fontId="10" fillId="0" borderId="34" xfId="4" applyNumberFormat="1" applyFont="1" applyFill="1" applyBorder="1" applyAlignment="1" applyProtection="1">
      <alignment horizontal="center" vertical="center"/>
      <protection locked="0"/>
    </xf>
    <xf numFmtId="165" fontId="10" fillId="0" borderId="32" xfId="4" applyNumberFormat="1" applyFont="1" applyFill="1" applyBorder="1" applyAlignment="1" applyProtection="1">
      <alignment horizontal="center" vertical="center"/>
      <protection locked="0"/>
    </xf>
    <xf numFmtId="165" fontId="10" fillId="0" borderId="46" xfId="1" applyNumberFormat="1" applyFont="1" applyFill="1" applyBorder="1" applyAlignment="1" applyProtection="1">
      <alignment horizontal="center" vertical="center"/>
      <protection locked="0"/>
    </xf>
    <xf numFmtId="165" fontId="10" fillId="0" borderId="35" xfId="4" applyNumberFormat="1" applyFont="1" applyFill="1" applyBorder="1" applyAlignment="1" applyProtection="1">
      <alignment horizontal="center" vertical="center"/>
      <protection locked="0"/>
    </xf>
    <xf numFmtId="165" fontId="10" fillId="0" borderId="37" xfId="4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0" borderId="49" xfId="4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Fill="1" applyBorder="1" applyAlignment="1" applyProtection="1">
      <alignment horizontal="center" vertical="center"/>
      <protection locked="0"/>
    </xf>
    <xf numFmtId="0" fontId="0" fillId="0" borderId="50" xfId="0" applyBorder="1"/>
    <xf numFmtId="0" fontId="6" fillId="5" borderId="51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165" fontId="10" fillId="0" borderId="55" xfId="1" applyNumberFormat="1" applyFont="1" applyFill="1" applyBorder="1" applyAlignment="1" applyProtection="1">
      <alignment horizontal="center" vertical="center"/>
      <protection locked="0"/>
    </xf>
    <xf numFmtId="0" fontId="6" fillId="6" borderId="51" xfId="0" applyFont="1" applyFill="1" applyBorder="1" applyAlignment="1">
      <alignment horizontal="center" vertical="center" wrapText="1"/>
    </xf>
    <xf numFmtId="165" fontId="10" fillId="7" borderId="14" xfId="1" applyNumberFormat="1" applyFont="1" applyFill="1" applyBorder="1" applyAlignment="1" applyProtection="1">
      <alignment horizontal="center" vertical="center"/>
      <protection locked="0"/>
    </xf>
    <xf numFmtId="165" fontId="10" fillId="0" borderId="5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2" fillId="0" borderId="53" xfId="1" applyNumberFormat="1" applyFont="1" applyFill="1" applyBorder="1" applyAlignment="1" applyProtection="1">
      <alignment horizontal="center" vertical="center"/>
      <protection locked="0"/>
    </xf>
    <xf numFmtId="165" fontId="10" fillId="7" borderId="16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4" applyNumberFormat="1" applyFont="1" applyFill="1" applyBorder="1" applyAlignment="1" applyProtection="1">
      <alignment horizontal="center" vertical="center"/>
      <protection locked="0"/>
    </xf>
    <xf numFmtId="165" fontId="10" fillId="0" borderId="37" xfId="4" applyNumberFormat="1" applyFont="1" applyFill="1" applyBorder="1" applyAlignment="1" applyProtection="1">
      <alignment horizontal="center" vertical="center"/>
      <protection locked="0"/>
    </xf>
    <xf numFmtId="165" fontId="10" fillId="7" borderId="16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0" fillId="0" borderId="37" xfId="1" applyNumberFormat="1" applyFont="1" applyFill="1" applyBorder="1" applyAlignment="1" applyProtection="1">
      <alignment horizontal="center" vertical="center"/>
      <protection locked="0"/>
    </xf>
    <xf numFmtId="165" fontId="12" fillId="0" borderId="8" xfId="1" applyNumberFormat="1" applyFont="1" applyFill="1" applyBorder="1" applyAlignment="1" applyProtection="1">
      <alignment horizontal="center" vertical="center"/>
      <protection locked="0"/>
    </xf>
    <xf numFmtId="165" fontId="12" fillId="0" borderId="23" xfId="1" applyNumberFormat="1" applyFont="1" applyFill="1" applyBorder="1" applyAlignment="1" applyProtection="1">
      <alignment horizontal="center" vertical="center"/>
      <protection locked="0"/>
    </xf>
    <xf numFmtId="165" fontId="12" fillId="0" borderId="8" xfId="1" applyNumberFormat="1" applyFont="1" applyBorder="1" applyAlignment="1" applyProtection="1">
      <alignment horizontal="center" vertical="center"/>
      <protection locked="0"/>
    </xf>
    <xf numFmtId="165" fontId="12" fillId="0" borderId="6" xfId="1" applyNumberFormat="1" applyFont="1" applyFill="1" applyBorder="1" applyAlignment="1" applyProtection="1">
      <alignment horizontal="center" vertical="center"/>
      <protection locked="0"/>
    </xf>
    <xf numFmtId="165" fontId="12" fillId="0" borderId="23" xfId="1" applyNumberFormat="1" applyFont="1" applyBorder="1" applyAlignment="1" applyProtection="1">
      <alignment horizontal="center" vertical="center"/>
      <protection locked="0"/>
    </xf>
    <xf numFmtId="165" fontId="10" fillId="0" borderId="8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2" fillId="0" borderId="8" xfId="1" applyNumberFormat="1" applyFont="1" applyBorder="1" applyAlignment="1" applyProtection="1">
      <alignment horizontal="center" vertical="center"/>
      <protection locked="0"/>
    </xf>
    <xf numFmtId="165" fontId="12" fillId="0" borderId="6" xfId="1" applyNumberFormat="1" applyFont="1" applyFill="1" applyBorder="1" applyAlignment="1" applyProtection="1">
      <alignment horizontal="center" vertical="center"/>
      <protection locked="0"/>
    </xf>
    <xf numFmtId="165" fontId="12" fillId="0" borderId="23" xfId="1" applyNumberFormat="1" applyFont="1" applyBorder="1" applyAlignment="1" applyProtection="1">
      <alignment horizontal="center" vertical="center"/>
      <protection locked="0"/>
    </xf>
    <xf numFmtId="165" fontId="12" fillId="0" borderId="53" xfId="1" applyNumberFormat="1" applyFont="1" applyFill="1" applyBorder="1" applyAlignment="1" applyProtection="1">
      <alignment horizontal="center" vertical="center"/>
      <protection locked="0"/>
    </xf>
    <xf numFmtId="165" fontId="12" fillId="0" borderId="52" xfId="1" applyNumberFormat="1" applyFont="1" applyFill="1" applyBorder="1" applyAlignment="1" applyProtection="1">
      <alignment horizontal="center" vertical="center"/>
      <protection locked="0"/>
    </xf>
    <xf numFmtId="165" fontId="12" fillId="0" borderId="54" xfId="1" applyNumberFormat="1" applyFont="1" applyFill="1" applyBorder="1" applyAlignment="1" applyProtection="1">
      <alignment horizontal="center" vertical="center"/>
      <protection locked="0"/>
    </xf>
    <xf numFmtId="165" fontId="10" fillId="7" borderId="38" xfId="1" applyNumberFormat="1" applyFont="1" applyFill="1" applyBorder="1" applyAlignment="1" applyProtection="1">
      <alignment horizontal="center" vertical="center"/>
      <protection locked="0"/>
    </xf>
    <xf numFmtId="165" fontId="10" fillId="7" borderId="39" xfId="1" applyNumberFormat="1" applyFont="1" applyFill="1" applyBorder="1" applyAlignment="1" applyProtection="1">
      <alignment horizontal="center" vertical="center"/>
      <protection locked="0"/>
    </xf>
    <xf numFmtId="165" fontId="10" fillId="7" borderId="16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0" fillId="7" borderId="17" xfId="1" applyNumberFormat="1" applyFont="1" applyFill="1" applyBorder="1" applyAlignment="1" applyProtection="1">
      <alignment horizontal="center" vertical="center"/>
      <protection locked="0"/>
    </xf>
    <xf numFmtId="165" fontId="10" fillId="7" borderId="19" xfId="1" applyNumberFormat="1" applyFont="1" applyFill="1" applyBorder="1" applyAlignment="1" applyProtection="1">
      <alignment horizontal="center" vertical="center"/>
      <protection locked="0"/>
    </xf>
    <xf numFmtId="165" fontId="10" fillId="0" borderId="34" xfId="4" applyNumberFormat="1" applyFont="1" applyFill="1" applyBorder="1" applyAlignment="1" applyProtection="1">
      <alignment horizontal="center" vertical="center"/>
      <protection locked="0"/>
    </xf>
    <xf numFmtId="165" fontId="10" fillId="0" borderId="32" xfId="4" applyNumberFormat="1" applyFont="1" applyFill="1" applyBorder="1" applyAlignment="1" applyProtection="1">
      <alignment horizontal="center" vertical="center"/>
      <protection locked="0"/>
    </xf>
    <xf numFmtId="165" fontId="10" fillId="0" borderId="35" xfId="4" applyNumberFormat="1" applyFont="1" applyFill="1" applyBorder="1" applyAlignment="1" applyProtection="1">
      <alignment horizontal="center" vertical="center"/>
      <protection locked="0"/>
    </xf>
    <xf numFmtId="165" fontId="10" fillId="0" borderId="37" xfId="4" applyNumberFormat="1" applyFont="1" applyFill="1" applyBorder="1" applyAlignment="1" applyProtection="1">
      <alignment horizontal="center" vertical="center"/>
      <protection locked="0"/>
    </xf>
    <xf numFmtId="165" fontId="10" fillId="0" borderId="49" xfId="4" applyNumberFormat="1" applyFont="1" applyFill="1" applyBorder="1" applyAlignment="1" applyProtection="1">
      <alignment horizontal="center" vertical="center"/>
      <protection locked="0"/>
    </xf>
    <xf numFmtId="165" fontId="10" fillId="0" borderId="48" xfId="4" applyNumberFormat="1" applyFont="1" applyFill="1" applyBorder="1" applyAlignment="1" applyProtection="1">
      <alignment horizontal="center" vertical="center"/>
      <protection locked="0"/>
    </xf>
    <xf numFmtId="165" fontId="10" fillId="0" borderId="47" xfId="4" applyNumberFormat="1" applyFont="1" applyFill="1" applyBorder="1" applyAlignment="1" applyProtection="1">
      <alignment horizontal="center" vertical="center"/>
      <protection locked="0"/>
    </xf>
    <xf numFmtId="165" fontId="10" fillId="7" borderId="38" xfId="1" applyNumberFormat="1" applyFont="1" applyFill="1" applyBorder="1" applyAlignment="1" applyProtection="1">
      <alignment horizontal="center" vertical="center"/>
      <protection locked="0"/>
    </xf>
    <xf numFmtId="165" fontId="10" fillId="7" borderId="39" xfId="1" applyNumberFormat="1" applyFont="1" applyFill="1" applyBorder="1" applyAlignment="1" applyProtection="1">
      <alignment horizontal="center" vertical="center"/>
      <protection locked="0"/>
    </xf>
    <xf numFmtId="165" fontId="10" fillId="7" borderId="16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0" fillId="0" borderId="34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0" fillId="0" borderId="35" xfId="1" applyNumberFormat="1" applyFont="1" applyFill="1" applyBorder="1" applyAlignment="1" applyProtection="1">
      <alignment horizontal="center" vertical="center"/>
      <protection locked="0"/>
    </xf>
    <xf numFmtId="165" fontId="10" fillId="0" borderId="37" xfId="1" applyNumberFormat="1" applyFont="1" applyFill="1" applyBorder="1" applyAlignment="1" applyProtection="1">
      <alignment horizontal="center" vertical="center"/>
      <protection locked="0"/>
    </xf>
    <xf numFmtId="165" fontId="10" fillId="7" borderId="17" xfId="1" applyNumberFormat="1" applyFont="1" applyFill="1" applyBorder="1" applyAlignment="1" applyProtection="1">
      <alignment horizontal="center" vertical="center"/>
      <protection locked="0"/>
    </xf>
    <xf numFmtId="165" fontId="10" fillId="7" borderId="19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4" applyNumberFormat="1" applyFont="1" applyFill="1" applyBorder="1" applyAlignment="1" applyProtection="1">
      <alignment horizontal="center" vertical="center"/>
      <protection locked="0"/>
    </xf>
    <xf numFmtId="165" fontId="10" fillId="0" borderId="10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1" applyNumberFormat="1" applyFont="1" applyFill="1" applyBorder="1" applyAlignment="1" applyProtection="1">
      <alignment horizontal="center" vertical="center"/>
      <protection locked="0"/>
    </xf>
    <xf numFmtId="165" fontId="10" fillId="0" borderId="10" xfId="1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left" vertical="center"/>
    </xf>
    <xf numFmtId="0" fontId="6" fillId="2" borderId="13" xfId="0" applyFont="1" applyFill="1" applyBorder="1" applyAlignment="1" applyProtection="1">
      <alignment horizontal="left" vertical="top" wrapText="1"/>
      <protection locked="0"/>
    </xf>
    <xf numFmtId="0" fontId="6" fillId="2" borderId="14" xfId="0" applyFont="1" applyFill="1" applyBorder="1" applyAlignment="1" applyProtection="1">
      <alignment horizontal="left" vertical="top" wrapText="1"/>
      <protection locked="0"/>
    </xf>
    <xf numFmtId="0" fontId="6" fillId="2" borderId="15" xfId="0" applyFont="1" applyFill="1" applyBorder="1" applyAlignment="1" applyProtection="1">
      <alignment horizontal="left" vertical="top" wrapText="1"/>
      <protection locked="0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4" fillId="0" borderId="0" xfId="0" applyNumberFormat="1" applyFont="1" applyFill="1" applyAlignment="1" applyProtection="1">
      <alignment horizontal="right" vertical="center"/>
    </xf>
    <xf numFmtId="0" fontId="6" fillId="5" borderId="13" xfId="0" applyFont="1" applyFill="1" applyBorder="1" applyAlignment="1" applyProtection="1">
      <alignment horizontal="justify" vertical="top" wrapText="1"/>
      <protection locked="0"/>
    </xf>
    <xf numFmtId="0" fontId="6" fillId="5" borderId="14" xfId="0" applyFont="1" applyFill="1" applyBorder="1" applyAlignment="1" applyProtection="1">
      <alignment horizontal="justify" vertical="top" wrapText="1"/>
      <protection locked="0"/>
    </xf>
    <xf numFmtId="0" fontId="6" fillId="5" borderId="15" xfId="0" applyFont="1" applyFill="1" applyBorder="1" applyAlignment="1" applyProtection="1">
      <alignment horizontal="justify" vertical="top" wrapText="1"/>
      <protection locked="0"/>
    </xf>
    <xf numFmtId="0" fontId="6" fillId="5" borderId="16" xfId="0" applyFont="1" applyFill="1" applyBorder="1" applyAlignment="1" applyProtection="1">
      <alignment horizontal="justify" vertical="top" wrapText="1"/>
      <protection locked="0"/>
    </xf>
    <xf numFmtId="0" fontId="6" fillId="5" borderId="0" xfId="0" applyFont="1" applyFill="1" applyBorder="1" applyAlignment="1" applyProtection="1">
      <alignment horizontal="justify" vertical="top" wrapText="1"/>
      <protection locked="0"/>
    </xf>
    <xf numFmtId="0" fontId="6" fillId="5" borderId="1" xfId="0" applyFont="1" applyFill="1" applyBorder="1" applyAlignment="1" applyProtection="1">
      <alignment horizontal="justify" vertical="top" wrapText="1"/>
      <protection locked="0"/>
    </xf>
    <xf numFmtId="0" fontId="6" fillId="5" borderId="17" xfId="0" applyFont="1" applyFill="1" applyBorder="1" applyAlignment="1" applyProtection="1">
      <alignment horizontal="justify" vertical="top" wrapText="1"/>
      <protection locked="0"/>
    </xf>
    <xf numFmtId="0" fontId="6" fillId="5" borderId="18" xfId="0" applyFont="1" applyFill="1" applyBorder="1" applyAlignment="1" applyProtection="1">
      <alignment horizontal="justify" vertical="top" wrapText="1"/>
      <protection locked="0"/>
    </xf>
    <xf numFmtId="0" fontId="6" fillId="5" borderId="19" xfId="0" applyFont="1" applyFill="1" applyBorder="1" applyAlignment="1" applyProtection="1">
      <alignment horizontal="justify" vertical="top" wrapText="1"/>
      <protection locked="0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6" fillId="6" borderId="13" xfId="0" applyFont="1" applyFill="1" applyBorder="1" applyAlignment="1" applyProtection="1">
      <alignment horizontal="justify" vertical="top" wrapText="1"/>
      <protection locked="0"/>
    </xf>
    <xf numFmtId="0" fontId="6" fillId="6" borderId="14" xfId="0" applyFont="1" applyFill="1" applyBorder="1" applyAlignment="1" applyProtection="1">
      <alignment horizontal="justify" vertical="top" wrapText="1"/>
      <protection locked="0"/>
    </xf>
    <xf numFmtId="0" fontId="6" fillId="6" borderId="15" xfId="0" applyFont="1" applyFill="1" applyBorder="1" applyAlignment="1" applyProtection="1">
      <alignment horizontal="justify" vertical="top" wrapText="1"/>
      <protection locked="0"/>
    </xf>
    <xf numFmtId="0" fontId="6" fillId="6" borderId="16" xfId="0" applyFont="1" applyFill="1" applyBorder="1" applyAlignment="1" applyProtection="1">
      <alignment horizontal="justify" vertical="top" wrapText="1"/>
      <protection locked="0"/>
    </xf>
    <xf numFmtId="0" fontId="6" fillId="6" borderId="0" xfId="0" applyFont="1" applyFill="1" applyBorder="1" applyAlignment="1" applyProtection="1">
      <alignment horizontal="justify" vertical="top" wrapText="1"/>
      <protection locked="0"/>
    </xf>
    <xf numFmtId="0" fontId="6" fillId="6" borderId="1" xfId="0" applyFont="1" applyFill="1" applyBorder="1" applyAlignment="1" applyProtection="1">
      <alignment horizontal="justify" vertical="top" wrapText="1"/>
      <protection locked="0"/>
    </xf>
    <xf numFmtId="0" fontId="6" fillId="6" borderId="17" xfId="0" applyFont="1" applyFill="1" applyBorder="1" applyAlignment="1" applyProtection="1">
      <alignment horizontal="justify" vertical="top" wrapText="1"/>
      <protection locked="0"/>
    </xf>
    <xf numFmtId="0" fontId="6" fillId="6" borderId="18" xfId="0" applyFont="1" applyFill="1" applyBorder="1" applyAlignment="1" applyProtection="1">
      <alignment horizontal="justify" vertical="top" wrapText="1"/>
      <protection locked="0"/>
    </xf>
    <xf numFmtId="0" fontId="6" fillId="6" borderId="19" xfId="0" applyFont="1" applyFill="1" applyBorder="1" applyAlignment="1" applyProtection="1">
      <alignment horizontal="justify" vertical="top" wrapText="1"/>
      <protection locked="0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</cellXfs>
  <cellStyles count="95">
    <cellStyle name="=C:\WINNT\SYSTEM32\COMMAND.COM" xfId="12"/>
    <cellStyle name="=C:\WINNT\SYSTEM32\COMMAND.COM 2" xfId="13"/>
    <cellStyle name="=C:\WINNT\SYSTEM32\COMMAND.COM 2 2" xfId="2"/>
    <cellStyle name="=C:\WINNT\SYSTEM32\COMMAND.COM 3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40% - Accent1" xfId="21"/>
    <cellStyle name="40% - Accent2" xfId="22"/>
    <cellStyle name="40% - Accent3" xfId="23"/>
    <cellStyle name="40% - Accent4" xfId="24"/>
    <cellStyle name="40% - Accent5" xfId="25"/>
    <cellStyle name="40% - Accent6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Comma 2" xfId="42"/>
    <cellStyle name="Explanatory Text" xfId="43"/>
    <cellStyle name="Good" xfId="44"/>
    <cellStyle name="Heading 1" xfId="45"/>
    <cellStyle name="Heading 2" xfId="46"/>
    <cellStyle name="Heading 3" xfId="47"/>
    <cellStyle name="Heading 4" xfId="48"/>
    <cellStyle name="Hipervínculo 2" xfId="49"/>
    <cellStyle name="Input" xfId="50"/>
    <cellStyle name="Linked Cell" xfId="51"/>
    <cellStyle name="Millares" xfId="1" builtinId="3"/>
    <cellStyle name="Millares 2" xfId="4"/>
    <cellStyle name="Millares 2 2" xfId="8"/>
    <cellStyle name="Millares 2 3" xfId="11"/>
    <cellStyle name="Millares 3" xfId="7"/>
    <cellStyle name="Millares 4" xfId="10"/>
    <cellStyle name="Millares 5" xfId="71"/>
    <cellStyle name="Millares 5 2" xfId="78"/>
    <cellStyle name="Millares 6" xfId="76"/>
    <cellStyle name="Millares 6 2" xfId="80"/>
    <cellStyle name="Millares 7" xfId="84"/>
    <cellStyle name="Millares 7 2" xfId="91"/>
    <cellStyle name="Millares 8" xfId="88"/>
    <cellStyle name="Millares 8 2" xfId="94"/>
    <cellStyle name="Moneda 2" xfId="52"/>
    <cellStyle name="Neutral 2" xfId="72"/>
    <cellStyle name="Normal" xfId="0" builtinId="0"/>
    <cellStyle name="Normal 10" xfId="53"/>
    <cellStyle name="Normal 11" xfId="54"/>
    <cellStyle name="Normal 11 2" xfId="55"/>
    <cellStyle name="Normal 11 2 2" xfId="56"/>
    <cellStyle name="Normal 11 2 2 2" xfId="57"/>
    <cellStyle name="Normal 12" xfId="70"/>
    <cellStyle name="Normal 12 2" xfId="77"/>
    <cellStyle name="Normal 13" xfId="75"/>
    <cellStyle name="Normal 13 2" xfId="79"/>
    <cellStyle name="Normal 14" xfId="83"/>
    <cellStyle name="Normal 14 2" xfId="90"/>
    <cellStyle name="Normal 15" xfId="87"/>
    <cellStyle name="Normal 15 2" xfId="93"/>
    <cellStyle name="Normal 2" xfId="5"/>
    <cellStyle name="Normal 2 2" xfId="58"/>
    <cellStyle name="Normal 2 3" xfId="81"/>
    <cellStyle name="Normal 2 3 2" xfId="82"/>
    <cellStyle name="Normal 3" xfId="3"/>
    <cellStyle name="Normal 3 2" xfId="85"/>
    <cellStyle name="Normal 4" xfId="6"/>
    <cellStyle name="Normal 4 2" xfId="86"/>
    <cellStyle name="Normal 4 2 2" xfId="92"/>
    <cellStyle name="Normal 4 3" xfId="89"/>
    <cellStyle name="Normal 5" xfId="9"/>
    <cellStyle name="Normal 6" xfId="59"/>
    <cellStyle name="Normal 7" xfId="60"/>
    <cellStyle name="Normal 8" xfId="61"/>
    <cellStyle name="Normal 9" xfId="62"/>
    <cellStyle name="Normal 9 2" xfId="63"/>
    <cellStyle name="Normal 9 2 2" xfId="64"/>
    <cellStyle name="Note" xfId="65"/>
    <cellStyle name="Note 2" xfId="73"/>
    <cellStyle name="Output" xfId="66"/>
    <cellStyle name="Porcentual 2" xfId="67"/>
    <cellStyle name="Title" xfId="68"/>
    <cellStyle name="Total 2" xfId="74"/>
    <cellStyle name="Warning Text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332317</xdr:colOff>
      <xdr:row>1</xdr:row>
      <xdr:rowOff>83609</xdr:rowOff>
    </xdr:from>
    <xdr:to>
      <xdr:col>13</xdr:col>
      <xdr:colOff>636849</xdr:colOff>
      <xdr:row>4</xdr:row>
      <xdr:rowOff>118587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92484" y="496359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333374</xdr:colOff>
      <xdr:row>1</xdr:row>
      <xdr:rowOff>107897</xdr:rowOff>
    </xdr:from>
    <xdr:to>
      <xdr:col>13</xdr:col>
      <xdr:colOff>637906</xdr:colOff>
      <xdr:row>4</xdr:row>
      <xdr:rowOff>142875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3799" y="517472"/>
          <a:ext cx="1799957" cy="530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showGridLines="0" tabSelected="1" view="pageBreakPreview" topLeftCell="A14" zoomScale="60" zoomScaleNormal="100" workbookViewId="0">
      <selection activeCell="C20" sqref="C20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  <col min="16" max="16" width="11.85546875" bestFit="1" customWidth="1"/>
  </cols>
  <sheetData>
    <row r="1" spans="1:19" ht="32.25" customHeight="1" x14ac:dyDescent="0.25">
      <c r="A1" s="148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50"/>
    </row>
    <row r="2" spans="1:19" s="19" customFormat="1" ht="9.1999999999999993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9" x14ac:dyDescent="0.25">
      <c r="A3" s="151" t="s">
        <v>1</v>
      </c>
      <c r="B3" s="151"/>
      <c r="C3" s="152" t="s">
        <v>26</v>
      </c>
      <c r="D3" s="152"/>
      <c r="E3" s="152"/>
      <c r="F3" s="152"/>
      <c r="G3" s="152"/>
      <c r="H3" s="152"/>
      <c r="I3" s="152"/>
      <c r="J3" s="152"/>
      <c r="K3" s="152"/>
      <c r="L3" s="1"/>
      <c r="M3" s="2"/>
      <c r="N3" s="2"/>
    </row>
    <row r="4" spans="1:19" x14ac:dyDescent="0.25">
      <c r="A4" s="153" t="s">
        <v>2</v>
      </c>
      <c r="B4" s="151"/>
      <c r="C4" s="152" t="s">
        <v>24</v>
      </c>
      <c r="D4" s="152"/>
      <c r="E4" s="152"/>
      <c r="F4" s="152"/>
      <c r="G4" s="152"/>
      <c r="H4" s="152"/>
      <c r="I4" s="152"/>
      <c r="J4" s="152"/>
      <c r="K4" s="152"/>
      <c r="L4" s="1"/>
      <c r="M4" s="2"/>
      <c r="N4" s="2"/>
    </row>
    <row r="5" spans="1:19" x14ac:dyDescent="0.25">
      <c r="A5" s="153" t="s">
        <v>3</v>
      </c>
      <c r="B5" s="153"/>
      <c r="C5" s="152" t="s">
        <v>4</v>
      </c>
      <c r="D5" s="152"/>
      <c r="E5" s="17"/>
      <c r="F5" s="17"/>
      <c r="G5" s="17"/>
      <c r="H5" s="17"/>
      <c r="I5" s="17"/>
      <c r="J5" s="17"/>
      <c r="K5" s="17"/>
      <c r="L5" s="3"/>
    </row>
    <row r="6" spans="1:19" ht="9.1999999999999993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9" ht="39" thickBot="1" x14ac:dyDescent="0.3">
      <c r="A7" s="21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76" t="s">
        <v>15</v>
      </c>
      <c r="L7" s="6"/>
      <c r="M7" s="33" t="s">
        <v>16</v>
      </c>
      <c r="N7" s="34" t="s">
        <v>17</v>
      </c>
    </row>
    <row r="8" spans="1:19" x14ac:dyDescent="0.25">
      <c r="A8" s="22">
        <v>41760</v>
      </c>
      <c r="B8" s="80">
        <v>91.8643</v>
      </c>
      <c r="C8" s="95">
        <v>0.17369999999999999</v>
      </c>
      <c r="D8" s="95">
        <v>2.1652</v>
      </c>
      <c r="E8" s="95">
        <v>2.3389000000000002</v>
      </c>
      <c r="F8" s="95">
        <v>5.1970000000000001</v>
      </c>
      <c r="G8" s="101">
        <v>224.31190000000001</v>
      </c>
      <c r="H8" s="101">
        <v>16.841799999999999</v>
      </c>
      <c r="I8" s="95">
        <v>38.750399999999999</v>
      </c>
      <c r="J8" s="95">
        <v>50.141300000000001</v>
      </c>
      <c r="K8" s="104">
        <v>9.9900000000000003E-2</v>
      </c>
      <c r="L8" s="20"/>
      <c r="M8" s="79"/>
      <c r="N8" s="79"/>
    </row>
    <row r="9" spans="1:19" x14ac:dyDescent="0.25">
      <c r="A9" s="22">
        <f>+A8+1</f>
        <v>41761</v>
      </c>
      <c r="B9" s="81">
        <v>92.043000000000006</v>
      </c>
      <c r="C9" s="94">
        <v>0.1714</v>
      </c>
      <c r="D9" s="92">
        <v>2.1692999999999998</v>
      </c>
      <c r="E9" s="94">
        <v>2.3407</v>
      </c>
      <c r="F9" s="94">
        <v>5.032</v>
      </c>
      <c r="G9" s="100">
        <v>220.25059999999999</v>
      </c>
      <c r="H9" s="100">
        <v>18.083400000000001</v>
      </c>
      <c r="I9" s="92">
        <v>38.692900000000002</v>
      </c>
      <c r="J9" s="92">
        <v>50.107900000000001</v>
      </c>
      <c r="K9" s="103">
        <v>0.21890000000000001</v>
      </c>
      <c r="L9" s="20"/>
      <c r="M9" s="31"/>
      <c r="N9" s="31"/>
    </row>
    <row r="10" spans="1:19" x14ac:dyDescent="0.25">
      <c r="A10" s="22">
        <f>+A9+1</f>
        <v>41762</v>
      </c>
      <c r="B10" s="81">
        <v>91.703400000000002</v>
      </c>
      <c r="C10" s="94">
        <v>0.1978</v>
      </c>
      <c r="D10" s="92">
        <v>2.1905000000000001</v>
      </c>
      <c r="E10" s="94">
        <v>2.3881999999999999</v>
      </c>
      <c r="F10" s="94">
        <v>5.258</v>
      </c>
      <c r="G10" s="100">
        <v>217.6704</v>
      </c>
      <c r="H10" s="100">
        <v>17.938199999999998</v>
      </c>
      <c r="I10" s="92">
        <v>38.780500000000004</v>
      </c>
      <c r="J10" s="92">
        <v>50.131100000000004</v>
      </c>
      <c r="K10" s="103">
        <v>0.2089</v>
      </c>
      <c r="L10" s="20"/>
      <c r="M10" s="31"/>
      <c r="N10" s="31"/>
      <c r="S10" s="35"/>
    </row>
    <row r="11" spans="1:19" x14ac:dyDescent="0.25">
      <c r="A11" s="22">
        <f t="shared" ref="A11:A38" si="0">+A10+1</f>
        <v>41763</v>
      </c>
      <c r="B11" s="81">
        <v>91.669300000000007</v>
      </c>
      <c r="C11" s="94">
        <v>0.184</v>
      </c>
      <c r="D11" s="92">
        <v>2.2122999999999999</v>
      </c>
      <c r="E11" s="94">
        <v>2.3963000000000001</v>
      </c>
      <c r="F11" s="94">
        <v>5.3440000000000003</v>
      </c>
      <c r="G11" s="100">
        <v>219.4513</v>
      </c>
      <c r="H11" s="100">
        <v>18.68</v>
      </c>
      <c r="I11" s="92">
        <v>38.764099999999999</v>
      </c>
      <c r="J11" s="92">
        <v>50.121400000000001</v>
      </c>
      <c r="K11" s="103">
        <v>0.18279999999999999</v>
      </c>
      <c r="L11" s="20"/>
      <c r="M11" s="31"/>
      <c r="N11" s="31"/>
      <c r="S11" s="35"/>
    </row>
    <row r="12" spans="1:19" x14ac:dyDescent="0.25">
      <c r="A12" s="22">
        <f t="shared" si="0"/>
        <v>41764</v>
      </c>
      <c r="B12" s="81">
        <v>91.978999999999999</v>
      </c>
      <c r="C12" s="94">
        <v>0.2016</v>
      </c>
      <c r="D12" s="92">
        <v>2.1379000000000001</v>
      </c>
      <c r="E12" s="94">
        <v>2.3395000000000001</v>
      </c>
      <c r="F12" s="94">
        <v>5.0999999999999996</v>
      </c>
      <c r="G12" s="100">
        <v>218.44980000000001</v>
      </c>
      <c r="H12" s="100">
        <v>19.075800000000001</v>
      </c>
      <c r="I12" s="92">
        <v>38.710900000000002</v>
      </c>
      <c r="J12" s="92">
        <v>50.111800000000002</v>
      </c>
      <c r="K12" s="103">
        <v>0.22550000000000001</v>
      </c>
      <c r="L12" s="20"/>
      <c r="M12" s="31"/>
      <c r="N12" s="31"/>
    </row>
    <row r="13" spans="1:19" x14ac:dyDescent="0.25">
      <c r="A13" s="22">
        <f t="shared" si="0"/>
        <v>41765</v>
      </c>
      <c r="B13" s="81">
        <v>91.784300000000002</v>
      </c>
      <c r="C13" s="94">
        <v>0.18210000000000001</v>
      </c>
      <c r="D13" s="92">
        <v>2.1818</v>
      </c>
      <c r="E13" s="94">
        <v>2.3639999999999999</v>
      </c>
      <c r="F13" s="94">
        <v>5.2519999999999998</v>
      </c>
      <c r="G13" s="100">
        <v>217.57429999999999</v>
      </c>
      <c r="H13" s="100">
        <v>18.973400000000002</v>
      </c>
      <c r="I13" s="92">
        <v>38.755800000000001</v>
      </c>
      <c r="J13" s="92">
        <v>50.131399999999999</v>
      </c>
      <c r="K13" s="103">
        <v>0.1744</v>
      </c>
      <c r="L13" s="20"/>
      <c r="M13" s="31"/>
      <c r="N13" s="31"/>
    </row>
    <row r="14" spans="1:19" x14ac:dyDescent="0.25">
      <c r="A14" s="22">
        <f t="shared" si="0"/>
        <v>41766</v>
      </c>
      <c r="B14" s="81">
        <v>91.763599999999997</v>
      </c>
      <c r="C14" s="94">
        <v>0.15529999999999999</v>
      </c>
      <c r="D14" s="92">
        <v>2.3094000000000001</v>
      </c>
      <c r="E14" s="94">
        <v>2.4647999999999999</v>
      </c>
      <c r="F14" s="94">
        <v>5.1079999999999997</v>
      </c>
      <c r="G14" s="100">
        <v>217.8415</v>
      </c>
      <c r="H14" s="100">
        <v>19.129899999999999</v>
      </c>
      <c r="I14" s="92">
        <v>38.717300000000002</v>
      </c>
      <c r="J14" s="92">
        <v>50.0702</v>
      </c>
      <c r="K14" s="103">
        <v>0.12989999999999999</v>
      </c>
      <c r="L14" s="20"/>
      <c r="M14" s="31"/>
      <c r="N14" s="31"/>
    </row>
    <row r="15" spans="1:19" x14ac:dyDescent="0.25">
      <c r="A15" s="22">
        <f t="shared" si="0"/>
        <v>41767</v>
      </c>
      <c r="B15" s="81">
        <v>91.746200000000002</v>
      </c>
      <c r="C15" s="94">
        <v>0.15959999999999999</v>
      </c>
      <c r="D15" s="94">
        <v>2.2486000000000002</v>
      </c>
      <c r="E15" s="94">
        <v>2.4081999999999999</v>
      </c>
      <c r="F15" s="94">
        <v>5.2320000000000002</v>
      </c>
      <c r="G15" s="100">
        <v>221.55350000000001</v>
      </c>
      <c r="H15" s="100">
        <v>18.001300000000001</v>
      </c>
      <c r="I15" s="92">
        <v>38.741999999999997</v>
      </c>
      <c r="J15" s="92">
        <v>50.109000000000002</v>
      </c>
      <c r="K15" s="103">
        <v>0.1731</v>
      </c>
      <c r="L15" s="20"/>
      <c r="M15" s="31"/>
      <c r="N15" s="31"/>
    </row>
    <row r="16" spans="1:19" x14ac:dyDescent="0.25">
      <c r="A16" s="22">
        <f t="shared" si="0"/>
        <v>41768</v>
      </c>
      <c r="B16" s="81">
        <v>91.457499999999996</v>
      </c>
      <c r="C16" s="94">
        <v>0.1895</v>
      </c>
      <c r="D16" s="94">
        <v>2.2040000000000002</v>
      </c>
      <c r="E16" s="94">
        <v>2.3934000000000002</v>
      </c>
      <c r="F16" s="94">
        <v>5.431</v>
      </c>
      <c r="G16" s="100">
        <v>219.16900000000001</v>
      </c>
      <c r="H16" s="100">
        <v>19.293099999999999</v>
      </c>
      <c r="I16" s="92">
        <v>38.867800000000003</v>
      </c>
      <c r="J16" s="92">
        <v>50.180799999999998</v>
      </c>
      <c r="K16" s="103">
        <v>0.17469999999999999</v>
      </c>
      <c r="L16" s="20"/>
      <c r="M16" s="31"/>
      <c r="N16" s="31"/>
    </row>
    <row r="17" spans="1:14" x14ac:dyDescent="0.25">
      <c r="A17" s="22">
        <f t="shared" si="0"/>
        <v>41769</v>
      </c>
      <c r="B17" s="81">
        <v>91.770099999999999</v>
      </c>
      <c r="C17" s="94">
        <v>0.1794</v>
      </c>
      <c r="D17" s="94">
        <v>2.1842999999999999</v>
      </c>
      <c r="E17" s="94">
        <v>2.3637000000000001</v>
      </c>
      <c r="F17" s="94">
        <v>5.2530000000000001</v>
      </c>
      <c r="G17" s="100">
        <v>220.3672</v>
      </c>
      <c r="H17" s="100">
        <v>18.529</v>
      </c>
      <c r="I17" s="92">
        <v>38.765599999999999</v>
      </c>
      <c r="J17" s="92">
        <v>50.137700000000002</v>
      </c>
      <c r="K17" s="103">
        <v>0.20469999999999999</v>
      </c>
      <c r="L17" s="20"/>
      <c r="M17" s="31"/>
      <c r="N17" s="31"/>
    </row>
    <row r="18" spans="1:14" x14ac:dyDescent="0.25">
      <c r="A18" s="22">
        <f t="shared" si="0"/>
        <v>41770</v>
      </c>
      <c r="B18" s="81">
        <v>91.830500000000001</v>
      </c>
      <c r="C18" s="94">
        <v>0.18310000000000001</v>
      </c>
      <c r="D18" s="94">
        <v>2.1589</v>
      </c>
      <c r="E18" s="94">
        <v>2.3420000000000001</v>
      </c>
      <c r="F18" s="94">
        <v>5.2240000000000002</v>
      </c>
      <c r="G18" s="100">
        <v>219.7756</v>
      </c>
      <c r="H18" s="100">
        <v>18.761099999999999</v>
      </c>
      <c r="I18" s="92">
        <v>38.758299999999998</v>
      </c>
      <c r="J18" s="92">
        <v>50.142299999999999</v>
      </c>
      <c r="K18" s="103">
        <v>0.1598</v>
      </c>
      <c r="L18" s="20"/>
      <c r="M18" s="31"/>
      <c r="N18" s="31"/>
    </row>
    <row r="19" spans="1:14" x14ac:dyDescent="0.25">
      <c r="A19" s="22">
        <f t="shared" si="0"/>
        <v>41771</v>
      </c>
      <c r="B19" s="81">
        <v>91.835400000000007</v>
      </c>
      <c r="C19" s="94">
        <v>0.17449999999999999</v>
      </c>
      <c r="D19" s="94">
        <v>2.2073</v>
      </c>
      <c r="E19" s="94">
        <v>2.3818000000000001</v>
      </c>
      <c r="F19" s="94">
        <v>5.1760000000000002</v>
      </c>
      <c r="G19" s="100">
        <v>218.05199999999999</v>
      </c>
      <c r="H19" s="100">
        <v>17.907499999999999</v>
      </c>
      <c r="I19" s="92">
        <v>38.729999999999997</v>
      </c>
      <c r="J19" s="92">
        <v>50.110199999999999</v>
      </c>
      <c r="K19" s="103">
        <v>0.16020000000000001</v>
      </c>
      <c r="L19" s="20"/>
      <c r="M19" s="31"/>
      <c r="N19" s="31"/>
    </row>
    <row r="20" spans="1:14" x14ac:dyDescent="0.25">
      <c r="A20" s="22">
        <f t="shared" si="0"/>
        <v>41772</v>
      </c>
      <c r="B20" s="81">
        <v>91.906499999999994</v>
      </c>
      <c r="C20" s="94">
        <v>0.16250000000000001</v>
      </c>
      <c r="D20" s="94">
        <v>2.2547000000000001</v>
      </c>
      <c r="E20" s="94">
        <v>2.4171999999999998</v>
      </c>
      <c r="F20" s="94">
        <v>5.1189999999999998</v>
      </c>
      <c r="G20" s="100">
        <v>219.77209999999999</v>
      </c>
      <c r="H20" s="100">
        <v>16.196300000000001</v>
      </c>
      <c r="I20" s="92">
        <v>38.667900000000003</v>
      </c>
      <c r="J20" s="92">
        <v>50.061599999999999</v>
      </c>
      <c r="K20" s="103">
        <v>0.13420000000000001</v>
      </c>
      <c r="L20" s="20"/>
      <c r="M20" s="31"/>
      <c r="N20" s="31"/>
    </row>
    <row r="21" spans="1:14" x14ac:dyDescent="0.25">
      <c r="A21" s="22">
        <f t="shared" si="0"/>
        <v>41773</v>
      </c>
      <c r="B21" s="81">
        <v>91.9285</v>
      </c>
      <c r="C21" s="94">
        <v>0.1696</v>
      </c>
      <c r="D21" s="94">
        <v>2.2850999999999999</v>
      </c>
      <c r="E21" s="94">
        <v>2.4546999999999999</v>
      </c>
      <c r="F21" s="94">
        <v>5.0679999999999996</v>
      </c>
      <c r="G21" s="100">
        <v>216.5292</v>
      </c>
      <c r="H21" s="100">
        <v>16.569800000000001</v>
      </c>
      <c r="I21" s="92">
        <v>38.633699999999997</v>
      </c>
      <c r="J21" s="92">
        <v>50.023699999999998</v>
      </c>
      <c r="K21" s="103">
        <v>0.13320000000000001</v>
      </c>
      <c r="L21" s="20"/>
      <c r="M21" s="31"/>
      <c r="N21" s="31"/>
    </row>
    <row r="22" spans="1:14" x14ac:dyDescent="0.25">
      <c r="A22" s="22">
        <f t="shared" si="0"/>
        <v>41774</v>
      </c>
      <c r="B22" s="81">
        <v>91.997799999999998</v>
      </c>
      <c r="C22" s="94">
        <v>0.14849999999999999</v>
      </c>
      <c r="D22" s="94">
        <v>2.2652000000000001</v>
      </c>
      <c r="E22" s="94">
        <v>2.4136000000000002</v>
      </c>
      <c r="F22" s="94">
        <v>5.0469999999999997</v>
      </c>
      <c r="G22" s="100">
        <v>215.2047</v>
      </c>
      <c r="H22" s="100">
        <v>17.250699999999998</v>
      </c>
      <c r="I22" s="92">
        <v>38.641100000000002</v>
      </c>
      <c r="J22" s="92">
        <v>50.051099999999998</v>
      </c>
      <c r="K22" s="103">
        <v>0.2482</v>
      </c>
      <c r="L22" s="20"/>
      <c r="M22" s="31"/>
      <c r="N22" s="31"/>
    </row>
    <row r="23" spans="1:14" x14ac:dyDescent="0.25">
      <c r="A23" s="22">
        <f t="shared" si="0"/>
        <v>41775</v>
      </c>
      <c r="B23" s="81">
        <v>91.897400000000005</v>
      </c>
      <c r="C23" s="94">
        <v>0.14990000000000001</v>
      </c>
      <c r="D23" s="94">
        <v>2.2081</v>
      </c>
      <c r="E23" s="94">
        <v>2.3580000000000001</v>
      </c>
      <c r="F23" s="94">
        <v>5.1749999999999998</v>
      </c>
      <c r="G23" s="100">
        <v>218.60069999999999</v>
      </c>
      <c r="H23" s="100">
        <v>18.6004</v>
      </c>
      <c r="I23" s="92">
        <v>38.713900000000002</v>
      </c>
      <c r="J23" s="92">
        <v>50.1175</v>
      </c>
      <c r="K23" s="103">
        <v>0.21049999999999999</v>
      </c>
      <c r="L23" s="20"/>
      <c r="M23" s="31"/>
      <c r="N23" s="31"/>
    </row>
    <row r="24" spans="1:14" x14ac:dyDescent="0.25">
      <c r="A24" s="22">
        <f t="shared" si="0"/>
        <v>41776</v>
      </c>
      <c r="B24" s="81">
        <v>91.627099999999999</v>
      </c>
      <c r="C24" s="94">
        <v>0.15390000000000001</v>
      </c>
      <c r="D24" s="94">
        <v>2.2189999999999999</v>
      </c>
      <c r="E24" s="94">
        <v>2.3729</v>
      </c>
      <c r="F24" s="94">
        <v>5.3470000000000004</v>
      </c>
      <c r="G24" s="100">
        <v>219.34280000000001</v>
      </c>
      <c r="H24" s="100">
        <v>19.411899999999999</v>
      </c>
      <c r="I24" s="92">
        <v>38.817</v>
      </c>
      <c r="J24" s="92">
        <v>50.168999999999997</v>
      </c>
      <c r="K24" s="103">
        <v>0.17699999999999999</v>
      </c>
      <c r="L24" s="20"/>
      <c r="M24" s="31"/>
      <c r="N24" s="31"/>
    </row>
    <row r="25" spans="1:14" x14ac:dyDescent="0.25">
      <c r="A25" s="22">
        <f t="shared" si="0"/>
        <v>41777</v>
      </c>
      <c r="B25" s="81">
        <v>91.6327</v>
      </c>
      <c r="C25" s="94">
        <v>0.1482</v>
      </c>
      <c r="D25" s="94">
        <v>2.2793999999999999</v>
      </c>
      <c r="E25" s="94">
        <v>2.4276</v>
      </c>
      <c r="F25" s="94">
        <v>5.3280000000000003</v>
      </c>
      <c r="G25" s="100">
        <v>221.56059999999999</v>
      </c>
      <c r="H25" s="100">
        <v>19.5061</v>
      </c>
      <c r="I25" s="92">
        <v>38.761899999999997</v>
      </c>
      <c r="J25" s="92">
        <v>50.114400000000003</v>
      </c>
      <c r="K25" s="103">
        <v>0.2213</v>
      </c>
      <c r="L25" s="20"/>
      <c r="M25" s="31"/>
      <c r="N25" s="31"/>
    </row>
    <row r="26" spans="1:14" x14ac:dyDescent="0.25">
      <c r="A26" s="22">
        <f t="shared" si="0"/>
        <v>41778</v>
      </c>
      <c r="B26" s="81">
        <v>91.872799999999998</v>
      </c>
      <c r="C26" s="94">
        <v>0.17119999999999999</v>
      </c>
      <c r="D26" s="94">
        <v>2.1781000000000001</v>
      </c>
      <c r="E26" s="94">
        <v>2.3492999999999999</v>
      </c>
      <c r="F26" s="94">
        <v>5.2060000000000004</v>
      </c>
      <c r="G26" s="100">
        <v>218.50149999999999</v>
      </c>
      <c r="H26" s="100">
        <v>19.246300000000002</v>
      </c>
      <c r="I26" s="92">
        <v>38.729199999999999</v>
      </c>
      <c r="J26" s="92">
        <v>50.1252</v>
      </c>
      <c r="K26" s="103">
        <v>0.18720000000000001</v>
      </c>
      <c r="L26" s="20"/>
      <c r="M26" s="31"/>
      <c r="N26" s="31"/>
    </row>
    <row r="27" spans="1:14" x14ac:dyDescent="0.25">
      <c r="A27" s="22">
        <f t="shared" si="0"/>
        <v>41779</v>
      </c>
      <c r="B27" s="81">
        <v>91.820599999999999</v>
      </c>
      <c r="C27" s="94">
        <v>0.182</v>
      </c>
      <c r="D27" s="94">
        <v>2.1587000000000001</v>
      </c>
      <c r="E27" s="94">
        <v>2.3407</v>
      </c>
      <c r="F27" s="94">
        <v>5.2279999999999998</v>
      </c>
      <c r="G27" s="100">
        <v>218.39920000000001</v>
      </c>
      <c r="H27" s="100">
        <v>18.966000000000001</v>
      </c>
      <c r="I27" s="92">
        <v>38.760899999999999</v>
      </c>
      <c r="J27" s="92">
        <v>50.1447</v>
      </c>
      <c r="K27" s="103">
        <v>0.21659999999999999</v>
      </c>
      <c r="L27" s="20"/>
      <c r="M27" s="31"/>
      <c r="N27" s="31"/>
    </row>
    <row r="28" spans="1:14" x14ac:dyDescent="0.25">
      <c r="A28" s="22">
        <f t="shared" si="0"/>
        <v>41780</v>
      </c>
      <c r="B28" s="81">
        <v>91.377899999999997</v>
      </c>
      <c r="C28" s="94">
        <v>0.1479</v>
      </c>
      <c r="D28" s="94">
        <v>2.2713000000000001</v>
      </c>
      <c r="E28" s="94">
        <v>2.4192</v>
      </c>
      <c r="F28" s="94">
        <v>5.52</v>
      </c>
      <c r="G28" s="100">
        <v>218.9624</v>
      </c>
      <c r="H28" s="100">
        <v>19.8505</v>
      </c>
      <c r="I28" s="92">
        <v>38.858600000000003</v>
      </c>
      <c r="J28" s="92">
        <v>50.173999999999999</v>
      </c>
      <c r="K28" s="103">
        <v>0.17330000000000001</v>
      </c>
      <c r="L28" s="20"/>
      <c r="M28" s="31"/>
      <c r="N28" s="31"/>
    </row>
    <row r="29" spans="1:14" x14ac:dyDescent="0.25">
      <c r="A29" s="22">
        <f t="shared" si="0"/>
        <v>41781</v>
      </c>
      <c r="B29" s="81">
        <v>91.630399999999995</v>
      </c>
      <c r="C29" s="94">
        <v>0.1666</v>
      </c>
      <c r="D29" s="94">
        <v>2.2042000000000002</v>
      </c>
      <c r="E29" s="94">
        <v>2.3708</v>
      </c>
      <c r="F29" s="94">
        <v>5.3869999999999996</v>
      </c>
      <c r="G29" s="100">
        <v>220.32480000000001</v>
      </c>
      <c r="H29" s="100">
        <v>20.0504</v>
      </c>
      <c r="I29" s="92">
        <v>38.795099999999998</v>
      </c>
      <c r="J29" s="92">
        <v>50.154699999999998</v>
      </c>
      <c r="K29" s="103">
        <v>0.23710000000000001</v>
      </c>
      <c r="L29" s="20"/>
      <c r="M29" s="31"/>
      <c r="N29" s="31"/>
    </row>
    <row r="30" spans="1:14" x14ac:dyDescent="0.25">
      <c r="A30" s="22">
        <f t="shared" si="0"/>
        <v>41782</v>
      </c>
      <c r="B30" s="81">
        <v>91.772999999999996</v>
      </c>
      <c r="C30" s="94">
        <v>0.14779999999999999</v>
      </c>
      <c r="D30" s="94">
        <v>2.2482000000000002</v>
      </c>
      <c r="E30" s="94">
        <v>2.3959999999999999</v>
      </c>
      <c r="F30" s="94">
        <v>5.2229999999999999</v>
      </c>
      <c r="G30" s="100">
        <v>218.47839999999999</v>
      </c>
      <c r="H30" s="100">
        <v>19.786300000000001</v>
      </c>
      <c r="I30" s="92">
        <v>38.735500000000002</v>
      </c>
      <c r="J30" s="92">
        <v>50.113300000000002</v>
      </c>
      <c r="K30" s="103">
        <v>0.25359999999999999</v>
      </c>
      <c r="L30" s="20"/>
      <c r="M30" s="31"/>
      <c r="N30" s="31"/>
    </row>
    <row r="31" spans="1:14" x14ac:dyDescent="0.25">
      <c r="A31" s="22">
        <f t="shared" si="0"/>
        <v>41783</v>
      </c>
      <c r="B31" s="81">
        <v>92.060100000000006</v>
      </c>
      <c r="C31" s="94">
        <v>0.1326</v>
      </c>
      <c r="D31" s="94">
        <v>2.2418</v>
      </c>
      <c r="E31" s="94">
        <v>2.3744000000000001</v>
      </c>
      <c r="F31" s="94">
        <v>4.9880000000000004</v>
      </c>
      <c r="G31" s="100">
        <v>216.5864</v>
      </c>
      <c r="H31" s="100">
        <v>18.971900000000002</v>
      </c>
      <c r="I31" s="92">
        <v>38.658000000000001</v>
      </c>
      <c r="J31" s="92">
        <v>50.081800000000001</v>
      </c>
      <c r="K31" s="103">
        <v>0.22589999999999999</v>
      </c>
      <c r="L31" s="20"/>
      <c r="M31" s="31"/>
      <c r="N31" s="31"/>
    </row>
    <row r="32" spans="1:14" x14ac:dyDescent="0.25">
      <c r="A32" s="22">
        <f t="shared" si="0"/>
        <v>41784</v>
      </c>
      <c r="B32" s="81">
        <v>92.197400000000002</v>
      </c>
      <c r="C32" s="94">
        <v>0.1371</v>
      </c>
      <c r="D32" s="94">
        <v>2.1711</v>
      </c>
      <c r="E32" s="94">
        <v>2.3081999999999998</v>
      </c>
      <c r="F32" s="94">
        <v>4.9020000000000001</v>
      </c>
      <c r="G32" s="100">
        <v>215.96719999999999</v>
      </c>
      <c r="H32" s="100">
        <v>18.471800000000002</v>
      </c>
      <c r="I32" s="92">
        <v>38.669199999999996</v>
      </c>
      <c r="J32" s="92">
        <v>50.116599999999998</v>
      </c>
      <c r="K32" s="103">
        <v>0.24560000000000001</v>
      </c>
      <c r="L32" s="20"/>
      <c r="M32" s="31"/>
      <c r="N32" s="31"/>
    </row>
    <row r="33" spans="1:14" x14ac:dyDescent="0.25">
      <c r="A33" s="22">
        <f t="shared" si="0"/>
        <v>41785</v>
      </c>
      <c r="B33" s="81">
        <v>92.0869</v>
      </c>
      <c r="C33" s="94">
        <v>0.14860000000000001</v>
      </c>
      <c r="D33" s="94">
        <v>2.1343999999999999</v>
      </c>
      <c r="E33" s="94">
        <v>2.2829999999999999</v>
      </c>
      <c r="F33" s="94">
        <v>4.923</v>
      </c>
      <c r="G33" s="100">
        <v>215.81729999999999</v>
      </c>
      <c r="H33" s="100">
        <v>19.036799999999999</v>
      </c>
      <c r="I33" s="92">
        <v>38.758400000000002</v>
      </c>
      <c r="J33" s="92">
        <v>50.176000000000002</v>
      </c>
      <c r="K33" s="103">
        <v>0.39</v>
      </c>
      <c r="L33" s="20"/>
      <c r="M33" s="31"/>
      <c r="N33" s="31"/>
    </row>
    <row r="34" spans="1:14" x14ac:dyDescent="0.25">
      <c r="A34" s="22">
        <f t="shared" si="0"/>
        <v>41786</v>
      </c>
      <c r="B34" s="81">
        <v>91.977999999999994</v>
      </c>
      <c r="C34" s="94">
        <v>0.17119999999999999</v>
      </c>
      <c r="D34" s="94">
        <v>2.1463999999999999</v>
      </c>
      <c r="E34" s="94">
        <v>2.3176000000000001</v>
      </c>
      <c r="F34" s="94">
        <v>5.0570000000000004</v>
      </c>
      <c r="G34" s="100">
        <v>219.8518</v>
      </c>
      <c r="H34" s="100">
        <v>19.636800000000001</v>
      </c>
      <c r="I34" s="92">
        <v>38.747900000000001</v>
      </c>
      <c r="J34" s="92">
        <v>50.149700000000003</v>
      </c>
      <c r="K34" s="103">
        <v>0.27889999999999998</v>
      </c>
      <c r="L34" s="20"/>
      <c r="M34" s="31"/>
      <c r="N34" s="31"/>
    </row>
    <row r="35" spans="1:14" x14ac:dyDescent="0.25">
      <c r="A35" s="22">
        <f t="shared" si="0"/>
        <v>41787</v>
      </c>
      <c r="B35" s="81">
        <v>91.796499999999995</v>
      </c>
      <c r="C35" s="94">
        <v>0.12</v>
      </c>
      <c r="D35" s="94">
        <v>2.3496999999999999</v>
      </c>
      <c r="E35" s="94">
        <v>2.4697</v>
      </c>
      <c r="F35" s="94">
        <v>5.1130000000000004</v>
      </c>
      <c r="G35" s="100">
        <v>221.8785</v>
      </c>
      <c r="H35" s="100">
        <v>20.047599999999999</v>
      </c>
      <c r="I35" s="92">
        <v>38.687800000000003</v>
      </c>
      <c r="J35" s="92">
        <v>50.0593</v>
      </c>
      <c r="K35" s="103">
        <v>0.1721</v>
      </c>
      <c r="L35" s="20"/>
      <c r="M35" s="31"/>
      <c r="N35" s="31"/>
    </row>
    <row r="36" spans="1:14" x14ac:dyDescent="0.25">
      <c r="A36" s="22">
        <f t="shared" si="0"/>
        <v>41788</v>
      </c>
      <c r="B36" s="81">
        <v>91.179500000000004</v>
      </c>
      <c r="C36" s="94">
        <v>0.12189999999999999</v>
      </c>
      <c r="D36" s="94">
        <v>2.3466999999999998</v>
      </c>
      <c r="E36" s="94">
        <v>2.4685999999999999</v>
      </c>
      <c r="F36" s="94">
        <v>5.6760000000000002</v>
      </c>
      <c r="G36" s="100">
        <v>221.96279999999999</v>
      </c>
      <c r="H36" s="100">
        <v>20.6465</v>
      </c>
      <c r="I36" s="92">
        <v>38.884399999999999</v>
      </c>
      <c r="J36" s="92">
        <v>50.172899999999998</v>
      </c>
      <c r="K36" s="103">
        <v>0.18459999999999999</v>
      </c>
      <c r="L36" s="20"/>
      <c r="M36" s="31"/>
      <c r="N36" s="31"/>
    </row>
    <row r="37" spans="1:14" x14ac:dyDescent="0.25">
      <c r="A37" s="22">
        <f t="shared" si="0"/>
        <v>41789</v>
      </c>
      <c r="B37" s="81">
        <v>91.391999999999996</v>
      </c>
      <c r="C37" s="94">
        <v>0.1158</v>
      </c>
      <c r="D37" s="94">
        <v>2.3025000000000002</v>
      </c>
      <c r="E37" s="94">
        <v>2.4182999999999999</v>
      </c>
      <c r="F37" s="94">
        <v>5.55</v>
      </c>
      <c r="G37" s="100">
        <v>221.52930000000001</v>
      </c>
      <c r="H37" s="100">
        <v>21.0199</v>
      </c>
      <c r="I37" s="92">
        <v>38.839500000000001</v>
      </c>
      <c r="J37" s="92">
        <v>50.170900000000003</v>
      </c>
      <c r="K37" s="103">
        <v>0.29110000000000003</v>
      </c>
      <c r="L37" s="20"/>
      <c r="M37" s="31"/>
      <c r="N37" s="31"/>
    </row>
    <row r="38" spans="1:14" ht="15.75" thickBot="1" x14ac:dyDescent="0.3">
      <c r="A38" s="22">
        <f t="shared" si="0"/>
        <v>41790</v>
      </c>
      <c r="B38" s="81">
        <v>91.984700000000004</v>
      </c>
      <c r="C38" s="96">
        <v>0.1321</v>
      </c>
      <c r="D38" s="96">
        <v>2.1059999999999999</v>
      </c>
      <c r="E38" s="96">
        <v>2.2381000000000002</v>
      </c>
      <c r="F38" s="96">
        <v>5.1879999999999997</v>
      </c>
      <c r="G38" s="102">
        <v>217.98179999999999</v>
      </c>
      <c r="H38" s="102">
        <v>22.003699999999998</v>
      </c>
      <c r="I38" s="93">
        <v>38.775500000000001</v>
      </c>
      <c r="J38" s="93">
        <v>50.210500000000003</v>
      </c>
      <c r="K38" s="105">
        <v>0.17510000000000001</v>
      </c>
      <c r="L38" s="20"/>
      <c r="M38" s="31"/>
      <c r="N38" s="31"/>
    </row>
    <row r="39" spans="1:14" x14ac:dyDescent="0.25">
      <c r="A39" s="138" t="s">
        <v>18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7"/>
      <c r="M39" s="7"/>
      <c r="N39" s="7"/>
    </row>
    <row r="40" spans="1:14" ht="6.75" customHeight="1" thickBo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32"/>
      <c r="N40" s="32"/>
    </row>
    <row r="41" spans="1:14" x14ac:dyDescent="0.25">
      <c r="A41" s="27" t="s">
        <v>19</v>
      </c>
      <c r="B41" s="9">
        <f t="shared" ref="B41:K41" si="1">+MIN(B8:B38)</f>
        <v>91.179500000000004</v>
      </c>
      <c r="C41" s="9">
        <f t="shared" si="1"/>
        <v>0.1158</v>
      </c>
      <c r="D41" s="9">
        <f t="shared" si="1"/>
        <v>2.1059999999999999</v>
      </c>
      <c r="E41" s="9">
        <f t="shared" si="1"/>
        <v>2.2381000000000002</v>
      </c>
      <c r="F41" s="9">
        <f t="shared" si="1"/>
        <v>4.9020000000000001</v>
      </c>
      <c r="G41" s="9">
        <f t="shared" si="1"/>
        <v>215.2047</v>
      </c>
      <c r="H41" s="9">
        <f t="shared" si="1"/>
        <v>16.196300000000001</v>
      </c>
      <c r="I41" s="9">
        <f t="shared" si="1"/>
        <v>38.633699999999997</v>
      </c>
      <c r="J41" s="9">
        <f t="shared" si="1"/>
        <v>50.023699999999998</v>
      </c>
      <c r="K41" s="23">
        <f t="shared" si="1"/>
        <v>9.9900000000000003E-2</v>
      </c>
      <c r="L41" s="10"/>
      <c r="M41" s="62">
        <f>+MIN(M8:M38)</f>
        <v>0</v>
      </c>
      <c r="N41" s="23">
        <f>+MIN(N8:N38)</f>
        <v>0</v>
      </c>
    </row>
    <row r="42" spans="1:14" x14ac:dyDescent="0.25">
      <c r="A42" s="28" t="s">
        <v>20</v>
      </c>
      <c r="B42" s="11">
        <f t="shared" ref="B42:K42" si="2">+IF(ISERROR(AVERAGE(B8:B38)),"",AVERAGE(B8:B38))</f>
        <v>91.793109677419366</v>
      </c>
      <c r="C42" s="11">
        <f t="shared" si="2"/>
        <v>0.1606258064516129</v>
      </c>
      <c r="D42" s="11">
        <f t="shared" si="2"/>
        <v>2.2174225806451613</v>
      </c>
      <c r="E42" s="11">
        <f t="shared" si="2"/>
        <v>2.3780451612903231</v>
      </c>
      <c r="F42" s="11">
        <f t="shared" si="2"/>
        <v>5.2145806451612886</v>
      </c>
      <c r="G42" s="11">
        <f t="shared" si="2"/>
        <v>219.08769677419355</v>
      </c>
      <c r="H42" s="11">
        <f t="shared" si="2"/>
        <v>18.918845161290317</v>
      </c>
      <c r="I42" s="11">
        <f t="shared" si="2"/>
        <v>38.747454838709679</v>
      </c>
      <c r="J42" s="11">
        <f t="shared" si="2"/>
        <v>50.125225806451603</v>
      </c>
      <c r="K42" s="24">
        <f t="shared" si="2"/>
        <v>0.20220322580645159</v>
      </c>
      <c r="L42" s="10"/>
      <c r="M42" s="63" t="str">
        <f>+IF(ISERROR(AVERAGE(M8:M38)),"",AVERAGE(M8:M38))</f>
        <v/>
      </c>
      <c r="N42" s="24" t="str">
        <f>+IF(ISERROR(AVERAGE(N8:N38)),"",AVERAGE(N8:N38))</f>
        <v/>
      </c>
    </row>
    <row r="43" spans="1:14" x14ac:dyDescent="0.25">
      <c r="A43" s="29" t="s">
        <v>21</v>
      </c>
      <c r="B43" s="12">
        <f t="shared" ref="B43:K43" si="3">+MAX(B8:B38)</f>
        <v>92.197400000000002</v>
      </c>
      <c r="C43" s="12">
        <f t="shared" si="3"/>
        <v>0.2016</v>
      </c>
      <c r="D43" s="12">
        <f t="shared" si="3"/>
        <v>2.3496999999999999</v>
      </c>
      <c r="E43" s="12">
        <f t="shared" si="3"/>
        <v>2.4697</v>
      </c>
      <c r="F43" s="12">
        <f t="shared" si="3"/>
        <v>5.6760000000000002</v>
      </c>
      <c r="G43" s="12">
        <f t="shared" si="3"/>
        <v>224.31190000000001</v>
      </c>
      <c r="H43" s="12">
        <f t="shared" si="3"/>
        <v>22.003699999999998</v>
      </c>
      <c r="I43" s="12">
        <f t="shared" si="3"/>
        <v>38.884399999999999</v>
      </c>
      <c r="J43" s="12">
        <f t="shared" si="3"/>
        <v>50.210500000000003</v>
      </c>
      <c r="K43" s="25">
        <f t="shared" si="3"/>
        <v>0.39</v>
      </c>
      <c r="L43" s="10"/>
      <c r="M43" s="64">
        <f>+MAX(M8:M38)</f>
        <v>0</v>
      </c>
      <c r="N43" s="25">
        <f>+MAX(N8:N38)</f>
        <v>0</v>
      </c>
    </row>
    <row r="44" spans="1:14" ht="15.75" thickBot="1" x14ac:dyDescent="0.3">
      <c r="A44" s="30" t="s">
        <v>22</v>
      </c>
      <c r="B44" s="16">
        <f t="shared" ref="B44:K44" si="4">IF(ISERROR(STDEV(B8:B38)),"",STDEV(B8:B38))</f>
        <v>0.224939759868932</v>
      </c>
      <c r="C44" s="16">
        <f t="shared" si="4"/>
        <v>2.2593243351969095E-2</v>
      </c>
      <c r="D44" s="16">
        <f t="shared" si="4"/>
        <v>6.2547601657603799E-2</v>
      </c>
      <c r="E44" s="16">
        <f t="shared" si="4"/>
        <v>5.3686875110587139E-2</v>
      </c>
      <c r="F44" s="16">
        <f t="shared" si="4"/>
        <v>0.17679569643961895</v>
      </c>
      <c r="G44" s="16">
        <f t="shared" si="4"/>
        <v>2.0499002726122852</v>
      </c>
      <c r="H44" s="16">
        <f t="shared" si="4"/>
        <v>1.246581240791178</v>
      </c>
      <c r="I44" s="16">
        <f t="shared" si="4"/>
        <v>6.3188278653084073E-2</v>
      </c>
      <c r="J44" s="16">
        <f t="shared" si="4"/>
        <v>4.2702544559171052E-2</v>
      </c>
      <c r="K44" s="26">
        <f t="shared" si="4"/>
        <v>5.5984274481744714E-2</v>
      </c>
      <c r="L44" s="10"/>
      <c r="M44" s="65" t="str">
        <f>IF(ISERROR(STDEV(M8:M38)),"",STDEV(M8:M38))</f>
        <v/>
      </c>
      <c r="N44" s="26" t="str">
        <f>IF(ISERROR(STDEV(N8:N38)),"",STDEV(N8:N38))</f>
        <v/>
      </c>
    </row>
    <row r="45" spans="1:14" ht="6.75" customHeight="1" x14ac:dyDescent="0.25">
      <c r="A45" s="13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1:14" x14ac:dyDescent="0.25">
      <c r="A46" s="15" t="s">
        <v>23</v>
      </c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1"/>
    </row>
    <row r="47" spans="1:14" x14ac:dyDescent="0.25">
      <c r="A47" s="13"/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4"/>
    </row>
    <row r="48" spans="1:14" x14ac:dyDescent="0.25">
      <c r="A48" s="13"/>
      <c r="B48" s="142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4"/>
    </row>
    <row r="49" spans="1:14" x14ac:dyDescent="0.25">
      <c r="A49" s="13"/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4"/>
    </row>
    <row r="50" spans="1:14" x14ac:dyDescent="0.25">
      <c r="A50" s="13"/>
      <c r="B50" s="145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7"/>
    </row>
  </sheetData>
  <protectedRanges>
    <protectedRange sqref="A5:L5 A3:B4 L3:L4" name="Rango1"/>
    <protectedRange sqref="C3:K4" name="Rango1_1"/>
  </protectedRanges>
  <mergeCells count="9">
    <mergeCell ref="A39:K39"/>
    <mergeCell ref="B46:N50"/>
    <mergeCell ref="A1:N1"/>
    <mergeCell ref="A3:B3"/>
    <mergeCell ref="C3:K3"/>
    <mergeCell ref="A4:B4"/>
    <mergeCell ref="C4:K4"/>
    <mergeCell ref="A5:B5"/>
    <mergeCell ref="C5:D5"/>
  </mergeCells>
  <dataValidations count="3">
    <dataValidation type="decimal" allowBlank="1" showInputMessage="1" showErrorMessage="1" errorTitle="Error" error="El valor deberá estar entre 0 y 100" sqref="B8:F3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45" bottom="0.42" header="0.31496062992125984" footer="0.31496062992125984"/>
  <pageSetup scale="71" orientation="landscape" r:id="rId1"/>
  <ignoredErrors>
    <ignoredError sqref="B44:L44 B41:L43 A9:A10 A11:A3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view="pageBreakPreview" topLeftCell="A11" zoomScale="60" zoomScaleNormal="100" workbookViewId="0">
      <selection activeCell="D21" sqref="D21"/>
    </sheetView>
  </sheetViews>
  <sheetFormatPr baseColWidth="10" defaultRowHeight="15" x14ac:dyDescent="0.25"/>
  <sheetData>
    <row r="1" spans="1:11" ht="32.25" customHeight="1" x14ac:dyDescent="0.25">
      <c r="A1" s="163" t="s">
        <v>27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1" x14ac:dyDescent="0.25">
      <c r="A2" s="153" t="s">
        <v>1</v>
      </c>
      <c r="B2" s="166"/>
      <c r="C2" s="152" t="s">
        <v>26</v>
      </c>
      <c r="D2" s="152"/>
      <c r="E2" s="152"/>
      <c r="F2" s="152"/>
      <c r="G2" s="152"/>
      <c r="H2" s="152"/>
      <c r="I2" s="152"/>
      <c r="J2" s="152"/>
      <c r="K2" s="152"/>
    </row>
    <row r="3" spans="1:11" x14ac:dyDescent="0.25">
      <c r="A3" s="153" t="s">
        <v>2</v>
      </c>
      <c r="B3" s="166"/>
      <c r="C3" s="152" t="s">
        <v>24</v>
      </c>
      <c r="D3" s="152"/>
      <c r="E3" s="152"/>
      <c r="F3" s="152"/>
      <c r="G3" s="152"/>
      <c r="H3" s="152"/>
      <c r="I3" s="152"/>
      <c r="J3" s="152"/>
      <c r="K3" s="152"/>
    </row>
    <row r="4" spans="1:11" x14ac:dyDescent="0.25">
      <c r="A4" s="153" t="s">
        <v>3</v>
      </c>
      <c r="B4" s="153"/>
      <c r="C4" s="152" t="s">
        <v>4</v>
      </c>
      <c r="D4" s="152"/>
      <c r="E4" s="17"/>
      <c r="F4" s="17"/>
      <c r="G4" s="17"/>
      <c r="H4" s="17"/>
      <c r="I4" s="17"/>
      <c r="J4" s="17"/>
      <c r="K4" s="17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43" t="s">
        <v>5</v>
      </c>
      <c r="B6" s="41" t="s">
        <v>6</v>
      </c>
      <c r="C6" s="41" t="s">
        <v>7</v>
      </c>
      <c r="D6" s="41" t="s">
        <v>8</v>
      </c>
      <c r="E6" s="42" t="s">
        <v>9</v>
      </c>
      <c r="F6" s="41" t="s">
        <v>10</v>
      </c>
      <c r="G6" s="41" t="s">
        <v>11</v>
      </c>
      <c r="H6" s="41" t="s">
        <v>12</v>
      </c>
      <c r="I6" s="41" t="s">
        <v>13</v>
      </c>
      <c r="J6" s="41" t="s">
        <v>14</v>
      </c>
      <c r="K6" s="75" t="s">
        <v>15</v>
      </c>
    </row>
    <row r="7" spans="1:11" x14ac:dyDescent="0.25">
      <c r="A7" s="44">
        <v>41760</v>
      </c>
      <c r="B7" s="46"/>
      <c r="C7" s="47"/>
      <c r="D7" s="47"/>
      <c r="E7" s="47"/>
      <c r="F7" s="48"/>
      <c r="G7" s="112">
        <v>244.82310000000001</v>
      </c>
      <c r="H7" s="112">
        <v>17.231300000000001</v>
      </c>
      <c r="I7" s="106"/>
      <c r="J7" s="107"/>
      <c r="K7" s="114">
        <v>0.41799999999999998</v>
      </c>
    </row>
    <row r="8" spans="1:11" x14ac:dyDescent="0.25">
      <c r="A8" s="45">
        <f>+A7+1</f>
        <v>41761</v>
      </c>
      <c r="B8" s="49"/>
      <c r="C8" s="50"/>
      <c r="D8" s="50"/>
      <c r="E8" s="50"/>
      <c r="F8" s="51"/>
      <c r="G8" s="113">
        <v>242.6397</v>
      </c>
      <c r="H8" s="113">
        <v>18.928899999999999</v>
      </c>
      <c r="I8" s="108"/>
      <c r="J8" s="109"/>
      <c r="K8" s="115">
        <v>0.99360000000000004</v>
      </c>
    </row>
    <row r="9" spans="1:11" x14ac:dyDescent="0.25">
      <c r="A9" s="45">
        <f>+A8+1</f>
        <v>41762</v>
      </c>
      <c r="B9" s="49"/>
      <c r="C9" s="50"/>
      <c r="D9" s="50"/>
      <c r="E9" s="50"/>
      <c r="F9" s="51"/>
      <c r="G9" s="113">
        <v>229.46619999999999</v>
      </c>
      <c r="H9" s="113">
        <v>18.751300000000001</v>
      </c>
      <c r="I9" s="108"/>
      <c r="J9" s="109"/>
      <c r="K9" s="115">
        <v>0.70520000000000005</v>
      </c>
    </row>
    <row r="10" spans="1:11" x14ac:dyDescent="0.25">
      <c r="A10" s="45">
        <f>+A9+1</f>
        <v>41763</v>
      </c>
      <c r="B10" s="49"/>
      <c r="C10" s="50"/>
      <c r="D10" s="50"/>
      <c r="E10" s="50"/>
      <c r="F10" s="51"/>
      <c r="G10" s="113">
        <v>227.0573</v>
      </c>
      <c r="H10" s="113">
        <v>19.841899999999999</v>
      </c>
      <c r="I10" s="108"/>
      <c r="J10" s="109"/>
      <c r="K10" s="115">
        <v>0.61339999999999995</v>
      </c>
    </row>
    <row r="11" spans="1:11" x14ac:dyDescent="0.25">
      <c r="A11" s="45">
        <f>+A10+1</f>
        <v>41764</v>
      </c>
      <c r="B11" s="49"/>
      <c r="C11" s="50"/>
      <c r="D11" s="50"/>
      <c r="E11" s="50"/>
      <c r="F11" s="51"/>
      <c r="G11" s="113">
        <v>226.1155</v>
      </c>
      <c r="H11" s="113">
        <v>20.244599999999998</v>
      </c>
      <c r="I11" s="108"/>
      <c r="J11" s="109"/>
      <c r="K11" s="115">
        <v>0.59419999999999995</v>
      </c>
    </row>
    <row r="12" spans="1:11" x14ac:dyDescent="0.25">
      <c r="A12" s="45">
        <f>+A11+1</f>
        <v>41765</v>
      </c>
      <c r="B12" s="49"/>
      <c r="C12" s="50"/>
      <c r="D12" s="50"/>
      <c r="E12" s="50"/>
      <c r="F12" s="51"/>
      <c r="G12" s="113">
        <v>226.1198</v>
      </c>
      <c r="H12" s="113">
        <v>19.964400000000001</v>
      </c>
      <c r="I12" s="108"/>
      <c r="J12" s="109"/>
      <c r="K12" s="115">
        <v>0.69569999999999999</v>
      </c>
    </row>
    <row r="13" spans="1:11" x14ac:dyDescent="0.25">
      <c r="A13" s="45">
        <f t="shared" ref="A13:A37" si="0">+A12+1</f>
        <v>41766</v>
      </c>
      <c r="B13" s="49"/>
      <c r="C13" s="50"/>
      <c r="D13" s="50"/>
      <c r="E13" s="50"/>
      <c r="F13" s="51"/>
      <c r="G13" s="113">
        <v>226.3683</v>
      </c>
      <c r="H13" s="113">
        <v>19.9422</v>
      </c>
      <c r="I13" s="108"/>
      <c r="J13" s="109"/>
      <c r="K13" s="115">
        <v>0.55320000000000003</v>
      </c>
    </row>
    <row r="14" spans="1:11" x14ac:dyDescent="0.25">
      <c r="A14" s="45">
        <f t="shared" si="0"/>
        <v>41767</v>
      </c>
      <c r="B14" s="49"/>
      <c r="C14" s="50"/>
      <c r="D14" s="50"/>
      <c r="E14" s="50"/>
      <c r="F14" s="51"/>
      <c r="G14" s="113">
        <v>249.464</v>
      </c>
      <c r="H14" s="113">
        <v>18.800799999999999</v>
      </c>
      <c r="I14" s="108"/>
      <c r="J14" s="109"/>
      <c r="K14" s="115">
        <v>0.61550000000000005</v>
      </c>
    </row>
    <row r="15" spans="1:11" x14ac:dyDescent="0.25">
      <c r="A15" s="45">
        <f t="shared" si="0"/>
        <v>41768</v>
      </c>
      <c r="B15" s="49"/>
      <c r="C15" s="50"/>
      <c r="D15" s="50"/>
      <c r="E15" s="50"/>
      <c r="F15" s="51"/>
      <c r="G15" s="113">
        <v>227.0531</v>
      </c>
      <c r="H15" s="113">
        <v>19.9573</v>
      </c>
      <c r="I15" s="108"/>
      <c r="J15" s="109"/>
      <c r="K15" s="115">
        <v>0.46550000000000002</v>
      </c>
    </row>
    <row r="16" spans="1:11" x14ac:dyDescent="0.25">
      <c r="A16" s="45">
        <f t="shared" si="0"/>
        <v>41769</v>
      </c>
      <c r="B16" s="49"/>
      <c r="C16" s="50"/>
      <c r="D16" s="50"/>
      <c r="E16" s="50"/>
      <c r="F16" s="51"/>
      <c r="G16" s="113">
        <v>229.4186</v>
      </c>
      <c r="H16" s="113">
        <v>19.464200000000002</v>
      </c>
      <c r="I16" s="108"/>
      <c r="J16" s="109"/>
      <c r="K16" s="115">
        <v>0.70540000000000003</v>
      </c>
    </row>
    <row r="17" spans="1:11" x14ac:dyDescent="0.25">
      <c r="A17" s="45">
        <f t="shared" si="0"/>
        <v>41770</v>
      </c>
      <c r="B17" s="49"/>
      <c r="C17" s="50"/>
      <c r="D17" s="50"/>
      <c r="E17" s="50"/>
      <c r="F17" s="51"/>
      <c r="G17" s="113">
        <v>227.36269999999999</v>
      </c>
      <c r="H17" s="113">
        <v>19.743400000000001</v>
      </c>
      <c r="I17" s="108"/>
      <c r="J17" s="109"/>
      <c r="K17" s="115">
        <v>0.59370000000000001</v>
      </c>
    </row>
    <row r="18" spans="1:11" x14ac:dyDescent="0.25">
      <c r="A18" s="45">
        <f t="shared" si="0"/>
        <v>41771</v>
      </c>
      <c r="B18" s="49"/>
      <c r="C18" s="50"/>
      <c r="D18" s="50"/>
      <c r="E18" s="50"/>
      <c r="F18" s="51"/>
      <c r="G18" s="113">
        <v>231.99969999999999</v>
      </c>
      <c r="H18" s="113">
        <v>18.504200000000001</v>
      </c>
      <c r="I18" s="108"/>
      <c r="J18" s="109"/>
      <c r="K18" s="115">
        <v>0.6109</v>
      </c>
    </row>
    <row r="19" spans="1:11" x14ac:dyDescent="0.25">
      <c r="A19" s="45">
        <f t="shared" si="0"/>
        <v>41772</v>
      </c>
      <c r="B19" s="49"/>
      <c r="C19" s="50"/>
      <c r="D19" s="50"/>
      <c r="E19" s="50"/>
      <c r="F19" s="51"/>
      <c r="G19" s="113">
        <v>248.80070000000001</v>
      </c>
      <c r="H19" s="113">
        <v>16.9452</v>
      </c>
      <c r="I19" s="108"/>
      <c r="J19" s="109"/>
      <c r="K19" s="115">
        <v>0.5806</v>
      </c>
    </row>
    <row r="20" spans="1:11" x14ac:dyDescent="0.25">
      <c r="A20" s="45">
        <f t="shared" si="0"/>
        <v>41773</v>
      </c>
      <c r="B20" s="49"/>
      <c r="C20" s="50"/>
      <c r="D20" s="50"/>
      <c r="E20" s="50"/>
      <c r="F20" s="51"/>
      <c r="G20" s="113">
        <v>245.1054</v>
      </c>
      <c r="H20" s="113">
        <v>17.3901</v>
      </c>
      <c r="I20" s="108"/>
      <c r="J20" s="109"/>
      <c r="K20" s="115">
        <v>0.53769999999999996</v>
      </c>
    </row>
    <row r="21" spans="1:11" x14ac:dyDescent="0.25">
      <c r="A21" s="45">
        <f t="shared" si="0"/>
        <v>41774</v>
      </c>
      <c r="B21" s="49"/>
      <c r="C21" s="50"/>
      <c r="D21" s="50"/>
      <c r="E21" s="50"/>
      <c r="F21" s="51"/>
      <c r="G21" s="113">
        <v>226.6575</v>
      </c>
      <c r="H21" s="113">
        <v>18.151299999999999</v>
      </c>
      <c r="I21" s="108"/>
      <c r="J21" s="109"/>
      <c r="K21" s="115">
        <v>0.87309999999999999</v>
      </c>
    </row>
    <row r="22" spans="1:11" x14ac:dyDescent="0.25">
      <c r="A22" s="45">
        <f t="shared" si="0"/>
        <v>41775</v>
      </c>
      <c r="B22" s="49"/>
      <c r="C22" s="50"/>
      <c r="D22" s="50"/>
      <c r="E22" s="50"/>
      <c r="F22" s="51"/>
      <c r="G22" s="113">
        <v>233.22239999999999</v>
      </c>
      <c r="H22" s="113">
        <v>19.395099999999999</v>
      </c>
      <c r="I22" s="108"/>
      <c r="J22" s="109"/>
      <c r="K22" s="115">
        <v>0.73089999999999999</v>
      </c>
    </row>
    <row r="23" spans="1:11" x14ac:dyDescent="0.25">
      <c r="A23" s="45">
        <f t="shared" si="0"/>
        <v>41776</v>
      </c>
      <c r="B23" s="49"/>
      <c r="C23" s="50"/>
      <c r="D23" s="50"/>
      <c r="E23" s="50"/>
      <c r="F23" s="51"/>
      <c r="G23" s="113">
        <v>227.18440000000001</v>
      </c>
      <c r="H23" s="113">
        <v>20.2439</v>
      </c>
      <c r="I23" s="108"/>
      <c r="J23" s="109"/>
      <c r="K23" s="115">
        <v>0.63980000000000004</v>
      </c>
    </row>
    <row r="24" spans="1:11" x14ac:dyDescent="0.25">
      <c r="A24" s="45">
        <f t="shared" si="0"/>
        <v>41777</v>
      </c>
      <c r="B24" s="49"/>
      <c r="C24" s="50"/>
      <c r="D24" s="50"/>
      <c r="E24" s="50"/>
      <c r="F24" s="51"/>
      <c r="G24" s="113">
        <v>233.14109999999999</v>
      </c>
      <c r="H24" s="113">
        <v>20.401499999999999</v>
      </c>
      <c r="I24" s="108"/>
      <c r="J24" s="109"/>
      <c r="K24" s="115">
        <v>0.68389999999999995</v>
      </c>
    </row>
    <row r="25" spans="1:11" x14ac:dyDescent="0.25">
      <c r="A25" s="45">
        <f t="shared" si="0"/>
        <v>41778</v>
      </c>
      <c r="B25" s="49"/>
      <c r="C25" s="50"/>
      <c r="D25" s="50"/>
      <c r="E25" s="50"/>
      <c r="F25" s="51"/>
      <c r="G25" s="113">
        <v>226.6678</v>
      </c>
      <c r="H25" s="113">
        <v>20.099900000000002</v>
      </c>
      <c r="I25" s="108"/>
      <c r="J25" s="109"/>
      <c r="K25" s="115">
        <v>0.7268</v>
      </c>
    </row>
    <row r="26" spans="1:11" x14ac:dyDescent="0.25">
      <c r="A26" s="45">
        <f t="shared" si="0"/>
        <v>41779</v>
      </c>
      <c r="B26" s="49"/>
      <c r="C26" s="50"/>
      <c r="D26" s="50"/>
      <c r="E26" s="50"/>
      <c r="F26" s="51"/>
      <c r="G26" s="113">
        <v>234.83629999999999</v>
      </c>
      <c r="H26" s="113">
        <v>19.769300000000001</v>
      </c>
      <c r="I26" s="108"/>
      <c r="J26" s="109"/>
      <c r="K26" s="115">
        <v>0.73480000000000001</v>
      </c>
    </row>
    <row r="27" spans="1:11" x14ac:dyDescent="0.25">
      <c r="A27" s="45">
        <f t="shared" si="0"/>
        <v>41780</v>
      </c>
      <c r="B27" s="49"/>
      <c r="C27" s="50"/>
      <c r="D27" s="50"/>
      <c r="E27" s="50"/>
      <c r="F27" s="51"/>
      <c r="G27" s="113">
        <v>227.35730000000001</v>
      </c>
      <c r="H27" s="113">
        <v>20.601299999999998</v>
      </c>
      <c r="I27" s="108"/>
      <c r="J27" s="109"/>
      <c r="K27" s="115">
        <v>0.59289999999999998</v>
      </c>
    </row>
    <row r="28" spans="1:11" x14ac:dyDescent="0.25">
      <c r="A28" s="45">
        <f t="shared" si="0"/>
        <v>41781</v>
      </c>
      <c r="B28" s="49"/>
      <c r="C28" s="50"/>
      <c r="D28" s="50"/>
      <c r="E28" s="50"/>
      <c r="F28" s="51"/>
      <c r="G28" s="113">
        <v>228.00290000000001</v>
      </c>
      <c r="H28" s="113">
        <v>20.664000000000001</v>
      </c>
      <c r="I28" s="108"/>
      <c r="J28" s="109"/>
      <c r="K28" s="115">
        <v>0.83640000000000003</v>
      </c>
    </row>
    <row r="29" spans="1:11" x14ac:dyDescent="0.25">
      <c r="A29" s="45">
        <f t="shared" si="0"/>
        <v>41782</v>
      </c>
      <c r="B29" s="49"/>
      <c r="C29" s="50"/>
      <c r="D29" s="50"/>
      <c r="E29" s="50"/>
      <c r="F29" s="51"/>
      <c r="G29" s="113">
        <v>228.16390000000001</v>
      </c>
      <c r="H29" s="113">
        <v>20.704599999999999</v>
      </c>
      <c r="I29" s="108"/>
      <c r="J29" s="109"/>
      <c r="K29" s="115">
        <v>0.88600000000000001</v>
      </c>
    </row>
    <row r="30" spans="1:11" x14ac:dyDescent="0.25">
      <c r="A30" s="45">
        <f t="shared" si="0"/>
        <v>41783</v>
      </c>
      <c r="B30" s="49"/>
      <c r="C30" s="50"/>
      <c r="D30" s="50"/>
      <c r="E30" s="50"/>
      <c r="F30" s="51"/>
      <c r="G30" s="113">
        <v>228.58349999999999</v>
      </c>
      <c r="H30" s="113">
        <v>19.888200000000001</v>
      </c>
      <c r="I30" s="108"/>
      <c r="J30" s="109"/>
      <c r="K30" s="115">
        <v>0.98170000000000002</v>
      </c>
    </row>
    <row r="31" spans="1:11" x14ac:dyDescent="0.25">
      <c r="A31" s="45">
        <f t="shared" si="0"/>
        <v>41784</v>
      </c>
      <c r="B31" s="49"/>
      <c r="C31" s="50"/>
      <c r="D31" s="50"/>
      <c r="E31" s="50"/>
      <c r="F31" s="51"/>
      <c r="G31" s="113">
        <v>230.75120000000001</v>
      </c>
      <c r="H31" s="113">
        <v>19.461300000000001</v>
      </c>
      <c r="I31" s="108"/>
      <c r="J31" s="109"/>
      <c r="K31" s="115">
        <v>0.69579999999999997</v>
      </c>
    </row>
    <row r="32" spans="1:11" x14ac:dyDescent="0.25">
      <c r="A32" s="45">
        <f t="shared" si="0"/>
        <v>41785</v>
      </c>
      <c r="B32" s="49"/>
      <c r="C32" s="50"/>
      <c r="D32" s="50"/>
      <c r="E32" s="50"/>
      <c r="F32" s="51"/>
      <c r="G32" s="113">
        <v>227.5564</v>
      </c>
      <c r="H32" s="113">
        <v>19.881599999999999</v>
      </c>
      <c r="I32" s="108"/>
      <c r="J32" s="109"/>
      <c r="K32" s="115">
        <v>0.80200000000000005</v>
      </c>
    </row>
    <row r="33" spans="1:11" x14ac:dyDescent="0.25">
      <c r="A33" s="45">
        <f t="shared" si="0"/>
        <v>41786</v>
      </c>
      <c r="B33" s="49"/>
      <c r="C33" s="50"/>
      <c r="D33" s="50"/>
      <c r="E33" s="50"/>
      <c r="F33" s="51"/>
      <c r="G33" s="113">
        <v>233.1369</v>
      </c>
      <c r="H33" s="113">
        <v>20.447600000000001</v>
      </c>
      <c r="I33" s="108"/>
      <c r="J33" s="109"/>
      <c r="K33" s="115">
        <v>0.74019999999999997</v>
      </c>
    </row>
    <row r="34" spans="1:11" x14ac:dyDescent="0.25">
      <c r="A34" s="45">
        <f t="shared" si="0"/>
        <v>41787</v>
      </c>
      <c r="B34" s="49"/>
      <c r="C34" s="50"/>
      <c r="D34" s="50"/>
      <c r="E34" s="50"/>
      <c r="F34" s="51"/>
      <c r="G34" s="113">
        <v>229.5446</v>
      </c>
      <c r="H34" s="113">
        <v>20.8996</v>
      </c>
      <c r="I34" s="108"/>
      <c r="J34" s="109"/>
      <c r="K34" s="115">
        <v>0.54559999999999997</v>
      </c>
    </row>
    <row r="35" spans="1:11" x14ac:dyDescent="0.25">
      <c r="A35" s="45">
        <f t="shared" si="0"/>
        <v>41788</v>
      </c>
      <c r="B35" s="49"/>
      <c r="C35" s="50"/>
      <c r="D35" s="50"/>
      <c r="E35" s="50"/>
      <c r="F35" s="51"/>
      <c r="G35" s="113">
        <v>255.08969999999999</v>
      </c>
      <c r="H35" s="113">
        <v>21.370799999999999</v>
      </c>
      <c r="I35" s="108"/>
      <c r="J35" s="109"/>
      <c r="K35" s="115">
        <v>0.62080000000000002</v>
      </c>
    </row>
    <row r="36" spans="1:11" x14ac:dyDescent="0.25">
      <c r="A36" s="45">
        <f t="shared" si="0"/>
        <v>41789</v>
      </c>
      <c r="B36" s="49"/>
      <c r="C36" s="50"/>
      <c r="D36" s="50"/>
      <c r="E36" s="50"/>
      <c r="F36" s="51"/>
      <c r="G36" s="113">
        <v>245.99700000000001</v>
      </c>
      <c r="H36" s="113">
        <v>22.423200000000001</v>
      </c>
      <c r="I36" s="108"/>
      <c r="J36" s="109"/>
      <c r="K36" s="115">
        <v>1.5108999999999999</v>
      </c>
    </row>
    <row r="37" spans="1:11" x14ac:dyDescent="0.25">
      <c r="A37" s="56">
        <f t="shared" si="0"/>
        <v>41790</v>
      </c>
      <c r="B37" s="57"/>
      <c r="C37" s="58"/>
      <c r="D37" s="58"/>
      <c r="E37" s="58"/>
      <c r="F37" s="59"/>
      <c r="G37" s="118">
        <v>228.14529999999999</v>
      </c>
      <c r="H37" s="117">
        <v>22.721299999999999</v>
      </c>
      <c r="I37" s="110"/>
      <c r="J37" s="111"/>
      <c r="K37" s="116">
        <v>0.56020000000000003</v>
      </c>
    </row>
    <row r="38" spans="1:1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ht="15.75" thickBot="1" x14ac:dyDescent="0.3">
      <c r="A39" s="37" t="s">
        <v>21</v>
      </c>
      <c r="B39" s="16"/>
      <c r="C39" s="38"/>
      <c r="D39" s="38"/>
      <c r="E39" s="38"/>
      <c r="F39" s="38"/>
      <c r="G39" s="38">
        <f>+MAX(G7:G37)</f>
        <v>255.08969999999999</v>
      </c>
      <c r="H39" s="38">
        <f>+MAX(H7:H37)</f>
        <v>22.721299999999999</v>
      </c>
      <c r="I39" s="38"/>
      <c r="J39" s="38"/>
      <c r="K39" s="38">
        <f>+MAX(K7:K37)</f>
        <v>1.5108999999999999</v>
      </c>
    </row>
    <row r="40" spans="1:11" x14ac:dyDescent="0.25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1" x14ac:dyDescent="0.25">
      <c r="A41" s="15" t="s">
        <v>23</v>
      </c>
      <c r="B41" s="154"/>
      <c r="C41" s="155"/>
      <c r="D41" s="155"/>
      <c r="E41" s="155"/>
      <c r="F41" s="155"/>
      <c r="G41" s="155"/>
      <c r="H41" s="155"/>
      <c r="I41" s="155"/>
      <c r="J41" s="155"/>
      <c r="K41" s="156"/>
    </row>
    <row r="42" spans="1:11" x14ac:dyDescent="0.25">
      <c r="A42" s="13"/>
      <c r="B42" s="157"/>
      <c r="C42" s="158"/>
      <c r="D42" s="158"/>
      <c r="E42" s="158"/>
      <c r="F42" s="158"/>
      <c r="G42" s="158"/>
      <c r="H42" s="158"/>
      <c r="I42" s="158"/>
      <c r="J42" s="158"/>
      <c r="K42" s="159"/>
    </row>
    <row r="43" spans="1:11" x14ac:dyDescent="0.25">
      <c r="A43" s="13"/>
      <c r="B43" s="157"/>
      <c r="C43" s="158"/>
      <c r="D43" s="158"/>
      <c r="E43" s="158"/>
      <c r="F43" s="158"/>
      <c r="G43" s="158"/>
      <c r="H43" s="158"/>
      <c r="I43" s="158"/>
      <c r="J43" s="158"/>
      <c r="K43" s="159"/>
    </row>
    <row r="44" spans="1:11" x14ac:dyDescent="0.25">
      <c r="A44" s="13"/>
      <c r="B44" s="157"/>
      <c r="C44" s="158"/>
      <c r="D44" s="158"/>
      <c r="E44" s="158"/>
      <c r="F44" s="158"/>
      <c r="G44" s="158"/>
      <c r="H44" s="158"/>
      <c r="I44" s="158"/>
      <c r="J44" s="158"/>
      <c r="K44" s="159"/>
    </row>
    <row r="45" spans="1:11" x14ac:dyDescent="0.25">
      <c r="A45" s="13"/>
      <c r="B45" s="160"/>
      <c r="C45" s="161"/>
      <c r="D45" s="161"/>
      <c r="E45" s="161"/>
      <c r="F45" s="161"/>
      <c r="G45" s="161"/>
      <c r="H45" s="161"/>
      <c r="I45" s="161"/>
      <c r="J45" s="161"/>
      <c r="K45" s="162"/>
    </row>
  </sheetData>
  <protectedRanges>
    <protectedRange sqref="A2:B4" name="Rango1"/>
    <protectedRange sqref="C4:K4" name="Rango1_1"/>
    <protectedRange sqref="C2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A8:A37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showGridLines="0" view="pageBreakPreview" topLeftCell="A11" zoomScale="60" zoomScaleNormal="100" workbookViewId="0">
      <selection activeCell="D30" sqref="D30"/>
    </sheetView>
  </sheetViews>
  <sheetFormatPr baseColWidth="10" defaultRowHeight="15" x14ac:dyDescent="0.25"/>
  <sheetData>
    <row r="1" spans="1:12" ht="32.25" customHeight="1" x14ac:dyDescent="0.25">
      <c r="A1" s="176" t="s">
        <v>28</v>
      </c>
      <c r="B1" s="177"/>
      <c r="C1" s="177"/>
      <c r="D1" s="177"/>
      <c r="E1" s="177"/>
      <c r="F1" s="177"/>
      <c r="G1" s="177"/>
      <c r="H1" s="177"/>
      <c r="I1" s="177"/>
      <c r="J1" s="177"/>
      <c r="K1" s="178"/>
    </row>
    <row r="2" spans="1:12" x14ac:dyDescent="0.25">
      <c r="A2" s="153" t="s">
        <v>1</v>
      </c>
      <c r="B2" s="166"/>
      <c r="C2" s="152" t="s">
        <v>26</v>
      </c>
      <c r="D2" s="152"/>
      <c r="E2" s="152"/>
      <c r="F2" s="152"/>
      <c r="G2" s="152"/>
      <c r="H2" s="152"/>
      <c r="I2" s="152"/>
      <c r="J2" s="152"/>
      <c r="K2" s="152"/>
    </row>
    <row r="3" spans="1:12" x14ac:dyDescent="0.25">
      <c r="A3" s="153" t="s">
        <v>2</v>
      </c>
      <c r="B3" s="166"/>
      <c r="C3" s="152" t="s">
        <v>24</v>
      </c>
      <c r="D3" s="152"/>
      <c r="E3" s="152"/>
      <c r="F3" s="152"/>
      <c r="G3" s="152"/>
      <c r="H3" s="152"/>
      <c r="I3" s="152"/>
      <c r="J3" s="152"/>
      <c r="K3" s="152"/>
    </row>
    <row r="4" spans="1:12" x14ac:dyDescent="0.25">
      <c r="A4" s="153" t="s">
        <v>3</v>
      </c>
      <c r="B4" s="153"/>
      <c r="C4" s="152" t="s">
        <v>4</v>
      </c>
      <c r="D4" s="152"/>
      <c r="E4" s="17"/>
      <c r="F4" s="17"/>
      <c r="G4" s="17"/>
      <c r="H4" s="17"/>
      <c r="I4" s="17"/>
      <c r="J4" s="17"/>
      <c r="K4" s="17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2" ht="39" thickBot="1" x14ac:dyDescent="0.3">
      <c r="A6" s="36" t="s">
        <v>5</v>
      </c>
      <c r="B6" s="39" t="s">
        <v>6</v>
      </c>
      <c r="C6" s="39" t="s">
        <v>7</v>
      </c>
      <c r="D6" s="39" t="s">
        <v>8</v>
      </c>
      <c r="E6" s="40" t="s">
        <v>9</v>
      </c>
      <c r="F6" s="39" t="s">
        <v>10</v>
      </c>
      <c r="G6" s="39" t="s">
        <v>11</v>
      </c>
      <c r="H6" s="39" t="s">
        <v>12</v>
      </c>
      <c r="I6" s="39" t="s">
        <v>13</v>
      </c>
      <c r="J6" s="39" t="s">
        <v>14</v>
      </c>
      <c r="K6" s="39" t="s">
        <v>15</v>
      </c>
      <c r="L6" s="74"/>
    </row>
    <row r="7" spans="1:12" x14ac:dyDescent="0.25">
      <c r="A7" s="44">
        <v>41760</v>
      </c>
      <c r="B7" s="46"/>
      <c r="C7" s="47"/>
      <c r="D7" s="47"/>
      <c r="E7" s="47"/>
      <c r="F7" s="48"/>
      <c r="G7" s="123">
        <v>209.97280000000001</v>
      </c>
      <c r="H7" s="123">
        <v>14.4457</v>
      </c>
      <c r="I7" s="119"/>
      <c r="J7" s="120"/>
      <c r="K7" s="125">
        <v>0</v>
      </c>
    </row>
    <row r="8" spans="1:12" x14ac:dyDescent="0.25">
      <c r="A8" s="45">
        <f>+A7+1</f>
        <v>41761</v>
      </c>
      <c r="B8" s="49"/>
      <c r="C8" s="50"/>
      <c r="D8" s="50"/>
      <c r="E8" s="50"/>
      <c r="F8" s="51"/>
      <c r="G8" s="124">
        <v>212.13900000000001</v>
      </c>
      <c r="H8" s="124">
        <v>17.232399999999998</v>
      </c>
      <c r="I8" s="121"/>
      <c r="J8" s="122"/>
      <c r="K8" s="126">
        <v>0</v>
      </c>
    </row>
    <row r="9" spans="1:12" x14ac:dyDescent="0.25">
      <c r="A9" s="45">
        <f>+A8+1</f>
        <v>41762</v>
      </c>
      <c r="B9" s="49"/>
      <c r="C9" s="50"/>
      <c r="D9" s="50"/>
      <c r="E9" s="50"/>
      <c r="F9" s="51"/>
      <c r="G9" s="124">
        <v>210.376</v>
      </c>
      <c r="H9" s="124">
        <v>16.970800000000001</v>
      </c>
      <c r="I9" s="121"/>
      <c r="J9" s="122"/>
      <c r="K9" s="126">
        <v>5.0000000000000001E-4</v>
      </c>
    </row>
    <row r="10" spans="1:12" x14ac:dyDescent="0.25">
      <c r="A10" s="45">
        <f>+A9+1</f>
        <v>41763</v>
      </c>
      <c r="B10" s="49"/>
      <c r="C10" s="50"/>
      <c r="D10" s="50"/>
      <c r="E10" s="50"/>
      <c r="F10" s="51"/>
      <c r="G10" s="124">
        <v>212.34059999999999</v>
      </c>
      <c r="H10" s="130">
        <v>17.639700000000001</v>
      </c>
      <c r="I10" s="121"/>
      <c r="J10" s="122"/>
      <c r="K10" s="126">
        <v>1E-4</v>
      </c>
    </row>
    <row r="11" spans="1:12" x14ac:dyDescent="0.25">
      <c r="A11" s="45">
        <f t="shared" ref="A11:A37" si="0">+A10+1</f>
        <v>41764</v>
      </c>
      <c r="B11" s="49"/>
      <c r="C11" s="50"/>
      <c r="D11" s="50"/>
      <c r="E11" s="50"/>
      <c r="F11" s="51"/>
      <c r="G11" s="124">
        <v>211.32579999999999</v>
      </c>
      <c r="H11" s="124">
        <v>18.098299999999998</v>
      </c>
      <c r="I11" s="121"/>
      <c r="J11" s="122"/>
      <c r="K11" s="126">
        <v>6.9999999999999999E-4</v>
      </c>
    </row>
    <row r="12" spans="1:12" x14ac:dyDescent="0.25">
      <c r="A12" s="45">
        <f t="shared" si="0"/>
        <v>41765</v>
      </c>
      <c r="B12" s="49"/>
      <c r="C12" s="50"/>
      <c r="D12" s="50"/>
      <c r="E12" s="50"/>
      <c r="F12" s="51"/>
      <c r="G12" s="124">
        <v>212.04</v>
      </c>
      <c r="H12" s="124">
        <v>18.0702</v>
      </c>
      <c r="I12" s="121"/>
      <c r="J12" s="122"/>
      <c r="K12" s="126">
        <v>1E-4</v>
      </c>
    </row>
    <row r="13" spans="1:12" x14ac:dyDescent="0.25">
      <c r="A13" s="45">
        <f t="shared" si="0"/>
        <v>41766</v>
      </c>
      <c r="B13" s="49"/>
      <c r="C13" s="50"/>
      <c r="D13" s="50"/>
      <c r="E13" s="50"/>
      <c r="F13" s="51"/>
      <c r="G13" s="124">
        <v>211.62370000000001</v>
      </c>
      <c r="H13" s="124">
        <v>18.247</v>
      </c>
      <c r="I13" s="121"/>
      <c r="J13" s="122"/>
      <c r="K13" s="126">
        <v>0</v>
      </c>
    </row>
    <row r="14" spans="1:12" x14ac:dyDescent="0.25">
      <c r="A14" s="45">
        <f t="shared" si="0"/>
        <v>41767</v>
      </c>
      <c r="B14" s="49"/>
      <c r="C14" s="50"/>
      <c r="D14" s="50"/>
      <c r="E14" s="50"/>
      <c r="F14" s="51"/>
      <c r="G14" s="124">
        <v>212.45</v>
      </c>
      <c r="H14" s="124">
        <v>17.177900000000001</v>
      </c>
      <c r="I14" s="121"/>
      <c r="J14" s="122"/>
      <c r="K14" s="126">
        <v>2.0000000000000001E-4</v>
      </c>
    </row>
    <row r="15" spans="1:12" x14ac:dyDescent="0.25">
      <c r="A15" s="45">
        <f t="shared" si="0"/>
        <v>41768</v>
      </c>
      <c r="B15" s="49"/>
      <c r="C15" s="50"/>
      <c r="D15" s="50"/>
      <c r="E15" s="50"/>
      <c r="F15" s="51"/>
      <c r="G15" s="124">
        <v>211.78399999999999</v>
      </c>
      <c r="H15" s="124">
        <v>18.635999999999999</v>
      </c>
      <c r="I15" s="121"/>
      <c r="J15" s="122"/>
      <c r="K15" s="126">
        <v>5.8700000000000002E-2</v>
      </c>
    </row>
    <row r="16" spans="1:12" x14ac:dyDescent="0.25">
      <c r="A16" s="45">
        <f t="shared" si="0"/>
        <v>41769</v>
      </c>
      <c r="B16" s="49"/>
      <c r="C16" s="50"/>
      <c r="D16" s="50"/>
      <c r="E16" s="50"/>
      <c r="F16" s="51"/>
      <c r="G16" s="124">
        <v>213.63550000000001</v>
      </c>
      <c r="H16" s="124">
        <v>17.600899999999999</v>
      </c>
      <c r="I16" s="121"/>
      <c r="J16" s="122"/>
      <c r="K16" s="126">
        <v>1.8E-3</v>
      </c>
    </row>
    <row r="17" spans="1:11" x14ac:dyDescent="0.25">
      <c r="A17" s="45">
        <f t="shared" si="0"/>
        <v>41770</v>
      </c>
      <c r="B17" s="49"/>
      <c r="C17" s="50"/>
      <c r="D17" s="50"/>
      <c r="E17" s="50"/>
      <c r="F17" s="51"/>
      <c r="G17" s="124">
        <v>213.2758</v>
      </c>
      <c r="H17" s="124">
        <v>17.849299999999999</v>
      </c>
      <c r="I17" s="121"/>
      <c r="J17" s="122"/>
      <c r="K17" s="126">
        <v>2.9999999999999997E-4</v>
      </c>
    </row>
    <row r="18" spans="1:11" x14ac:dyDescent="0.25">
      <c r="A18" s="45">
        <f t="shared" si="0"/>
        <v>41771</v>
      </c>
      <c r="B18" s="49"/>
      <c r="C18" s="50"/>
      <c r="D18" s="50"/>
      <c r="E18" s="50"/>
      <c r="F18" s="51"/>
      <c r="G18" s="124">
        <v>211.5102</v>
      </c>
      <c r="H18" s="124">
        <v>16.964500000000001</v>
      </c>
      <c r="I18" s="121"/>
      <c r="J18" s="122"/>
      <c r="K18" s="126">
        <v>0</v>
      </c>
    </row>
    <row r="19" spans="1:11" x14ac:dyDescent="0.25">
      <c r="A19" s="45">
        <f t="shared" si="0"/>
        <v>41772</v>
      </c>
      <c r="B19" s="49"/>
      <c r="C19" s="50"/>
      <c r="D19" s="50"/>
      <c r="E19" s="50"/>
      <c r="F19" s="51"/>
      <c r="G19" s="124">
        <v>212.2544</v>
      </c>
      <c r="H19" s="124">
        <v>15.413500000000001</v>
      </c>
      <c r="I19" s="121"/>
      <c r="J19" s="122"/>
      <c r="K19" s="126">
        <v>0</v>
      </c>
    </row>
    <row r="20" spans="1:11" x14ac:dyDescent="0.25">
      <c r="A20" s="45">
        <f t="shared" si="0"/>
        <v>41773</v>
      </c>
      <c r="B20" s="49"/>
      <c r="C20" s="50"/>
      <c r="D20" s="50"/>
      <c r="E20" s="50"/>
      <c r="F20" s="51"/>
      <c r="G20" s="124">
        <v>208.32740000000001</v>
      </c>
      <c r="H20" s="124">
        <v>15.704800000000001</v>
      </c>
      <c r="I20" s="121"/>
      <c r="J20" s="122"/>
      <c r="K20" s="126">
        <v>0</v>
      </c>
    </row>
    <row r="21" spans="1:11" x14ac:dyDescent="0.25">
      <c r="A21" s="45">
        <f t="shared" si="0"/>
        <v>41774</v>
      </c>
      <c r="B21" s="49"/>
      <c r="C21" s="50"/>
      <c r="D21" s="50"/>
      <c r="E21" s="50"/>
      <c r="F21" s="51"/>
      <c r="G21" s="124">
        <v>208.5454</v>
      </c>
      <c r="H21" s="124">
        <v>16.3203</v>
      </c>
      <c r="I21" s="121"/>
      <c r="J21" s="122"/>
      <c r="K21" s="126">
        <v>0</v>
      </c>
    </row>
    <row r="22" spans="1:11" x14ac:dyDescent="0.25">
      <c r="A22" s="45">
        <f t="shared" si="0"/>
        <v>41775</v>
      </c>
      <c r="B22" s="49"/>
      <c r="C22" s="50"/>
      <c r="D22" s="50"/>
      <c r="E22" s="50"/>
      <c r="F22" s="51"/>
      <c r="G22" s="124">
        <v>209.23150000000001</v>
      </c>
      <c r="H22" s="124">
        <v>17.672899999999998</v>
      </c>
      <c r="I22" s="121"/>
      <c r="J22" s="122"/>
      <c r="K22" s="126">
        <v>5.0000000000000001E-4</v>
      </c>
    </row>
    <row r="23" spans="1:11" x14ac:dyDescent="0.25">
      <c r="A23" s="45">
        <f t="shared" si="0"/>
        <v>41776</v>
      </c>
      <c r="B23" s="49"/>
      <c r="C23" s="50"/>
      <c r="D23" s="50"/>
      <c r="E23" s="50"/>
      <c r="F23" s="51"/>
      <c r="G23" s="124">
        <v>210.07490000000001</v>
      </c>
      <c r="H23" s="124">
        <v>18.447900000000001</v>
      </c>
      <c r="I23" s="121"/>
      <c r="J23" s="122"/>
      <c r="K23" s="126">
        <v>2E-3</v>
      </c>
    </row>
    <row r="24" spans="1:11" x14ac:dyDescent="0.25">
      <c r="A24" s="45">
        <f t="shared" si="0"/>
        <v>41777</v>
      </c>
      <c r="B24" s="49"/>
      <c r="C24" s="50"/>
      <c r="D24" s="50"/>
      <c r="E24" s="50"/>
      <c r="F24" s="51"/>
      <c r="G24" s="124">
        <v>208.7073</v>
      </c>
      <c r="H24" s="124">
        <v>18.519100000000002</v>
      </c>
      <c r="I24" s="121"/>
      <c r="J24" s="122"/>
      <c r="K24" s="126">
        <v>4.0000000000000001E-3</v>
      </c>
    </row>
    <row r="25" spans="1:11" x14ac:dyDescent="0.25">
      <c r="A25" s="45">
        <f t="shared" si="0"/>
        <v>41778</v>
      </c>
      <c r="B25" s="49"/>
      <c r="C25" s="50"/>
      <c r="D25" s="50"/>
      <c r="E25" s="50"/>
      <c r="F25" s="51"/>
      <c r="G25" s="124">
        <v>210.82249999999999</v>
      </c>
      <c r="H25" s="124">
        <v>18.245200000000001</v>
      </c>
      <c r="I25" s="121"/>
      <c r="J25" s="122"/>
      <c r="K25" s="126">
        <v>1.8E-3</v>
      </c>
    </row>
    <row r="26" spans="1:11" x14ac:dyDescent="0.25">
      <c r="A26" s="45">
        <f t="shared" si="0"/>
        <v>41779</v>
      </c>
      <c r="B26" s="49"/>
      <c r="C26" s="50"/>
      <c r="D26" s="50"/>
      <c r="E26" s="50"/>
      <c r="F26" s="51"/>
      <c r="G26" s="124">
        <v>210.40979999999999</v>
      </c>
      <c r="H26" s="124">
        <v>17.954999999999998</v>
      </c>
      <c r="I26" s="121"/>
      <c r="J26" s="122"/>
      <c r="K26" s="126">
        <v>5.0000000000000001E-4</v>
      </c>
    </row>
    <row r="27" spans="1:11" x14ac:dyDescent="0.25">
      <c r="A27" s="45">
        <f t="shared" si="0"/>
        <v>41780</v>
      </c>
      <c r="B27" s="49"/>
      <c r="C27" s="50"/>
      <c r="D27" s="50"/>
      <c r="E27" s="50"/>
      <c r="F27" s="51"/>
      <c r="G27" s="124">
        <v>208.7526</v>
      </c>
      <c r="H27" s="124">
        <v>19.081700000000001</v>
      </c>
      <c r="I27" s="121"/>
      <c r="J27" s="122"/>
      <c r="K27" s="126">
        <v>8.3000000000000001E-3</v>
      </c>
    </row>
    <row r="28" spans="1:11" x14ac:dyDescent="0.25">
      <c r="A28" s="45">
        <f t="shared" si="0"/>
        <v>41781</v>
      </c>
      <c r="B28" s="49"/>
      <c r="C28" s="50"/>
      <c r="D28" s="50"/>
      <c r="E28" s="50"/>
      <c r="F28" s="51"/>
      <c r="G28" s="124">
        <v>212.8366</v>
      </c>
      <c r="H28" s="124">
        <v>19.367699999999999</v>
      </c>
      <c r="I28" s="121"/>
      <c r="J28" s="122"/>
      <c r="K28" s="126">
        <v>8.0000000000000002E-3</v>
      </c>
    </row>
    <row r="29" spans="1:11" x14ac:dyDescent="0.25">
      <c r="A29" s="45">
        <f t="shared" si="0"/>
        <v>41782</v>
      </c>
      <c r="B29" s="49"/>
      <c r="C29" s="50"/>
      <c r="D29" s="50"/>
      <c r="E29" s="50"/>
      <c r="F29" s="51"/>
      <c r="G29" s="124">
        <v>211.1234</v>
      </c>
      <c r="H29" s="130">
        <v>18.8415</v>
      </c>
      <c r="I29" s="121"/>
      <c r="J29" s="122"/>
      <c r="K29" s="126">
        <v>2.3999999999999998E-3</v>
      </c>
    </row>
    <row r="30" spans="1:11" x14ac:dyDescent="0.25">
      <c r="A30" s="45">
        <f t="shared" si="0"/>
        <v>41783</v>
      </c>
      <c r="B30" s="49"/>
      <c r="C30" s="50"/>
      <c r="D30" s="50"/>
      <c r="E30" s="50"/>
      <c r="F30" s="51"/>
      <c r="G30" s="124">
        <v>210.81890000000001</v>
      </c>
      <c r="H30" s="124">
        <v>18.0639</v>
      </c>
      <c r="I30" s="121"/>
      <c r="J30" s="122"/>
      <c r="K30" s="126">
        <v>3.2000000000000002E-3</v>
      </c>
    </row>
    <row r="31" spans="1:11" x14ac:dyDescent="0.25">
      <c r="A31" s="45">
        <f t="shared" si="0"/>
        <v>41784</v>
      </c>
      <c r="B31" s="49"/>
      <c r="C31" s="50"/>
      <c r="D31" s="50"/>
      <c r="E31" s="50"/>
      <c r="F31" s="51"/>
      <c r="G31" s="124">
        <v>210.1276</v>
      </c>
      <c r="H31" s="124">
        <v>17.590900000000001</v>
      </c>
      <c r="I31" s="121"/>
      <c r="J31" s="122"/>
      <c r="K31" s="126">
        <v>5.0000000000000001E-4</v>
      </c>
    </row>
    <row r="32" spans="1:11" x14ac:dyDescent="0.25">
      <c r="A32" s="45">
        <f t="shared" si="0"/>
        <v>41785</v>
      </c>
      <c r="B32" s="49"/>
      <c r="C32" s="50"/>
      <c r="D32" s="50"/>
      <c r="E32" s="50"/>
      <c r="F32" s="51"/>
      <c r="G32" s="124">
        <v>208.22450000000001</v>
      </c>
      <c r="H32" s="124">
        <v>18.2788</v>
      </c>
      <c r="I32" s="121"/>
      <c r="J32" s="122"/>
      <c r="K32" s="126">
        <v>0.18190000000000001</v>
      </c>
    </row>
    <row r="33" spans="1:12" x14ac:dyDescent="0.25">
      <c r="A33" s="45">
        <f t="shared" si="0"/>
        <v>41786</v>
      </c>
      <c r="B33" s="49"/>
      <c r="C33" s="50"/>
      <c r="D33" s="50"/>
      <c r="E33" s="50"/>
      <c r="F33" s="51"/>
      <c r="G33" s="124">
        <v>211.41929999999999</v>
      </c>
      <c r="H33" s="124">
        <v>18.7515</v>
      </c>
      <c r="I33" s="121"/>
      <c r="J33" s="122"/>
      <c r="K33" s="126">
        <v>5.6000000000000001E-2</v>
      </c>
    </row>
    <row r="34" spans="1:12" x14ac:dyDescent="0.25">
      <c r="A34" s="45">
        <f t="shared" si="0"/>
        <v>41787</v>
      </c>
      <c r="B34" s="49"/>
      <c r="C34" s="50"/>
      <c r="D34" s="50"/>
      <c r="E34" s="50"/>
      <c r="F34" s="51"/>
      <c r="G34" s="124">
        <v>212.7363</v>
      </c>
      <c r="H34" s="124">
        <v>19.097899999999999</v>
      </c>
      <c r="I34" s="121"/>
      <c r="J34" s="122"/>
      <c r="K34" s="126">
        <v>2.8E-3</v>
      </c>
    </row>
    <row r="35" spans="1:12" x14ac:dyDescent="0.25">
      <c r="A35" s="45">
        <f t="shared" si="0"/>
        <v>41788</v>
      </c>
      <c r="B35" s="49"/>
      <c r="C35" s="50"/>
      <c r="D35" s="50"/>
      <c r="E35" s="50"/>
      <c r="F35" s="51"/>
      <c r="G35" s="124">
        <v>209.74539999999999</v>
      </c>
      <c r="H35" s="124">
        <v>19.2118</v>
      </c>
      <c r="I35" s="121"/>
      <c r="J35" s="122"/>
      <c r="K35" s="126">
        <v>1.6999999999999999E-3</v>
      </c>
    </row>
    <row r="36" spans="1:12" x14ac:dyDescent="0.25">
      <c r="A36" s="45">
        <f t="shared" si="0"/>
        <v>41789</v>
      </c>
      <c r="B36" s="49"/>
      <c r="C36" s="50"/>
      <c r="D36" s="50"/>
      <c r="E36" s="50"/>
      <c r="F36" s="51"/>
      <c r="G36" s="124">
        <v>210.8905</v>
      </c>
      <c r="H36" s="124">
        <v>19.462</v>
      </c>
      <c r="I36" s="121"/>
      <c r="J36" s="122"/>
      <c r="K36" s="126">
        <v>8.0000000000000002E-3</v>
      </c>
    </row>
    <row r="37" spans="1:12" x14ac:dyDescent="0.25">
      <c r="A37" s="56">
        <f t="shared" si="0"/>
        <v>41790</v>
      </c>
      <c r="B37" s="57"/>
      <c r="C37" s="58"/>
      <c r="D37" s="58"/>
      <c r="E37" s="58"/>
      <c r="F37" s="59"/>
      <c r="G37" s="129">
        <v>210.99590000000001</v>
      </c>
      <c r="H37" s="129">
        <v>20.1248</v>
      </c>
      <c r="I37" s="127"/>
      <c r="J37" s="128"/>
      <c r="K37" s="129">
        <v>7.7000000000000002E-3</v>
      </c>
      <c r="L37" s="74"/>
    </row>
    <row r="38" spans="1:12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2" ht="15.75" thickBot="1" x14ac:dyDescent="0.3">
      <c r="A39" s="37" t="s">
        <v>19</v>
      </c>
      <c r="B39" s="16"/>
      <c r="C39" s="38"/>
      <c r="D39" s="38"/>
      <c r="E39" s="38"/>
      <c r="F39" s="38"/>
      <c r="G39" s="38">
        <f>+MIN(G7:G37)</f>
        <v>208.22450000000001</v>
      </c>
      <c r="H39" s="38">
        <f>+MIN(H7:H37)</f>
        <v>14.4457</v>
      </c>
      <c r="I39" s="38"/>
      <c r="J39" s="38"/>
      <c r="K39" s="38">
        <f>+MIN(K7:K37)</f>
        <v>0</v>
      </c>
    </row>
    <row r="40" spans="1:12" x14ac:dyDescent="0.25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2" x14ac:dyDescent="0.25">
      <c r="A41" s="15" t="s">
        <v>23</v>
      </c>
      <c r="B41" s="167"/>
      <c r="C41" s="168"/>
      <c r="D41" s="168"/>
      <c r="E41" s="168"/>
      <c r="F41" s="168"/>
      <c r="G41" s="168"/>
      <c r="H41" s="168"/>
      <c r="I41" s="168"/>
      <c r="J41" s="168"/>
      <c r="K41" s="169"/>
    </row>
    <row r="42" spans="1:12" x14ac:dyDescent="0.25">
      <c r="A42" s="13"/>
      <c r="B42" s="170"/>
      <c r="C42" s="171"/>
      <c r="D42" s="171"/>
      <c r="E42" s="171"/>
      <c r="F42" s="171"/>
      <c r="G42" s="171"/>
      <c r="H42" s="171"/>
      <c r="I42" s="171"/>
      <c r="J42" s="171"/>
      <c r="K42" s="172"/>
    </row>
    <row r="43" spans="1:12" x14ac:dyDescent="0.25">
      <c r="A43" s="13"/>
      <c r="B43" s="170"/>
      <c r="C43" s="171"/>
      <c r="D43" s="171"/>
      <c r="E43" s="171"/>
      <c r="F43" s="171"/>
      <c r="G43" s="171"/>
      <c r="H43" s="171"/>
      <c r="I43" s="171"/>
      <c r="J43" s="171"/>
      <c r="K43" s="172"/>
    </row>
    <row r="44" spans="1:12" x14ac:dyDescent="0.25">
      <c r="A44" s="13"/>
      <c r="B44" s="170"/>
      <c r="C44" s="171"/>
      <c r="D44" s="171"/>
      <c r="E44" s="171"/>
      <c r="F44" s="171"/>
      <c r="G44" s="171"/>
      <c r="H44" s="171"/>
      <c r="I44" s="171"/>
      <c r="J44" s="171"/>
      <c r="K44" s="172"/>
    </row>
    <row r="45" spans="1:12" x14ac:dyDescent="0.25">
      <c r="A45" s="13"/>
      <c r="B45" s="173"/>
      <c r="C45" s="174"/>
      <c r="D45" s="174"/>
      <c r="E45" s="174"/>
      <c r="F45" s="174"/>
      <c r="G45" s="174"/>
      <c r="H45" s="174"/>
      <c r="I45" s="174"/>
      <c r="J45" s="174"/>
      <c r="K45" s="175"/>
    </row>
  </sheetData>
  <protectedRanges>
    <protectedRange sqref="A2:B4" name="Rango1"/>
    <protectedRange sqref="C4:K4" name="Rango1_1"/>
    <protectedRange sqref="C2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A8:A3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topLeftCell="A14" zoomScale="60" zoomScaleNormal="100" workbookViewId="0">
      <selection activeCell="N19" sqref="N19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</cols>
  <sheetData>
    <row r="1" spans="1:14" ht="32.25" customHeight="1" x14ac:dyDescent="0.25">
      <c r="A1" s="148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50"/>
    </row>
    <row r="2" spans="1:14" s="19" customFormat="1" ht="9.1999999999999993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x14ac:dyDescent="0.25">
      <c r="A3" s="151" t="s">
        <v>1</v>
      </c>
      <c r="B3" s="151"/>
      <c r="C3" s="152" t="s">
        <v>26</v>
      </c>
      <c r="D3" s="152"/>
      <c r="E3" s="152"/>
      <c r="F3" s="152"/>
      <c r="G3" s="152"/>
      <c r="H3" s="152"/>
      <c r="I3" s="152"/>
      <c r="J3" s="152"/>
      <c r="K3" s="152"/>
      <c r="L3" s="1"/>
      <c r="M3" s="2"/>
      <c r="N3" s="2"/>
    </row>
    <row r="4" spans="1:14" x14ac:dyDescent="0.25">
      <c r="A4" s="153" t="s">
        <v>2</v>
      </c>
      <c r="B4" s="151"/>
      <c r="C4" s="152" t="s">
        <v>25</v>
      </c>
      <c r="D4" s="152"/>
      <c r="E4" s="152"/>
      <c r="F4" s="152"/>
      <c r="G4" s="152"/>
      <c r="H4" s="152"/>
      <c r="I4" s="152"/>
      <c r="J4" s="152"/>
      <c r="K4" s="152"/>
      <c r="L4" s="1"/>
      <c r="M4" s="2"/>
      <c r="N4" s="2"/>
    </row>
    <row r="5" spans="1:14" x14ac:dyDescent="0.25">
      <c r="A5" s="153" t="s">
        <v>3</v>
      </c>
      <c r="B5" s="153"/>
      <c r="C5" s="152" t="s">
        <v>4</v>
      </c>
      <c r="D5" s="152"/>
      <c r="E5" s="17"/>
      <c r="F5" s="17"/>
      <c r="G5" s="17"/>
      <c r="H5" s="17"/>
      <c r="I5" s="17"/>
      <c r="J5" s="17"/>
      <c r="K5" s="17"/>
      <c r="L5" s="3"/>
    </row>
    <row r="6" spans="1:14" ht="9.1999999999999993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4" ht="39" thickBot="1" x14ac:dyDescent="0.3">
      <c r="A7" s="21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76" t="s">
        <v>15</v>
      </c>
      <c r="L7" s="6"/>
      <c r="M7" s="33" t="s">
        <v>16</v>
      </c>
      <c r="N7" s="34" t="s">
        <v>17</v>
      </c>
    </row>
    <row r="8" spans="1:14" x14ac:dyDescent="0.25">
      <c r="A8" s="22">
        <f>+'Gloria a Dios'!A8</f>
        <v>41760</v>
      </c>
      <c r="B8" s="80">
        <v>91.877200000000002</v>
      </c>
      <c r="C8" s="98">
        <v>0.17399999999999999</v>
      </c>
      <c r="D8" s="98">
        <v>2.1543000000000001</v>
      </c>
      <c r="E8" s="98">
        <v>2.3283</v>
      </c>
      <c r="F8" s="98">
        <v>5.2050000000000001</v>
      </c>
      <c r="G8" s="131">
        <v>220.8038</v>
      </c>
      <c r="H8" s="68">
        <v>16.841799999999999</v>
      </c>
      <c r="I8" s="98">
        <v>38.741799999999998</v>
      </c>
      <c r="J8" s="98">
        <v>50.135199999999998</v>
      </c>
      <c r="K8" s="55">
        <v>9.9900000000000003E-2</v>
      </c>
      <c r="L8" s="20"/>
      <c r="M8" s="61"/>
      <c r="N8" s="61"/>
    </row>
    <row r="9" spans="1:14" x14ac:dyDescent="0.25">
      <c r="A9" s="22">
        <f>+'Gloria a Dios'!A9</f>
        <v>41761</v>
      </c>
      <c r="B9" s="81">
        <v>92.043000000000006</v>
      </c>
      <c r="C9" s="82">
        <v>0.1714</v>
      </c>
      <c r="D9" s="97">
        <v>2.1692999999999998</v>
      </c>
      <c r="E9" s="82">
        <v>2.3407</v>
      </c>
      <c r="F9" s="82">
        <v>5.032</v>
      </c>
      <c r="G9" s="131">
        <v>222.2927</v>
      </c>
      <c r="H9" s="94">
        <v>18.083400000000001</v>
      </c>
      <c r="I9" s="82">
        <v>38.6753</v>
      </c>
      <c r="J9" s="97">
        <v>50.084000000000003</v>
      </c>
      <c r="K9" s="83">
        <v>0.21890000000000001</v>
      </c>
      <c r="L9" s="20"/>
      <c r="M9" s="31"/>
      <c r="N9" s="31"/>
    </row>
    <row r="10" spans="1:14" x14ac:dyDescent="0.25">
      <c r="A10" s="22">
        <f>+'Gloria a Dios'!A10</f>
        <v>41762</v>
      </c>
      <c r="B10" s="81">
        <v>91.703400000000002</v>
      </c>
      <c r="C10" s="82">
        <v>0.1978</v>
      </c>
      <c r="D10" s="97">
        <v>2.1905000000000001</v>
      </c>
      <c r="E10" s="82">
        <v>2.3881999999999999</v>
      </c>
      <c r="F10" s="82">
        <v>5.258</v>
      </c>
      <c r="G10" s="131">
        <v>222.42169999999999</v>
      </c>
      <c r="H10" s="94">
        <v>17.938199999999998</v>
      </c>
      <c r="I10" s="82">
        <v>38.762300000000003</v>
      </c>
      <c r="J10" s="97">
        <v>50.106499999999997</v>
      </c>
      <c r="K10" s="83">
        <v>0.2089</v>
      </c>
      <c r="L10" s="20"/>
      <c r="M10" s="31"/>
      <c r="N10" s="31"/>
    </row>
    <row r="11" spans="1:14" x14ac:dyDescent="0.25">
      <c r="A11" s="22">
        <f>+'Gloria a Dios'!A11</f>
        <v>41763</v>
      </c>
      <c r="B11" s="81">
        <v>91.669300000000007</v>
      </c>
      <c r="C11" s="82">
        <v>0.184</v>
      </c>
      <c r="D11" s="97">
        <v>2.2122999999999999</v>
      </c>
      <c r="E11" s="82">
        <v>2.3963000000000001</v>
      </c>
      <c r="F11" s="82">
        <v>5.3440000000000003</v>
      </c>
      <c r="G11" s="131">
        <v>222.45400000000001</v>
      </c>
      <c r="H11" s="99">
        <v>18.68</v>
      </c>
      <c r="I11" s="82">
        <v>38.7455</v>
      </c>
      <c r="J11" s="97">
        <v>50.096299999999999</v>
      </c>
      <c r="K11" s="55">
        <v>0.18279999999999999</v>
      </c>
      <c r="L11" s="20"/>
      <c r="M11" s="31"/>
      <c r="N11" s="31"/>
    </row>
    <row r="12" spans="1:14" x14ac:dyDescent="0.25">
      <c r="A12" s="22">
        <f>+'Gloria a Dios'!A12</f>
        <v>41764</v>
      </c>
      <c r="B12" s="81">
        <v>91.978999999999999</v>
      </c>
      <c r="C12" s="82">
        <v>0.2016</v>
      </c>
      <c r="D12" s="97">
        <v>2.1379000000000001</v>
      </c>
      <c r="E12" s="82">
        <v>2.3395000000000001</v>
      </c>
      <c r="F12" s="82">
        <v>5.0999999999999996</v>
      </c>
      <c r="G12" s="131">
        <v>222.3715</v>
      </c>
      <c r="H12" s="99">
        <v>19.075800000000001</v>
      </c>
      <c r="I12" s="82">
        <v>38.692999999999998</v>
      </c>
      <c r="J12" s="97">
        <v>50.087600000000002</v>
      </c>
      <c r="K12" s="55">
        <v>0.22550000000000001</v>
      </c>
      <c r="L12" s="20"/>
      <c r="M12" s="31"/>
      <c r="N12" s="31"/>
    </row>
    <row r="13" spans="1:14" x14ac:dyDescent="0.25">
      <c r="A13" s="22">
        <f>+'Gloria a Dios'!A13</f>
        <v>41765</v>
      </c>
      <c r="B13" s="81">
        <v>91.827100000000002</v>
      </c>
      <c r="C13" s="82">
        <v>0.18429999999999999</v>
      </c>
      <c r="D13" s="97">
        <v>2.1678000000000002</v>
      </c>
      <c r="E13" s="82">
        <v>2.3521000000000001</v>
      </c>
      <c r="F13" s="82">
        <v>5.2329999999999997</v>
      </c>
      <c r="G13" s="131">
        <v>223.78309999999999</v>
      </c>
      <c r="H13" s="99">
        <v>18.973400000000002</v>
      </c>
      <c r="I13" s="82">
        <v>38.746000000000002</v>
      </c>
      <c r="J13" s="97">
        <v>50.128700000000002</v>
      </c>
      <c r="K13" s="55">
        <v>0.1744</v>
      </c>
      <c r="L13" s="20"/>
      <c r="M13" s="31"/>
      <c r="N13" s="31"/>
    </row>
    <row r="14" spans="1:14" x14ac:dyDescent="0.25">
      <c r="A14" s="22">
        <f>+'Gloria a Dios'!A14</f>
        <v>41766</v>
      </c>
      <c r="B14" s="81">
        <v>91.782499999999999</v>
      </c>
      <c r="C14" s="82">
        <v>0.1573</v>
      </c>
      <c r="D14" s="97">
        <v>2.2942</v>
      </c>
      <c r="E14" s="82">
        <v>2.4514</v>
      </c>
      <c r="F14" s="82">
        <v>5.1139999999999999</v>
      </c>
      <c r="G14" s="131">
        <v>224.9982</v>
      </c>
      <c r="H14" s="99">
        <v>19.129899999999999</v>
      </c>
      <c r="I14" s="82">
        <v>38.718899999999998</v>
      </c>
      <c r="J14" s="97">
        <v>50.076700000000002</v>
      </c>
      <c r="K14" s="55">
        <v>0.12989999999999999</v>
      </c>
      <c r="L14" s="20"/>
      <c r="M14" s="31"/>
      <c r="N14" s="31"/>
    </row>
    <row r="15" spans="1:14" x14ac:dyDescent="0.25">
      <c r="A15" s="22">
        <f>+'Gloria a Dios'!A15</f>
        <v>41767</v>
      </c>
      <c r="B15" s="81">
        <v>91.828100000000006</v>
      </c>
      <c r="C15" s="82">
        <v>0.16059999999999999</v>
      </c>
      <c r="D15" s="82">
        <v>2.2339000000000002</v>
      </c>
      <c r="E15" s="82">
        <v>2.3944999999999999</v>
      </c>
      <c r="F15" s="82">
        <v>5.1760000000000002</v>
      </c>
      <c r="G15" s="131">
        <v>225.71530000000001</v>
      </c>
      <c r="H15" s="99">
        <v>18.001300000000001</v>
      </c>
      <c r="I15" s="82">
        <v>38.723500000000001</v>
      </c>
      <c r="J15" s="97">
        <v>50.104100000000003</v>
      </c>
      <c r="K15" s="55">
        <v>0.1731</v>
      </c>
      <c r="L15" s="20"/>
      <c r="M15" s="31"/>
      <c r="N15" s="31"/>
    </row>
    <row r="16" spans="1:14" x14ac:dyDescent="0.25">
      <c r="A16" s="22">
        <f>+'Gloria a Dios'!A16</f>
        <v>41768</v>
      </c>
      <c r="B16" s="81">
        <v>91.497900000000001</v>
      </c>
      <c r="C16" s="82">
        <v>0.18920000000000001</v>
      </c>
      <c r="D16" s="82">
        <v>2.1962000000000002</v>
      </c>
      <c r="E16" s="82">
        <v>2.3854000000000002</v>
      </c>
      <c r="F16" s="82">
        <v>5.41</v>
      </c>
      <c r="G16" s="131">
        <v>223.5181</v>
      </c>
      <c r="H16" s="99">
        <v>19.293099999999999</v>
      </c>
      <c r="I16" s="82">
        <v>38.858499999999999</v>
      </c>
      <c r="J16" s="97">
        <v>50.179099999999998</v>
      </c>
      <c r="K16" s="55">
        <v>0.17469999999999999</v>
      </c>
      <c r="L16" s="20"/>
      <c r="M16" s="31"/>
      <c r="N16" s="31"/>
    </row>
    <row r="17" spans="1:14" x14ac:dyDescent="0.25">
      <c r="A17" s="22">
        <f>+'Gloria a Dios'!A17</f>
        <v>41769</v>
      </c>
      <c r="B17" s="81">
        <v>91.837000000000003</v>
      </c>
      <c r="C17" s="82">
        <v>0.18140000000000001</v>
      </c>
      <c r="D17" s="82">
        <v>2.1686000000000001</v>
      </c>
      <c r="E17" s="82">
        <v>2.35</v>
      </c>
      <c r="F17" s="82">
        <v>5.2149999999999999</v>
      </c>
      <c r="G17" s="131">
        <v>222.92850000000001</v>
      </c>
      <c r="H17" s="99">
        <v>18.529</v>
      </c>
      <c r="I17" s="82">
        <v>38.750799999999998</v>
      </c>
      <c r="J17" s="97">
        <v>50.134799999999998</v>
      </c>
      <c r="K17" s="55">
        <v>0.20469999999999999</v>
      </c>
      <c r="L17" s="20"/>
      <c r="M17" s="31"/>
      <c r="N17" s="31"/>
    </row>
    <row r="18" spans="1:14" x14ac:dyDescent="0.25">
      <c r="A18" s="22">
        <f>+'Gloria a Dios'!A18</f>
        <v>41770</v>
      </c>
      <c r="B18" s="81">
        <v>91.840100000000007</v>
      </c>
      <c r="C18" s="82">
        <v>0.1845</v>
      </c>
      <c r="D18" s="82">
        <v>2.145</v>
      </c>
      <c r="E18" s="82">
        <v>2.3294999999999999</v>
      </c>
      <c r="F18" s="82">
        <v>5.2290000000000001</v>
      </c>
      <c r="G18" s="131">
        <v>225.16319999999999</v>
      </c>
      <c r="H18" s="99">
        <v>18.761099999999999</v>
      </c>
      <c r="I18" s="82">
        <v>38.763800000000003</v>
      </c>
      <c r="J18" s="97">
        <v>50.150700000000001</v>
      </c>
      <c r="K18" s="55">
        <v>0.1598</v>
      </c>
      <c r="L18" s="20"/>
      <c r="M18" s="31"/>
      <c r="N18" s="31"/>
    </row>
    <row r="19" spans="1:14" x14ac:dyDescent="0.25">
      <c r="A19" s="22">
        <f>+'Gloria a Dios'!A19</f>
        <v>41771</v>
      </c>
      <c r="B19" s="81">
        <v>91.9208</v>
      </c>
      <c r="C19" s="82">
        <v>0.1767</v>
      </c>
      <c r="D19" s="82">
        <v>2.1884999999999999</v>
      </c>
      <c r="E19" s="82">
        <v>2.3652000000000002</v>
      </c>
      <c r="F19" s="82">
        <v>5.1239999999999997</v>
      </c>
      <c r="G19" s="131">
        <v>222.09520000000001</v>
      </c>
      <c r="H19" s="99">
        <v>17.907499999999999</v>
      </c>
      <c r="I19" s="82">
        <v>38.710900000000002</v>
      </c>
      <c r="J19" s="97">
        <v>50.106200000000001</v>
      </c>
      <c r="K19" s="55">
        <v>0.16020000000000001</v>
      </c>
      <c r="L19" s="20"/>
      <c r="M19" s="31"/>
      <c r="N19" s="31"/>
    </row>
    <row r="20" spans="1:14" x14ac:dyDescent="0.25">
      <c r="A20" s="22">
        <f>+'Gloria a Dios'!A20</f>
        <v>41772</v>
      </c>
      <c r="B20" s="81">
        <v>91.869900000000001</v>
      </c>
      <c r="C20" s="82">
        <v>0.1628</v>
      </c>
      <c r="D20" s="82">
        <v>2.2440000000000002</v>
      </c>
      <c r="E20" s="82">
        <v>2.4068000000000001</v>
      </c>
      <c r="F20" s="82">
        <v>5.1719999999999997</v>
      </c>
      <c r="G20" s="131">
        <v>219.71109999999999</v>
      </c>
      <c r="H20" s="99">
        <v>16.196300000000001</v>
      </c>
      <c r="I20" s="82">
        <v>38.685200000000002</v>
      </c>
      <c r="J20" s="97">
        <v>50.076599999999999</v>
      </c>
      <c r="K20" s="55">
        <v>0.13420000000000001</v>
      </c>
      <c r="L20" s="20"/>
      <c r="M20" s="31"/>
      <c r="N20" s="31"/>
    </row>
    <row r="21" spans="1:14" x14ac:dyDescent="0.25">
      <c r="A21" s="22">
        <f>+'Gloria a Dios'!A21</f>
        <v>41773</v>
      </c>
      <c r="B21" s="81">
        <v>91.995199999999997</v>
      </c>
      <c r="C21" s="82">
        <v>0.17169999999999999</v>
      </c>
      <c r="D21" s="82">
        <v>2.2639</v>
      </c>
      <c r="E21" s="82">
        <v>2.4356</v>
      </c>
      <c r="F21" s="82">
        <v>5.0350000000000001</v>
      </c>
      <c r="G21" s="131">
        <v>215.7911</v>
      </c>
      <c r="H21" s="99">
        <v>16.569800000000001</v>
      </c>
      <c r="I21" s="82">
        <v>38.622100000000003</v>
      </c>
      <c r="J21" s="97">
        <v>50.024999999999999</v>
      </c>
      <c r="K21" s="55">
        <v>0.13320000000000001</v>
      </c>
      <c r="L21" s="20"/>
      <c r="M21" s="31"/>
      <c r="N21" s="31"/>
    </row>
    <row r="22" spans="1:14" x14ac:dyDescent="0.25">
      <c r="A22" s="22">
        <f>+'Gloria a Dios'!A22</f>
        <v>41774</v>
      </c>
      <c r="B22" s="81">
        <v>92.019000000000005</v>
      </c>
      <c r="C22" s="82">
        <v>0.14929999999999999</v>
      </c>
      <c r="D22" s="82">
        <v>2.2549999999999999</v>
      </c>
      <c r="E22" s="82">
        <v>2.4041999999999999</v>
      </c>
      <c r="F22" s="82">
        <v>5.0460000000000003</v>
      </c>
      <c r="G22" s="131">
        <v>219.45699999999999</v>
      </c>
      <c r="H22" s="99">
        <v>17.250699999999998</v>
      </c>
      <c r="I22" s="82">
        <v>38.6374</v>
      </c>
      <c r="J22" s="97">
        <v>50.052999999999997</v>
      </c>
      <c r="K22" s="55">
        <v>0.2482</v>
      </c>
      <c r="L22" s="20"/>
      <c r="M22" s="31"/>
      <c r="N22" s="31"/>
    </row>
    <row r="23" spans="1:14" x14ac:dyDescent="0.25">
      <c r="A23" s="22">
        <f>+'Gloria a Dios'!A23</f>
        <v>41775</v>
      </c>
      <c r="B23" s="81">
        <v>91.926000000000002</v>
      </c>
      <c r="C23" s="82">
        <v>0.15260000000000001</v>
      </c>
      <c r="D23" s="82">
        <v>2.1977000000000002</v>
      </c>
      <c r="E23" s="82">
        <v>2.3502999999999998</v>
      </c>
      <c r="F23" s="82">
        <v>5.1639999999999997</v>
      </c>
      <c r="G23" s="131">
        <v>222.31790000000001</v>
      </c>
      <c r="H23" s="99">
        <v>18.6004</v>
      </c>
      <c r="I23" s="82">
        <v>38.707900000000002</v>
      </c>
      <c r="J23" s="97">
        <v>50.116700000000002</v>
      </c>
      <c r="K23" s="55">
        <v>0.21049999999999999</v>
      </c>
      <c r="L23" s="20"/>
      <c r="M23" s="31"/>
      <c r="N23" s="31"/>
    </row>
    <row r="24" spans="1:14" x14ac:dyDescent="0.25">
      <c r="A24" s="22">
        <f>+'Gloria a Dios'!A24</f>
        <v>41776</v>
      </c>
      <c r="B24" s="81">
        <v>91.710999999999999</v>
      </c>
      <c r="C24" s="82">
        <v>0.15390000000000001</v>
      </c>
      <c r="D24" s="82">
        <v>2.2021000000000002</v>
      </c>
      <c r="E24" s="82">
        <v>2.3559999999999999</v>
      </c>
      <c r="F24" s="82">
        <v>5.2969999999999997</v>
      </c>
      <c r="G24" s="131">
        <v>222.5241</v>
      </c>
      <c r="H24" s="99">
        <v>19.411899999999999</v>
      </c>
      <c r="I24" s="82">
        <v>38.800899999999999</v>
      </c>
      <c r="J24" s="97">
        <v>50.167299999999997</v>
      </c>
      <c r="K24" s="55">
        <v>0.17699999999999999</v>
      </c>
      <c r="L24" s="20"/>
      <c r="M24" s="31"/>
      <c r="N24" s="31"/>
    </row>
    <row r="25" spans="1:14" x14ac:dyDescent="0.25">
      <c r="A25" s="22">
        <f>+'Gloria a Dios'!A25</f>
        <v>41777</v>
      </c>
      <c r="B25" s="81">
        <v>91.776899999999998</v>
      </c>
      <c r="C25" s="82">
        <v>0.15</v>
      </c>
      <c r="D25" s="82">
        <v>2.2662</v>
      </c>
      <c r="E25" s="82">
        <v>2.4161000000000001</v>
      </c>
      <c r="F25" s="82">
        <v>5.2039999999999997</v>
      </c>
      <c r="G25" s="131">
        <v>225.77539999999999</v>
      </c>
      <c r="H25" s="99">
        <v>19.5061</v>
      </c>
      <c r="I25" s="82">
        <v>38.727200000000003</v>
      </c>
      <c r="J25" s="97">
        <v>50.0991</v>
      </c>
      <c r="K25" s="55">
        <v>0.2213</v>
      </c>
      <c r="L25" s="20"/>
      <c r="M25" s="31"/>
      <c r="N25" s="31"/>
    </row>
    <row r="26" spans="1:14" x14ac:dyDescent="0.25">
      <c r="A26" s="22">
        <f>+'Gloria a Dios'!A26</f>
        <v>41778</v>
      </c>
      <c r="B26" s="81">
        <v>91.467600000000004</v>
      </c>
      <c r="C26" s="82">
        <v>0.16919999999999999</v>
      </c>
      <c r="D26" s="82">
        <v>2.1684999999999999</v>
      </c>
      <c r="E26" s="82">
        <v>2.3376999999999999</v>
      </c>
      <c r="F26" s="82">
        <v>5.6340000000000003</v>
      </c>
      <c r="G26" s="131">
        <v>222.85130000000001</v>
      </c>
      <c r="H26" s="99">
        <v>19.246300000000002</v>
      </c>
      <c r="I26" s="82">
        <v>38.849299999999999</v>
      </c>
      <c r="J26" s="97">
        <v>50.200200000000002</v>
      </c>
      <c r="K26" s="55">
        <v>0.18720000000000001</v>
      </c>
      <c r="L26" s="20"/>
      <c r="M26" s="31"/>
      <c r="N26" s="31"/>
    </row>
    <row r="27" spans="1:14" x14ac:dyDescent="0.25">
      <c r="A27" s="22">
        <f>+'Gloria a Dios'!A27</f>
        <v>41779</v>
      </c>
      <c r="B27" s="81">
        <v>91.274799999999999</v>
      </c>
      <c r="C27" s="82">
        <v>0.1794</v>
      </c>
      <c r="D27" s="82">
        <v>2.1362000000000001</v>
      </c>
      <c r="E27" s="82">
        <v>2.3155999999999999</v>
      </c>
      <c r="F27" s="82">
        <v>5.81</v>
      </c>
      <c r="G27" s="131">
        <v>219.77260000000001</v>
      </c>
      <c r="H27" s="99">
        <v>18.966000000000001</v>
      </c>
      <c r="I27" s="82">
        <v>38.9298</v>
      </c>
      <c r="J27" s="97">
        <v>50.253700000000002</v>
      </c>
      <c r="K27" s="55">
        <v>0.21659999999999999</v>
      </c>
      <c r="L27" s="20"/>
      <c r="M27" s="31"/>
      <c r="N27" s="31"/>
    </row>
    <row r="28" spans="1:14" x14ac:dyDescent="0.25">
      <c r="A28" s="22">
        <f>+'Gloria a Dios'!A28</f>
        <v>41780</v>
      </c>
      <c r="B28" s="81">
        <v>90.764799999999994</v>
      </c>
      <c r="C28" s="82">
        <v>0.1464</v>
      </c>
      <c r="D28" s="82">
        <v>2.2585000000000002</v>
      </c>
      <c r="E28" s="82">
        <v>2.4047999999999998</v>
      </c>
      <c r="F28" s="82">
        <v>6.1680000000000001</v>
      </c>
      <c r="G28" s="131">
        <v>222.2996</v>
      </c>
      <c r="H28" s="99">
        <v>19.8505</v>
      </c>
      <c r="I28" s="82">
        <v>39.036099999999998</v>
      </c>
      <c r="J28" s="97">
        <v>50.283000000000001</v>
      </c>
      <c r="K28" s="55">
        <v>0.17330000000000001</v>
      </c>
      <c r="L28" s="20"/>
      <c r="M28" s="31"/>
      <c r="N28" s="31"/>
    </row>
    <row r="29" spans="1:14" x14ac:dyDescent="0.25">
      <c r="A29" s="22">
        <f>+'Gloria a Dios'!A29</f>
        <v>41781</v>
      </c>
      <c r="B29" s="81">
        <v>91.336399999999998</v>
      </c>
      <c r="C29" s="82">
        <v>0.16389999999999999</v>
      </c>
      <c r="D29" s="82">
        <v>2.1909999999999998</v>
      </c>
      <c r="E29" s="82">
        <v>2.355</v>
      </c>
      <c r="F29" s="82">
        <v>5.7039999999999997</v>
      </c>
      <c r="G29" s="131">
        <v>224.11070000000001</v>
      </c>
      <c r="H29" s="99">
        <v>20.0504</v>
      </c>
      <c r="I29" s="82">
        <v>38.889299999999999</v>
      </c>
      <c r="J29" s="97">
        <v>50.216700000000003</v>
      </c>
      <c r="K29" s="55">
        <v>0.23710000000000001</v>
      </c>
      <c r="L29" s="20"/>
      <c r="M29" s="31"/>
      <c r="N29" s="31"/>
    </row>
    <row r="30" spans="1:14" x14ac:dyDescent="0.25">
      <c r="A30" s="22">
        <f>+'Gloria a Dios'!A30</f>
        <v>41782</v>
      </c>
      <c r="B30" s="81">
        <v>91.652900000000002</v>
      </c>
      <c r="C30" s="82">
        <v>0.14729999999999999</v>
      </c>
      <c r="D30" s="82">
        <v>2.2414000000000001</v>
      </c>
      <c r="E30" s="82">
        <v>2.3887</v>
      </c>
      <c r="F30" s="82">
        <v>5.367</v>
      </c>
      <c r="G30" s="131">
        <v>221.74709999999999</v>
      </c>
      <c r="H30" s="99">
        <v>19.786300000000001</v>
      </c>
      <c r="I30" s="82">
        <v>38.768300000000004</v>
      </c>
      <c r="J30" s="97">
        <v>50.1357</v>
      </c>
      <c r="K30" s="55">
        <v>0.25359999999999999</v>
      </c>
      <c r="L30" s="20"/>
      <c r="M30" s="31"/>
      <c r="N30" s="31"/>
    </row>
    <row r="31" spans="1:14" x14ac:dyDescent="0.25">
      <c r="A31" s="22">
        <f>+'Gloria a Dios'!A31</f>
        <v>41783</v>
      </c>
      <c r="B31" s="81">
        <v>91.745400000000004</v>
      </c>
      <c r="C31" s="82">
        <v>0.13250000000000001</v>
      </c>
      <c r="D31" s="82">
        <v>2.2323</v>
      </c>
      <c r="E31" s="82">
        <v>2.3647</v>
      </c>
      <c r="F31" s="82">
        <v>5.3220000000000001</v>
      </c>
      <c r="G31" s="131">
        <v>219.76900000000001</v>
      </c>
      <c r="H31" s="99">
        <v>18.971900000000002</v>
      </c>
      <c r="I31" s="82">
        <v>38.752899999999997</v>
      </c>
      <c r="J31" s="97">
        <v>50.140999999999998</v>
      </c>
      <c r="K31" s="55">
        <v>0.22589999999999999</v>
      </c>
      <c r="L31" s="20"/>
      <c r="M31" s="31"/>
      <c r="N31" s="31"/>
    </row>
    <row r="32" spans="1:14" x14ac:dyDescent="0.25">
      <c r="A32" s="22">
        <f>+'Gloria a Dios'!A32</f>
        <v>41784</v>
      </c>
      <c r="B32" s="81">
        <v>91.955299999999994</v>
      </c>
      <c r="C32" s="82">
        <v>0.13689999999999999</v>
      </c>
      <c r="D32" s="82">
        <v>2.1652</v>
      </c>
      <c r="E32" s="82">
        <v>2.3020999999999998</v>
      </c>
      <c r="F32" s="82">
        <v>5.1680000000000001</v>
      </c>
      <c r="G32" s="131">
        <v>217.28980000000001</v>
      </c>
      <c r="H32" s="99">
        <v>18.471800000000002</v>
      </c>
      <c r="I32" s="82">
        <v>38.736400000000003</v>
      </c>
      <c r="J32" s="97">
        <v>50.158299999999997</v>
      </c>
      <c r="K32" s="55">
        <v>0.24560000000000001</v>
      </c>
      <c r="L32" s="20"/>
      <c r="M32" s="31"/>
      <c r="N32" s="31"/>
    </row>
    <row r="33" spans="1:14" x14ac:dyDescent="0.25">
      <c r="A33" s="22">
        <f>+'Gloria a Dios'!A33</f>
        <v>41785</v>
      </c>
      <c r="B33" s="81">
        <v>91.861000000000004</v>
      </c>
      <c r="C33" s="82">
        <v>0.1457</v>
      </c>
      <c r="D33" s="82">
        <v>2.1278000000000001</v>
      </c>
      <c r="E33" s="82">
        <v>2.2734999999999999</v>
      </c>
      <c r="F33" s="82">
        <v>5.1710000000000003</v>
      </c>
      <c r="G33" s="131">
        <v>219.3886</v>
      </c>
      <c r="H33" s="99">
        <v>19.036799999999999</v>
      </c>
      <c r="I33" s="82">
        <v>38.825800000000001</v>
      </c>
      <c r="J33" s="97">
        <v>50.220100000000002</v>
      </c>
      <c r="K33" s="55">
        <v>0.39</v>
      </c>
      <c r="L33" s="20"/>
      <c r="M33" s="31"/>
      <c r="N33" s="31"/>
    </row>
    <row r="34" spans="1:14" x14ac:dyDescent="0.25">
      <c r="A34" s="22">
        <f>+'Gloria a Dios'!A34</f>
        <v>41786</v>
      </c>
      <c r="B34" s="81">
        <v>92.056200000000004</v>
      </c>
      <c r="C34" s="82">
        <v>0.16930000000000001</v>
      </c>
      <c r="D34" s="82">
        <v>2.1404999999999998</v>
      </c>
      <c r="E34" s="82">
        <v>2.3098000000000001</v>
      </c>
      <c r="F34" s="82">
        <v>4.9989999999999997</v>
      </c>
      <c r="G34" s="131">
        <v>225.57470000000001</v>
      </c>
      <c r="H34" s="99">
        <v>19.636800000000001</v>
      </c>
      <c r="I34" s="82">
        <v>38.727499999999999</v>
      </c>
      <c r="J34" s="97">
        <v>50.142000000000003</v>
      </c>
      <c r="K34" s="55">
        <v>0.27889999999999998</v>
      </c>
      <c r="L34" s="20"/>
      <c r="M34" s="31"/>
      <c r="N34" s="31"/>
    </row>
    <row r="35" spans="1:14" x14ac:dyDescent="0.25">
      <c r="A35" s="22">
        <f>+'Gloria a Dios'!A35</f>
        <v>41787</v>
      </c>
      <c r="B35" s="81">
        <v>91.972399999999993</v>
      </c>
      <c r="C35" s="82">
        <v>0.1208</v>
      </c>
      <c r="D35" s="82">
        <v>2.3395999999999999</v>
      </c>
      <c r="E35" s="82">
        <v>2.4605000000000001</v>
      </c>
      <c r="F35" s="82">
        <v>4.9610000000000003</v>
      </c>
      <c r="G35" s="131">
        <v>225.7817</v>
      </c>
      <c r="H35" s="99">
        <v>20.047599999999999</v>
      </c>
      <c r="I35" s="82">
        <v>38.637300000000003</v>
      </c>
      <c r="J35" s="97">
        <v>50.033999999999999</v>
      </c>
      <c r="K35" s="55">
        <v>0.1721</v>
      </c>
      <c r="L35" s="20"/>
      <c r="M35" s="31"/>
      <c r="N35" s="31"/>
    </row>
    <row r="36" spans="1:14" x14ac:dyDescent="0.25">
      <c r="A36" s="22">
        <f>+'Gloria a Dios'!A36</f>
        <v>41788</v>
      </c>
      <c r="B36" s="81">
        <v>91.36</v>
      </c>
      <c r="C36" s="82">
        <v>0.1205</v>
      </c>
      <c r="D36" s="82">
        <v>2.3517999999999999</v>
      </c>
      <c r="E36" s="82">
        <v>2.4723000000000002</v>
      </c>
      <c r="F36" s="82">
        <v>5.5010000000000003</v>
      </c>
      <c r="G36" s="131">
        <v>225.7741</v>
      </c>
      <c r="H36" s="99">
        <v>20.6465</v>
      </c>
      <c r="I36" s="82">
        <v>38.828000000000003</v>
      </c>
      <c r="J36" s="97">
        <v>50.139000000000003</v>
      </c>
      <c r="K36" s="55">
        <v>0.18459999999999999</v>
      </c>
      <c r="L36" s="20"/>
      <c r="M36" s="31"/>
      <c r="N36" s="31"/>
    </row>
    <row r="37" spans="1:14" x14ac:dyDescent="0.25">
      <c r="A37" s="22">
        <f>+'Gloria a Dios'!A37</f>
        <v>41789</v>
      </c>
      <c r="B37" s="81">
        <v>91.554299999999998</v>
      </c>
      <c r="C37" s="82">
        <v>0.1158</v>
      </c>
      <c r="D37" s="82">
        <v>2.2997999999999998</v>
      </c>
      <c r="E37" s="82">
        <v>2.4156</v>
      </c>
      <c r="F37" s="82">
        <v>5.4020000000000001</v>
      </c>
      <c r="G37" s="131">
        <v>223.2954</v>
      </c>
      <c r="H37" s="99">
        <v>21.0199</v>
      </c>
      <c r="I37" s="82">
        <v>38.790799999999997</v>
      </c>
      <c r="J37" s="97">
        <v>50.143900000000002</v>
      </c>
      <c r="K37" s="55">
        <v>0.29110000000000003</v>
      </c>
      <c r="L37" s="20"/>
      <c r="M37" s="31"/>
      <c r="N37" s="31"/>
    </row>
    <row r="38" spans="1:14" ht="15.75" thickBot="1" x14ac:dyDescent="0.3">
      <c r="A38" s="22">
        <f>+'Gloria a Dios'!A38</f>
        <v>41790</v>
      </c>
      <c r="B38" s="81">
        <v>92.128699999999995</v>
      </c>
      <c r="C38" s="82">
        <v>0.13150000000000001</v>
      </c>
      <c r="D38" s="82">
        <v>2.1040999999999999</v>
      </c>
      <c r="E38" s="82">
        <v>2.2355999999999998</v>
      </c>
      <c r="F38" s="82">
        <v>5.0570000000000004</v>
      </c>
      <c r="G38" s="131">
        <v>220.2253</v>
      </c>
      <c r="H38" s="99">
        <v>22.003699999999998</v>
      </c>
      <c r="I38" s="82">
        <v>38.7318</v>
      </c>
      <c r="J38" s="97">
        <v>50.186500000000002</v>
      </c>
      <c r="K38" s="77">
        <v>0.17510000000000001</v>
      </c>
      <c r="L38" s="20"/>
      <c r="M38" s="31"/>
      <c r="N38" s="31"/>
    </row>
    <row r="39" spans="1:14" x14ac:dyDescent="0.25">
      <c r="A39" s="138" t="s">
        <v>18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7"/>
      <c r="M39" s="7"/>
      <c r="N39" s="7"/>
    </row>
    <row r="40" spans="1:14" ht="6.75" customHeight="1" thickBo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32"/>
      <c r="N40" s="32"/>
    </row>
    <row r="41" spans="1:14" x14ac:dyDescent="0.25">
      <c r="A41" s="27" t="s">
        <v>19</v>
      </c>
      <c r="B41" s="9">
        <f t="shared" ref="B41:K41" si="0">+MIN(B8:B38)</f>
        <v>90.764799999999994</v>
      </c>
      <c r="C41" s="9">
        <f t="shared" si="0"/>
        <v>0.1158</v>
      </c>
      <c r="D41" s="9">
        <f t="shared" si="0"/>
        <v>2.1040999999999999</v>
      </c>
      <c r="E41" s="9">
        <f t="shared" si="0"/>
        <v>2.2355999999999998</v>
      </c>
      <c r="F41" s="9">
        <f t="shared" si="0"/>
        <v>4.9610000000000003</v>
      </c>
      <c r="G41" s="9">
        <f t="shared" si="0"/>
        <v>215.7911</v>
      </c>
      <c r="H41" s="9">
        <f t="shared" si="0"/>
        <v>16.196300000000001</v>
      </c>
      <c r="I41" s="9">
        <f t="shared" si="0"/>
        <v>38.622100000000003</v>
      </c>
      <c r="J41" s="9">
        <f t="shared" si="0"/>
        <v>50.024999999999999</v>
      </c>
      <c r="K41" s="23">
        <f t="shared" si="0"/>
        <v>9.9900000000000003E-2</v>
      </c>
      <c r="L41" s="10"/>
      <c r="M41" s="62">
        <f>+MIN(M8:M38)</f>
        <v>0</v>
      </c>
      <c r="N41" s="23">
        <f>+MIN(N8:N38)</f>
        <v>0</v>
      </c>
    </row>
    <row r="42" spans="1:14" x14ac:dyDescent="0.25">
      <c r="A42" s="28" t="s">
        <v>20</v>
      </c>
      <c r="B42" s="11">
        <f t="shared" ref="B42:K42" si="1">+IF(ISERROR(AVERAGE(B8:B38)),"",AVERAGE(B8:B38))</f>
        <v>91.749458064516119</v>
      </c>
      <c r="C42" s="11">
        <f t="shared" si="1"/>
        <v>0.16071935483870964</v>
      </c>
      <c r="D42" s="11">
        <f t="shared" si="1"/>
        <v>2.2078741935483879</v>
      </c>
      <c r="E42" s="11">
        <f t="shared" si="1"/>
        <v>2.3685806451612903</v>
      </c>
      <c r="F42" s="11">
        <f t="shared" si="1"/>
        <v>5.2781290322580636</v>
      </c>
      <c r="G42" s="11">
        <f t="shared" si="1"/>
        <v>222.32263870967748</v>
      </c>
      <c r="H42" s="11">
        <f t="shared" si="1"/>
        <v>18.918845161290317</v>
      </c>
      <c r="I42" s="11">
        <f t="shared" si="1"/>
        <v>38.760461290322581</v>
      </c>
      <c r="J42" s="11">
        <f t="shared" si="1"/>
        <v>50.134893548387097</v>
      </c>
      <c r="K42" s="24">
        <f t="shared" si="1"/>
        <v>0.20220322580645159</v>
      </c>
      <c r="L42" s="10"/>
      <c r="M42" s="63" t="str">
        <f>+IF(ISERROR(AVERAGE(M8:M38)),"",AVERAGE(M8:M38))</f>
        <v/>
      </c>
      <c r="N42" s="24" t="str">
        <f>+IF(ISERROR(AVERAGE(N8:N38)),"",AVERAGE(N8:N38))</f>
        <v/>
      </c>
    </row>
    <row r="43" spans="1:14" x14ac:dyDescent="0.25">
      <c r="A43" s="29" t="s">
        <v>21</v>
      </c>
      <c r="B43" s="12">
        <f t="shared" ref="B43:K43" si="2">+MAX(B8:B38)</f>
        <v>92.128699999999995</v>
      </c>
      <c r="C43" s="12">
        <f t="shared" si="2"/>
        <v>0.2016</v>
      </c>
      <c r="D43" s="12">
        <f t="shared" si="2"/>
        <v>2.3517999999999999</v>
      </c>
      <c r="E43" s="12">
        <f t="shared" si="2"/>
        <v>2.4723000000000002</v>
      </c>
      <c r="F43" s="12">
        <f t="shared" si="2"/>
        <v>6.1680000000000001</v>
      </c>
      <c r="G43" s="12">
        <f t="shared" si="2"/>
        <v>225.7817</v>
      </c>
      <c r="H43" s="12">
        <f t="shared" si="2"/>
        <v>22.003699999999998</v>
      </c>
      <c r="I43" s="12">
        <f t="shared" si="2"/>
        <v>39.036099999999998</v>
      </c>
      <c r="J43" s="12">
        <f t="shared" si="2"/>
        <v>50.283000000000001</v>
      </c>
      <c r="K43" s="25">
        <f t="shared" si="2"/>
        <v>0.39</v>
      </c>
      <c r="L43" s="10"/>
      <c r="M43" s="64">
        <f>+MAX(M8:M38)</f>
        <v>0</v>
      </c>
      <c r="N43" s="25">
        <f>+MAX(N8:N38)</f>
        <v>0</v>
      </c>
    </row>
    <row r="44" spans="1:14" ht="15.75" thickBot="1" x14ac:dyDescent="0.3">
      <c r="A44" s="30" t="s">
        <v>22</v>
      </c>
      <c r="B44" s="16">
        <f t="shared" ref="B44:K44" si="3">IF(ISERROR(STDEV(B8:B38)),"",STDEV(B8:B38))</f>
        <v>0.28594519378626188</v>
      </c>
      <c r="C44" s="16">
        <f t="shared" si="3"/>
        <v>2.2767277971610399E-2</v>
      </c>
      <c r="D44" s="16">
        <f t="shared" si="3"/>
        <v>6.2406222807996389E-2</v>
      </c>
      <c r="E44" s="16">
        <f t="shared" si="3"/>
        <v>5.3551578995424884E-2</v>
      </c>
      <c r="F44" s="16">
        <f t="shared" si="3"/>
        <v>0.26083708094459829</v>
      </c>
      <c r="G44" s="16">
        <f t="shared" si="3"/>
        <v>2.5382393796589815</v>
      </c>
      <c r="H44" s="16">
        <f t="shared" si="3"/>
        <v>1.246581240791178</v>
      </c>
      <c r="I44" s="16">
        <f t="shared" si="3"/>
        <v>8.7555638224766044E-2</v>
      </c>
      <c r="J44" s="16">
        <f t="shared" si="3"/>
        <v>5.9780592923813082E-2</v>
      </c>
      <c r="K44" s="26">
        <f t="shared" si="3"/>
        <v>5.5984274481744714E-2</v>
      </c>
      <c r="L44" s="10"/>
      <c r="M44" s="65" t="str">
        <f>IF(ISERROR(STDEV(M8:M38)),"",STDEV(M8:M38))</f>
        <v/>
      </c>
      <c r="N44" s="26" t="str">
        <f>IF(ISERROR(STDEV(N8:N38)),"",STDEV(N8:N38))</f>
        <v/>
      </c>
    </row>
    <row r="45" spans="1:14" ht="6.75" customHeight="1" x14ac:dyDescent="0.25">
      <c r="A45" s="13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1:14" x14ac:dyDescent="0.25">
      <c r="A46" s="15" t="s">
        <v>23</v>
      </c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1"/>
    </row>
    <row r="47" spans="1:14" x14ac:dyDescent="0.25">
      <c r="A47" s="13"/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4"/>
    </row>
    <row r="48" spans="1:14" x14ac:dyDescent="0.25">
      <c r="A48" s="13"/>
      <c r="B48" s="142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4"/>
    </row>
    <row r="49" spans="1:14" x14ac:dyDescent="0.25">
      <c r="A49" s="13"/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4"/>
    </row>
    <row r="50" spans="1:14" x14ac:dyDescent="0.25">
      <c r="A50" s="13"/>
      <c r="B50" s="145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7"/>
    </row>
  </sheetData>
  <protectedRanges>
    <protectedRange sqref="A5:L5 A3:B4 L3:L4" name="Rango1"/>
    <protectedRange sqref="C4:K4" name="Rango1_1"/>
    <protectedRange sqref="C3:K3" name="Rango1_1_1"/>
  </protectedRanges>
  <mergeCells count="9">
    <mergeCell ref="A39:K39"/>
    <mergeCell ref="B46:N50"/>
    <mergeCell ref="A1:N1"/>
    <mergeCell ref="A3:B3"/>
    <mergeCell ref="C3:K3"/>
    <mergeCell ref="A4:B4"/>
    <mergeCell ref="C4:K4"/>
    <mergeCell ref="A5:B5"/>
    <mergeCell ref="C5:D5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decimal" allowBlank="1" showInputMessage="1" showErrorMessage="1" errorTitle="Error" error="El valor deberá estar entre 0 y 100" sqref="B8:F38 N8">
      <formula1>0</formula1>
      <formula2>100</formula2>
    </dataValidation>
  </dataValidations>
  <printOptions horizontalCentered="1" verticalCentered="1"/>
  <pageMargins left="0.70866141732283472" right="0.70866141732283472" top="0.43" bottom="0.39" header="0.31496062992125984" footer="0.31496062992125984"/>
  <pageSetup scale="71" orientation="landscape" verticalDpi="300" r:id="rId1"/>
  <ignoredErrors>
    <ignoredError sqref="B41:K44 A8 A9:A3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view="pageBreakPreview" topLeftCell="A10" zoomScale="60" zoomScaleNormal="100" workbookViewId="0">
      <selection activeCell="D19" sqref="D19"/>
    </sheetView>
  </sheetViews>
  <sheetFormatPr baseColWidth="10" defaultRowHeight="15" x14ac:dyDescent="0.25"/>
  <sheetData>
    <row r="1" spans="1:11" ht="32.25" customHeight="1" x14ac:dyDescent="0.25">
      <c r="A1" s="163" t="s">
        <v>27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1" x14ac:dyDescent="0.25">
      <c r="A2" s="153" t="s">
        <v>1</v>
      </c>
      <c r="B2" s="166"/>
      <c r="C2" s="152" t="s">
        <v>26</v>
      </c>
      <c r="D2" s="152"/>
      <c r="E2" s="152"/>
      <c r="F2" s="152"/>
      <c r="G2" s="152"/>
      <c r="H2" s="152"/>
      <c r="I2" s="152"/>
      <c r="J2" s="152"/>
      <c r="K2" s="152"/>
    </row>
    <row r="3" spans="1:11" x14ac:dyDescent="0.25">
      <c r="A3" s="153" t="s">
        <v>2</v>
      </c>
      <c r="B3" s="166"/>
      <c r="C3" s="152" t="s">
        <v>25</v>
      </c>
      <c r="D3" s="152"/>
      <c r="E3" s="152"/>
      <c r="F3" s="152"/>
      <c r="G3" s="152"/>
      <c r="H3" s="152"/>
      <c r="I3" s="152"/>
      <c r="J3" s="152"/>
      <c r="K3" s="152"/>
    </row>
    <row r="4" spans="1:11" x14ac:dyDescent="0.25">
      <c r="A4" s="153" t="s">
        <v>3</v>
      </c>
      <c r="B4" s="153"/>
      <c r="C4" s="152" t="s">
        <v>4</v>
      </c>
      <c r="D4" s="152"/>
      <c r="E4" s="17"/>
      <c r="F4" s="17"/>
      <c r="G4" s="17"/>
      <c r="H4" s="17"/>
      <c r="I4" s="17"/>
      <c r="J4" s="17"/>
      <c r="K4" s="17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43" t="s">
        <v>5</v>
      </c>
      <c r="B6" s="41" t="s">
        <v>6</v>
      </c>
      <c r="C6" s="41" t="s">
        <v>7</v>
      </c>
      <c r="D6" s="41" t="s">
        <v>8</v>
      </c>
      <c r="E6" s="42" t="s">
        <v>9</v>
      </c>
      <c r="F6" s="41" t="s">
        <v>10</v>
      </c>
      <c r="G6" s="41" t="s">
        <v>11</v>
      </c>
      <c r="H6" s="41" t="s">
        <v>12</v>
      </c>
      <c r="I6" s="41" t="s">
        <v>13</v>
      </c>
      <c r="J6" s="41" t="s">
        <v>14</v>
      </c>
      <c r="K6" s="75" t="s">
        <v>15</v>
      </c>
    </row>
    <row r="7" spans="1:11" x14ac:dyDescent="0.25">
      <c r="A7" s="44">
        <v>41760</v>
      </c>
      <c r="B7" s="46"/>
      <c r="C7" s="47"/>
      <c r="D7" s="47"/>
      <c r="E7" s="47"/>
      <c r="F7" s="48"/>
      <c r="G7" s="134">
        <v>236.05459999999999</v>
      </c>
      <c r="H7" s="66">
        <v>17.231300000000001</v>
      </c>
      <c r="I7" s="46"/>
      <c r="J7" s="48"/>
      <c r="K7" s="69">
        <v>0.41799999999999998</v>
      </c>
    </row>
    <row r="8" spans="1:11" x14ac:dyDescent="0.25">
      <c r="A8" s="45">
        <f>+A7+1</f>
        <v>41761</v>
      </c>
      <c r="B8" s="49"/>
      <c r="C8" s="50"/>
      <c r="D8" s="50"/>
      <c r="E8" s="50"/>
      <c r="F8" s="51"/>
      <c r="G8" s="133">
        <v>236.83940000000001</v>
      </c>
      <c r="H8" s="86">
        <v>18.928899999999999</v>
      </c>
      <c r="I8" s="84"/>
      <c r="J8" s="85"/>
      <c r="K8" s="87">
        <v>0.99360000000000004</v>
      </c>
    </row>
    <row r="9" spans="1:11" x14ac:dyDescent="0.25">
      <c r="A9" s="45">
        <f>+A8+1</f>
        <v>41762</v>
      </c>
      <c r="B9" s="49"/>
      <c r="C9" s="50"/>
      <c r="D9" s="50"/>
      <c r="E9" s="50"/>
      <c r="F9" s="51"/>
      <c r="G9" s="133">
        <v>236.70859999999999</v>
      </c>
      <c r="H9" s="86">
        <v>18.751300000000001</v>
      </c>
      <c r="I9" s="84"/>
      <c r="J9" s="85"/>
      <c r="K9" s="87">
        <v>0.70520000000000005</v>
      </c>
    </row>
    <row r="10" spans="1:11" x14ac:dyDescent="0.25">
      <c r="A10" s="45">
        <f t="shared" ref="A10:A37" si="0">+A9+1</f>
        <v>41763</v>
      </c>
      <c r="B10" s="49"/>
      <c r="C10" s="50"/>
      <c r="D10" s="50"/>
      <c r="E10" s="50"/>
      <c r="F10" s="51"/>
      <c r="G10" s="133">
        <v>236.5103</v>
      </c>
      <c r="H10" s="67">
        <v>19.841899999999999</v>
      </c>
      <c r="I10" s="49"/>
      <c r="J10" s="51"/>
      <c r="K10" s="70">
        <v>0.61339999999999995</v>
      </c>
    </row>
    <row r="11" spans="1:11" x14ac:dyDescent="0.25">
      <c r="A11" s="45">
        <f t="shared" si="0"/>
        <v>41764</v>
      </c>
      <c r="B11" s="49"/>
      <c r="C11" s="50"/>
      <c r="D11" s="50"/>
      <c r="E11" s="50"/>
      <c r="F11" s="51"/>
      <c r="G11" s="133">
        <v>236.1935</v>
      </c>
      <c r="H11" s="67">
        <v>20.244599999999998</v>
      </c>
      <c r="I11" s="49"/>
      <c r="J11" s="51"/>
      <c r="K11" s="70">
        <v>0.59419999999999995</v>
      </c>
    </row>
    <row r="12" spans="1:11" x14ac:dyDescent="0.25">
      <c r="A12" s="45">
        <f t="shared" si="0"/>
        <v>41765</v>
      </c>
      <c r="B12" s="49"/>
      <c r="C12" s="50"/>
      <c r="D12" s="50"/>
      <c r="E12" s="50"/>
      <c r="F12" s="51"/>
      <c r="G12" s="133">
        <v>244.38229999999999</v>
      </c>
      <c r="H12" s="67">
        <v>19.964400000000001</v>
      </c>
      <c r="I12" s="49"/>
      <c r="J12" s="51"/>
      <c r="K12" s="70">
        <v>0.69569999999999999</v>
      </c>
    </row>
    <row r="13" spans="1:11" x14ac:dyDescent="0.25">
      <c r="A13" s="45">
        <f t="shared" si="0"/>
        <v>41766</v>
      </c>
      <c r="B13" s="49"/>
      <c r="C13" s="50"/>
      <c r="D13" s="50"/>
      <c r="E13" s="50"/>
      <c r="F13" s="51"/>
      <c r="G13" s="133">
        <v>242.53530000000001</v>
      </c>
      <c r="H13" s="67">
        <v>19.9422</v>
      </c>
      <c r="I13" s="49"/>
      <c r="J13" s="51"/>
      <c r="K13" s="70">
        <v>0.55320000000000003</v>
      </c>
    </row>
    <row r="14" spans="1:11" x14ac:dyDescent="0.25">
      <c r="A14" s="45">
        <f t="shared" si="0"/>
        <v>41767</v>
      </c>
      <c r="B14" s="49"/>
      <c r="C14" s="50"/>
      <c r="D14" s="50"/>
      <c r="E14" s="50"/>
      <c r="F14" s="51"/>
      <c r="G14" s="133">
        <v>248.6121</v>
      </c>
      <c r="H14" s="67">
        <v>18.800799999999999</v>
      </c>
      <c r="I14" s="49"/>
      <c r="J14" s="51"/>
      <c r="K14" s="70">
        <v>0.61550000000000005</v>
      </c>
    </row>
    <row r="15" spans="1:11" x14ac:dyDescent="0.25">
      <c r="A15" s="45">
        <f t="shared" si="0"/>
        <v>41768</v>
      </c>
      <c r="B15" s="49"/>
      <c r="C15" s="50"/>
      <c r="D15" s="50"/>
      <c r="E15" s="50"/>
      <c r="F15" s="51"/>
      <c r="G15" s="133">
        <v>236.3466</v>
      </c>
      <c r="H15" s="67">
        <v>19.9573</v>
      </c>
      <c r="I15" s="49"/>
      <c r="J15" s="51"/>
      <c r="K15" s="70">
        <v>0.46550000000000002</v>
      </c>
    </row>
    <row r="16" spans="1:11" x14ac:dyDescent="0.25">
      <c r="A16" s="45">
        <f t="shared" si="0"/>
        <v>41769</v>
      </c>
      <c r="B16" s="49"/>
      <c r="C16" s="50"/>
      <c r="D16" s="50"/>
      <c r="E16" s="50"/>
      <c r="F16" s="51"/>
      <c r="G16" s="133">
        <v>227.828</v>
      </c>
      <c r="H16" s="67">
        <v>19.464200000000002</v>
      </c>
      <c r="I16" s="49"/>
      <c r="J16" s="51"/>
      <c r="K16" s="70">
        <v>0.70540000000000003</v>
      </c>
    </row>
    <row r="17" spans="1:11" x14ac:dyDescent="0.25">
      <c r="A17" s="45">
        <f t="shared" si="0"/>
        <v>41770</v>
      </c>
      <c r="B17" s="49"/>
      <c r="C17" s="50"/>
      <c r="D17" s="50"/>
      <c r="E17" s="50"/>
      <c r="F17" s="51"/>
      <c r="G17" s="133">
        <v>238.08750000000001</v>
      </c>
      <c r="H17" s="67">
        <v>19.743400000000001</v>
      </c>
      <c r="I17" s="49"/>
      <c r="J17" s="51"/>
      <c r="K17" s="70">
        <v>0.59370000000000001</v>
      </c>
    </row>
    <row r="18" spans="1:11" x14ac:dyDescent="0.25">
      <c r="A18" s="45">
        <f t="shared" si="0"/>
        <v>41771</v>
      </c>
      <c r="B18" s="49"/>
      <c r="C18" s="50"/>
      <c r="D18" s="50"/>
      <c r="E18" s="50"/>
      <c r="F18" s="51"/>
      <c r="G18" s="133">
        <v>243.5351</v>
      </c>
      <c r="H18" s="67">
        <v>18.504200000000001</v>
      </c>
      <c r="I18" s="49"/>
      <c r="J18" s="51"/>
      <c r="K18" s="70">
        <v>0.6109</v>
      </c>
    </row>
    <row r="19" spans="1:11" x14ac:dyDescent="0.25">
      <c r="A19" s="45">
        <f t="shared" si="0"/>
        <v>41772</v>
      </c>
      <c r="B19" s="49"/>
      <c r="C19" s="50"/>
      <c r="D19" s="50"/>
      <c r="E19" s="50"/>
      <c r="F19" s="51"/>
      <c r="G19" s="133">
        <v>236.1387</v>
      </c>
      <c r="H19" s="67">
        <v>16.9452</v>
      </c>
      <c r="I19" s="49"/>
      <c r="J19" s="51"/>
      <c r="K19" s="70">
        <v>0.5806</v>
      </c>
    </row>
    <row r="20" spans="1:11" x14ac:dyDescent="0.25">
      <c r="A20" s="45">
        <f t="shared" si="0"/>
        <v>41773</v>
      </c>
      <c r="B20" s="49"/>
      <c r="C20" s="50"/>
      <c r="D20" s="50"/>
      <c r="E20" s="50"/>
      <c r="F20" s="51"/>
      <c r="G20" s="133">
        <v>234.91759999999999</v>
      </c>
      <c r="H20" s="67">
        <v>17.3901</v>
      </c>
      <c r="I20" s="49"/>
      <c r="J20" s="51"/>
      <c r="K20" s="70">
        <v>0.53769999999999996</v>
      </c>
    </row>
    <row r="21" spans="1:11" x14ac:dyDescent="0.25">
      <c r="A21" s="45">
        <f t="shared" si="0"/>
        <v>41774</v>
      </c>
      <c r="B21" s="49"/>
      <c r="C21" s="50"/>
      <c r="D21" s="50"/>
      <c r="E21" s="50"/>
      <c r="F21" s="51"/>
      <c r="G21" s="133">
        <v>248.36490000000001</v>
      </c>
      <c r="H21" s="67">
        <v>18.151299999999999</v>
      </c>
      <c r="I21" s="49"/>
      <c r="J21" s="51"/>
      <c r="K21" s="70">
        <v>0.87309999999999999</v>
      </c>
    </row>
    <row r="22" spans="1:11" x14ac:dyDescent="0.25">
      <c r="A22" s="45">
        <f t="shared" si="0"/>
        <v>41775</v>
      </c>
      <c r="B22" s="49"/>
      <c r="C22" s="50"/>
      <c r="D22" s="50"/>
      <c r="E22" s="50"/>
      <c r="F22" s="51"/>
      <c r="G22" s="133">
        <v>231.51050000000001</v>
      </c>
      <c r="H22" s="67">
        <v>19.395099999999999</v>
      </c>
      <c r="I22" s="49"/>
      <c r="J22" s="51"/>
      <c r="K22" s="70">
        <v>0.73089999999999999</v>
      </c>
    </row>
    <row r="23" spans="1:11" x14ac:dyDescent="0.25">
      <c r="A23" s="45">
        <f t="shared" si="0"/>
        <v>41776</v>
      </c>
      <c r="B23" s="49"/>
      <c r="C23" s="50"/>
      <c r="D23" s="50"/>
      <c r="E23" s="50"/>
      <c r="F23" s="51"/>
      <c r="G23" s="133">
        <v>233.96190000000001</v>
      </c>
      <c r="H23" s="67">
        <v>20.2439</v>
      </c>
      <c r="I23" s="49"/>
      <c r="J23" s="51"/>
      <c r="K23" s="70">
        <v>0.63980000000000004</v>
      </c>
    </row>
    <row r="24" spans="1:11" x14ac:dyDescent="0.25">
      <c r="A24" s="45">
        <f t="shared" si="0"/>
        <v>41777</v>
      </c>
      <c r="B24" s="49"/>
      <c r="C24" s="50"/>
      <c r="D24" s="50"/>
      <c r="E24" s="50"/>
      <c r="F24" s="51"/>
      <c r="G24" s="133">
        <v>235.2217</v>
      </c>
      <c r="H24" s="67">
        <v>20.401499999999999</v>
      </c>
      <c r="I24" s="49"/>
      <c r="J24" s="51"/>
      <c r="K24" s="70">
        <v>0.68389999999999995</v>
      </c>
    </row>
    <row r="25" spans="1:11" x14ac:dyDescent="0.25">
      <c r="A25" s="45">
        <f t="shared" si="0"/>
        <v>41778</v>
      </c>
      <c r="B25" s="49"/>
      <c r="C25" s="50"/>
      <c r="D25" s="50"/>
      <c r="E25" s="50"/>
      <c r="F25" s="51"/>
      <c r="G25" s="133">
        <v>236.2902</v>
      </c>
      <c r="H25" s="67">
        <v>20.099900000000002</v>
      </c>
      <c r="I25" s="49"/>
      <c r="J25" s="51"/>
      <c r="K25" s="70">
        <v>0.7268</v>
      </c>
    </row>
    <row r="26" spans="1:11" x14ac:dyDescent="0.25">
      <c r="A26" s="45">
        <f t="shared" si="0"/>
        <v>41779</v>
      </c>
      <c r="B26" s="49"/>
      <c r="C26" s="50"/>
      <c r="D26" s="50"/>
      <c r="E26" s="50"/>
      <c r="F26" s="51"/>
      <c r="G26" s="133">
        <v>233.5171</v>
      </c>
      <c r="H26" s="67">
        <v>19.769300000000001</v>
      </c>
      <c r="I26" s="49"/>
      <c r="J26" s="51"/>
      <c r="K26" s="70">
        <v>0.73480000000000001</v>
      </c>
    </row>
    <row r="27" spans="1:11" x14ac:dyDescent="0.25">
      <c r="A27" s="45">
        <f t="shared" si="0"/>
        <v>41780</v>
      </c>
      <c r="B27" s="49"/>
      <c r="C27" s="50"/>
      <c r="D27" s="50"/>
      <c r="E27" s="50"/>
      <c r="F27" s="51"/>
      <c r="G27" s="133">
        <v>229.54519999999999</v>
      </c>
      <c r="H27" s="67">
        <v>20.601299999999998</v>
      </c>
      <c r="I27" s="49"/>
      <c r="J27" s="51"/>
      <c r="K27" s="70">
        <v>0.59289999999999998</v>
      </c>
    </row>
    <row r="28" spans="1:11" x14ac:dyDescent="0.25">
      <c r="A28" s="45">
        <f t="shared" si="0"/>
        <v>41781</v>
      </c>
      <c r="B28" s="49"/>
      <c r="C28" s="50"/>
      <c r="D28" s="50"/>
      <c r="E28" s="50"/>
      <c r="F28" s="51"/>
      <c r="G28" s="133">
        <v>231.30680000000001</v>
      </c>
      <c r="H28" s="67">
        <v>20.664000000000001</v>
      </c>
      <c r="I28" s="49"/>
      <c r="J28" s="51"/>
      <c r="K28" s="70">
        <v>0.83640000000000003</v>
      </c>
    </row>
    <row r="29" spans="1:11" x14ac:dyDescent="0.25">
      <c r="A29" s="45">
        <f t="shared" si="0"/>
        <v>41782</v>
      </c>
      <c r="B29" s="49"/>
      <c r="C29" s="50"/>
      <c r="D29" s="50"/>
      <c r="E29" s="50"/>
      <c r="F29" s="51"/>
      <c r="G29" s="133">
        <v>234.97819999999999</v>
      </c>
      <c r="H29" s="67">
        <v>20.704599999999999</v>
      </c>
      <c r="I29" s="49"/>
      <c r="J29" s="51"/>
      <c r="K29" s="70">
        <v>0.88600000000000001</v>
      </c>
    </row>
    <row r="30" spans="1:11" x14ac:dyDescent="0.25">
      <c r="A30" s="45">
        <f t="shared" si="0"/>
        <v>41783</v>
      </c>
      <c r="B30" s="49"/>
      <c r="C30" s="50"/>
      <c r="D30" s="50"/>
      <c r="E30" s="50"/>
      <c r="F30" s="51"/>
      <c r="G30" s="133">
        <v>235.8827</v>
      </c>
      <c r="H30" s="67">
        <v>19.888200000000001</v>
      </c>
      <c r="I30" s="49"/>
      <c r="J30" s="51"/>
      <c r="K30" s="70">
        <v>0.98170000000000002</v>
      </c>
    </row>
    <row r="31" spans="1:11" x14ac:dyDescent="0.25">
      <c r="A31" s="45">
        <f t="shared" si="0"/>
        <v>41784</v>
      </c>
      <c r="B31" s="49"/>
      <c r="C31" s="50"/>
      <c r="D31" s="50"/>
      <c r="E31" s="50"/>
      <c r="F31" s="51"/>
      <c r="G31" s="133">
        <v>232.11590000000001</v>
      </c>
      <c r="H31" s="67">
        <v>19.461300000000001</v>
      </c>
      <c r="I31" s="49"/>
      <c r="J31" s="51"/>
      <c r="K31" s="70">
        <v>0.69579999999999997</v>
      </c>
    </row>
    <row r="32" spans="1:11" x14ac:dyDescent="0.25">
      <c r="A32" s="45">
        <f t="shared" si="0"/>
        <v>41785</v>
      </c>
      <c r="B32" s="49"/>
      <c r="C32" s="50"/>
      <c r="D32" s="50"/>
      <c r="E32" s="50"/>
      <c r="F32" s="51"/>
      <c r="G32" s="133">
        <v>235.0924</v>
      </c>
      <c r="H32" s="67">
        <v>19.881599999999999</v>
      </c>
      <c r="I32" s="49"/>
      <c r="J32" s="51"/>
      <c r="K32" s="70">
        <v>0.80200000000000005</v>
      </c>
    </row>
    <row r="33" spans="1:11" x14ac:dyDescent="0.25">
      <c r="A33" s="45">
        <f t="shared" si="0"/>
        <v>41786</v>
      </c>
      <c r="B33" s="49"/>
      <c r="C33" s="50"/>
      <c r="D33" s="50"/>
      <c r="E33" s="50"/>
      <c r="F33" s="51"/>
      <c r="G33" s="133">
        <v>236.97020000000001</v>
      </c>
      <c r="H33" s="67">
        <v>20.447600000000001</v>
      </c>
      <c r="I33" s="49"/>
      <c r="J33" s="51"/>
      <c r="K33" s="70">
        <v>0.74019999999999997</v>
      </c>
    </row>
    <row r="34" spans="1:11" x14ac:dyDescent="0.25">
      <c r="A34" s="45">
        <f t="shared" si="0"/>
        <v>41787</v>
      </c>
      <c r="B34" s="49"/>
      <c r="C34" s="50"/>
      <c r="D34" s="50"/>
      <c r="E34" s="50"/>
      <c r="F34" s="51"/>
      <c r="G34" s="133">
        <v>241.2705</v>
      </c>
      <c r="H34" s="67">
        <v>20.8996</v>
      </c>
      <c r="I34" s="49"/>
      <c r="J34" s="51"/>
      <c r="K34" s="70">
        <v>0.54559999999999997</v>
      </c>
    </row>
    <row r="35" spans="1:11" x14ac:dyDescent="0.25">
      <c r="A35" s="45">
        <f t="shared" si="0"/>
        <v>41788</v>
      </c>
      <c r="B35" s="49"/>
      <c r="C35" s="50"/>
      <c r="D35" s="50"/>
      <c r="E35" s="50"/>
      <c r="F35" s="51"/>
      <c r="G35" s="133">
        <v>233.309</v>
      </c>
      <c r="H35" s="67">
        <v>21.370799999999999</v>
      </c>
      <c r="I35" s="49"/>
      <c r="J35" s="51"/>
      <c r="K35" s="70">
        <v>0.62080000000000002</v>
      </c>
    </row>
    <row r="36" spans="1:11" x14ac:dyDescent="0.25">
      <c r="A36" s="45">
        <f t="shared" si="0"/>
        <v>41789</v>
      </c>
      <c r="B36" s="49"/>
      <c r="C36" s="50"/>
      <c r="D36" s="50"/>
      <c r="E36" s="50"/>
      <c r="F36" s="51"/>
      <c r="G36" s="133">
        <v>231.35409999999999</v>
      </c>
      <c r="H36" s="67">
        <v>22.423200000000001</v>
      </c>
      <c r="I36" s="49"/>
      <c r="J36" s="51"/>
      <c r="K36" s="70">
        <v>1.5108999999999999</v>
      </c>
    </row>
    <row r="37" spans="1:11" x14ac:dyDescent="0.25">
      <c r="A37" s="56">
        <f t="shared" si="0"/>
        <v>41790</v>
      </c>
      <c r="B37" s="57"/>
      <c r="C37" s="58"/>
      <c r="D37" s="58"/>
      <c r="E37" s="58"/>
      <c r="F37" s="59"/>
      <c r="G37" s="132">
        <v>227.9572</v>
      </c>
      <c r="H37" s="60">
        <v>22.721299999999999</v>
      </c>
      <c r="I37" s="57"/>
      <c r="J37" s="59"/>
      <c r="K37" s="72">
        <v>0.56020000000000003</v>
      </c>
    </row>
    <row r="39" spans="1:11" ht="15.75" thickBot="1" x14ac:dyDescent="0.3">
      <c r="A39" s="37" t="s">
        <v>21</v>
      </c>
      <c r="B39" s="16"/>
      <c r="C39" s="38"/>
      <c r="D39" s="38"/>
      <c r="E39" s="38"/>
      <c r="F39" s="38"/>
      <c r="G39" s="38">
        <f>+MAX(G7:G37)</f>
        <v>248.6121</v>
      </c>
      <c r="H39" s="38">
        <f>+MAX(H7:H37)</f>
        <v>22.721299999999999</v>
      </c>
      <c r="I39" s="38"/>
      <c r="J39" s="38"/>
      <c r="K39" s="38">
        <f>+MAX(K7:K37)</f>
        <v>1.5108999999999999</v>
      </c>
    </row>
    <row r="40" spans="1:11" x14ac:dyDescent="0.25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1" x14ac:dyDescent="0.25">
      <c r="A41" s="15" t="s">
        <v>23</v>
      </c>
      <c r="B41" s="154"/>
      <c r="C41" s="155"/>
      <c r="D41" s="155"/>
      <c r="E41" s="155"/>
      <c r="F41" s="155"/>
      <c r="G41" s="155"/>
      <c r="H41" s="155"/>
      <c r="I41" s="155"/>
      <c r="J41" s="155"/>
      <c r="K41" s="156"/>
    </row>
    <row r="42" spans="1:11" x14ac:dyDescent="0.25">
      <c r="A42" s="13"/>
      <c r="B42" s="157"/>
      <c r="C42" s="158"/>
      <c r="D42" s="158"/>
      <c r="E42" s="158"/>
      <c r="F42" s="158"/>
      <c r="G42" s="158"/>
      <c r="H42" s="158"/>
      <c r="I42" s="158"/>
      <c r="J42" s="158"/>
      <c r="K42" s="159"/>
    </row>
    <row r="43" spans="1:11" x14ac:dyDescent="0.25">
      <c r="A43" s="13"/>
      <c r="B43" s="157"/>
      <c r="C43" s="158"/>
      <c r="D43" s="158"/>
      <c r="E43" s="158"/>
      <c r="F43" s="158"/>
      <c r="G43" s="158"/>
      <c r="H43" s="158"/>
      <c r="I43" s="158"/>
      <c r="J43" s="158"/>
      <c r="K43" s="159"/>
    </row>
    <row r="44" spans="1:11" x14ac:dyDescent="0.25">
      <c r="A44" s="13"/>
      <c r="B44" s="157"/>
      <c r="C44" s="158"/>
      <c r="D44" s="158"/>
      <c r="E44" s="158"/>
      <c r="F44" s="158"/>
      <c r="G44" s="158"/>
      <c r="H44" s="158"/>
      <c r="I44" s="158"/>
      <c r="J44" s="158"/>
      <c r="K44" s="159"/>
    </row>
    <row r="45" spans="1:11" x14ac:dyDescent="0.25">
      <c r="A45" s="13"/>
      <c r="B45" s="160"/>
      <c r="C45" s="161"/>
      <c r="D45" s="161"/>
      <c r="E45" s="161"/>
      <c r="F45" s="161"/>
      <c r="G45" s="161"/>
      <c r="H45" s="161"/>
      <c r="I45" s="161"/>
      <c r="J45" s="161"/>
      <c r="K45" s="162"/>
    </row>
  </sheetData>
  <protectedRanges>
    <protectedRange sqref="A2:B4" name="Rango1"/>
    <protectedRange sqref="C4:K4" name="Rango1_1"/>
    <protectedRange sqref="C2:K2" name="Rango1_1_1"/>
    <protectedRange sqref="C3:K3" name="Rango1_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decimal" allowBlank="1" showInputMessage="1" showErrorMessage="1" errorTitle="Error" error="El valor tiene que estar entre 0 y 100" sqref="B7:F38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A8:A37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view="pageBreakPreview" topLeftCell="A10" zoomScale="60" zoomScaleNormal="100" workbookViewId="0">
      <selection activeCell="D15" sqref="D15"/>
    </sheetView>
  </sheetViews>
  <sheetFormatPr baseColWidth="10" defaultRowHeight="15" x14ac:dyDescent="0.25"/>
  <sheetData>
    <row r="1" spans="1:11" ht="32.25" customHeight="1" x14ac:dyDescent="0.25">
      <c r="A1" s="176" t="s">
        <v>28</v>
      </c>
      <c r="B1" s="177"/>
      <c r="C1" s="177"/>
      <c r="D1" s="177"/>
      <c r="E1" s="177"/>
      <c r="F1" s="177"/>
      <c r="G1" s="177"/>
      <c r="H1" s="177"/>
      <c r="I1" s="177"/>
      <c r="J1" s="177"/>
      <c r="K1" s="178"/>
    </row>
    <row r="2" spans="1:11" x14ac:dyDescent="0.25">
      <c r="A2" s="153" t="s">
        <v>1</v>
      </c>
      <c r="B2" s="166"/>
      <c r="C2" s="152" t="s">
        <v>26</v>
      </c>
      <c r="D2" s="152"/>
      <c r="E2" s="152"/>
      <c r="F2" s="152"/>
      <c r="G2" s="152"/>
      <c r="H2" s="152"/>
      <c r="I2" s="152"/>
      <c r="J2" s="152"/>
      <c r="K2" s="152"/>
    </row>
    <row r="3" spans="1:11" x14ac:dyDescent="0.25">
      <c r="A3" s="153" t="s">
        <v>2</v>
      </c>
      <c r="B3" s="166"/>
      <c r="C3" s="152" t="s">
        <v>25</v>
      </c>
      <c r="D3" s="152"/>
      <c r="E3" s="152"/>
      <c r="F3" s="152"/>
      <c r="G3" s="152"/>
      <c r="H3" s="152"/>
      <c r="I3" s="152"/>
      <c r="J3" s="152"/>
      <c r="K3" s="152"/>
    </row>
    <row r="4" spans="1:11" x14ac:dyDescent="0.25">
      <c r="A4" s="153" t="s">
        <v>3</v>
      </c>
      <c r="B4" s="153"/>
      <c r="C4" s="152" t="s">
        <v>4</v>
      </c>
      <c r="D4" s="152"/>
      <c r="E4" s="17"/>
      <c r="F4" s="17"/>
      <c r="G4" s="17"/>
      <c r="H4" s="17"/>
      <c r="I4" s="17"/>
      <c r="J4" s="17"/>
      <c r="K4" s="17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36" t="s">
        <v>5</v>
      </c>
      <c r="B6" s="39" t="s">
        <v>6</v>
      </c>
      <c r="C6" s="39" t="s">
        <v>7</v>
      </c>
      <c r="D6" s="39" t="s">
        <v>8</v>
      </c>
      <c r="E6" s="40" t="s">
        <v>9</v>
      </c>
      <c r="F6" s="39" t="s">
        <v>10</v>
      </c>
      <c r="G6" s="39" t="s">
        <v>11</v>
      </c>
      <c r="H6" s="39" t="s">
        <v>12</v>
      </c>
      <c r="I6" s="39" t="s">
        <v>13</v>
      </c>
      <c r="J6" s="39" t="s">
        <v>14</v>
      </c>
      <c r="K6" s="78" t="s">
        <v>15</v>
      </c>
    </row>
    <row r="7" spans="1:11" x14ac:dyDescent="0.25">
      <c r="A7" s="44">
        <v>41760</v>
      </c>
      <c r="B7" s="46"/>
      <c r="C7" s="47"/>
      <c r="D7" s="47"/>
      <c r="E7" s="47"/>
      <c r="F7" s="48"/>
      <c r="G7" s="137">
        <v>210.57320000000001</v>
      </c>
      <c r="H7" s="52">
        <v>14.4457</v>
      </c>
      <c r="I7" s="46"/>
      <c r="J7" s="48"/>
      <c r="K7" s="54">
        <v>0</v>
      </c>
    </row>
    <row r="8" spans="1:11" x14ac:dyDescent="0.25">
      <c r="A8" s="45">
        <f>+A7+1</f>
        <v>41761</v>
      </c>
      <c r="B8" s="49"/>
      <c r="C8" s="50"/>
      <c r="D8" s="50"/>
      <c r="E8" s="50"/>
      <c r="F8" s="51"/>
      <c r="G8" s="135">
        <v>212.5932</v>
      </c>
      <c r="H8" s="90">
        <v>17.232399999999998</v>
      </c>
      <c r="I8" s="88"/>
      <c r="J8" s="89"/>
      <c r="K8" s="91">
        <v>0</v>
      </c>
    </row>
    <row r="9" spans="1:11" x14ac:dyDescent="0.25">
      <c r="A9" s="45">
        <f>+A8+1</f>
        <v>41762</v>
      </c>
      <c r="B9" s="49"/>
      <c r="C9" s="50"/>
      <c r="D9" s="50"/>
      <c r="E9" s="50"/>
      <c r="F9" s="51"/>
      <c r="G9" s="135">
        <v>212.84729999999999</v>
      </c>
      <c r="H9" s="90">
        <v>16.970800000000001</v>
      </c>
      <c r="I9" s="88"/>
      <c r="J9" s="89"/>
      <c r="K9" s="91">
        <v>5.0000000000000001E-4</v>
      </c>
    </row>
    <row r="10" spans="1:11" x14ac:dyDescent="0.25">
      <c r="A10" s="45">
        <f>+A9+1</f>
        <v>41763</v>
      </c>
      <c r="B10" s="49"/>
      <c r="C10" s="50"/>
      <c r="D10" s="50"/>
      <c r="E10" s="50"/>
      <c r="F10" s="51"/>
      <c r="G10" s="135">
        <v>212.74539999999999</v>
      </c>
      <c r="H10" s="73">
        <v>17.639700000000001</v>
      </c>
      <c r="I10" s="49"/>
      <c r="J10" s="51"/>
      <c r="K10" s="55">
        <v>1E-4</v>
      </c>
    </row>
    <row r="11" spans="1:11" x14ac:dyDescent="0.25">
      <c r="A11" s="45">
        <f t="shared" ref="A11:A37" si="0">+A10+1</f>
        <v>41764</v>
      </c>
      <c r="B11" s="49"/>
      <c r="C11" s="50"/>
      <c r="D11" s="50"/>
      <c r="E11" s="50"/>
      <c r="F11" s="51"/>
      <c r="G11" s="135">
        <v>212.68709999999999</v>
      </c>
      <c r="H11" s="53">
        <v>18.098299999999998</v>
      </c>
      <c r="I11" s="49"/>
      <c r="J11" s="51"/>
      <c r="K11" s="55">
        <v>6.9999999999999999E-4</v>
      </c>
    </row>
    <row r="12" spans="1:11" x14ac:dyDescent="0.25">
      <c r="A12" s="45">
        <f t="shared" si="0"/>
        <v>41765</v>
      </c>
      <c r="B12" s="49"/>
      <c r="C12" s="50"/>
      <c r="D12" s="50"/>
      <c r="E12" s="50"/>
      <c r="F12" s="51"/>
      <c r="G12" s="135">
        <v>213.71100000000001</v>
      </c>
      <c r="H12" s="53">
        <v>18.0702</v>
      </c>
      <c r="I12" s="49"/>
      <c r="J12" s="51"/>
      <c r="K12" s="55">
        <v>1E-4</v>
      </c>
    </row>
    <row r="13" spans="1:11" x14ac:dyDescent="0.25">
      <c r="A13" s="45">
        <f t="shared" si="0"/>
        <v>41766</v>
      </c>
      <c r="B13" s="49"/>
      <c r="C13" s="50"/>
      <c r="D13" s="50"/>
      <c r="E13" s="50"/>
      <c r="F13" s="51"/>
      <c r="G13" s="135">
        <v>212.60919999999999</v>
      </c>
      <c r="H13" s="53">
        <v>18.247</v>
      </c>
      <c r="I13" s="49"/>
      <c r="J13" s="51"/>
      <c r="K13" s="55">
        <v>0</v>
      </c>
    </row>
    <row r="14" spans="1:11" x14ac:dyDescent="0.25">
      <c r="A14" s="45">
        <f t="shared" si="0"/>
        <v>41767</v>
      </c>
      <c r="B14" s="49"/>
      <c r="C14" s="50"/>
      <c r="D14" s="50"/>
      <c r="E14" s="50"/>
      <c r="F14" s="51"/>
      <c r="G14" s="135">
        <v>215.02789999999999</v>
      </c>
      <c r="H14" s="53">
        <v>17.177900000000001</v>
      </c>
      <c r="I14" s="49"/>
      <c r="J14" s="51"/>
      <c r="K14" s="55">
        <v>2.0000000000000001E-4</v>
      </c>
    </row>
    <row r="15" spans="1:11" x14ac:dyDescent="0.25">
      <c r="A15" s="45">
        <f t="shared" si="0"/>
        <v>41768</v>
      </c>
      <c r="B15" s="49"/>
      <c r="C15" s="50"/>
      <c r="D15" s="50"/>
      <c r="E15" s="50"/>
      <c r="F15" s="51"/>
      <c r="G15" s="135">
        <v>212.0326</v>
      </c>
      <c r="H15" s="53">
        <v>18.635999999999999</v>
      </c>
      <c r="I15" s="49"/>
      <c r="J15" s="51"/>
      <c r="K15" s="55">
        <v>5.8700000000000002E-2</v>
      </c>
    </row>
    <row r="16" spans="1:11" x14ac:dyDescent="0.25">
      <c r="A16" s="45">
        <f t="shared" si="0"/>
        <v>41769</v>
      </c>
      <c r="B16" s="49"/>
      <c r="C16" s="50"/>
      <c r="D16" s="50"/>
      <c r="E16" s="50"/>
      <c r="F16" s="51"/>
      <c r="G16" s="135">
        <v>215.66929999999999</v>
      </c>
      <c r="H16" s="53">
        <v>17.600899999999999</v>
      </c>
      <c r="I16" s="49"/>
      <c r="J16" s="51"/>
      <c r="K16" s="55">
        <v>1.8E-3</v>
      </c>
    </row>
    <row r="17" spans="1:11" x14ac:dyDescent="0.25">
      <c r="A17" s="45">
        <f t="shared" si="0"/>
        <v>41770</v>
      </c>
      <c r="B17" s="49"/>
      <c r="C17" s="50"/>
      <c r="D17" s="50"/>
      <c r="E17" s="50"/>
      <c r="F17" s="51"/>
      <c r="G17" s="135">
        <v>214.3554</v>
      </c>
      <c r="H17" s="53">
        <v>17.849299999999999</v>
      </c>
      <c r="I17" s="49"/>
      <c r="J17" s="51"/>
      <c r="K17" s="55">
        <v>2.9999999999999997E-4</v>
      </c>
    </row>
    <row r="18" spans="1:11" x14ac:dyDescent="0.25">
      <c r="A18" s="45">
        <f t="shared" si="0"/>
        <v>41771</v>
      </c>
      <c r="B18" s="49"/>
      <c r="C18" s="50"/>
      <c r="D18" s="50"/>
      <c r="E18" s="50"/>
      <c r="F18" s="51"/>
      <c r="G18" s="135">
        <v>213.5942</v>
      </c>
      <c r="H18" s="53">
        <v>16.964500000000001</v>
      </c>
      <c r="I18" s="49"/>
      <c r="J18" s="51"/>
      <c r="K18" s="55">
        <v>0</v>
      </c>
    </row>
    <row r="19" spans="1:11" x14ac:dyDescent="0.25">
      <c r="A19" s="45">
        <f t="shared" si="0"/>
        <v>41772</v>
      </c>
      <c r="B19" s="49"/>
      <c r="C19" s="50"/>
      <c r="D19" s="50"/>
      <c r="E19" s="50"/>
      <c r="F19" s="51"/>
      <c r="G19" s="135">
        <v>211.9128</v>
      </c>
      <c r="H19" s="53">
        <v>15.413500000000001</v>
      </c>
      <c r="I19" s="49"/>
      <c r="J19" s="51"/>
      <c r="K19" s="55">
        <v>0</v>
      </c>
    </row>
    <row r="20" spans="1:11" x14ac:dyDescent="0.25">
      <c r="A20" s="45">
        <f t="shared" si="0"/>
        <v>41773</v>
      </c>
      <c r="B20" s="49"/>
      <c r="C20" s="50"/>
      <c r="D20" s="50"/>
      <c r="E20" s="50"/>
      <c r="F20" s="51"/>
      <c r="G20" s="135">
        <v>208.35300000000001</v>
      </c>
      <c r="H20" s="53">
        <v>15.704800000000001</v>
      </c>
      <c r="I20" s="49"/>
      <c r="J20" s="51"/>
      <c r="K20" s="55">
        <v>0</v>
      </c>
    </row>
    <row r="21" spans="1:11" x14ac:dyDescent="0.25">
      <c r="A21" s="45">
        <f t="shared" si="0"/>
        <v>41774</v>
      </c>
      <c r="B21" s="49"/>
      <c r="C21" s="50"/>
      <c r="D21" s="50"/>
      <c r="E21" s="50"/>
      <c r="F21" s="51"/>
      <c r="G21" s="135">
        <v>208.29689999999999</v>
      </c>
      <c r="H21" s="53">
        <v>16.3203</v>
      </c>
      <c r="I21" s="49"/>
      <c r="J21" s="51"/>
      <c r="K21" s="55">
        <v>0</v>
      </c>
    </row>
    <row r="22" spans="1:11" x14ac:dyDescent="0.25">
      <c r="A22" s="45">
        <f t="shared" si="0"/>
        <v>41775</v>
      </c>
      <c r="B22" s="49"/>
      <c r="C22" s="50"/>
      <c r="D22" s="50"/>
      <c r="E22" s="50"/>
      <c r="F22" s="51"/>
      <c r="G22" s="135">
        <v>210.42570000000001</v>
      </c>
      <c r="H22" s="53">
        <v>17.672899999999998</v>
      </c>
      <c r="I22" s="49"/>
      <c r="J22" s="51"/>
      <c r="K22" s="55">
        <v>5.0000000000000001E-4</v>
      </c>
    </row>
    <row r="23" spans="1:11" x14ac:dyDescent="0.25">
      <c r="A23" s="45">
        <f t="shared" si="0"/>
        <v>41776</v>
      </c>
      <c r="B23" s="49"/>
      <c r="C23" s="50"/>
      <c r="D23" s="50"/>
      <c r="E23" s="50"/>
      <c r="F23" s="51"/>
      <c r="G23" s="135">
        <v>210.55289999999999</v>
      </c>
      <c r="H23" s="53">
        <v>18.447900000000001</v>
      </c>
      <c r="I23" s="49"/>
      <c r="J23" s="51"/>
      <c r="K23" s="55">
        <v>2E-3</v>
      </c>
    </row>
    <row r="24" spans="1:11" x14ac:dyDescent="0.25">
      <c r="A24" s="45">
        <f t="shared" si="0"/>
        <v>41777</v>
      </c>
      <c r="B24" s="49"/>
      <c r="C24" s="50"/>
      <c r="D24" s="50"/>
      <c r="E24" s="50"/>
      <c r="F24" s="51"/>
      <c r="G24" s="135">
        <v>211.2593</v>
      </c>
      <c r="H24" s="53">
        <v>18.519100000000002</v>
      </c>
      <c r="I24" s="49"/>
      <c r="J24" s="51"/>
      <c r="K24" s="55">
        <v>4.0000000000000001E-3</v>
      </c>
    </row>
    <row r="25" spans="1:11" x14ac:dyDescent="0.25">
      <c r="A25" s="45">
        <f t="shared" si="0"/>
        <v>41778</v>
      </c>
      <c r="B25" s="49"/>
      <c r="C25" s="50"/>
      <c r="D25" s="50"/>
      <c r="E25" s="50"/>
      <c r="F25" s="51"/>
      <c r="G25" s="135">
        <v>212.16540000000001</v>
      </c>
      <c r="H25" s="53">
        <v>18.245200000000001</v>
      </c>
      <c r="I25" s="49"/>
      <c r="J25" s="51"/>
      <c r="K25" s="55">
        <v>1.8E-3</v>
      </c>
    </row>
    <row r="26" spans="1:11" x14ac:dyDescent="0.25">
      <c r="A26" s="45">
        <f t="shared" si="0"/>
        <v>41779</v>
      </c>
      <c r="B26" s="49"/>
      <c r="C26" s="50"/>
      <c r="D26" s="50"/>
      <c r="E26" s="50"/>
      <c r="F26" s="51"/>
      <c r="G26" s="135">
        <v>211.03960000000001</v>
      </c>
      <c r="H26" s="53">
        <v>17.954999999999998</v>
      </c>
      <c r="I26" s="49"/>
      <c r="J26" s="51"/>
      <c r="K26" s="55">
        <v>5.0000000000000001E-4</v>
      </c>
    </row>
    <row r="27" spans="1:11" x14ac:dyDescent="0.25">
      <c r="A27" s="45">
        <f t="shared" si="0"/>
        <v>41780</v>
      </c>
      <c r="B27" s="49"/>
      <c r="C27" s="50"/>
      <c r="D27" s="50"/>
      <c r="E27" s="50"/>
      <c r="F27" s="51"/>
      <c r="G27" s="135">
        <v>214.5205</v>
      </c>
      <c r="H27" s="53">
        <v>19.081700000000001</v>
      </c>
      <c r="I27" s="49"/>
      <c r="J27" s="51"/>
      <c r="K27" s="55">
        <v>8.3000000000000001E-3</v>
      </c>
    </row>
    <row r="28" spans="1:11" x14ac:dyDescent="0.25">
      <c r="A28" s="45">
        <f t="shared" si="0"/>
        <v>41781</v>
      </c>
      <c r="B28" s="49"/>
      <c r="C28" s="50"/>
      <c r="D28" s="50"/>
      <c r="E28" s="50"/>
      <c r="F28" s="51"/>
      <c r="G28" s="135">
        <v>215.27340000000001</v>
      </c>
      <c r="H28" s="53">
        <v>19.367699999999999</v>
      </c>
      <c r="I28" s="49"/>
      <c r="J28" s="51"/>
      <c r="K28" s="55">
        <v>8.0000000000000002E-3</v>
      </c>
    </row>
    <row r="29" spans="1:11" x14ac:dyDescent="0.25">
      <c r="A29" s="45">
        <f t="shared" si="0"/>
        <v>41782</v>
      </c>
      <c r="B29" s="49"/>
      <c r="C29" s="50"/>
      <c r="D29" s="50"/>
      <c r="E29" s="50"/>
      <c r="F29" s="51"/>
      <c r="G29" s="135">
        <v>212.93520000000001</v>
      </c>
      <c r="H29" s="73">
        <v>18.8415</v>
      </c>
      <c r="I29" s="49"/>
      <c r="J29" s="51"/>
      <c r="K29" s="55">
        <v>2.3999999999999998E-3</v>
      </c>
    </row>
    <row r="30" spans="1:11" x14ac:dyDescent="0.25">
      <c r="A30" s="45">
        <f t="shared" si="0"/>
        <v>41783</v>
      </c>
      <c r="B30" s="49"/>
      <c r="C30" s="50"/>
      <c r="D30" s="50"/>
      <c r="E30" s="50"/>
      <c r="F30" s="51"/>
      <c r="G30" s="135">
        <v>211.10380000000001</v>
      </c>
      <c r="H30" s="53">
        <v>18.0639</v>
      </c>
      <c r="I30" s="49"/>
      <c r="J30" s="51"/>
      <c r="K30" s="55">
        <v>3.2000000000000002E-3</v>
      </c>
    </row>
    <row r="31" spans="1:11" x14ac:dyDescent="0.25">
      <c r="A31" s="45">
        <f t="shared" si="0"/>
        <v>41784</v>
      </c>
      <c r="B31" s="49"/>
      <c r="C31" s="50"/>
      <c r="D31" s="50"/>
      <c r="E31" s="50"/>
      <c r="F31" s="51"/>
      <c r="G31" s="135">
        <v>207.04750000000001</v>
      </c>
      <c r="H31" s="53">
        <v>17.590900000000001</v>
      </c>
      <c r="I31" s="49"/>
      <c r="J31" s="51"/>
      <c r="K31" s="55">
        <v>5.0000000000000001E-4</v>
      </c>
    </row>
    <row r="32" spans="1:11" x14ac:dyDescent="0.25">
      <c r="A32" s="45">
        <f t="shared" si="0"/>
        <v>41785</v>
      </c>
      <c r="B32" s="49"/>
      <c r="C32" s="50"/>
      <c r="D32" s="50"/>
      <c r="E32" s="50"/>
      <c r="F32" s="51"/>
      <c r="G32" s="135">
        <v>211.28970000000001</v>
      </c>
      <c r="H32" s="53">
        <v>18.2788</v>
      </c>
      <c r="I32" s="49"/>
      <c r="J32" s="51"/>
      <c r="K32" s="55">
        <v>0.18190000000000001</v>
      </c>
    </row>
    <row r="33" spans="1:11" x14ac:dyDescent="0.25">
      <c r="A33" s="45">
        <f t="shared" si="0"/>
        <v>41786</v>
      </c>
      <c r="B33" s="49"/>
      <c r="C33" s="50"/>
      <c r="D33" s="50"/>
      <c r="E33" s="50"/>
      <c r="F33" s="51"/>
      <c r="G33" s="135">
        <v>217.08619999999999</v>
      </c>
      <c r="H33" s="53">
        <v>18.7515</v>
      </c>
      <c r="I33" s="49"/>
      <c r="J33" s="51"/>
      <c r="K33" s="55">
        <v>5.6000000000000001E-2</v>
      </c>
    </row>
    <row r="34" spans="1:11" x14ac:dyDescent="0.25">
      <c r="A34" s="45">
        <f t="shared" si="0"/>
        <v>41787</v>
      </c>
      <c r="B34" s="49"/>
      <c r="C34" s="50"/>
      <c r="D34" s="50"/>
      <c r="E34" s="50"/>
      <c r="F34" s="51"/>
      <c r="G34" s="135">
        <v>218.88290000000001</v>
      </c>
      <c r="H34" s="53">
        <v>19.097899999999999</v>
      </c>
      <c r="I34" s="49"/>
      <c r="J34" s="51"/>
      <c r="K34" s="55">
        <v>2.8E-3</v>
      </c>
    </row>
    <row r="35" spans="1:11" x14ac:dyDescent="0.25">
      <c r="A35" s="45">
        <f t="shared" si="0"/>
        <v>41788</v>
      </c>
      <c r="B35" s="49"/>
      <c r="C35" s="50"/>
      <c r="D35" s="50"/>
      <c r="E35" s="50"/>
      <c r="F35" s="51"/>
      <c r="G35" s="135">
        <v>219.4522</v>
      </c>
      <c r="H35" s="53">
        <v>19.2118</v>
      </c>
      <c r="I35" s="49"/>
      <c r="J35" s="51"/>
      <c r="K35" s="55">
        <v>1.6999999999999999E-3</v>
      </c>
    </row>
    <row r="36" spans="1:11" x14ac:dyDescent="0.25">
      <c r="A36" s="45">
        <f t="shared" si="0"/>
        <v>41789</v>
      </c>
      <c r="B36" s="49"/>
      <c r="C36" s="50"/>
      <c r="D36" s="50"/>
      <c r="E36" s="50"/>
      <c r="F36" s="51"/>
      <c r="G36" s="135">
        <v>210.0977</v>
      </c>
      <c r="H36" s="53">
        <v>19.462</v>
      </c>
      <c r="I36" s="49"/>
      <c r="J36" s="51"/>
      <c r="K36" s="55">
        <v>8.0000000000000002E-3</v>
      </c>
    </row>
    <row r="37" spans="1:11" x14ac:dyDescent="0.25">
      <c r="A37" s="56">
        <f t="shared" si="0"/>
        <v>41790</v>
      </c>
      <c r="B37" s="57"/>
      <c r="C37" s="58"/>
      <c r="D37" s="58"/>
      <c r="E37" s="58"/>
      <c r="F37" s="59"/>
      <c r="G37" s="136">
        <v>211.17070000000001</v>
      </c>
      <c r="H37" s="60">
        <v>20.1248</v>
      </c>
      <c r="I37" s="57"/>
      <c r="J37" s="59"/>
      <c r="K37" s="71">
        <v>7.7000000000000002E-3</v>
      </c>
    </row>
    <row r="38" spans="1:1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ht="15.75" thickBot="1" x14ac:dyDescent="0.3">
      <c r="A39" s="37" t="s">
        <v>19</v>
      </c>
      <c r="B39" s="16"/>
      <c r="C39" s="38"/>
      <c r="D39" s="38"/>
      <c r="E39" s="38"/>
      <c r="F39" s="38"/>
      <c r="G39" s="38">
        <f>+MIN(G7:G37)</f>
        <v>207.04750000000001</v>
      </c>
      <c r="H39" s="38">
        <f>+MIN(H7:H37)</f>
        <v>14.4457</v>
      </c>
      <c r="I39" s="38"/>
      <c r="J39" s="38"/>
      <c r="K39" s="38">
        <f>+MIN(K7:K37)</f>
        <v>0</v>
      </c>
    </row>
    <row r="40" spans="1:11" x14ac:dyDescent="0.25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1" x14ac:dyDescent="0.25">
      <c r="A41" s="15" t="s">
        <v>23</v>
      </c>
      <c r="B41" s="167"/>
      <c r="C41" s="168"/>
      <c r="D41" s="168"/>
      <c r="E41" s="168"/>
      <c r="F41" s="168"/>
      <c r="G41" s="168"/>
      <c r="H41" s="168"/>
      <c r="I41" s="168"/>
      <c r="J41" s="168"/>
      <c r="K41" s="169"/>
    </row>
    <row r="42" spans="1:11" x14ac:dyDescent="0.25">
      <c r="A42" s="13"/>
      <c r="B42" s="170"/>
      <c r="C42" s="171"/>
      <c r="D42" s="171"/>
      <c r="E42" s="171"/>
      <c r="F42" s="171"/>
      <c r="G42" s="171"/>
      <c r="H42" s="171"/>
      <c r="I42" s="171"/>
      <c r="J42" s="171"/>
      <c r="K42" s="172"/>
    </row>
    <row r="43" spans="1:11" x14ac:dyDescent="0.25">
      <c r="A43" s="13"/>
      <c r="B43" s="170"/>
      <c r="C43" s="171"/>
      <c r="D43" s="171"/>
      <c r="E43" s="171"/>
      <c r="F43" s="171"/>
      <c r="G43" s="171"/>
      <c r="H43" s="171"/>
      <c r="I43" s="171"/>
      <c r="J43" s="171"/>
      <c r="K43" s="172"/>
    </row>
    <row r="44" spans="1:11" x14ac:dyDescent="0.25">
      <c r="A44" s="13"/>
      <c r="B44" s="170"/>
      <c r="C44" s="171"/>
      <c r="D44" s="171"/>
      <c r="E44" s="171"/>
      <c r="F44" s="171"/>
      <c r="G44" s="171"/>
      <c r="H44" s="171"/>
      <c r="I44" s="171"/>
      <c r="J44" s="171"/>
      <c r="K44" s="172"/>
    </row>
    <row r="45" spans="1:11" x14ac:dyDescent="0.25">
      <c r="A45" s="13"/>
      <c r="B45" s="173"/>
      <c r="C45" s="174"/>
      <c r="D45" s="174"/>
      <c r="E45" s="174"/>
      <c r="F45" s="174"/>
      <c r="G45" s="174"/>
      <c r="H45" s="174"/>
      <c r="I45" s="174"/>
      <c r="J45" s="174"/>
      <c r="K45" s="175"/>
    </row>
  </sheetData>
  <protectedRanges>
    <protectedRange sqref="A2:B4" name="Rango1"/>
    <protectedRange sqref="C4:K4" name="Rango1_1"/>
    <protectedRange sqref="C2:K2" name="Rango1_1_1"/>
    <protectedRange sqref="C3:K3" name="Rango1_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A8:A3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Gloria a Dios</vt:lpstr>
      <vt:lpstr>Máximos GAD</vt:lpstr>
      <vt:lpstr>Mínimos GAD</vt:lpstr>
      <vt:lpstr>Samalayuca</vt:lpstr>
      <vt:lpstr>Máximos Sam</vt:lpstr>
      <vt:lpstr>Mínimos Sam</vt:lpstr>
      <vt:lpstr>'Gloria a Dios'!Área_de_impresión</vt:lpstr>
      <vt:lpstr>'Máximos GAD'!Área_de_impresión</vt:lpstr>
      <vt:lpstr>'Máximos Sam'!Área_de_impresión</vt:lpstr>
      <vt:lpstr>'Mínimos GAD'!Área_de_impresión</vt:lpstr>
      <vt:lpstr>'Mínimos Sam'!Área_de_impresión</vt:lpstr>
      <vt:lpstr>Samalayuca!Área_de_impresión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Veronica Luna Sabas</cp:lastModifiedBy>
  <cp:lastPrinted>2014-04-09T19:08:31Z</cp:lastPrinted>
  <dcterms:created xsi:type="dcterms:W3CDTF">2012-06-19T15:23:28Z</dcterms:created>
  <dcterms:modified xsi:type="dcterms:W3CDTF">2015-06-11T21:26:22Z</dcterms:modified>
</cp:coreProperties>
</file>