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GASODUCTOS DE CHIHUAHUA, S. DE R.L. DE C.V\2013\01-13\"/>
    </mc:Choice>
  </mc:AlternateContent>
  <bookViews>
    <workbookView xWindow="-15" yWindow="-15" windowWidth="10260" windowHeight="8115"/>
  </bookViews>
  <sheets>
    <sheet name="Gloria a Dios" sheetId="7" r:id="rId1"/>
    <sheet name="Máximos GAD" sheetId="14" r:id="rId2"/>
    <sheet name="Mínimos GAD" sheetId="15" r:id="rId3"/>
    <sheet name="Samalayuca" sheetId="8" r:id="rId4"/>
    <sheet name="Máximos Sam" sheetId="16" r:id="rId5"/>
    <sheet name="Mínimos Sam" sheetId="17" r:id="rId6"/>
  </sheets>
  <externalReferences>
    <externalReference r:id="rId7"/>
  </externalReferences>
  <definedNames>
    <definedName name="_xlnm.Print_Area" localSheetId="0">'Gloria a Dios'!$A$1:$O$52</definedName>
    <definedName name="_xlnm.Print_Area" localSheetId="1">'Máximos GAD'!$A$1:$L$48</definedName>
    <definedName name="_xlnm.Print_Area" localSheetId="4">'Máximos Sam'!$A$1:$L$48</definedName>
    <definedName name="_xlnm.Print_Area" localSheetId="2">'Mínimos GAD'!$A$1:$L$47</definedName>
    <definedName name="_xlnm.Print_Area" localSheetId="5">'Mínimos Sam'!$A$1:$L$47</definedName>
    <definedName name="_xlnm.Print_Area" localSheetId="3">Samalayuca!$A$1:$O$53</definedName>
    <definedName name="as">#REF!</definedName>
    <definedName name="ass">#REF!</definedName>
    <definedName name="regiones">[1]Promedios!$Q$4:$Q$5</definedName>
    <definedName name="ss">#REF!</definedName>
  </definedNames>
  <calcPr calcId="152511"/>
</workbook>
</file>

<file path=xl/calcChain.xml><?xml version="1.0" encoding="utf-8"?>
<calcChain xmlns="http://schemas.openxmlformats.org/spreadsheetml/2006/main">
  <c r="A9" i="7" l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8" i="17" l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8" i="15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8" i="14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N44" i="7" l="1"/>
  <c r="M44" i="7"/>
  <c r="N43" i="7"/>
  <c r="M43" i="7"/>
  <c r="N42" i="7"/>
  <c r="M42" i="7"/>
  <c r="N41" i="7"/>
  <c r="M41" i="7"/>
  <c r="N44" i="8"/>
  <c r="M44" i="8"/>
  <c r="N43" i="8"/>
  <c r="M43" i="8"/>
  <c r="N42" i="8"/>
  <c r="M42" i="8"/>
  <c r="N41" i="8"/>
  <c r="M41" i="8"/>
  <c r="A9" i="8" l="1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K39" i="17"/>
  <c r="H39" i="17"/>
  <c r="G39" i="17"/>
  <c r="K39" i="16"/>
  <c r="H39" i="16"/>
  <c r="G39" i="16"/>
  <c r="K39" i="15"/>
  <c r="H39" i="15"/>
  <c r="G39" i="15"/>
  <c r="K39" i="14"/>
  <c r="H39" i="14"/>
  <c r="G39" i="14"/>
  <c r="A8" i="8"/>
  <c r="K44" i="8" l="1"/>
  <c r="J44" i="8"/>
  <c r="I44" i="8"/>
  <c r="H44" i="8"/>
  <c r="G44" i="8"/>
  <c r="F44" i="8"/>
  <c r="E44" i="8"/>
  <c r="D44" i="8"/>
  <c r="C44" i="8"/>
  <c r="B44" i="8"/>
  <c r="K43" i="8"/>
  <c r="J43" i="8"/>
  <c r="I43" i="8"/>
  <c r="H43" i="8"/>
  <c r="G43" i="8"/>
  <c r="F43" i="8"/>
  <c r="E43" i="8"/>
  <c r="D43" i="8"/>
  <c r="C43" i="8"/>
  <c r="B43" i="8"/>
  <c r="K42" i="8"/>
  <c r="J42" i="8"/>
  <c r="I42" i="8"/>
  <c r="H42" i="8"/>
  <c r="G42" i="8"/>
  <c r="F42" i="8"/>
  <c r="E42" i="8"/>
  <c r="D42" i="8"/>
  <c r="C42" i="8"/>
  <c r="B42" i="8"/>
  <c r="K41" i="8"/>
  <c r="J41" i="8"/>
  <c r="I41" i="8"/>
  <c r="H41" i="8"/>
  <c r="G41" i="8"/>
  <c r="F41" i="8"/>
  <c r="E41" i="8"/>
  <c r="D41" i="8"/>
  <c r="C41" i="8"/>
  <c r="B41" i="8"/>
  <c r="K44" i="7"/>
  <c r="J44" i="7"/>
  <c r="I44" i="7"/>
  <c r="H44" i="7"/>
  <c r="G44" i="7"/>
  <c r="F44" i="7"/>
  <c r="E44" i="7"/>
  <c r="D44" i="7"/>
  <c r="C44" i="7"/>
  <c r="B44" i="7"/>
  <c r="K43" i="7"/>
  <c r="J43" i="7"/>
  <c r="I43" i="7"/>
  <c r="H43" i="7"/>
  <c r="G43" i="7"/>
  <c r="F43" i="7"/>
  <c r="E43" i="7"/>
  <c r="D43" i="7"/>
  <c r="C43" i="7"/>
  <c r="B43" i="7"/>
  <c r="K42" i="7"/>
  <c r="J42" i="7"/>
  <c r="I42" i="7"/>
  <c r="H42" i="7"/>
  <c r="G42" i="7"/>
  <c r="F42" i="7"/>
  <c r="E42" i="7"/>
  <c r="D42" i="7"/>
  <c r="C42" i="7"/>
  <c r="B42" i="7"/>
  <c r="K41" i="7"/>
  <c r="J41" i="7"/>
  <c r="I41" i="7"/>
  <c r="H41" i="7"/>
  <c r="G41" i="7"/>
  <c r="F41" i="7"/>
  <c r="E41" i="7"/>
  <c r="D41" i="7"/>
  <c r="C41" i="7"/>
  <c r="B41" i="7"/>
</calcChain>
</file>

<file path=xl/sharedStrings.xml><?xml version="1.0" encoding="utf-8"?>
<sst xmlns="http://schemas.openxmlformats.org/spreadsheetml/2006/main" count="132" uniqueCount="29">
  <si>
    <t>INFORME MENSUAL SOBRE LAS ESPECIFICACIONES DEL GAS NATURAL
(Valores promedio diarios)</t>
  </si>
  <si>
    <t>PERMISIONARIO:</t>
  </si>
  <si>
    <t>PUNTO DE MEDICIÓN:</t>
  </si>
  <si>
    <t>ZONA DE MEDICIÓN:</t>
  </si>
  <si>
    <t>RESTO DEL PAÍS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</si>
  <si>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</si>
  <si>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</si>
  <si>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</si>
  <si>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</si>
  <si>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</si>
  <si>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</si>
  <si>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</si>
  <si>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</si>
  <si>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</si>
  <si>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</si>
  <si>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</si>
  <si>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</si>
  <si>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</si>
  <si>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</si>
  <si>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</si>
  <si>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</si>
  <si>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</si>
  <si>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</si>
  <si>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</si>
  <si>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>GLORIA A DIOS</t>
  </si>
  <si>
    <t>SAMALAYUCA</t>
  </si>
  <si>
    <t>GASODUCTOS DE CHIHUAHUA  S. DE R.L. DE C.V.</t>
  </si>
  <si>
    <t>INFORME MENSUAL SOBRE LAS ESPECIFICACIONES DEL GAS NATURAL
(Registros máximos diarios)</t>
  </si>
  <si>
    <t>INFORME MENSUAL SOBRE LAS ESPECIFICACIONES DEL GAS NATURAL
(Registros mínimos diarios)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</si>
</sst>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General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9.9"/>
      <color theme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Arial"/>
    </font>
    <font>
      <sz val="11"/>
      <color indexed="60"/>
      <name val="Calibri"/>
      <family val="2"/>
    </font>
    <font>
      <b/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6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5">
    <xf numFmtId="0" fontId="0" fillId="0" borderId="0"/>
    <xf numFmtId="43" fontId="1" fillId="0" borderId="0" applyFont="0" applyFill="0" applyBorder="0" applyAlignment="0" applyProtection="0"/>
    <xf numFmtId="166" fontId="11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>
      <alignment wrapText="1"/>
    </xf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/>
    <xf numFmtId="166" fontId="11" fillId="0" borderId="0"/>
    <xf numFmtId="166" fontId="11" fillId="0" borderId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15" fillId="9" borderId="0" applyNumberFormat="0" applyBorder="0" applyAlignment="0" applyProtection="0"/>
    <xf numFmtId="0" fontId="16" fillId="26" borderId="56" applyNumberFormat="0" applyAlignment="0" applyProtection="0"/>
    <xf numFmtId="0" fontId="17" fillId="27" borderId="57" applyNumberFormat="0" applyAlignment="0" applyProtection="0"/>
    <xf numFmtId="43" fontId="1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0" borderId="58" applyNumberFormat="0" applyFill="0" applyAlignment="0" applyProtection="0"/>
    <xf numFmtId="0" fontId="21" fillId="0" borderId="59" applyNumberFormat="0" applyFill="0" applyAlignment="0" applyProtection="0"/>
    <xf numFmtId="0" fontId="22" fillId="0" borderId="6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13" borderId="56" applyNumberFormat="0" applyAlignment="0" applyProtection="0"/>
    <xf numFmtId="0" fontId="25" fillId="0" borderId="61" applyNumberFormat="0" applyFill="0" applyAlignment="0" applyProtection="0"/>
    <xf numFmtId="44" fontId="11" fillId="0" borderId="0" applyFont="0" applyFill="0" applyBorder="0" applyAlignment="0" applyProtection="0"/>
    <xf numFmtId="166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1" fillId="0" borderId="0"/>
    <xf numFmtId="166" fontId="11" fillId="0" borderId="0"/>
    <xf numFmtId="0" fontId="11" fillId="0" borderId="0"/>
    <xf numFmtId="166" fontId="11" fillId="0" borderId="0"/>
    <xf numFmtId="0" fontId="11" fillId="0" borderId="0"/>
    <xf numFmtId="0" fontId="11" fillId="0" borderId="0"/>
    <xf numFmtId="0" fontId="11" fillId="0" borderId="0"/>
    <xf numFmtId="0" fontId="11" fillId="28" borderId="62" applyNumberFormat="0" applyFont="0" applyAlignment="0" applyProtection="0"/>
    <xf numFmtId="0" fontId="26" fillId="26" borderId="63" applyNumberFormat="0" applyAlignment="0" applyProtection="0"/>
    <xf numFmtId="9" fontId="1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0" fontId="30" fillId="29" borderId="0" applyNumberFormat="0" applyBorder="0" applyAlignment="0" applyProtection="0"/>
    <xf numFmtId="0" fontId="13" fillId="28" borderId="62" applyNumberFormat="0" applyFont="0" applyAlignment="0" applyProtection="0"/>
    <xf numFmtId="0" fontId="31" fillId="0" borderId="64" applyNumberFormat="0" applyFill="0" applyAlignment="0" applyProtection="0"/>
  </cellStyleXfs>
  <cellXfs count="136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Protection="1"/>
    <xf numFmtId="0" fontId="6" fillId="2" borderId="3" xfId="0" applyFont="1" applyFill="1" applyBorder="1" applyAlignment="1">
      <alignment horizontal="center" vertical="center" wrapText="1"/>
    </xf>
    <xf numFmtId="164" fontId="6" fillId="2" borderId="3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165" fontId="10" fillId="0" borderId="5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8" xfId="1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vertical="center"/>
    </xf>
    <xf numFmtId="0" fontId="10" fillId="0" borderId="0" xfId="0" applyFont="1" applyBorder="1"/>
    <xf numFmtId="165" fontId="10" fillId="0" borderId="10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165" fontId="10" fillId="0" borderId="7" xfId="0" applyNumberFormat="1" applyFont="1" applyBorder="1" applyProtection="1">
      <protection locked="0"/>
    </xf>
    <xf numFmtId="165" fontId="10" fillId="0" borderId="5" xfId="0" applyNumberFormat="1" applyFont="1" applyBorder="1" applyProtection="1">
      <protection locked="0"/>
    </xf>
    <xf numFmtId="0" fontId="10" fillId="0" borderId="0" xfId="0" applyFont="1"/>
    <xf numFmtId="0" fontId="10" fillId="0" borderId="0" xfId="0" applyFont="1" applyBorder="1" applyAlignment="1" applyProtection="1">
      <alignment vertical="top" wrapText="1"/>
      <protection locked="0"/>
    </xf>
    <xf numFmtId="0" fontId="5" fillId="0" borderId="0" xfId="0" applyFont="1" applyFill="1" applyBorder="1"/>
    <xf numFmtId="165" fontId="10" fillId="0" borderId="12" xfId="0" applyNumberFormat="1" applyFont="1" applyBorder="1" applyProtection="1">
      <protection locked="0"/>
    </xf>
    <xf numFmtId="0" fontId="0" fillId="0" borderId="0" xfId="0" applyBorder="1" applyProtection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/>
    <xf numFmtId="165" fontId="9" fillId="0" borderId="0" xfId="1" applyNumberFormat="1" applyFont="1" applyFill="1" applyBorder="1" applyAlignment="1" applyProtection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14" fontId="9" fillId="0" borderId="25" xfId="0" applyNumberFormat="1" applyFont="1" applyFill="1" applyBorder="1" applyAlignment="1" applyProtection="1">
      <alignment horizontal="left"/>
      <protection locked="0"/>
    </xf>
    <xf numFmtId="165" fontId="10" fillId="0" borderId="27" xfId="0" applyNumberFormat="1" applyFont="1" applyBorder="1" applyProtection="1">
      <protection locked="0"/>
    </xf>
    <xf numFmtId="165" fontId="10" fillId="0" borderId="28" xfId="0" applyNumberFormat="1" applyFont="1" applyBorder="1" applyProtection="1">
      <protection locked="0"/>
    </xf>
    <xf numFmtId="165" fontId="10" fillId="0" borderId="4" xfId="0" applyNumberFormat="1" applyFont="1" applyBorder="1" applyProtection="1">
      <protection locked="0"/>
    </xf>
    <xf numFmtId="165" fontId="10" fillId="0" borderId="29" xfId="0" applyNumberFormat="1" applyFont="1" applyBorder="1" applyProtection="1">
      <protection locked="0"/>
    </xf>
    <xf numFmtId="0" fontId="5" fillId="0" borderId="30" xfId="0" applyFont="1" applyFill="1" applyBorder="1"/>
    <xf numFmtId="0" fontId="5" fillId="0" borderId="31" xfId="0" applyFont="1" applyFill="1" applyBorder="1"/>
    <xf numFmtId="0" fontId="5" fillId="0" borderId="25" xfId="0" applyFont="1" applyFill="1" applyBorder="1"/>
    <xf numFmtId="0" fontId="5" fillId="0" borderId="26" xfId="0" applyFont="1" applyFill="1" applyBorder="1" applyAlignment="1">
      <alignment wrapText="1"/>
    </xf>
    <xf numFmtId="165" fontId="10" fillId="0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6" fillId="4" borderId="13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2" fillId="0" borderId="0" xfId="0" applyFont="1"/>
    <xf numFmtId="0" fontId="5" fillId="3" borderId="2" xfId="0" applyFont="1" applyFill="1" applyBorder="1" applyAlignment="1">
      <alignment horizontal="center" vertical="center" wrapText="1"/>
    </xf>
    <xf numFmtId="0" fontId="5" fillId="0" borderId="11" xfId="0" applyFont="1" applyFill="1" applyBorder="1"/>
    <xf numFmtId="165" fontId="10" fillId="0" borderId="23" xfId="0" applyNumberFormat="1" applyFont="1" applyBorder="1" applyProtection="1">
      <protection locked="0"/>
    </xf>
    <xf numFmtId="0" fontId="6" fillId="6" borderId="3" xfId="0" applyFont="1" applyFill="1" applyBorder="1" applyAlignment="1">
      <alignment horizontal="center" vertical="center" wrapText="1"/>
    </xf>
    <xf numFmtId="164" fontId="6" fillId="6" borderId="3" xfId="1" applyNumberFormat="1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164" fontId="6" fillId="5" borderId="14" xfId="1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14" fontId="9" fillId="0" borderId="33" xfId="0" applyNumberFormat="1" applyFont="1" applyFill="1" applyBorder="1" applyAlignment="1" applyProtection="1">
      <alignment horizontal="left"/>
      <protection locked="0"/>
    </xf>
    <xf numFmtId="14" fontId="9" fillId="0" borderId="36" xfId="0" applyNumberFormat="1" applyFont="1" applyFill="1" applyBorder="1" applyAlignment="1" applyProtection="1">
      <alignment horizontal="left"/>
      <protection locked="0"/>
    </xf>
    <xf numFmtId="165" fontId="10" fillId="7" borderId="38" xfId="1" applyNumberFormat="1" applyFont="1" applyFill="1" applyBorder="1" applyAlignment="1" applyProtection="1">
      <alignment horizontal="center" vertical="center"/>
      <protection locked="0"/>
    </xf>
    <xf numFmtId="165" fontId="10" fillId="7" borderId="9" xfId="1" applyNumberFormat="1" applyFont="1" applyFill="1" applyBorder="1" applyAlignment="1" applyProtection="1">
      <alignment horizontal="center" vertical="center"/>
      <protection locked="0"/>
    </xf>
    <xf numFmtId="165" fontId="10" fillId="7" borderId="39" xfId="1" applyNumberFormat="1" applyFont="1" applyFill="1" applyBorder="1" applyAlignment="1" applyProtection="1">
      <alignment horizontal="center" vertical="center"/>
      <protection locked="0"/>
    </xf>
    <xf numFmtId="165" fontId="10" fillId="7" borderId="16" xfId="1" applyNumberFormat="1" applyFont="1" applyFill="1" applyBorder="1" applyAlignment="1" applyProtection="1">
      <alignment horizontal="center" vertical="center"/>
      <protection locked="0"/>
    </xf>
    <xf numFmtId="165" fontId="10" fillId="7" borderId="0" xfId="1" applyNumberFormat="1" applyFont="1" applyFill="1" applyBorder="1" applyAlignment="1" applyProtection="1">
      <alignment horizontal="center" vertical="center"/>
      <protection locked="0"/>
    </xf>
    <xf numFmtId="165" fontId="10" fillId="7" borderId="1" xfId="1" applyNumberFormat="1" applyFont="1" applyFill="1" applyBorder="1" applyAlignment="1" applyProtection="1">
      <alignment horizontal="center" vertical="center"/>
      <protection locked="0"/>
    </xf>
    <xf numFmtId="165" fontId="12" fillId="0" borderId="6" xfId="1" applyNumberFormat="1" applyFont="1" applyFill="1" applyBorder="1" applyAlignment="1" applyProtection="1">
      <alignment horizontal="center" vertical="center"/>
      <protection locked="0"/>
    </xf>
    <xf numFmtId="165" fontId="12" fillId="0" borderId="8" xfId="1" applyNumberFormat="1" applyFont="1" applyBorder="1" applyAlignment="1" applyProtection="1">
      <alignment horizontal="center" vertical="center"/>
      <protection locked="0"/>
    </xf>
    <xf numFmtId="165" fontId="12" fillId="0" borderId="23" xfId="1" applyNumberFormat="1" applyFont="1" applyBorder="1" applyAlignment="1" applyProtection="1">
      <alignment horizontal="center" vertical="center"/>
      <protection locked="0"/>
    </xf>
    <xf numFmtId="165" fontId="12" fillId="0" borderId="8" xfId="1" applyNumberFormat="1" applyFont="1" applyFill="1" applyBorder="1" applyAlignment="1" applyProtection="1">
      <alignment horizontal="center" vertical="center"/>
      <protection locked="0"/>
    </xf>
    <xf numFmtId="165" fontId="12" fillId="0" borderId="23" xfId="1" applyNumberFormat="1" applyFont="1" applyFill="1" applyBorder="1" applyAlignment="1" applyProtection="1">
      <alignment horizontal="center" vertical="center"/>
      <protection locked="0"/>
    </xf>
    <xf numFmtId="165" fontId="10" fillId="0" borderId="10" xfId="1" applyNumberFormat="1" applyFont="1" applyFill="1" applyBorder="1" applyAlignment="1" applyProtection="1">
      <alignment horizontal="center" vertical="center"/>
      <protection locked="0"/>
    </xf>
    <xf numFmtId="165" fontId="10" fillId="0" borderId="34" xfId="1" applyNumberFormat="1" applyFont="1" applyFill="1" applyBorder="1" applyAlignment="1" applyProtection="1">
      <alignment horizontal="center" vertical="center"/>
      <protection locked="0"/>
    </xf>
    <xf numFmtId="165" fontId="10" fillId="0" borderId="32" xfId="1" applyNumberFormat="1" applyFont="1" applyFill="1" applyBorder="1" applyAlignment="1" applyProtection="1">
      <alignment horizontal="center" vertical="center"/>
      <protection locked="0"/>
    </xf>
    <xf numFmtId="165" fontId="10" fillId="0" borderId="35" xfId="1" applyNumberFormat="1" applyFont="1" applyFill="1" applyBorder="1" applyAlignment="1" applyProtection="1">
      <alignment horizontal="center" vertical="center"/>
      <protection locked="0"/>
    </xf>
    <xf numFmtId="165" fontId="10" fillId="0" borderId="37" xfId="1" applyNumberFormat="1" applyFont="1" applyFill="1" applyBorder="1" applyAlignment="1" applyProtection="1">
      <alignment horizontal="center" vertical="center"/>
      <protection locked="0"/>
    </xf>
    <xf numFmtId="14" fontId="9" fillId="0" borderId="40" xfId="0" applyNumberFormat="1" applyFont="1" applyFill="1" applyBorder="1" applyAlignment="1" applyProtection="1">
      <alignment horizontal="left"/>
      <protection locked="0"/>
    </xf>
    <xf numFmtId="165" fontId="10" fillId="7" borderId="17" xfId="1" applyNumberFormat="1" applyFont="1" applyFill="1" applyBorder="1" applyAlignment="1" applyProtection="1">
      <alignment horizontal="center" vertical="center"/>
      <protection locked="0"/>
    </xf>
    <xf numFmtId="165" fontId="10" fillId="7" borderId="18" xfId="1" applyNumberFormat="1" applyFont="1" applyFill="1" applyBorder="1" applyAlignment="1" applyProtection="1">
      <alignment horizontal="center" vertical="center"/>
      <protection locked="0"/>
    </xf>
    <xf numFmtId="165" fontId="10" fillId="7" borderId="19" xfId="1" applyNumberFormat="1" applyFont="1" applyFill="1" applyBorder="1" applyAlignment="1" applyProtection="1">
      <alignment horizontal="center" vertical="center"/>
      <protection locked="0"/>
    </xf>
    <xf numFmtId="165" fontId="10" fillId="0" borderId="41" xfId="1" applyNumberFormat="1" applyFont="1" applyFill="1" applyBorder="1" applyAlignment="1" applyProtection="1">
      <alignment horizontal="center" vertical="center"/>
      <protection locked="0"/>
    </xf>
    <xf numFmtId="165" fontId="10" fillId="7" borderId="14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0" applyNumberFormat="1" applyFont="1" applyBorder="1" applyProtection="1">
      <protection locked="0"/>
    </xf>
    <xf numFmtId="165" fontId="10" fillId="0" borderId="43" xfId="0" applyNumberFormat="1" applyFont="1" applyBorder="1" applyProtection="1">
      <protection locked="0"/>
    </xf>
    <xf numFmtId="165" fontId="10" fillId="0" borderId="44" xfId="0" applyNumberFormat="1" applyFont="1" applyBorder="1" applyProtection="1">
      <protection locked="0"/>
    </xf>
    <xf numFmtId="165" fontId="10" fillId="0" borderId="45" xfId="0" applyNumberFormat="1" applyFont="1" applyBorder="1" applyProtection="1">
      <protection locked="0"/>
    </xf>
    <xf numFmtId="165" fontId="10" fillId="0" borderId="34" xfId="4" applyNumberFormat="1" applyFont="1" applyFill="1" applyBorder="1" applyAlignment="1" applyProtection="1">
      <alignment horizontal="center" vertical="center"/>
      <protection locked="0"/>
    </xf>
    <xf numFmtId="165" fontId="10" fillId="0" borderId="32" xfId="4" applyNumberFormat="1" applyFont="1" applyFill="1" applyBorder="1" applyAlignment="1" applyProtection="1">
      <alignment horizontal="center" vertical="center"/>
      <protection locked="0"/>
    </xf>
    <xf numFmtId="165" fontId="10" fillId="0" borderId="48" xfId="4" applyNumberFormat="1" applyFont="1" applyFill="1" applyBorder="1" applyAlignment="1" applyProtection="1">
      <alignment horizontal="center" vertical="center"/>
      <protection locked="0"/>
    </xf>
    <xf numFmtId="165" fontId="10" fillId="0" borderId="46" xfId="1" applyNumberFormat="1" applyFont="1" applyFill="1" applyBorder="1" applyAlignment="1" applyProtection="1">
      <alignment horizontal="center" vertical="center"/>
      <protection locked="0"/>
    </xf>
    <xf numFmtId="165" fontId="10" fillId="0" borderId="47" xfId="4" applyNumberFormat="1" applyFont="1" applyFill="1" applyBorder="1" applyAlignment="1" applyProtection="1">
      <alignment horizontal="center" vertical="center"/>
      <protection locked="0"/>
    </xf>
    <xf numFmtId="165" fontId="10" fillId="0" borderId="35" xfId="4" applyNumberFormat="1" applyFont="1" applyFill="1" applyBorder="1" applyAlignment="1" applyProtection="1">
      <alignment horizontal="center" vertical="center"/>
      <protection locked="0"/>
    </xf>
    <xf numFmtId="165" fontId="10" fillId="0" borderId="37" xfId="4" applyNumberFormat="1" applyFont="1" applyFill="1" applyBorder="1" applyAlignment="1" applyProtection="1">
      <alignment horizontal="center" vertical="center"/>
      <protection locked="0"/>
    </xf>
    <xf numFmtId="165" fontId="10" fillId="0" borderId="49" xfId="1" applyNumberFormat="1" applyFont="1" applyFill="1" applyBorder="1" applyAlignment="1" applyProtection="1">
      <alignment horizontal="center" vertical="center"/>
      <protection locked="0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49" xfId="4" applyNumberFormat="1" applyFont="1" applyFill="1" applyBorder="1" applyAlignment="1" applyProtection="1">
      <alignment horizontal="center" vertical="center"/>
      <protection locked="0"/>
    </xf>
    <xf numFmtId="165" fontId="10" fillId="0" borderId="8" xfId="1" applyNumberFormat="1" applyFont="1" applyFill="1" applyBorder="1" applyAlignment="1" applyProtection="1">
      <alignment horizontal="center" vertical="center"/>
      <protection locked="0"/>
    </xf>
    <xf numFmtId="0" fontId="0" fillId="0" borderId="50" xfId="0" applyBorder="1"/>
    <xf numFmtId="0" fontId="6" fillId="5" borderId="51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165" fontId="12" fillId="0" borderId="52" xfId="1" applyNumberFormat="1" applyFont="1" applyFill="1" applyBorder="1" applyAlignment="1" applyProtection="1">
      <alignment horizontal="center" vertical="center"/>
      <protection locked="0"/>
    </xf>
    <xf numFmtId="165" fontId="12" fillId="0" borderId="53" xfId="1" applyNumberFormat="1" applyFont="1" applyFill="1" applyBorder="1" applyAlignment="1" applyProtection="1">
      <alignment horizontal="center" vertical="center"/>
      <protection locked="0"/>
    </xf>
    <xf numFmtId="165" fontId="12" fillId="0" borderId="54" xfId="1" applyNumberFormat="1" applyFont="1" applyFill="1" applyBorder="1" applyAlignment="1" applyProtection="1">
      <alignment horizontal="center" vertical="center"/>
      <protection locked="0"/>
    </xf>
    <xf numFmtId="165" fontId="10" fillId="0" borderId="55" xfId="1" applyNumberFormat="1" applyFont="1" applyFill="1" applyBorder="1" applyAlignment="1" applyProtection="1">
      <alignment horizontal="center" vertical="center"/>
      <protection locked="0"/>
    </xf>
    <xf numFmtId="0" fontId="6" fillId="6" borderId="51" xfId="0" applyFont="1" applyFill="1" applyBorder="1" applyAlignment="1">
      <alignment horizontal="center" vertical="center" wrapText="1"/>
    </xf>
    <xf numFmtId="165" fontId="10" fillId="7" borderId="14" xfId="1" applyNumberFormat="1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left" vertical="center"/>
    </xf>
    <xf numFmtId="0" fontId="6" fillId="2" borderId="13" xfId="0" applyFont="1" applyFill="1" applyBorder="1" applyAlignment="1" applyProtection="1">
      <alignment horizontal="left" vertical="top" wrapText="1"/>
      <protection locked="0"/>
    </xf>
    <xf numFmtId="0" fontId="6" fillId="2" borderId="14" xfId="0" applyFont="1" applyFill="1" applyBorder="1" applyAlignment="1" applyProtection="1">
      <alignment horizontal="left" vertical="top" wrapText="1"/>
      <protection locked="0"/>
    </xf>
    <xf numFmtId="0" fontId="6" fillId="2" borderId="15" xfId="0" applyFont="1" applyFill="1" applyBorder="1" applyAlignment="1" applyProtection="1">
      <alignment horizontal="left" vertical="top" wrapText="1"/>
      <protection locked="0"/>
    </xf>
    <xf numFmtId="0" fontId="6" fillId="2" borderId="16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17" xfId="0" applyFont="1" applyFill="1" applyBorder="1" applyAlignment="1" applyProtection="1">
      <alignment horizontal="left" vertical="top" wrapText="1"/>
      <protection locked="0"/>
    </xf>
    <xf numFmtId="0" fontId="6" fillId="2" borderId="18" xfId="0" applyFont="1" applyFill="1" applyBorder="1" applyAlignment="1" applyProtection="1">
      <alignment horizontal="left" vertical="top" wrapText="1"/>
      <protection locked="0"/>
    </xf>
    <xf numFmtId="0" fontId="6" fillId="2" borderId="19" xfId="0" applyFont="1" applyFill="1" applyBorder="1" applyAlignment="1" applyProtection="1">
      <alignment horizontal="left" vertical="top" wrapText="1"/>
      <protection locked="0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 indent="1"/>
      <protection locked="0"/>
    </xf>
    <xf numFmtId="0" fontId="4" fillId="0" borderId="0" xfId="0" applyNumberFormat="1" applyFont="1" applyFill="1" applyAlignment="1" applyProtection="1">
      <alignment horizontal="right" vertical="center"/>
    </xf>
    <xf numFmtId="0" fontId="6" fillId="5" borderId="13" xfId="0" applyFont="1" applyFill="1" applyBorder="1" applyAlignment="1" applyProtection="1">
      <alignment horizontal="justify" vertical="top" wrapText="1"/>
      <protection locked="0"/>
    </xf>
    <xf numFmtId="0" fontId="6" fillId="5" borderId="14" xfId="0" applyFont="1" applyFill="1" applyBorder="1" applyAlignment="1" applyProtection="1">
      <alignment horizontal="justify" vertical="top" wrapText="1"/>
      <protection locked="0"/>
    </xf>
    <xf numFmtId="0" fontId="6" fillId="5" borderId="15" xfId="0" applyFont="1" applyFill="1" applyBorder="1" applyAlignment="1" applyProtection="1">
      <alignment horizontal="justify" vertical="top" wrapText="1"/>
      <protection locked="0"/>
    </xf>
    <xf numFmtId="0" fontId="6" fillId="5" borderId="16" xfId="0" applyFont="1" applyFill="1" applyBorder="1" applyAlignment="1" applyProtection="1">
      <alignment horizontal="justify" vertical="top" wrapText="1"/>
      <protection locked="0"/>
    </xf>
    <xf numFmtId="0" fontId="6" fillId="5" borderId="0" xfId="0" applyFont="1" applyFill="1" applyBorder="1" applyAlignment="1" applyProtection="1">
      <alignment horizontal="justify" vertical="top" wrapText="1"/>
      <protection locked="0"/>
    </xf>
    <xf numFmtId="0" fontId="6" fillId="5" borderId="1" xfId="0" applyFont="1" applyFill="1" applyBorder="1" applyAlignment="1" applyProtection="1">
      <alignment horizontal="justify" vertical="top" wrapText="1"/>
      <protection locked="0"/>
    </xf>
    <xf numFmtId="0" fontId="6" fillId="5" borderId="17" xfId="0" applyFont="1" applyFill="1" applyBorder="1" applyAlignment="1" applyProtection="1">
      <alignment horizontal="justify" vertical="top" wrapText="1"/>
      <protection locked="0"/>
    </xf>
    <xf numFmtId="0" fontId="6" fillId="5" borderId="18" xfId="0" applyFont="1" applyFill="1" applyBorder="1" applyAlignment="1" applyProtection="1">
      <alignment horizontal="justify" vertical="top" wrapText="1"/>
      <protection locked="0"/>
    </xf>
    <xf numFmtId="0" fontId="6" fillId="5" borderId="19" xfId="0" applyFont="1" applyFill="1" applyBorder="1" applyAlignment="1" applyProtection="1">
      <alignment horizontal="justify" vertical="top" wrapText="1"/>
      <protection locked="0"/>
    </xf>
    <xf numFmtId="0" fontId="3" fillId="5" borderId="20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6" fillId="6" borderId="13" xfId="0" applyFont="1" applyFill="1" applyBorder="1" applyAlignment="1" applyProtection="1">
      <alignment horizontal="justify" vertical="top" wrapText="1"/>
      <protection locked="0"/>
    </xf>
    <xf numFmtId="0" fontId="6" fillId="6" borderId="14" xfId="0" applyFont="1" applyFill="1" applyBorder="1" applyAlignment="1" applyProtection="1">
      <alignment horizontal="justify" vertical="top" wrapText="1"/>
      <protection locked="0"/>
    </xf>
    <xf numFmtId="0" fontId="6" fillId="6" borderId="15" xfId="0" applyFont="1" applyFill="1" applyBorder="1" applyAlignment="1" applyProtection="1">
      <alignment horizontal="justify" vertical="top" wrapText="1"/>
      <protection locked="0"/>
    </xf>
    <xf numFmtId="0" fontId="6" fillId="6" borderId="16" xfId="0" applyFont="1" applyFill="1" applyBorder="1" applyAlignment="1" applyProtection="1">
      <alignment horizontal="justify" vertical="top" wrapText="1"/>
      <protection locked="0"/>
    </xf>
    <xf numFmtId="0" fontId="6" fillId="6" borderId="0" xfId="0" applyFont="1" applyFill="1" applyBorder="1" applyAlignment="1" applyProtection="1">
      <alignment horizontal="justify" vertical="top" wrapText="1"/>
      <protection locked="0"/>
    </xf>
    <xf numFmtId="0" fontId="6" fillId="6" borderId="1" xfId="0" applyFont="1" applyFill="1" applyBorder="1" applyAlignment="1" applyProtection="1">
      <alignment horizontal="justify" vertical="top" wrapText="1"/>
      <protection locked="0"/>
    </xf>
    <xf numFmtId="0" fontId="6" fillId="6" borderId="17" xfId="0" applyFont="1" applyFill="1" applyBorder="1" applyAlignment="1" applyProtection="1">
      <alignment horizontal="justify" vertical="top" wrapText="1"/>
      <protection locked="0"/>
    </xf>
    <xf numFmtId="0" fontId="6" fillId="6" borderId="18" xfId="0" applyFont="1" applyFill="1" applyBorder="1" applyAlignment="1" applyProtection="1">
      <alignment horizontal="justify" vertical="top" wrapText="1"/>
      <protection locked="0"/>
    </xf>
    <xf numFmtId="0" fontId="6" fillId="6" borderId="19" xfId="0" applyFont="1" applyFill="1" applyBorder="1" applyAlignment="1" applyProtection="1">
      <alignment horizontal="justify" vertical="top" wrapText="1"/>
      <protection locked="0"/>
    </xf>
    <xf numFmtId="0" fontId="3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</cellXfs>
  <cellStyles count="75">
    <cellStyle name="=C:\WINNT\SYSTEM32\COMMAND.COM" xfId="12"/>
    <cellStyle name="=C:\WINNT\SYSTEM32\COMMAND.COM 2" xfId="13"/>
    <cellStyle name="=C:\WINNT\SYSTEM32\COMMAND.COM 2 2" xfId="2"/>
    <cellStyle name="=C:\WINNT\SYSTEM32\COMMAND.COM 3" xfId="14"/>
    <cellStyle name="20% - Accent1" xfId="15"/>
    <cellStyle name="20% - Accent2" xfId="16"/>
    <cellStyle name="20% - Accent3" xfId="17"/>
    <cellStyle name="20% - Accent4" xfId="18"/>
    <cellStyle name="20% - Accent5" xfId="19"/>
    <cellStyle name="20% - Accent6" xfId="20"/>
    <cellStyle name="40% - Accent1" xfId="21"/>
    <cellStyle name="40% - Accent2" xfId="22"/>
    <cellStyle name="40% - Accent3" xfId="23"/>
    <cellStyle name="40% - Accent4" xfId="24"/>
    <cellStyle name="40% - Accent5" xfId="25"/>
    <cellStyle name="40% - Accent6" xfId="26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Accent1" xfId="33"/>
    <cellStyle name="Accent2" xfId="34"/>
    <cellStyle name="Accent3" xfId="35"/>
    <cellStyle name="Accent4" xfId="36"/>
    <cellStyle name="Accent5" xfId="37"/>
    <cellStyle name="Accent6" xfId="38"/>
    <cellStyle name="Bad" xfId="39"/>
    <cellStyle name="Calculation" xfId="40"/>
    <cellStyle name="Check Cell" xfId="41"/>
    <cellStyle name="Comma 2" xfId="42"/>
    <cellStyle name="Explanatory Text" xfId="43"/>
    <cellStyle name="Good" xfId="44"/>
    <cellStyle name="Heading 1" xfId="45"/>
    <cellStyle name="Heading 2" xfId="46"/>
    <cellStyle name="Heading 3" xfId="47"/>
    <cellStyle name="Heading 4" xfId="48"/>
    <cellStyle name="Hipervínculo 2" xfId="49"/>
    <cellStyle name="Input" xfId="50"/>
    <cellStyle name="Linked Cell" xfId="51"/>
    <cellStyle name="Millares" xfId="1" builtinId="3"/>
    <cellStyle name="Millares 2" xfId="4"/>
    <cellStyle name="Millares 2 2" xfId="8"/>
    <cellStyle name="Millares 2 3" xfId="11"/>
    <cellStyle name="Millares 3" xfId="7"/>
    <cellStyle name="Millares 4" xfId="10"/>
    <cellStyle name="Millares 5" xfId="71"/>
    <cellStyle name="Moneda 2" xfId="52"/>
    <cellStyle name="Neutral 2" xfId="72"/>
    <cellStyle name="Normal" xfId="0" builtinId="0"/>
    <cellStyle name="Normal 10" xfId="53"/>
    <cellStyle name="Normal 11" xfId="54"/>
    <cellStyle name="Normal 11 2" xfId="55"/>
    <cellStyle name="Normal 11 2 2" xfId="56"/>
    <cellStyle name="Normal 11 2 2 2" xfId="57"/>
    <cellStyle name="Normal 12" xfId="70"/>
    <cellStyle name="Normal 2" xfId="5"/>
    <cellStyle name="Normal 2 2" xfId="58"/>
    <cellStyle name="Normal 3" xfId="3"/>
    <cellStyle name="Normal 4" xfId="6"/>
    <cellStyle name="Normal 5" xfId="9"/>
    <cellStyle name="Normal 6" xfId="59"/>
    <cellStyle name="Normal 7" xfId="60"/>
    <cellStyle name="Normal 8" xfId="61"/>
    <cellStyle name="Normal 9" xfId="62"/>
    <cellStyle name="Normal 9 2" xfId="63"/>
    <cellStyle name="Normal 9 2 2" xfId="64"/>
    <cellStyle name="Note" xfId="65"/>
    <cellStyle name="Note 2" xfId="73"/>
    <cellStyle name="Output" xfId="66"/>
    <cellStyle name="Porcentual 2" xfId="67"/>
    <cellStyle name="Title" xfId="68"/>
    <cellStyle name="Total 2" xfId="74"/>
    <cellStyle name="Warning Text" xfId="6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332317</xdr:colOff>
      <xdr:row>1</xdr:row>
      <xdr:rowOff>83609</xdr:rowOff>
    </xdr:from>
    <xdr:to>
      <xdr:col>13</xdr:col>
      <xdr:colOff>636849</xdr:colOff>
      <xdr:row>4</xdr:row>
      <xdr:rowOff>118587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92484" y="496359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333374</xdr:colOff>
      <xdr:row>1</xdr:row>
      <xdr:rowOff>107897</xdr:rowOff>
    </xdr:from>
    <xdr:to>
      <xdr:col>13</xdr:col>
      <xdr:colOff>637906</xdr:colOff>
      <xdr:row>4</xdr:row>
      <xdr:rowOff>142875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43799" y="517472"/>
          <a:ext cx="1799957" cy="530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</sheetNames>
    <sheetDataSet>
      <sheetData sheetId="0">
        <row r="4">
          <cell r="Q4" t="str">
            <v>RESTO DEL PAÍS</v>
          </cell>
        </row>
        <row r="5">
          <cell r="Q5" t="str">
            <v>SUR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showGridLines="0" tabSelected="1" view="pageBreakPreview" zoomScale="60" zoomScaleNormal="100" workbookViewId="0">
      <selection activeCell="C7" sqref="C7"/>
    </sheetView>
  </sheetViews>
  <sheetFormatPr baseColWidth="10" defaultColWidth="11.42578125" defaultRowHeight="15" x14ac:dyDescent="0.25"/>
  <cols>
    <col min="1" max="1" width="11.7109375" bestFit="1" customWidth="1"/>
    <col min="2" max="11" width="10.7109375" customWidth="1"/>
    <col min="12" max="12" width="1" customWidth="1"/>
    <col min="13" max="14" width="10.7109375" customWidth="1"/>
    <col min="16" max="16" width="11.85546875" bestFit="1" customWidth="1"/>
  </cols>
  <sheetData>
    <row r="1" spans="1:19" ht="32.25" customHeight="1" x14ac:dyDescent="0.25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7"/>
    </row>
    <row r="2" spans="1:19" s="22" customFormat="1" ht="9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9" x14ac:dyDescent="0.25">
      <c r="A3" s="108" t="s">
        <v>1</v>
      </c>
      <c r="B3" s="108"/>
      <c r="C3" s="109" t="s">
        <v>26</v>
      </c>
      <c r="D3" s="109"/>
      <c r="E3" s="109"/>
      <c r="F3" s="109"/>
      <c r="G3" s="109"/>
      <c r="H3" s="109"/>
      <c r="I3" s="109"/>
      <c r="J3" s="109"/>
      <c r="K3" s="109"/>
      <c r="L3" s="1"/>
      <c r="M3" s="2"/>
      <c r="N3" s="2"/>
    </row>
    <row r="4" spans="1:19" x14ac:dyDescent="0.25">
      <c r="A4" s="110" t="s">
        <v>2</v>
      </c>
      <c r="B4" s="108"/>
      <c r="C4" s="109" t="s">
        <v>24</v>
      </c>
      <c r="D4" s="109"/>
      <c r="E4" s="109"/>
      <c r="F4" s="109"/>
      <c r="G4" s="109"/>
      <c r="H4" s="109"/>
      <c r="I4" s="109"/>
      <c r="J4" s="109"/>
      <c r="K4" s="109"/>
      <c r="L4" s="1"/>
      <c r="M4" s="2"/>
      <c r="N4" s="2"/>
    </row>
    <row r="5" spans="1:19" x14ac:dyDescent="0.25">
      <c r="A5" s="110" t="s">
        <v>3</v>
      </c>
      <c r="B5" s="110"/>
      <c r="C5" s="109" t="s">
        <v>4</v>
      </c>
      <c r="D5" s="109"/>
      <c r="E5" s="20"/>
      <c r="F5" s="20"/>
      <c r="G5" s="20"/>
      <c r="H5" s="20"/>
      <c r="I5" s="20"/>
      <c r="J5" s="20"/>
      <c r="K5" s="20"/>
      <c r="L5" s="3"/>
    </row>
    <row r="6" spans="1:19" ht="9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9" ht="39" thickBot="1" x14ac:dyDescent="0.3">
      <c r="A7" s="24" t="s">
        <v>5</v>
      </c>
      <c r="B7" s="4" t="s">
        <v>6</v>
      </c>
      <c r="C7" s="4" t="s">
        <v>7</v>
      </c>
      <c r="D7" s="4" t="s">
        <v>8</v>
      </c>
      <c r="E7" s="5" t="s">
        <v>9</v>
      </c>
      <c r="F7" s="4" t="s">
        <v>10</v>
      </c>
      <c r="G7" s="4" t="s">
        <v>11</v>
      </c>
      <c r="H7" s="4" t="s">
        <v>12</v>
      </c>
      <c r="I7" s="4" t="s">
        <v>13</v>
      </c>
      <c r="J7" s="4" t="s">
        <v>14</v>
      </c>
      <c r="K7" s="88" t="s">
        <v>15</v>
      </c>
      <c r="L7" s="6"/>
      <c r="M7" s="36" t="s">
        <v>16</v>
      </c>
      <c r="N7" s="37" t="s">
        <v>17</v>
      </c>
    </row>
    <row r="8" spans="1:19" x14ac:dyDescent="0.25">
      <c r="A8" s="25">
        <v>41275</v>
      </c>
      <c r="B8" s="7">
        <v>92.305800000000005</v>
      </c>
      <c r="C8" s="55">
        <v>0.34420000000000001</v>
      </c>
      <c r="D8" s="55">
        <v>2.1089000000000002</v>
      </c>
      <c r="E8" s="55">
        <v>2.4531000000000001</v>
      </c>
      <c r="F8" s="55">
        <v>4.4863</v>
      </c>
      <c r="G8" s="55">
        <v>241.25489999999999</v>
      </c>
      <c r="H8" s="55">
        <v>8.0368999999999993</v>
      </c>
      <c r="I8" s="55">
        <v>38.566800000000001</v>
      </c>
      <c r="J8" s="55">
        <v>49.945900000000002</v>
      </c>
      <c r="K8" s="89">
        <v>7.9699999999999993E-2</v>
      </c>
      <c r="L8" s="23"/>
      <c r="M8" s="94"/>
      <c r="N8" s="94"/>
    </row>
    <row r="9" spans="1:19" x14ac:dyDescent="0.25">
      <c r="A9" s="25">
        <f>+A8+1</f>
        <v>41276</v>
      </c>
      <c r="B9" s="8">
        <v>92.227400000000003</v>
      </c>
      <c r="C9" s="56">
        <v>0.2467</v>
      </c>
      <c r="D9" s="58">
        <v>2.2012999999999998</v>
      </c>
      <c r="E9" s="56">
        <v>2.448</v>
      </c>
      <c r="F9" s="56">
        <v>4.5555000000000003</v>
      </c>
      <c r="G9" s="56">
        <v>242.4229</v>
      </c>
      <c r="H9" s="56">
        <v>7.7834000000000003</v>
      </c>
      <c r="I9" s="58">
        <v>38.6417</v>
      </c>
      <c r="J9" s="58">
        <v>50.020400000000002</v>
      </c>
      <c r="K9" s="90">
        <v>4.2999999999999997E-2</v>
      </c>
      <c r="L9" s="23"/>
      <c r="M9" s="34"/>
      <c r="N9" s="34"/>
    </row>
    <row r="10" spans="1:19" x14ac:dyDescent="0.25">
      <c r="A10" s="25">
        <f>+A9+1</f>
        <v>41277</v>
      </c>
      <c r="B10" s="8">
        <v>92.720200000000006</v>
      </c>
      <c r="C10" s="56">
        <v>0.25130000000000002</v>
      </c>
      <c r="D10" s="58">
        <v>2.1871</v>
      </c>
      <c r="E10" s="56">
        <v>2.4384000000000001</v>
      </c>
      <c r="F10" s="56">
        <v>4.1795999999999998</v>
      </c>
      <c r="G10" s="56">
        <v>234.18260000000001</v>
      </c>
      <c r="H10" s="56">
        <v>7.5134999999999996</v>
      </c>
      <c r="I10" s="58">
        <v>38.473599999999998</v>
      </c>
      <c r="J10" s="58">
        <v>49.918300000000002</v>
      </c>
      <c r="K10" s="90">
        <v>1.2800000000000001E-2</v>
      </c>
      <c r="L10" s="23"/>
      <c r="M10" s="34"/>
      <c r="N10" s="34"/>
      <c r="S10" s="38"/>
    </row>
    <row r="11" spans="1:19" x14ac:dyDescent="0.25">
      <c r="A11" s="25">
        <f t="shared" ref="A11:A38" si="0">+A10+1</f>
        <v>41278</v>
      </c>
      <c r="B11" s="8">
        <v>92.518600000000006</v>
      </c>
      <c r="C11" s="56">
        <v>0.30709999999999998</v>
      </c>
      <c r="D11" s="58">
        <v>2.1038000000000001</v>
      </c>
      <c r="E11" s="56">
        <v>2.4108999999999998</v>
      </c>
      <c r="F11" s="56">
        <v>4.3780000000000001</v>
      </c>
      <c r="G11" s="56">
        <v>238.99979999999999</v>
      </c>
      <c r="H11" s="56">
        <v>6.7160000000000002</v>
      </c>
      <c r="I11" s="58">
        <v>38.557299999999998</v>
      </c>
      <c r="J11" s="58">
        <v>49.9649</v>
      </c>
      <c r="K11" s="90">
        <v>3.7699999999999997E-2</v>
      </c>
      <c r="L11" s="23"/>
      <c r="M11" s="34"/>
      <c r="N11" s="34"/>
      <c r="S11" s="38"/>
    </row>
    <row r="12" spans="1:19" x14ac:dyDescent="0.25">
      <c r="A12" s="25">
        <f t="shared" si="0"/>
        <v>41279</v>
      </c>
      <c r="B12" s="8">
        <v>92.610399999999998</v>
      </c>
      <c r="C12" s="56">
        <v>0.33260000000000001</v>
      </c>
      <c r="D12" s="58">
        <v>2.0596000000000001</v>
      </c>
      <c r="E12" s="56">
        <v>2.3921999999999999</v>
      </c>
      <c r="F12" s="56">
        <v>4.3151999999999999</v>
      </c>
      <c r="G12" s="56">
        <v>241.80269999999999</v>
      </c>
      <c r="H12" s="56">
        <v>7.0590999999999999</v>
      </c>
      <c r="I12" s="58">
        <v>38.521799999999999</v>
      </c>
      <c r="J12" s="58">
        <v>49.935400000000001</v>
      </c>
      <c r="K12" s="90">
        <v>3.6499999999999998E-2</v>
      </c>
      <c r="L12" s="23"/>
      <c r="M12" s="34"/>
      <c r="N12" s="34"/>
    </row>
    <row r="13" spans="1:19" x14ac:dyDescent="0.25">
      <c r="A13" s="25">
        <f t="shared" si="0"/>
        <v>41280</v>
      </c>
      <c r="B13" s="8">
        <v>92.545500000000004</v>
      </c>
      <c r="C13" s="56">
        <v>0.33510000000000001</v>
      </c>
      <c r="D13" s="58">
        <v>2.0449999999999999</v>
      </c>
      <c r="E13" s="56">
        <v>2.3801000000000001</v>
      </c>
      <c r="F13" s="56">
        <v>4.3693999999999997</v>
      </c>
      <c r="G13" s="56">
        <v>241.0797</v>
      </c>
      <c r="H13" s="56">
        <v>7.3185000000000002</v>
      </c>
      <c r="I13" s="58">
        <v>38.570399999999999</v>
      </c>
      <c r="J13" s="58">
        <v>49.979100000000003</v>
      </c>
      <c r="K13" s="90">
        <v>6.5100000000000005E-2</v>
      </c>
      <c r="L13" s="23"/>
      <c r="M13" s="34"/>
      <c r="N13" s="34"/>
    </row>
    <row r="14" spans="1:19" x14ac:dyDescent="0.25">
      <c r="A14" s="25">
        <f t="shared" si="0"/>
        <v>41281</v>
      </c>
      <c r="B14" s="8">
        <v>92.496799999999993</v>
      </c>
      <c r="C14" s="56">
        <v>0.33</v>
      </c>
      <c r="D14" s="58">
        <v>1.9831000000000001</v>
      </c>
      <c r="E14" s="56">
        <v>2.3130999999999999</v>
      </c>
      <c r="F14" s="56">
        <v>4.4657</v>
      </c>
      <c r="G14" s="56">
        <v>236.16630000000001</v>
      </c>
      <c r="H14" s="56">
        <v>7.6216999999999997</v>
      </c>
      <c r="I14" s="58">
        <v>38.641100000000002</v>
      </c>
      <c r="J14" s="58">
        <v>50.052500000000002</v>
      </c>
      <c r="K14" s="90">
        <v>7.0499999999999993E-2</v>
      </c>
      <c r="L14" s="23"/>
      <c r="M14" s="34"/>
      <c r="N14" s="34"/>
    </row>
    <row r="15" spans="1:19" x14ac:dyDescent="0.25">
      <c r="A15" s="25">
        <f t="shared" si="0"/>
        <v>41282</v>
      </c>
      <c r="B15" s="8">
        <v>93.044200000000004</v>
      </c>
      <c r="C15" s="56">
        <v>0.32200000000000001</v>
      </c>
      <c r="D15" s="56">
        <v>2.0051000000000001</v>
      </c>
      <c r="E15" s="56">
        <v>2.3271000000000002</v>
      </c>
      <c r="F15" s="56">
        <v>4.0133999999999999</v>
      </c>
      <c r="G15" s="56">
        <v>236.87899999999999</v>
      </c>
      <c r="H15" s="56">
        <v>8.5785</v>
      </c>
      <c r="I15" s="58">
        <v>38.441699999999997</v>
      </c>
      <c r="J15" s="58">
        <v>49.933</v>
      </c>
      <c r="K15" s="90">
        <v>5.96E-2</v>
      </c>
      <c r="L15" s="23"/>
      <c r="M15" s="34"/>
      <c r="N15" s="34"/>
    </row>
    <row r="16" spans="1:19" x14ac:dyDescent="0.25">
      <c r="A16" s="25">
        <f t="shared" si="0"/>
        <v>41283</v>
      </c>
      <c r="B16" s="8">
        <v>92.821600000000004</v>
      </c>
      <c r="C16" s="56">
        <v>0.33300000000000002</v>
      </c>
      <c r="D16" s="56">
        <v>1.9656</v>
      </c>
      <c r="E16" s="56">
        <v>2.2986</v>
      </c>
      <c r="F16" s="56">
        <v>4.2724000000000002</v>
      </c>
      <c r="G16" s="56">
        <v>238.8563</v>
      </c>
      <c r="H16" s="56">
        <v>8.8760999999999992</v>
      </c>
      <c r="I16" s="58">
        <v>38.512099999999997</v>
      </c>
      <c r="J16" s="58">
        <v>49.977600000000002</v>
      </c>
      <c r="K16" s="90">
        <v>8.7599999999999997E-2</v>
      </c>
      <c r="L16" s="23"/>
      <c r="M16" s="34"/>
      <c r="N16" s="34"/>
    </row>
    <row r="17" spans="1:14" x14ac:dyDescent="0.25">
      <c r="A17" s="25">
        <f t="shared" si="0"/>
        <v>41284</v>
      </c>
      <c r="B17" s="8">
        <v>92.917100000000005</v>
      </c>
      <c r="C17" s="56">
        <v>0.31869999999999998</v>
      </c>
      <c r="D17" s="56">
        <v>1.9947999999999999</v>
      </c>
      <c r="E17" s="56">
        <v>2.3136000000000001</v>
      </c>
      <c r="F17" s="56">
        <v>4.1375999999999999</v>
      </c>
      <c r="G17" s="56">
        <v>235.01249999999999</v>
      </c>
      <c r="H17" s="56">
        <v>8.6265000000000001</v>
      </c>
      <c r="I17" s="58">
        <v>38.486800000000002</v>
      </c>
      <c r="J17" s="58">
        <v>49.962899999999998</v>
      </c>
      <c r="K17" s="90">
        <v>5.16E-2</v>
      </c>
      <c r="L17" s="23"/>
      <c r="M17" s="34"/>
      <c r="N17" s="34"/>
    </row>
    <row r="18" spans="1:14" x14ac:dyDescent="0.25">
      <c r="A18" s="25">
        <f t="shared" si="0"/>
        <v>41285</v>
      </c>
      <c r="B18" s="8">
        <v>92.605199999999996</v>
      </c>
      <c r="C18" s="56">
        <v>0.32019999999999998</v>
      </c>
      <c r="D18" s="56">
        <v>1.9941</v>
      </c>
      <c r="E18" s="56">
        <v>2.3142999999999998</v>
      </c>
      <c r="F18" s="56">
        <v>4.4603000000000002</v>
      </c>
      <c r="G18" s="56">
        <v>255.37219999999999</v>
      </c>
      <c r="H18" s="56">
        <v>8.4449000000000005</v>
      </c>
      <c r="I18" s="58">
        <v>38.566600000000001</v>
      </c>
      <c r="J18" s="58">
        <v>50.000900000000001</v>
      </c>
      <c r="K18" s="90">
        <v>7.1199999999999999E-2</v>
      </c>
      <c r="L18" s="23"/>
      <c r="M18" s="34"/>
      <c r="N18" s="34"/>
    </row>
    <row r="19" spans="1:14" x14ac:dyDescent="0.25">
      <c r="A19" s="25">
        <f t="shared" si="0"/>
        <v>41286</v>
      </c>
      <c r="B19" s="8">
        <v>92.653700000000001</v>
      </c>
      <c r="C19" s="56">
        <v>0.31990000000000002</v>
      </c>
      <c r="D19" s="56">
        <v>1.9916</v>
      </c>
      <c r="E19" s="56">
        <v>2.3115000000000001</v>
      </c>
      <c r="F19" s="56">
        <v>4.4139999999999997</v>
      </c>
      <c r="G19" s="56">
        <v>255.37219999999999</v>
      </c>
      <c r="H19" s="56">
        <v>8.7963000000000005</v>
      </c>
      <c r="I19" s="58">
        <v>38.560299999999998</v>
      </c>
      <c r="J19" s="58">
        <v>49.996499999999997</v>
      </c>
      <c r="K19" s="90">
        <v>4.3700000000000003E-2</v>
      </c>
      <c r="L19" s="23"/>
      <c r="M19" s="34"/>
      <c r="N19" s="34"/>
    </row>
    <row r="20" spans="1:14" x14ac:dyDescent="0.25">
      <c r="A20" s="25">
        <f t="shared" si="0"/>
        <v>41287</v>
      </c>
      <c r="B20" s="8">
        <v>92.415499999999994</v>
      </c>
      <c r="C20" s="56">
        <v>0.27579999999999999</v>
      </c>
      <c r="D20" s="56">
        <v>2.1175000000000002</v>
      </c>
      <c r="E20" s="56">
        <v>2.3933</v>
      </c>
      <c r="F20" s="56">
        <v>4.4935</v>
      </c>
      <c r="G20" s="56">
        <v>255.37219999999999</v>
      </c>
      <c r="H20" s="56">
        <v>7.6783000000000001</v>
      </c>
      <c r="I20" s="58">
        <v>38.683100000000003</v>
      </c>
      <c r="J20" s="58">
        <v>50.040599999999998</v>
      </c>
      <c r="K20" s="90">
        <v>7.2099999999999997E-2</v>
      </c>
      <c r="L20" s="23"/>
      <c r="M20" s="34"/>
      <c r="N20" s="34"/>
    </row>
    <row r="21" spans="1:14" x14ac:dyDescent="0.25">
      <c r="A21" s="25">
        <f t="shared" si="0"/>
        <v>41288</v>
      </c>
      <c r="B21" s="8">
        <v>93.213099999999997</v>
      </c>
      <c r="C21" s="56">
        <v>0.30280000000000001</v>
      </c>
      <c r="D21" s="56">
        <v>2.141</v>
      </c>
      <c r="E21" s="56">
        <v>2.4438</v>
      </c>
      <c r="F21" s="56">
        <v>3.7839</v>
      </c>
      <c r="G21" s="56">
        <v>255.37219999999999</v>
      </c>
      <c r="H21" s="56">
        <v>7.6071999999999997</v>
      </c>
      <c r="I21" s="58">
        <v>38.302300000000002</v>
      </c>
      <c r="J21" s="58">
        <v>49.804299999999998</v>
      </c>
      <c r="K21" s="90">
        <v>7.0199999999999999E-2</v>
      </c>
      <c r="L21" s="23"/>
      <c r="M21" s="34"/>
      <c r="N21" s="34"/>
    </row>
    <row r="22" spans="1:14" x14ac:dyDescent="0.25">
      <c r="A22" s="25">
        <f t="shared" si="0"/>
        <v>41289</v>
      </c>
      <c r="B22" s="8">
        <v>93.048599999999993</v>
      </c>
      <c r="C22" s="56">
        <v>0.32769999999999999</v>
      </c>
      <c r="D22" s="56">
        <v>2.1112000000000002</v>
      </c>
      <c r="E22" s="56">
        <v>2.4388999999999998</v>
      </c>
      <c r="F22" s="56">
        <v>3.9257</v>
      </c>
      <c r="G22" s="56">
        <v>234.23269999999999</v>
      </c>
      <c r="H22" s="56">
        <v>7.3308999999999997</v>
      </c>
      <c r="I22" s="58">
        <v>38.3613</v>
      </c>
      <c r="J22" s="58">
        <v>49.835299999999997</v>
      </c>
      <c r="K22" s="90">
        <v>4.87E-2</v>
      </c>
      <c r="L22" s="23"/>
      <c r="M22" s="34"/>
      <c r="N22" s="34"/>
    </row>
    <row r="23" spans="1:14" x14ac:dyDescent="0.25">
      <c r="A23" s="25">
        <f t="shared" si="0"/>
        <v>41290</v>
      </c>
      <c r="B23" s="8">
        <v>93.042299999999997</v>
      </c>
      <c r="C23" s="56">
        <v>0.34460000000000002</v>
      </c>
      <c r="D23" s="56">
        <v>2.0142000000000002</v>
      </c>
      <c r="E23" s="56">
        <v>2.3588</v>
      </c>
      <c r="F23" s="56">
        <v>3.9969000000000001</v>
      </c>
      <c r="G23" s="56">
        <v>242.62909999999999</v>
      </c>
      <c r="H23" s="56">
        <v>7.3193999999999999</v>
      </c>
      <c r="I23" s="58">
        <v>38.421799999999998</v>
      </c>
      <c r="J23" s="58">
        <v>49.902099999999997</v>
      </c>
      <c r="K23" s="90">
        <v>6.7500000000000004E-2</v>
      </c>
      <c r="L23" s="23"/>
      <c r="M23" s="34"/>
      <c r="N23" s="34"/>
    </row>
    <row r="24" spans="1:14" x14ac:dyDescent="0.25">
      <c r="A24" s="25">
        <f t="shared" si="0"/>
        <v>41291</v>
      </c>
      <c r="B24" s="8">
        <v>93.0672</v>
      </c>
      <c r="C24" s="56">
        <v>0.34699999999999998</v>
      </c>
      <c r="D24" s="56">
        <v>2.0152000000000001</v>
      </c>
      <c r="E24" s="56">
        <v>2.3620999999999999</v>
      </c>
      <c r="F24" s="56">
        <v>3.9481999999999999</v>
      </c>
      <c r="G24" s="56">
        <v>244.86680000000001</v>
      </c>
      <c r="H24" s="56">
        <v>7.8708999999999998</v>
      </c>
      <c r="I24" s="58">
        <v>38.42</v>
      </c>
      <c r="J24" s="58">
        <v>49.8979</v>
      </c>
      <c r="K24" s="90">
        <v>8.2400000000000001E-2</v>
      </c>
      <c r="L24" s="23"/>
      <c r="M24" s="34"/>
      <c r="N24" s="34"/>
    </row>
    <row r="25" spans="1:14" x14ac:dyDescent="0.25">
      <c r="A25" s="25">
        <f t="shared" si="0"/>
        <v>41292</v>
      </c>
      <c r="B25" s="8">
        <v>92.861599999999996</v>
      </c>
      <c r="C25" s="56">
        <v>0.34739999999999999</v>
      </c>
      <c r="D25" s="56">
        <v>1.9718</v>
      </c>
      <c r="E25" s="56">
        <v>2.3191999999999999</v>
      </c>
      <c r="F25" s="56">
        <v>4.2172000000000001</v>
      </c>
      <c r="G25" s="56">
        <v>245.4599</v>
      </c>
      <c r="H25" s="56">
        <v>8.4253999999999998</v>
      </c>
      <c r="I25" s="58">
        <v>38.4923</v>
      </c>
      <c r="J25" s="58">
        <v>49.959600000000002</v>
      </c>
      <c r="K25" s="90">
        <v>8.5699999999999998E-2</v>
      </c>
      <c r="L25" s="23"/>
      <c r="M25" s="34"/>
      <c r="N25" s="34"/>
    </row>
    <row r="26" spans="1:14" x14ac:dyDescent="0.25">
      <c r="A26" s="25">
        <f t="shared" si="0"/>
        <v>41293</v>
      </c>
      <c r="B26" s="8">
        <v>93.024799999999999</v>
      </c>
      <c r="C26" s="56">
        <v>0.31380000000000002</v>
      </c>
      <c r="D26" s="56">
        <v>2.0103</v>
      </c>
      <c r="E26" s="56">
        <v>2.3241000000000001</v>
      </c>
      <c r="F26" s="56">
        <v>4.0776000000000003</v>
      </c>
      <c r="G26" s="56">
        <v>239.63749999999999</v>
      </c>
      <c r="H26" s="56">
        <v>8.7428000000000008</v>
      </c>
      <c r="I26" s="58">
        <v>38.4345</v>
      </c>
      <c r="J26" s="58">
        <v>49.9298</v>
      </c>
      <c r="K26" s="90">
        <v>9.2799999999999994E-2</v>
      </c>
      <c r="L26" s="23"/>
      <c r="M26" s="34"/>
      <c r="N26" s="34"/>
    </row>
    <row r="27" spans="1:14" x14ac:dyDescent="0.25">
      <c r="A27" s="25">
        <f t="shared" si="0"/>
        <v>41294</v>
      </c>
      <c r="B27" s="8">
        <v>92.78</v>
      </c>
      <c r="C27" s="56">
        <v>0.29049999999999998</v>
      </c>
      <c r="D27" s="56">
        <v>2.0179</v>
      </c>
      <c r="E27" s="56">
        <v>2.3083999999999998</v>
      </c>
      <c r="F27" s="56">
        <v>4.3383000000000003</v>
      </c>
      <c r="G27" s="56">
        <v>230.1217</v>
      </c>
      <c r="H27" s="56">
        <v>8.8619000000000003</v>
      </c>
      <c r="I27" s="58">
        <v>38.500799999999998</v>
      </c>
      <c r="J27" s="58">
        <v>49.970700000000001</v>
      </c>
      <c r="K27" s="90">
        <v>9.6100000000000005E-2</v>
      </c>
      <c r="L27" s="23"/>
      <c r="M27" s="34"/>
      <c r="N27" s="34"/>
    </row>
    <row r="28" spans="1:14" x14ac:dyDescent="0.25">
      <c r="A28" s="25">
        <f t="shared" si="0"/>
        <v>41295</v>
      </c>
      <c r="B28" s="8">
        <v>92.764700000000005</v>
      </c>
      <c r="C28" s="56">
        <v>0.31969999999999998</v>
      </c>
      <c r="D28" s="56">
        <v>1.9347000000000001</v>
      </c>
      <c r="E28" s="56">
        <v>2.2543000000000002</v>
      </c>
      <c r="F28" s="56">
        <v>4.3181000000000003</v>
      </c>
      <c r="G28" s="56">
        <v>227.99850000000001</v>
      </c>
      <c r="H28" s="56">
        <v>9.2063000000000006</v>
      </c>
      <c r="I28" s="58">
        <v>38.584800000000001</v>
      </c>
      <c r="J28" s="58">
        <v>50.0471</v>
      </c>
      <c r="K28" s="90">
        <v>0.1027</v>
      </c>
      <c r="L28" s="23"/>
      <c r="M28" s="34"/>
      <c r="N28" s="34"/>
    </row>
    <row r="29" spans="1:14" x14ac:dyDescent="0.25">
      <c r="A29" s="25">
        <f t="shared" si="0"/>
        <v>41296</v>
      </c>
      <c r="B29" s="8">
        <v>92.712000000000003</v>
      </c>
      <c r="C29" s="56">
        <v>0.29680000000000001</v>
      </c>
      <c r="D29" s="56">
        <v>2.0041000000000002</v>
      </c>
      <c r="E29" s="56">
        <v>2.3010000000000002</v>
      </c>
      <c r="F29" s="56">
        <v>4.3597999999999999</v>
      </c>
      <c r="G29" s="56">
        <v>231.96889999999999</v>
      </c>
      <c r="H29" s="56">
        <v>9.1417999999999999</v>
      </c>
      <c r="I29" s="58">
        <v>38.558700000000002</v>
      </c>
      <c r="J29" s="58">
        <v>50.018300000000004</v>
      </c>
      <c r="K29" s="90">
        <v>6.8699999999999997E-2</v>
      </c>
      <c r="L29" s="23"/>
      <c r="M29" s="34"/>
      <c r="N29" s="34"/>
    </row>
    <row r="30" spans="1:14" x14ac:dyDescent="0.25">
      <c r="A30" s="25">
        <f t="shared" si="0"/>
        <v>41297</v>
      </c>
      <c r="B30" s="8">
        <v>92.363399999999999</v>
      </c>
      <c r="C30" s="56">
        <v>0.26769999999999999</v>
      </c>
      <c r="D30" s="56">
        <v>2.1206</v>
      </c>
      <c r="E30" s="56">
        <v>2.3881999999999999</v>
      </c>
      <c r="F30" s="56">
        <v>4.6067999999999998</v>
      </c>
      <c r="G30" s="56">
        <v>233.49250000000001</v>
      </c>
      <c r="H30" s="56">
        <v>9.1844000000000001</v>
      </c>
      <c r="I30" s="58">
        <v>38.602899999999998</v>
      </c>
      <c r="J30" s="58">
        <v>50.011800000000001</v>
      </c>
      <c r="K30" s="90">
        <v>6.0299999999999999E-2</v>
      </c>
      <c r="L30" s="23"/>
      <c r="M30" s="34"/>
      <c r="N30" s="34"/>
    </row>
    <row r="31" spans="1:14" x14ac:dyDescent="0.25">
      <c r="A31" s="25">
        <f t="shared" si="0"/>
        <v>41298</v>
      </c>
      <c r="B31" s="8">
        <v>92.041600000000003</v>
      </c>
      <c r="C31" s="56">
        <v>0.223</v>
      </c>
      <c r="D31" s="56">
        <v>2.2103999999999999</v>
      </c>
      <c r="E31" s="56">
        <v>2.4335</v>
      </c>
      <c r="F31" s="56">
        <v>4.8186999999999998</v>
      </c>
      <c r="G31" s="56">
        <v>230.91300000000001</v>
      </c>
      <c r="H31" s="56">
        <v>9.4628999999999994</v>
      </c>
      <c r="I31" s="58">
        <v>38.684699999999999</v>
      </c>
      <c r="J31" s="58">
        <v>50.049199999999999</v>
      </c>
      <c r="K31" s="90">
        <v>0.1138</v>
      </c>
      <c r="L31" s="23"/>
      <c r="M31" s="34"/>
      <c r="N31" s="34"/>
    </row>
    <row r="32" spans="1:14" x14ac:dyDescent="0.25">
      <c r="A32" s="25">
        <f t="shared" si="0"/>
        <v>41299</v>
      </c>
      <c r="B32" s="8">
        <v>91.758799999999994</v>
      </c>
      <c r="C32" s="56">
        <v>0.2253</v>
      </c>
      <c r="D32" s="56">
        <v>2.2090000000000001</v>
      </c>
      <c r="E32" s="56">
        <v>2.4342000000000001</v>
      </c>
      <c r="F32" s="56">
        <v>5.0930999999999997</v>
      </c>
      <c r="G32" s="56">
        <v>229.8296</v>
      </c>
      <c r="H32" s="56">
        <v>9.5137</v>
      </c>
      <c r="I32" s="58">
        <v>38.761000000000003</v>
      </c>
      <c r="J32" s="58">
        <v>50.092500000000001</v>
      </c>
      <c r="K32" s="90">
        <v>0.10879999999999999</v>
      </c>
      <c r="L32" s="23"/>
      <c r="M32" s="34"/>
      <c r="N32" s="34"/>
    </row>
    <row r="33" spans="1:14" x14ac:dyDescent="0.25">
      <c r="A33" s="25">
        <f t="shared" si="0"/>
        <v>41300</v>
      </c>
      <c r="B33" s="8">
        <v>91.828500000000005</v>
      </c>
      <c r="C33" s="56">
        <v>0.22220000000000001</v>
      </c>
      <c r="D33" s="56">
        <v>2.1911999999999998</v>
      </c>
      <c r="E33" s="56">
        <v>2.4134000000000002</v>
      </c>
      <c r="F33" s="56">
        <v>5.0244</v>
      </c>
      <c r="G33" s="56">
        <v>228.83179999999999</v>
      </c>
      <c r="H33" s="56">
        <v>8.8445</v>
      </c>
      <c r="I33" s="58">
        <v>38.7639</v>
      </c>
      <c r="J33" s="58">
        <v>50.103999999999999</v>
      </c>
      <c r="K33" s="90">
        <v>8.1600000000000006E-2</v>
      </c>
      <c r="L33" s="23"/>
      <c r="M33" s="34"/>
      <c r="N33" s="34"/>
    </row>
    <row r="34" spans="1:14" x14ac:dyDescent="0.25">
      <c r="A34" s="25">
        <f t="shared" si="0"/>
        <v>41301</v>
      </c>
      <c r="B34" s="8">
        <v>92.294499999999999</v>
      </c>
      <c r="C34" s="56">
        <v>0.2417</v>
      </c>
      <c r="D34" s="56">
        <v>2.2458</v>
      </c>
      <c r="E34" s="56">
        <v>2.4874999999999998</v>
      </c>
      <c r="F34" s="56">
        <v>4.6036999999999999</v>
      </c>
      <c r="G34" s="56">
        <v>227.6164</v>
      </c>
      <c r="H34" s="56">
        <v>9.2666000000000004</v>
      </c>
      <c r="I34" s="58">
        <v>38.542499999999997</v>
      </c>
      <c r="J34" s="58">
        <v>49.938899999999997</v>
      </c>
      <c r="K34" s="90">
        <v>5.9200000000000003E-2</v>
      </c>
      <c r="L34" s="23"/>
      <c r="M34" s="34"/>
      <c r="N34" s="34"/>
    </row>
    <row r="35" spans="1:14" x14ac:dyDescent="0.25">
      <c r="A35" s="25">
        <f t="shared" si="0"/>
        <v>41302</v>
      </c>
      <c r="B35" s="8">
        <v>92.528599999999997</v>
      </c>
      <c r="C35" s="56">
        <v>0.3271</v>
      </c>
      <c r="D35" s="56">
        <v>2.0373000000000001</v>
      </c>
      <c r="E35" s="56">
        <v>2.3643000000000001</v>
      </c>
      <c r="F35" s="56">
        <v>4.4512999999999998</v>
      </c>
      <c r="G35" s="56">
        <v>226.822</v>
      </c>
      <c r="H35" s="56">
        <v>9.4105000000000008</v>
      </c>
      <c r="I35" s="58">
        <v>38.577199999999998</v>
      </c>
      <c r="J35" s="58">
        <v>49.993699999999997</v>
      </c>
      <c r="K35" s="90">
        <v>8.2699999999999996E-2</v>
      </c>
      <c r="L35" s="23"/>
      <c r="M35" s="34"/>
      <c r="N35" s="34"/>
    </row>
    <row r="36" spans="1:14" x14ac:dyDescent="0.25">
      <c r="A36" s="25">
        <f t="shared" si="0"/>
        <v>41303</v>
      </c>
      <c r="B36" s="8">
        <v>92.318700000000007</v>
      </c>
      <c r="C36" s="56">
        <v>0.31919999999999998</v>
      </c>
      <c r="D36" s="56">
        <v>2.0209999999999999</v>
      </c>
      <c r="E36" s="56">
        <v>2.3401999999999998</v>
      </c>
      <c r="F36" s="56">
        <v>4.6277999999999997</v>
      </c>
      <c r="G36" s="56">
        <v>230.52090000000001</v>
      </c>
      <c r="H36" s="56">
        <v>9.6576000000000004</v>
      </c>
      <c r="I36" s="58">
        <v>38.671900000000001</v>
      </c>
      <c r="J36" s="58">
        <v>50.0608</v>
      </c>
      <c r="K36" s="90">
        <v>9.1399999999999995E-2</v>
      </c>
      <c r="L36" s="23"/>
      <c r="M36" s="34"/>
      <c r="N36" s="34"/>
    </row>
    <row r="37" spans="1:14" x14ac:dyDescent="0.25">
      <c r="A37" s="25">
        <f t="shared" si="0"/>
        <v>41304</v>
      </c>
      <c r="B37" s="8">
        <v>92.797499999999999</v>
      </c>
      <c r="C37" s="56">
        <v>0.31259999999999999</v>
      </c>
      <c r="D37" s="56">
        <v>2.1419999999999999</v>
      </c>
      <c r="E37" s="56">
        <v>2.4546000000000001</v>
      </c>
      <c r="F37" s="56">
        <v>4.1391999999999998</v>
      </c>
      <c r="G37" s="56">
        <v>232.63239999999999</v>
      </c>
      <c r="H37" s="56">
        <v>7.5617000000000001</v>
      </c>
      <c r="I37" s="58">
        <v>38.424599999999998</v>
      </c>
      <c r="J37" s="58">
        <v>49.868600000000001</v>
      </c>
      <c r="K37" s="90">
        <v>6.7599999999999993E-2</v>
      </c>
      <c r="L37" s="23"/>
      <c r="M37" s="34"/>
      <c r="N37" s="34"/>
    </row>
    <row r="38" spans="1:14" ht="15.75" thickBot="1" x14ac:dyDescent="0.3">
      <c r="A38" s="25">
        <f t="shared" si="0"/>
        <v>41305</v>
      </c>
      <c r="B38" s="8">
        <v>92.494399999999999</v>
      </c>
      <c r="C38" s="57">
        <v>0.2833</v>
      </c>
      <c r="D38" s="57">
        <v>2.1669999999999998</v>
      </c>
      <c r="E38" s="57">
        <v>2.4502999999999999</v>
      </c>
      <c r="F38" s="57">
        <v>4.4019000000000004</v>
      </c>
      <c r="G38" s="57">
        <v>230.88149999999999</v>
      </c>
      <c r="H38" s="57">
        <v>8.3727999999999998</v>
      </c>
      <c r="I38" s="59">
        <v>38.530799999999999</v>
      </c>
      <c r="J38" s="59">
        <v>49.938699999999997</v>
      </c>
      <c r="K38" s="91">
        <v>9.8599999999999993E-2</v>
      </c>
      <c r="L38" s="23"/>
      <c r="M38" s="34"/>
      <c r="N38" s="34"/>
    </row>
    <row r="39" spans="1:14" x14ac:dyDescent="0.25">
      <c r="A39" s="95" t="s">
        <v>18</v>
      </c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10"/>
      <c r="M39" s="10"/>
      <c r="N39" s="10"/>
    </row>
    <row r="40" spans="1:14" ht="6.75" customHeight="1" thickBot="1" x14ac:dyDescent="0.3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35"/>
      <c r="N40" s="35"/>
    </row>
    <row r="41" spans="1:14" x14ac:dyDescent="0.25">
      <c r="A41" s="30" t="s">
        <v>19</v>
      </c>
      <c r="B41" s="12">
        <f t="shared" ref="B41:K41" si="1">+MIN(B8:B38)</f>
        <v>91.758799999999994</v>
      </c>
      <c r="C41" s="12">
        <f t="shared" si="1"/>
        <v>0.22220000000000001</v>
      </c>
      <c r="D41" s="12">
        <f t="shared" si="1"/>
        <v>1.9347000000000001</v>
      </c>
      <c r="E41" s="12">
        <f t="shared" si="1"/>
        <v>2.2543000000000002</v>
      </c>
      <c r="F41" s="12">
        <f t="shared" si="1"/>
        <v>3.7839</v>
      </c>
      <c r="G41" s="12">
        <f t="shared" si="1"/>
        <v>226.822</v>
      </c>
      <c r="H41" s="12">
        <f t="shared" si="1"/>
        <v>6.7160000000000002</v>
      </c>
      <c r="I41" s="12">
        <f t="shared" si="1"/>
        <v>38.302300000000002</v>
      </c>
      <c r="J41" s="12">
        <f t="shared" si="1"/>
        <v>49.804299999999998</v>
      </c>
      <c r="K41" s="26">
        <f t="shared" si="1"/>
        <v>1.2800000000000001E-2</v>
      </c>
      <c r="L41" s="13"/>
      <c r="M41" s="71">
        <f>+MIN(M8:M38)</f>
        <v>0</v>
      </c>
      <c r="N41" s="26">
        <f>+MIN(N8:N38)</f>
        <v>0</v>
      </c>
    </row>
    <row r="42" spans="1:14" x14ac:dyDescent="0.25">
      <c r="A42" s="31" t="s">
        <v>20</v>
      </c>
      <c r="B42" s="14">
        <f t="shared" ref="B42:K42" si="2">+IF(ISERROR(AVERAGE(B8:B38)),"",AVERAGE(B8:B38))</f>
        <v>92.607170967741951</v>
      </c>
      <c r="C42" s="14">
        <f t="shared" si="2"/>
        <v>0.30158064516129035</v>
      </c>
      <c r="D42" s="14">
        <f t="shared" si="2"/>
        <v>2.0749096774193552</v>
      </c>
      <c r="E42" s="14">
        <f t="shared" si="2"/>
        <v>2.3764838709677418</v>
      </c>
      <c r="F42" s="14">
        <f t="shared" si="2"/>
        <v>4.3636612903225807</v>
      </c>
      <c r="G42" s="14">
        <f t="shared" si="2"/>
        <v>237.95486129032255</v>
      </c>
      <c r="H42" s="14">
        <f t="shared" si="2"/>
        <v>8.3493870967741941</v>
      </c>
      <c r="I42" s="14">
        <f t="shared" si="2"/>
        <v>38.543848387096766</v>
      </c>
      <c r="J42" s="14">
        <f t="shared" si="2"/>
        <v>49.972622580645158</v>
      </c>
      <c r="K42" s="27">
        <f t="shared" si="2"/>
        <v>7.1287096774193537E-2</v>
      </c>
      <c r="L42" s="13"/>
      <c r="M42" s="72" t="str">
        <f>+IF(ISERROR(AVERAGE(M8:M38)),"",AVERAGE(M8:M38))</f>
        <v/>
      </c>
      <c r="N42" s="27" t="str">
        <f>+IF(ISERROR(AVERAGE(N8:N38)),"",AVERAGE(N8:N38))</f>
        <v/>
      </c>
    </row>
    <row r="43" spans="1:14" x14ac:dyDescent="0.25">
      <c r="A43" s="32" t="s">
        <v>21</v>
      </c>
      <c r="B43" s="15">
        <f t="shared" ref="B43:K43" si="3">+MAX(B8:B38)</f>
        <v>93.213099999999997</v>
      </c>
      <c r="C43" s="15">
        <f t="shared" si="3"/>
        <v>0.34739999999999999</v>
      </c>
      <c r="D43" s="15">
        <f t="shared" si="3"/>
        <v>2.2458</v>
      </c>
      <c r="E43" s="15">
        <f t="shared" si="3"/>
        <v>2.4874999999999998</v>
      </c>
      <c r="F43" s="15">
        <f t="shared" si="3"/>
        <v>5.0930999999999997</v>
      </c>
      <c r="G43" s="15">
        <f t="shared" si="3"/>
        <v>255.37219999999999</v>
      </c>
      <c r="H43" s="15">
        <f t="shared" si="3"/>
        <v>9.6576000000000004</v>
      </c>
      <c r="I43" s="15">
        <f t="shared" si="3"/>
        <v>38.7639</v>
      </c>
      <c r="J43" s="15">
        <f t="shared" si="3"/>
        <v>50.103999999999999</v>
      </c>
      <c r="K43" s="28">
        <f t="shared" si="3"/>
        <v>0.1138</v>
      </c>
      <c r="L43" s="13"/>
      <c r="M43" s="73">
        <f>+MAX(M8:M38)</f>
        <v>0</v>
      </c>
      <c r="N43" s="28">
        <f>+MAX(N8:N38)</f>
        <v>0</v>
      </c>
    </row>
    <row r="44" spans="1:14" ht="15.75" thickBot="1" x14ac:dyDescent="0.3">
      <c r="A44" s="33" t="s">
        <v>22</v>
      </c>
      <c r="B44" s="19">
        <f t="shared" ref="B44:K44" si="4">IF(ISERROR(STDEV(B8:B38)),"",STDEV(B8:B38))</f>
        <v>0.35836900181567777</v>
      </c>
      <c r="C44" s="19">
        <f t="shared" si="4"/>
        <v>3.8768633535843783E-2</v>
      </c>
      <c r="D44" s="19">
        <f t="shared" si="4"/>
        <v>8.808195938949398E-2</v>
      </c>
      <c r="E44" s="19">
        <f t="shared" si="4"/>
        <v>6.1851667165750628E-2</v>
      </c>
      <c r="F44" s="19">
        <f t="shared" si="4"/>
        <v>0.29846182969509888</v>
      </c>
      <c r="G44" s="19">
        <f t="shared" si="4"/>
        <v>8.6026760553011403</v>
      </c>
      <c r="H44" s="19">
        <f t="shared" si="4"/>
        <v>0.82882787507094846</v>
      </c>
      <c r="I44" s="19">
        <f t="shared" si="4"/>
        <v>0.10829235390358168</v>
      </c>
      <c r="J44" s="19">
        <f t="shared" si="4"/>
        <v>7.0531358083609608E-2</v>
      </c>
      <c r="K44" s="29">
        <f t="shared" si="4"/>
        <v>2.3116945327839564E-2</v>
      </c>
      <c r="L44" s="13"/>
      <c r="M44" s="74" t="str">
        <f>IF(ISERROR(STDEV(M8:M38)),"",STDEV(M8:M38))</f>
        <v/>
      </c>
      <c r="N44" s="29" t="str">
        <f>IF(ISERROR(STDEV(N8:N38)),"",STDEV(N8:N38))</f>
        <v/>
      </c>
    </row>
    <row r="45" spans="1:14" ht="6.75" customHeight="1" x14ac:dyDescent="0.25">
      <c r="A45" s="16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</row>
    <row r="46" spans="1:14" x14ac:dyDescent="0.25">
      <c r="A46" s="18" t="s">
        <v>23</v>
      </c>
      <c r="B46" s="96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8"/>
    </row>
    <row r="47" spans="1:14" x14ac:dyDescent="0.25">
      <c r="A47" s="16"/>
      <c r="B47" s="99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1"/>
    </row>
    <row r="48" spans="1:14" x14ac:dyDescent="0.25">
      <c r="A48" s="16"/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1"/>
    </row>
    <row r="49" spans="1:14" x14ac:dyDescent="0.25">
      <c r="A49" s="16"/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1"/>
    </row>
    <row r="50" spans="1:14" x14ac:dyDescent="0.25">
      <c r="A50" s="16"/>
      <c r="B50" s="102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4"/>
    </row>
  </sheetData>
  <protectedRanges>
    <protectedRange sqref="A5:L5 A3:B4 L3:L4" name="Rango1"/>
    <protectedRange sqref="C3:K4" name="Rango1_1"/>
  </protectedRanges>
  <mergeCells count="9">
    <mergeCell ref="A39:K39"/>
    <mergeCell ref="B46:N50"/>
    <mergeCell ref="A1:N1"/>
    <mergeCell ref="A3:B3"/>
    <mergeCell ref="C3:K3"/>
    <mergeCell ref="A4:B4"/>
    <mergeCell ref="C4:K4"/>
    <mergeCell ref="A5:B5"/>
    <mergeCell ref="C5:D5"/>
  </mergeCells>
  <dataValidations count="3">
    <dataValidation type="decimal" allowBlank="1" showInputMessage="1" showErrorMessage="1" errorTitle="Error" error="El valor deberá estar entre 0 y 100" sqref="B8:F38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8:A38">
      <formula1>40909</formula1>
    </dataValidation>
    <dataValidation type="list" allowBlank="1" showInputMessage="1" showErrorMessage="1" sqref="C5:D5">
      <formula1>regiones</formula1>
    </dataValidation>
  </dataValidations>
  <printOptions horizontalCentered="1" verticalCentered="1"/>
  <pageMargins left="0.70866141732283472" right="0.70866141732283472" top="0.45" bottom="0.42" header="0.31496062992125984" footer="0.31496062992125984"/>
  <pageSetup scale="71" orientation="landscape" r:id="rId1"/>
  <ignoredErrors>
    <ignoredError sqref="B44:L44 B41:L43 A9:A10 A11:A3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showGridLines="0" view="pageBreakPreview" topLeftCell="A11" zoomScale="60" zoomScaleNormal="100" workbookViewId="0">
      <selection activeCell="C22" sqref="C22"/>
    </sheetView>
  </sheetViews>
  <sheetFormatPr baseColWidth="10" defaultRowHeight="15" x14ac:dyDescent="0.25"/>
  <sheetData>
    <row r="1" spans="1:11" ht="32.25" customHeight="1" x14ac:dyDescent="0.25">
      <c r="A1" s="120" t="s">
        <v>27</v>
      </c>
      <c r="B1" s="121"/>
      <c r="C1" s="121"/>
      <c r="D1" s="121"/>
      <c r="E1" s="121"/>
      <c r="F1" s="121"/>
      <c r="G1" s="121"/>
      <c r="H1" s="121"/>
      <c r="I1" s="121"/>
      <c r="J1" s="121"/>
      <c r="K1" s="122"/>
    </row>
    <row r="2" spans="1:11" x14ac:dyDescent="0.25">
      <c r="A2" s="110" t="s">
        <v>1</v>
      </c>
      <c r="B2" s="123"/>
      <c r="C2" s="109" t="s">
        <v>26</v>
      </c>
      <c r="D2" s="109"/>
      <c r="E2" s="109"/>
      <c r="F2" s="109"/>
      <c r="G2" s="109"/>
      <c r="H2" s="109"/>
      <c r="I2" s="109"/>
      <c r="J2" s="109"/>
      <c r="K2" s="109"/>
    </row>
    <row r="3" spans="1:11" x14ac:dyDescent="0.25">
      <c r="A3" s="110" t="s">
        <v>2</v>
      </c>
      <c r="B3" s="123"/>
      <c r="C3" s="109" t="s">
        <v>24</v>
      </c>
      <c r="D3" s="109"/>
      <c r="E3" s="109"/>
      <c r="F3" s="109"/>
      <c r="G3" s="109"/>
      <c r="H3" s="109"/>
      <c r="I3" s="109"/>
      <c r="J3" s="109"/>
      <c r="K3" s="109"/>
    </row>
    <row r="4" spans="1:11" x14ac:dyDescent="0.25">
      <c r="A4" s="110" t="s">
        <v>3</v>
      </c>
      <c r="B4" s="110"/>
      <c r="C4" s="109" t="s">
        <v>4</v>
      </c>
      <c r="D4" s="109"/>
      <c r="E4" s="20"/>
      <c r="F4" s="20"/>
      <c r="G4" s="20"/>
      <c r="H4" s="20"/>
      <c r="I4" s="20"/>
      <c r="J4" s="20"/>
      <c r="K4" s="20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39" thickBot="1" x14ac:dyDescent="0.3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  <c r="F6" s="44" t="s">
        <v>10</v>
      </c>
      <c r="G6" s="44" t="s">
        <v>11</v>
      </c>
      <c r="H6" s="44" t="s">
        <v>12</v>
      </c>
      <c r="I6" s="44" t="s">
        <v>13</v>
      </c>
      <c r="J6" s="44" t="s">
        <v>14</v>
      </c>
      <c r="K6" s="87" t="s">
        <v>15</v>
      </c>
    </row>
    <row r="7" spans="1:11" x14ac:dyDescent="0.25">
      <c r="A7" s="47">
        <v>41275</v>
      </c>
      <c r="B7" s="49"/>
      <c r="C7" s="50"/>
      <c r="D7" s="50"/>
      <c r="E7" s="50"/>
      <c r="F7" s="51"/>
      <c r="G7" s="75">
        <v>244.10470000000001</v>
      </c>
      <c r="H7" s="75">
        <v>9.8895999999999997</v>
      </c>
      <c r="I7" s="49"/>
      <c r="J7" s="51"/>
      <c r="K7" s="80">
        <v>0.69040000000000001</v>
      </c>
    </row>
    <row r="8" spans="1:11" x14ac:dyDescent="0.25">
      <c r="A8" s="48">
        <f>+A7+1</f>
        <v>41276</v>
      </c>
      <c r="B8" s="52"/>
      <c r="C8" s="53"/>
      <c r="D8" s="53"/>
      <c r="E8" s="53"/>
      <c r="F8" s="54"/>
      <c r="G8" s="76">
        <v>248.83369999999999</v>
      </c>
      <c r="H8" s="76">
        <v>10.023</v>
      </c>
      <c r="I8" s="52"/>
      <c r="J8" s="54"/>
      <c r="K8" s="81">
        <v>0.215</v>
      </c>
    </row>
    <row r="9" spans="1:11" x14ac:dyDescent="0.25">
      <c r="A9" s="48">
        <f>+A8+1</f>
        <v>41277</v>
      </c>
      <c r="B9" s="52"/>
      <c r="C9" s="53"/>
      <c r="D9" s="53"/>
      <c r="E9" s="53"/>
      <c r="F9" s="54"/>
      <c r="G9" s="76">
        <v>247.29169999999999</v>
      </c>
      <c r="H9" s="76">
        <v>9.5248000000000008</v>
      </c>
      <c r="I9" s="52"/>
      <c r="J9" s="54"/>
      <c r="K9" s="81">
        <v>0.1042</v>
      </c>
    </row>
    <row r="10" spans="1:11" x14ac:dyDescent="0.25">
      <c r="A10" s="48">
        <f>+A9+1</f>
        <v>41278</v>
      </c>
      <c r="B10" s="52"/>
      <c r="C10" s="53"/>
      <c r="D10" s="53"/>
      <c r="E10" s="53"/>
      <c r="F10" s="54"/>
      <c r="G10" s="76">
        <v>248.64269999999999</v>
      </c>
      <c r="H10" s="76">
        <v>7.3841000000000001</v>
      </c>
      <c r="I10" s="52"/>
      <c r="J10" s="54"/>
      <c r="K10" s="81">
        <v>0.16239999999999999</v>
      </c>
    </row>
    <row r="11" spans="1:11" x14ac:dyDescent="0.25">
      <c r="A11" s="48">
        <f>+A10+1</f>
        <v>41279</v>
      </c>
      <c r="B11" s="52"/>
      <c r="C11" s="53"/>
      <c r="D11" s="53"/>
      <c r="E11" s="53"/>
      <c r="F11" s="54"/>
      <c r="G11" s="76">
        <v>244.97370000000001</v>
      </c>
      <c r="H11" s="76">
        <v>8.1363000000000003</v>
      </c>
      <c r="I11" s="52"/>
      <c r="J11" s="54"/>
      <c r="K11" s="81">
        <v>0.31919999999999998</v>
      </c>
    </row>
    <row r="12" spans="1:11" x14ac:dyDescent="0.25">
      <c r="A12" s="48">
        <f>+A11+1</f>
        <v>41280</v>
      </c>
      <c r="B12" s="52"/>
      <c r="C12" s="53"/>
      <c r="D12" s="53"/>
      <c r="E12" s="53"/>
      <c r="F12" s="54"/>
      <c r="G12" s="76">
        <v>244.26849999999999</v>
      </c>
      <c r="H12" s="76">
        <v>9.6159999999999997</v>
      </c>
      <c r="I12" s="52"/>
      <c r="J12" s="54"/>
      <c r="K12" s="81">
        <v>0.34460000000000002</v>
      </c>
    </row>
    <row r="13" spans="1:11" x14ac:dyDescent="0.25">
      <c r="A13" s="48">
        <f t="shared" ref="A13:A37" si="0">+A12+1</f>
        <v>41281</v>
      </c>
      <c r="B13" s="52"/>
      <c r="C13" s="53"/>
      <c r="D13" s="53"/>
      <c r="E13" s="53"/>
      <c r="F13" s="54"/>
      <c r="G13" s="76">
        <v>242.2818</v>
      </c>
      <c r="H13" s="76">
        <v>9.8040000000000003</v>
      </c>
      <c r="I13" s="52"/>
      <c r="J13" s="54"/>
      <c r="K13" s="81">
        <v>0.33360000000000001</v>
      </c>
    </row>
    <row r="14" spans="1:11" x14ac:dyDescent="0.25">
      <c r="A14" s="48">
        <f t="shared" si="0"/>
        <v>41282</v>
      </c>
      <c r="B14" s="52"/>
      <c r="C14" s="53"/>
      <c r="D14" s="53"/>
      <c r="E14" s="53"/>
      <c r="F14" s="54"/>
      <c r="G14" s="76">
        <v>247.05520000000001</v>
      </c>
      <c r="H14" s="76">
        <v>10.5006</v>
      </c>
      <c r="I14" s="52"/>
      <c r="J14" s="54"/>
      <c r="K14" s="81">
        <v>0.38829999999999998</v>
      </c>
    </row>
    <row r="15" spans="1:11" x14ac:dyDescent="0.25">
      <c r="A15" s="48">
        <f t="shared" si="0"/>
        <v>41283</v>
      </c>
      <c r="B15" s="52"/>
      <c r="C15" s="53"/>
      <c r="D15" s="53"/>
      <c r="E15" s="53"/>
      <c r="F15" s="54"/>
      <c r="G15" s="76">
        <v>242.9478</v>
      </c>
      <c r="H15" s="76">
        <v>11.277699999999999</v>
      </c>
      <c r="I15" s="52"/>
      <c r="J15" s="54"/>
      <c r="K15" s="81">
        <v>0.50939999999999996</v>
      </c>
    </row>
    <row r="16" spans="1:11" x14ac:dyDescent="0.25">
      <c r="A16" s="48">
        <f t="shared" si="0"/>
        <v>41284</v>
      </c>
      <c r="B16" s="52"/>
      <c r="C16" s="53"/>
      <c r="D16" s="53"/>
      <c r="E16" s="53"/>
      <c r="F16" s="54"/>
      <c r="G16" s="76">
        <v>243.1062</v>
      </c>
      <c r="H16" s="76">
        <v>10.0083</v>
      </c>
      <c r="I16" s="52"/>
      <c r="J16" s="54"/>
      <c r="K16" s="81">
        <v>0.32619999999999999</v>
      </c>
    </row>
    <row r="17" spans="1:11" x14ac:dyDescent="0.25">
      <c r="A17" s="48">
        <f t="shared" si="0"/>
        <v>41285</v>
      </c>
      <c r="B17" s="52"/>
      <c r="C17" s="53"/>
      <c r="D17" s="53"/>
      <c r="E17" s="53"/>
      <c r="F17" s="54"/>
      <c r="G17" s="76">
        <v>255.37219999999999</v>
      </c>
      <c r="H17" s="76">
        <v>10.9918</v>
      </c>
      <c r="I17" s="52"/>
      <c r="J17" s="54"/>
      <c r="K17" s="81">
        <v>0.61250000000000004</v>
      </c>
    </row>
    <row r="18" spans="1:11" x14ac:dyDescent="0.25">
      <c r="A18" s="48">
        <f t="shared" si="0"/>
        <v>41286</v>
      </c>
      <c r="B18" s="52"/>
      <c r="C18" s="53"/>
      <c r="D18" s="53"/>
      <c r="E18" s="53"/>
      <c r="F18" s="54"/>
      <c r="G18" s="76">
        <v>255.37219999999999</v>
      </c>
      <c r="H18" s="76">
        <v>10.6708</v>
      </c>
      <c r="I18" s="52"/>
      <c r="J18" s="54"/>
      <c r="K18" s="81">
        <v>0.28610000000000002</v>
      </c>
    </row>
    <row r="19" spans="1:11" x14ac:dyDescent="0.25">
      <c r="A19" s="48">
        <f t="shared" si="0"/>
        <v>41287</v>
      </c>
      <c r="B19" s="52"/>
      <c r="C19" s="53"/>
      <c r="D19" s="53"/>
      <c r="E19" s="53"/>
      <c r="F19" s="54"/>
      <c r="G19" s="76">
        <v>255.37219999999999</v>
      </c>
      <c r="H19" s="76">
        <v>9.8486999999999991</v>
      </c>
      <c r="I19" s="52"/>
      <c r="J19" s="54"/>
      <c r="K19" s="81">
        <v>0.57720000000000005</v>
      </c>
    </row>
    <row r="20" spans="1:11" x14ac:dyDescent="0.25">
      <c r="A20" s="48">
        <f t="shared" si="0"/>
        <v>41288</v>
      </c>
      <c r="B20" s="52"/>
      <c r="C20" s="53"/>
      <c r="D20" s="53"/>
      <c r="E20" s="53"/>
      <c r="F20" s="54"/>
      <c r="G20" s="76">
        <v>255.37219999999999</v>
      </c>
      <c r="H20" s="76">
        <v>10.1035</v>
      </c>
      <c r="I20" s="52"/>
      <c r="J20" s="54"/>
      <c r="K20" s="81">
        <v>0.58360000000000001</v>
      </c>
    </row>
    <row r="21" spans="1:11" x14ac:dyDescent="0.25">
      <c r="A21" s="48">
        <f t="shared" si="0"/>
        <v>41289</v>
      </c>
      <c r="B21" s="52"/>
      <c r="C21" s="53"/>
      <c r="D21" s="53"/>
      <c r="E21" s="53"/>
      <c r="F21" s="54"/>
      <c r="G21" s="76">
        <v>243.17740000000001</v>
      </c>
      <c r="H21" s="76">
        <v>10.0395</v>
      </c>
      <c r="I21" s="52"/>
      <c r="J21" s="54"/>
      <c r="K21" s="81">
        <v>0.25540000000000002</v>
      </c>
    </row>
    <row r="22" spans="1:11" x14ac:dyDescent="0.25">
      <c r="A22" s="48">
        <f t="shared" si="0"/>
        <v>41290</v>
      </c>
      <c r="B22" s="52"/>
      <c r="C22" s="53"/>
      <c r="D22" s="53"/>
      <c r="E22" s="53"/>
      <c r="F22" s="54"/>
      <c r="G22" s="76">
        <v>245.28729999999999</v>
      </c>
      <c r="H22" s="76">
        <v>9.5754000000000001</v>
      </c>
      <c r="I22" s="52"/>
      <c r="J22" s="54"/>
      <c r="K22" s="81">
        <v>0.60809999999999997</v>
      </c>
    </row>
    <row r="23" spans="1:11" x14ac:dyDescent="0.25">
      <c r="A23" s="48">
        <f t="shared" si="0"/>
        <v>41291</v>
      </c>
      <c r="B23" s="52"/>
      <c r="C23" s="53"/>
      <c r="D23" s="53"/>
      <c r="E23" s="53"/>
      <c r="F23" s="54"/>
      <c r="G23" s="76">
        <v>247.16239999999999</v>
      </c>
      <c r="H23" s="76">
        <v>10.265599999999999</v>
      </c>
      <c r="I23" s="52"/>
      <c r="J23" s="54"/>
      <c r="K23" s="81">
        <v>0.50960000000000005</v>
      </c>
    </row>
    <row r="24" spans="1:11" x14ac:dyDescent="0.25">
      <c r="A24" s="48">
        <f t="shared" si="0"/>
        <v>41292</v>
      </c>
      <c r="B24" s="52"/>
      <c r="C24" s="53"/>
      <c r="D24" s="53"/>
      <c r="E24" s="53"/>
      <c r="F24" s="54"/>
      <c r="G24" s="76">
        <v>247.2783</v>
      </c>
      <c r="H24" s="76">
        <v>10.817500000000001</v>
      </c>
      <c r="I24" s="52"/>
      <c r="J24" s="54"/>
      <c r="K24" s="81">
        <v>0.31430000000000002</v>
      </c>
    </row>
    <row r="25" spans="1:11" x14ac:dyDescent="0.25">
      <c r="A25" s="48">
        <f t="shared" si="0"/>
        <v>41293</v>
      </c>
      <c r="B25" s="52"/>
      <c r="C25" s="53"/>
      <c r="D25" s="53"/>
      <c r="E25" s="53"/>
      <c r="F25" s="54"/>
      <c r="G25" s="76">
        <v>246.3339</v>
      </c>
      <c r="H25" s="76">
        <v>11.741199999999999</v>
      </c>
      <c r="I25" s="52"/>
      <c r="J25" s="54"/>
      <c r="K25" s="81">
        <v>0.4904</v>
      </c>
    </row>
    <row r="26" spans="1:11" x14ac:dyDescent="0.25">
      <c r="A26" s="48">
        <f t="shared" si="0"/>
        <v>41294</v>
      </c>
      <c r="B26" s="52"/>
      <c r="C26" s="53"/>
      <c r="D26" s="53"/>
      <c r="E26" s="53"/>
      <c r="F26" s="54"/>
      <c r="G26" s="76">
        <v>232.52940000000001</v>
      </c>
      <c r="H26" s="76">
        <v>11.9148</v>
      </c>
      <c r="I26" s="52"/>
      <c r="J26" s="54"/>
      <c r="K26" s="81">
        <v>0.65620000000000001</v>
      </c>
    </row>
    <row r="27" spans="1:11" x14ac:dyDescent="0.25">
      <c r="A27" s="48">
        <f t="shared" si="0"/>
        <v>41295</v>
      </c>
      <c r="B27" s="52"/>
      <c r="C27" s="53"/>
      <c r="D27" s="53"/>
      <c r="E27" s="53"/>
      <c r="F27" s="54"/>
      <c r="G27" s="76">
        <v>230.95330000000001</v>
      </c>
      <c r="H27" s="76">
        <v>12.599299999999999</v>
      </c>
      <c r="I27" s="52"/>
      <c r="J27" s="54"/>
      <c r="K27" s="81">
        <v>0.65939999999999999</v>
      </c>
    </row>
    <row r="28" spans="1:11" x14ac:dyDescent="0.25">
      <c r="A28" s="48">
        <f t="shared" si="0"/>
        <v>41296</v>
      </c>
      <c r="B28" s="52"/>
      <c r="C28" s="53"/>
      <c r="D28" s="53"/>
      <c r="E28" s="53"/>
      <c r="F28" s="54"/>
      <c r="G28" s="76">
        <v>241.1789</v>
      </c>
      <c r="H28" s="76">
        <v>11.942500000000001</v>
      </c>
      <c r="I28" s="52"/>
      <c r="J28" s="54"/>
      <c r="K28" s="81">
        <v>0.39250000000000002</v>
      </c>
    </row>
    <row r="29" spans="1:11" x14ac:dyDescent="0.25">
      <c r="A29" s="48">
        <f t="shared" si="0"/>
        <v>41297</v>
      </c>
      <c r="B29" s="52"/>
      <c r="C29" s="53"/>
      <c r="D29" s="53"/>
      <c r="E29" s="53"/>
      <c r="F29" s="54"/>
      <c r="G29" s="76">
        <v>241.73009999999999</v>
      </c>
      <c r="H29" s="76">
        <v>12.258100000000001</v>
      </c>
      <c r="I29" s="52"/>
      <c r="J29" s="54"/>
      <c r="K29" s="81">
        <v>0.20280000000000001</v>
      </c>
    </row>
    <row r="30" spans="1:11" x14ac:dyDescent="0.25">
      <c r="A30" s="48">
        <f t="shared" si="0"/>
        <v>41298</v>
      </c>
      <c r="B30" s="52"/>
      <c r="C30" s="53"/>
      <c r="D30" s="53"/>
      <c r="E30" s="53"/>
      <c r="F30" s="54"/>
      <c r="G30" s="76">
        <v>240.1096</v>
      </c>
      <c r="H30" s="76">
        <v>12.7879</v>
      </c>
      <c r="I30" s="52"/>
      <c r="J30" s="54"/>
      <c r="K30" s="81">
        <v>0.69569999999999999</v>
      </c>
    </row>
    <row r="31" spans="1:11" x14ac:dyDescent="0.25">
      <c r="A31" s="48">
        <f t="shared" si="0"/>
        <v>41299</v>
      </c>
      <c r="B31" s="52"/>
      <c r="C31" s="53"/>
      <c r="D31" s="53"/>
      <c r="E31" s="53"/>
      <c r="F31" s="54"/>
      <c r="G31" s="76">
        <v>232.947</v>
      </c>
      <c r="H31" s="76">
        <v>12.025</v>
      </c>
      <c r="I31" s="52"/>
      <c r="J31" s="54"/>
      <c r="K31" s="81">
        <v>1.0064</v>
      </c>
    </row>
    <row r="32" spans="1:11" x14ac:dyDescent="0.25">
      <c r="A32" s="48">
        <f t="shared" si="0"/>
        <v>41300</v>
      </c>
      <c r="B32" s="52"/>
      <c r="C32" s="53"/>
      <c r="D32" s="53"/>
      <c r="E32" s="53"/>
      <c r="F32" s="54"/>
      <c r="G32" s="76">
        <v>232.84100000000001</v>
      </c>
      <c r="H32" s="76">
        <v>10.7646</v>
      </c>
      <c r="I32" s="52"/>
      <c r="J32" s="54"/>
      <c r="K32" s="81">
        <v>0.37309999999999999</v>
      </c>
    </row>
    <row r="33" spans="1:11" x14ac:dyDescent="0.25">
      <c r="A33" s="48">
        <f t="shared" si="0"/>
        <v>41301</v>
      </c>
      <c r="B33" s="52"/>
      <c r="C33" s="53"/>
      <c r="D33" s="53"/>
      <c r="E33" s="53"/>
      <c r="F33" s="54"/>
      <c r="G33" s="76">
        <v>232.4007</v>
      </c>
      <c r="H33" s="76">
        <v>10.893800000000001</v>
      </c>
      <c r="I33" s="52"/>
      <c r="J33" s="54"/>
      <c r="K33" s="81">
        <v>0.2792</v>
      </c>
    </row>
    <row r="34" spans="1:11" x14ac:dyDescent="0.25">
      <c r="A34" s="48">
        <f t="shared" si="0"/>
        <v>41302</v>
      </c>
      <c r="B34" s="52"/>
      <c r="C34" s="53"/>
      <c r="D34" s="53"/>
      <c r="E34" s="53"/>
      <c r="F34" s="54"/>
      <c r="G34" s="76">
        <v>234.99809999999999</v>
      </c>
      <c r="H34" s="76">
        <v>11.8879</v>
      </c>
      <c r="I34" s="52"/>
      <c r="J34" s="54"/>
      <c r="K34" s="81">
        <v>0.39560000000000001</v>
      </c>
    </row>
    <row r="35" spans="1:11" x14ac:dyDescent="0.25">
      <c r="A35" s="48">
        <f t="shared" si="0"/>
        <v>41303</v>
      </c>
      <c r="B35" s="52"/>
      <c r="C35" s="53"/>
      <c r="D35" s="53"/>
      <c r="E35" s="53"/>
      <c r="F35" s="54"/>
      <c r="G35" s="76">
        <v>234.02289999999999</v>
      </c>
      <c r="H35" s="76">
        <v>12.064500000000001</v>
      </c>
      <c r="I35" s="52"/>
      <c r="J35" s="54"/>
      <c r="K35" s="81">
        <v>0.59050000000000002</v>
      </c>
    </row>
    <row r="36" spans="1:11" x14ac:dyDescent="0.25">
      <c r="A36" s="48">
        <f t="shared" si="0"/>
        <v>41304</v>
      </c>
      <c r="B36" s="52"/>
      <c r="C36" s="53"/>
      <c r="D36" s="53"/>
      <c r="E36" s="53"/>
      <c r="F36" s="54"/>
      <c r="G36" s="76">
        <v>248.94669999999999</v>
      </c>
      <c r="H36" s="76">
        <v>8.7736999999999998</v>
      </c>
      <c r="I36" s="52"/>
      <c r="J36" s="54"/>
      <c r="K36" s="81">
        <v>0.15310000000000001</v>
      </c>
    </row>
    <row r="37" spans="1:11" x14ac:dyDescent="0.25">
      <c r="A37" s="65">
        <f t="shared" si="0"/>
        <v>41305</v>
      </c>
      <c r="B37" s="66"/>
      <c r="C37" s="67"/>
      <c r="D37" s="67"/>
      <c r="E37" s="67"/>
      <c r="F37" s="68"/>
      <c r="G37" s="79">
        <v>240.7079</v>
      </c>
      <c r="H37" s="77">
        <v>10.301500000000001</v>
      </c>
      <c r="I37" s="66"/>
      <c r="J37" s="68"/>
      <c r="K37" s="84">
        <v>0.34699999999999998</v>
      </c>
    </row>
    <row r="38" spans="1:1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1:11" ht="15.75" thickBot="1" x14ac:dyDescent="0.3">
      <c r="A39" s="40" t="s">
        <v>21</v>
      </c>
      <c r="B39" s="19"/>
      <c r="C39" s="41"/>
      <c r="D39" s="41"/>
      <c r="E39" s="41"/>
      <c r="F39" s="41"/>
      <c r="G39" s="41">
        <f>+MAX(G7:G37)</f>
        <v>255.37219999999999</v>
      </c>
      <c r="H39" s="41">
        <f>+MAX(H7:H37)</f>
        <v>12.7879</v>
      </c>
      <c r="I39" s="41"/>
      <c r="J39" s="41"/>
      <c r="K39" s="41">
        <f>+MAX(K7:K37)</f>
        <v>1.0064</v>
      </c>
    </row>
    <row r="40" spans="1:11" x14ac:dyDescent="0.25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7"/>
    </row>
    <row r="41" spans="1:11" x14ac:dyDescent="0.25">
      <c r="A41" s="18" t="s">
        <v>23</v>
      </c>
      <c r="B41" s="111"/>
      <c r="C41" s="112"/>
      <c r="D41" s="112"/>
      <c r="E41" s="112"/>
      <c r="F41" s="112"/>
      <c r="G41" s="112"/>
      <c r="H41" s="112"/>
      <c r="I41" s="112"/>
      <c r="J41" s="112"/>
      <c r="K41" s="113"/>
    </row>
    <row r="42" spans="1:11" x14ac:dyDescent="0.25">
      <c r="A42" s="16"/>
      <c r="B42" s="114"/>
      <c r="C42" s="115"/>
      <c r="D42" s="115"/>
      <c r="E42" s="115"/>
      <c r="F42" s="115"/>
      <c r="G42" s="115"/>
      <c r="H42" s="115"/>
      <c r="I42" s="115"/>
      <c r="J42" s="115"/>
      <c r="K42" s="116"/>
    </row>
    <row r="43" spans="1:11" x14ac:dyDescent="0.25">
      <c r="A43" s="16"/>
      <c r="B43" s="114"/>
      <c r="C43" s="115"/>
      <c r="D43" s="115"/>
      <c r="E43" s="115"/>
      <c r="F43" s="115"/>
      <c r="G43" s="115"/>
      <c r="H43" s="115"/>
      <c r="I43" s="115"/>
      <c r="J43" s="115"/>
      <c r="K43" s="116"/>
    </row>
    <row r="44" spans="1:11" x14ac:dyDescent="0.25">
      <c r="A44" s="16"/>
      <c r="B44" s="114"/>
      <c r="C44" s="115"/>
      <c r="D44" s="115"/>
      <c r="E44" s="115"/>
      <c r="F44" s="115"/>
      <c r="G44" s="115"/>
      <c r="H44" s="115"/>
      <c r="I44" s="115"/>
      <c r="J44" s="115"/>
      <c r="K44" s="116"/>
    </row>
    <row r="45" spans="1:11" x14ac:dyDescent="0.25">
      <c r="A45" s="16"/>
      <c r="B45" s="117"/>
      <c r="C45" s="118"/>
      <c r="D45" s="118"/>
      <c r="E45" s="118"/>
      <c r="F45" s="118"/>
      <c r="G45" s="118"/>
      <c r="H45" s="118"/>
      <c r="I45" s="118"/>
      <c r="J45" s="118"/>
      <c r="K45" s="119"/>
    </row>
  </sheetData>
  <protectedRanges>
    <protectedRange sqref="A2:B4" name="Rango1"/>
    <protectedRange sqref="C4:K4" name="Rango1_1"/>
    <protectedRange sqref="C2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  <ignoredErrors>
    <ignoredError sqref="A8:A37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showGridLines="0" view="pageBreakPreview" topLeftCell="A10" zoomScale="60" zoomScaleNormal="100" workbookViewId="0">
      <selection activeCell="E19" sqref="E19"/>
    </sheetView>
  </sheetViews>
  <sheetFormatPr baseColWidth="10" defaultRowHeight="15" x14ac:dyDescent="0.25"/>
  <sheetData>
    <row r="1" spans="1:12" ht="32.25" customHeight="1" x14ac:dyDescent="0.25">
      <c r="A1" s="133" t="s">
        <v>28</v>
      </c>
      <c r="B1" s="134"/>
      <c r="C1" s="134"/>
      <c r="D1" s="134"/>
      <c r="E1" s="134"/>
      <c r="F1" s="134"/>
      <c r="G1" s="134"/>
      <c r="H1" s="134"/>
      <c r="I1" s="134"/>
      <c r="J1" s="134"/>
      <c r="K1" s="135"/>
    </row>
    <row r="2" spans="1:12" x14ac:dyDescent="0.25">
      <c r="A2" s="110" t="s">
        <v>1</v>
      </c>
      <c r="B2" s="123"/>
      <c r="C2" s="109" t="s">
        <v>26</v>
      </c>
      <c r="D2" s="109"/>
      <c r="E2" s="109"/>
      <c r="F2" s="109"/>
      <c r="G2" s="109"/>
      <c r="H2" s="109"/>
      <c r="I2" s="109"/>
      <c r="J2" s="109"/>
      <c r="K2" s="109"/>
    </row>
    <row r="3" spans="1:12" x14ac:dyDescent="0.25">
      <c r="A3" s="110" t="s">
        <v>2</v>
      </c>
      <c r="B3" s="123"/>
      <c r="C3" s="109" t="s">
        <v>24</v>
      </c>
      <c r="D3" s="109"/>
      <c r="E3" s="109"/>
      <c r="F3" s="109"/>
      <c r="G3" s="109"/>
      <c r="H3" s="109"/>
      <c r="I3" s="109"/>
      <c r="J3" s="109"/>
      <c r="K3" s="109"/>
    </row>
    <row r="4" spans="1:12" x14ac:dyDescent="0.25">
      <c r="A4" s="110" t="s">
        <v>3</v>
      </c>
      <c r="B4" s="110"/>
      <c r="C4" s="109" t="s">
        <v>4</v>
      </c>
      <c r="D4" s="109"/>
      <c r="E4" s="20"/>
      <c r="F4" s="20"/>
      <c r="G4" s="20"/>
      <c r="H4" s="20"/>
      <c r="I4" s="20"/>
      <c r="J4" s="20"/>
      <c r="K4" s="20"/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2" ht="39" thickBot="1" x14ac:dyDescent="0.3">
      <c r="A6" s="39" t="s">
        <v>5</v>
      </c>
      <c r="B6" s="42" t="s">
        <v>6</v>
      </c>
      <c r="C6" s="42" t="s">
        <v>7</v>
      </c>
      <c r="D6" s="42" t="s">
        <v>8</v>
      </c>
      <c r="E6" s="43" t="s">
        <v>9</v>
      </c>
      <c r="F6" s="42" t="s">
        <v>10</v>
      </c>
      <c r="G6" s="42" t="s">
        <v>11</v>
      </c>
      <c r="H6" s="42" t="s">
        <v>12</v>
      </c>
      <c r="I6" s="42" t="s">
        <v>13</v>
      </c>
      <c r="J6" s="42" t="s">
        <v>14</v>
      </c>
      <c r="K6" s="42" t="s">
        <v>15</v>
      </c>
      <c r="L6" s="86"/>
    </row>
    <row r="7" spans="1:12" x14ac:dyDescent="0.25">
      <c r="A7" s="47">
        <v>41275</v>
      </c>
      <c r="B7" s="49"/>
      <c r="C7" s="50"/>
      <c r="D7" s="50"/>
      <c r="E7" s="50"/>
      <c r="F7" s="51"/>
      <c r="G7" s="61">
        <v>231.41579999999999</v>
      </c>
      <c r="H7" s="61">
        <v>6.6597999999999997</v>
      </c>
      <c r="I7" s="49"/>
      <c r="J7" s="51"/>
      <c r="K7" s="63">
        <v>0</v>
      </c>
    </row>
    <row r="8" spans="1:12" x14ac:dyDescent="0.25">
      <c r="A8" s="48">
        <f>+A7+1</f>
        <v>41276</v>
      </c>
      <c r="B8" s="52"/>
      <c r="C8" s="53"/>
      <c r="D8" s="53"/>
      <c r="E8" s="53"/>
      <c r="F8" s="54"/>
      <c r="G8" s="62">
        <v>238.27600000000001</v>
      </c>
      <c r="H8" s="62">
        <v>6.1555999999999997</v>
      </c>
      <c r="I8" s="52"/>
      <c r="J8" s="54"/>
      <c r="K8" s="64">
        <v>0</v>
      </c>
    </row>
    <row r="9" spans="1:12" x14ac:dyDescent="0.25">
      <c r="A9" s="48">
        <f>+A8+1</f>
        <v>41277</v>
      </c>
      <c r="B9" s="52"/>
      <c r="C9" s="53"/>
      <c r="D9" s="53"/>
      <c r="E9" s="53"/>
      <c r="F9" s="54"/>
      <c r="G9" s="62">
        <v>222.94550000000001</v>
      </c>
      <c r="H9" s="62">
        <v>6.6078000000000001</v>
      </c>
      <c r="I9" s="52"/>
      <c r="J9" s="54"/>
      <c r="K9" s="64">
        <v>0</v>
      </c>
    </row>
    <row r="10" spans="1:12" x14ac:dyDescent="0.25">
      <c r="A10" s="48">
        <f>+A9+1</f>
        <v>41278</v>
      </c>
      <c r="B10" s="52"/>
      <c r="C10" s="53"/>
      <c r="D10" s="53"/>
      <c r="E10" s="53"/>
      <c r="F10" s="54"/>
      <c r="G10" s="62">
        <v>230.17519999999999</v>
      </c>
      <c r="H10" s="85">
        <v>6.1773999999999996</v>
      </c>
      <c r="I10" s="52"/>
      <c r="J10" s="54"/>
      <c r="K10" s="64">
        <v>0</v>
      </c>
    </row>
    <row r="11" spans="1:12" x14ac:dyDescent="0.25">
      <c r="A11" s="48">
        <f t="shared" ref="A11:A37" si="0">+A10+1</f>
        <v>41279</v>
      </c>
      <c r="B11" s="52"/>
      <c r="C11" s="53"/>
      <c r="D11" s="53"/>
      <c r="E11" s="53"/>
      <c r="F11" s="54"/>
      <c r="G11" s="62">
        <v>231.90819999999999</v>
      </c>
      <c r="H11" s="62">
        <v>6.4493</v>
      </c>
      <c r="I11" s="52"/>
      <c r="J11" s="54"/>
      <c r="K11" s="64">
        <v>0</v>
      </c>
    </row>
    <row r="12" spans="1:12" x14ac:dyDescent="0.25">
      <c r="A12" s="48">
        <f t="shared" si="0"/>
        <v>41280</v>
      </c>
      <c r="B12" s="52"/>
      <c r="C12" s="53"/>
      <c r="D12" s="53"/>
      <c r="E12" s="53"/>
      <c r="F12" s="54"/>
      <c r="G12" s="62">
        <v>226.30930000000001</v>
      </c>
      <c r="H12" s="62">
        <v>5.7450999999999999</v>
      </c>
      <c r="I12" s="52"/>
      <c r="J12" s="54"/>
      <c r="K12" s="64">
        <v>0</v>
      </c>
    </row>
    <row r="13" spans="1:12" x14ac:dyDescent="0.25">
      <c r="A13" s="48">
        <f t="shared" si="0"/>
        <v>41281</v>
      </c>
      <c r="B13" s="52"/>
      <c r="C13" s="53"/>
      <c r="D13" s="53"/>
      <c r="E13" s="53"/>
      <c r="F13" s="54"/>
      <c r="G13" s="62">
        <v>227.4633</v>
      </c>
      <c r="H13" s="62">
        <v>6.1036000000000001</v>
      </c>
      <c r="I13" s="52"/>
      <c r="J13" s="54"/>
      <c r="K13" s="64">
        <v>5.9999999999999995E-4</v>
      </c>
    </row>
    <row r="14" spans="1:12" x14ac:dyDescent="0.25">
      <c r="A14" s="48">
        <f t="shared" si="0"/>
        <v>41282</v>
      </c>
      <c r="B14" s="52"/>
      <c r="C14" s="53"/>
      <c r="D14" s="53"/>
      <c r="E14" s="53"/>
      <c r="F14" s="54"/>
      <c r="G14" s="62">
        <v>229.56960000000001</v>
      </c>
      <c r="H14" s="62">
        <v>7.3482000000000003</v>
      </c>
      <c r="I14" s="52"/>
      <c r="J14" s="54"/>
      <c r="K14" s="64">
        <v>0</v>
      </c>
    </row>
    <row r="15" spans="1:12" x14ac:dyDescent="0.25">
      <c r="A15" s="48">
        <f t="shared" si="0"/>
        <v>41283</v>
      </c>
      <c r="B15" s="52"/>
      <c r="C15" s="53"/>
      <c r="D15" s="53"/>
      <c r="E15" s="53"/>
      <c r="F15" s="54"/>
      <c r="G15" s="62">
        <v>228.54849999999999</v>
      </c>
      <c r="H15" s="62">
        <v>7.5384000000000002</v>
      </c>
      <c r="I15" s="52"/>
      <c r="J15" s="54"/>
      <c r="K15" s="64">
        <v>0</v>
      </c>
    </row>
    <row r="16" spans="1:12" x14ac:dyDescent="0.25">
      <c r="A16" s="48">
        <f t="shared" si="0"/>
        <v>41284</v>
      </c>
      <c r="B16" s="52"/>
      <c r="C16" s="53"/>
      <c r="D16" s="53"/>
      <c r="E16" s="53"/>
      <c r="F16" s="54"/>
      <c r="G16" s="62">
        <v>225.75620000000001</v>
      </c>
      <c r="H16" s="62">
        <v>7.5953999999999997</v>
      </c>
      <c r="I16" s="52"/>
      <c r="J16" s="54"/>
      <c r="K16" s="64">
        <v>0</v>
      </c>
    </row>
    <row r="17" spans="1:11" x14ac:dyDescent="0.25">
      <c r="A17" s="48">
        <f t="shared" si="0"/>
        <v>41285</v>
      </c>
      <c r="B17" s="52"/>
      <c r="C17" s="53"/>
      <c r="D17" s="53"/>
      <c r="E17" s="53"/>
      <c r="F17" s="54"/>
      <c r="G17" s="62">
        <v>255.37219999999999</v>
      </c>
      <c r="H17" s="62">
        <v>0</v>
      </c>
      <c r="I17" s="52"/>
      <c r="J17" s="54"/>
      <c r="K17" s="64">
        <v>0</v>
      </c>
    </row>
    <row r="18" spans="1:11" x14ac:dyDescent="0.25">
      <c r="A18" s="48">
        <f t="shared" si="0"/>
        <v>41286</v>
      </c>
      <c r="B18" s="52"/>
      <c r="C18" s="53"/>
      <c r="D18" s="53"/>
      <c r="E18" s="53"/>
      <c r="F18" s="54"/>
      <c r="G18" s="62">
        <v>255.37219999999999</v>
      </c>
      <c r="H18" s="62">
        <v>7.2042999999999999</v>
      </c>
      <c r="I18" s="52"/>
      <c r="J18" s="54"/>
      <c r="K18" s="64">
        <v>0</v>
      </c>
    </row>
    <row r="19" spans="1:11" x14ac:dyDescent="0.25">
      <c r="A19" s="48">
        <f t="shared" si="0"/>
        <v>41287</v>
      </c>
      <c r="B19" s="52"/>
      <c r="C19" s="53"/>
      <c r="D19" s="53"/>
      <c r="E19" s="53"/>
      <c r="F19" s="54"/>
      <c r="G19" s="62">
        <v>255.37219999999999</v>
      </c>
      <c r="H19" s="62">
        <v>5.8686999999999996</v>
      </c>
      <c r="I19" s="52"/>
      <c r="J19" s="54"/>
      <c r="K19" s="64">
        <v>0</v>
      </c>
    </row>
    <row r="20" spans="1:11" x14ac:dyDescent="0.25">
      <c r="A20" s="48">
        <f t="shared" si="0"/>
        <v>41288</v>
      </c>
      <c r="B20" s="52"/>
      <c r="C20" s="53"/>
      <c r="D20" s="53"/>
      <c r="E20" s="53"/>
      <c r="F20" s="54"/>
      <c r="G20" s="62">
        <v>255.37219999999999</v>
      </c>
      <c r="H20" s="62">
        <v>5.6071999999999997</v>
      </c>
      <c r="I20" s="52"/>
      <c r="J20" s="54"/>
      <c r="K20" s="64">
        <v>1.1000000000000001E-3</v>
      </c>
    </row>
    <row r="21" spans="1:11" x14ac:dyDescent="0.25">
      <c r="A21" s="48">
        <f t="shared" si="0"/>
        <v>41289</v>
      </c>
      <c r="B21" s="52"/>
      <c r="C21" s="53"/>
      <c r="D21" s="53"/>
      <c r="E21" s="53"/>
      <c r="F21" s="54"/>
      <c r="G21" s="62">
        <v>228.1748</v>
      </c>
      <c r="H21" s="62">
        <v>5.7587000000000002</v>
      </c>
      <c r="I21" s="52"/>
      <c r="J21" s="54"/>
      <c r="K21" s="64">
        <v>0</v>
      </c>
    </row>
    <row r="22" spans="1:11" x14ac:dyDescent="0.25">
      <c r="A22" s="48">
        <f t="shared" si="0"/>
        <v>41290</v>
      </c>
      <c r="B22" s="52"/>
      <c r="C22" s="53"/>
      <c r="D22" s="53"/>
      <c r="E22" s="53"/>
      <c r="F22" s="54"/>
      <c r="G22" s="62">
        <v>231.21129999999999</v>
      </c>
      <c r="H22" s="62">
        <v>5.9687999999999999</v>
      </c>
      <c r="I22" s="52"/>
      <c r="J22" s="54"/>
      <c r="K22" s="64">
        <v>0</v>
      </c>
    </row>
    <row r="23" spans="1:11" x14ac:dyDescent="0.25">
      <c r="A23" s="48">
        <f t="shared" si="0"/>
        <v>41291</v>
      </c>
      <c r="B23" s="52"/>
      <c r="C23" s="53"/>
      <c r="D23" s="53"/>
      <c r="E23" s="53"/>
      <c r="F23" s="54"/>
      <c r="G23" s="62">
        <v>242.6832</v>
      </c>
      <c r="H23" s="62">
        <v>6.2849000000000004</v>
      </c>
      <c r="I23" s="52"/>
      <c r="J23" s="54"/>
      <c r="K23" s="64">
        <v>0</v>
      </c>
    </row>
    <row r="24" spans="1:11" x14ac:dyDescent="0.25">
      <c r="A24" s="48">
        <f t="shared" si="0"/>
        <v>41292</v>
      </c>
      <c r="B24" s="52"/>
      <c r="C24" s="53"/>
      <c r="D24" s="53"/>
      <c r="E24" s="53"/>
      <c r="F24" s="54"/>
      <c r="G24" s="62">
        <v>243.62729999999999</v>
      </c>
      <c r="H24" s="62">
        <v>6.5220000000000002</v>
      </c>
      <c r="I24" s="52"/>
      <c r="J24" s="54"/>
      <c r="K24" s="64">
        <v>0</v>
      </c>
    </row>
    <row r="25" spans="1:11" x14ac:dyDescent="0.25">
      <c r="A25" s="48">
        <f t="shared" si="0"/>
        <v>41293</v>
      </c>
      <c r="B25" s="52"/>
      <c r="C25" s="53"/>
      <c r="D25" s="53"/>
      <c r="E25" s="53"/>
      <c r="F25" s="54"/>
      <c r="G25" s="62">
        <v>222.23410000000001</v>
      </c>
      <c r="H25" s="62">
        <v>6.4448999999999996</v>
      </c>
      <c r="I25" s="52"/>
      <c r="J25" s="54"/>
      <c r="K25" s="64">
        <v>0</v>
      </c>
    </row>
    <row r="26" spans="1:11" x14ac:dyDescent="0.25">
      <c r="A26" s="48">
        <f t="shared" si="0"/>
        <v>41294</v>
      </c>
      <c r="B26" s="52"/>
      <c r="C26" s="53"/>
      <c r="D26" s="53"/>
      <c r="E26" s="53"/>
      <c r="F26" s="54"/>
      <c r="G26" s="62">
        <v>222.34549999999999</v>
      </c>
      <c r="H26" s="62">
        <v>6.2816999999999998</v>
      </c>
      <c r="I26" s="52"/>
      <c r="J26" s="54"/>
      <c r="K26" s="64">
        <v>0</v>
      </c>
    </row>
    <row r="27" spans="1:11" x14ac:dyDescent="0.25">
      <c r="A27" s="48">
        <f t="shared" si="0"/>
        <v>41295</v>
      </c>
      <c r="B27" s="52"/>
      <c r="C27" s="53"/>
      <c r="D27" s="53"/>
      <c r="E27" s="53"/>
      <c r="F27" s="54"/>
      <c r="G27" s="62">
        <v>222.6063</v>
      </c>
      <c r="H27" s="62">
        <v>6.5307000000000004</v>
      </c>
      <c r="I27" s="52"/>
      <c r="J27" s="54"/>
      <c r="K27" s="64">
        <v>0</v>
      </c>
    </row>
    <row r="28" spans="1:11" x14ac:dyDescent="0.25">
      <c r="A28" s="48">
        <f t="shared" si="0"/>
        <v>41296</v>
      </c>
      <c r="B28" s="52"/>
      <c r="C28" s="53"/>
      <c r="D28" s="53"/>
      <c r="E28" s="53"/>
      <c r="F28" s="54"/>
      <c r="G28" s="62">
        <v>211.46420000000001</v>
      </c>
      <c r="H28" s="62">
        <v>7.09</v>
      </c>
      <c r="I28" s="52"/>
      <c r="J28" s="54"/>
      <c r="K28" s="64">
        <v>0</v>
      </c>
    </row>
    <row r="29" spans="1:11" x14ac:dyDescent="0.25">
      <c r="A29" s="48">
        <f t="shared" si="0"/>
        <v>41297</v>
      </c>
      <c r="B29" s="52"/>
      <c r="C29" s="53"/>
      <c r="D29" s="53"/>
      <c r="E29" s="53"/>
      <c r="F29" s="54"/>
      <c r="G29" s="62">
        <v>229.0299</v>
      </c>
      <c r="H29" s="85">
        <v>7.3746999999999998</v>
      </c>
      <c r="I29" s="52"/>
      <c r="J29" s="54"/>
      <c r="K29" s="64">
        <v>0</v>
      </c>
    </row>
    <row r="30" spans="1:11" x14ac:dyDescent="0.25">
      <c r="A30" s="48">
        <f t="shared" si="0"/>
        <v>41298</v>
      </c>
      <c r="B30" s="52"/>
      <c r="C30" s="53"/>
      <c r="D30" s="53"/>
      <c r="E30" s="53"/>
      <c r="F30" s="54"/>
      <c r="G30" s="62">
        <v>223.28909999999999</v>
      </c>
      <c r="H30" s="62">
        <v>7.0923999999999996</v>
      </c>
      <c r="I30" s="52"/>
      <c r="J30" s="54"/>
      <c r="K30" s="64">
        <v>0</v>
      </c>
    </row>
    <row r="31" spans="1:11" x14ac:dyDescent="0.25">
      <c r="A31" s="48">
        <f t="shared" si="0"/>
        <v>41299</v>
      </c>
      <c r="B31" s="52"/>
      <c r="C31" s="53"/>
      <c r="D31" s="53"/>
      <c r="E31" s="53"/>
      <c r="F31" s="54"/>
      <c r="G31" s="62">
        <v>223.0393</v>
      </c>
      <c r="H31" s="62">
        <v>7.0233999999999996</v>
      </c>
      <c r="I31" s="52"/>
      <c r="J31" s="54"/>
      <c r="K31" s="64">
        <v>0</v>
      </c>
    </row>
    <row r="32" spans="1:11" x14ac:dyDescent="0.25">
      <c r="A32" s="48">
        <f t="shared" si="0"/>
        <v>41300</v>
      </c>
      <c r="B32" s="52"/>
      <c r="C32" s="53"/>
      <c r="D32" s="53"/>
      <c r="E32" s="53"/>
      <c r="F32" s="54"/>
      <c r="G32" s="62">
        <v>222.3569</v>
      </c>
      <c r="H32" s="62">
        <v>8.0174000000000003</v>
      </c>
      <c r="I32" s="52"/>
      <c r="J32" s="54"/>
      <c r="K32" s="64">
        <v>0</v>
      </c>
    </row>
    <row r="33" spans="1:12" x14ac:dyDescent="0.25">
      <c r="A33" s="48">
        <f t="shared" si="0"/>
        <v>41301</v>
      </c>
      <c r="B33" s="52"/>
      <c r="C33" s="53"/>
      <c r="D33" s="53"/>
      <c r="E33" s="53"/>
      <c r="F33" s="54"/>
      <c r="G33" s="62">
        <v>219.2474</v>
      </c>
      <c r="H33" s="62">
        <v>7.9779</v>
      </c>
      <c r="I33" s="52"/>
      <c r="J33" s="54"/>
      <c r="K33" s="64">
        <v>0</v>
      </c>
    </row>
    <row r="34" spans="1:12" x14ac:dyDescent="0.25">
      <c r="A34" s="48">
        <f t="shared" si="0"/>
        <v>41302</v>
      </c>
      <c r="B34" s="52"/>
      <c r="C34" s="53"/>
      <c r="D34" s="53"/>
      <c r="E34" s="53"/>
      <c r="F34" s="54"/>
      <c r="G34" s="62">
        <v>218.87559999999999</v>
      </c>
      <c r="H34" s="62">
        <v>7.9051</v>
      </c>
      <c r="I34" s="52"/>
      <c r="J34" s="54"/>
      <c r="K34" s="64">
        <v>0</v>
      </c>
    </row>
    <row r="35" spans="1:12" x14ac:dyDescent="0.25">
      <c r="A35" s="48">
        <f t="shared" si="0"/>
        <v>41303</v>
      </c>
      <c r="B35" s="52"/>
      <c r="C35" s="53"/>
      <c r="D35" s="53"/>
      <c r="E35" s="53"/>
      <c r="F35" s="54"/>
      <c r="G35" s="62">
        <v>222.7062</v>
      </c>
      <c r="H35" s="62">
        <v>7.8227000000000002</v>
      </c>
      <c r="I35" s="52"/>
      <c r="J35" s="54"/>
      <c r="K35" s="64">
        <v>0</v>
      </c>
    </row>
    <row r="36" spans="1:12" x14ac:dyDescent="0.25">
      <c r="A36" s="48">
        <f t="shared" si="0"/>
        <v>41304</v>
      </c>
      <c r="B36" s="52"/>
      <c r="C36" s="53"/>
      <c r="D36" s="53"/>
      <c r="E36" s="53"/>
      <c r="F36" s="54"/>
      <c r="G36" s="62">
        <v>222.71180000000001</v>
      </c>
      <c r="H36" s="62">
        <v>6.6875</v>
      </c>
      <c r="I36" s="52"/>
      <c r="J36" s="54"/>
      <c r="K36" s="64">
        <v>8.8999999999999999E-3</v>
      </c>
    </row>
    <row r="37" spans="1:12" x14ac:dyDescent="0.25">
      <c r="A37" s="65">
        <f t="shared" si="0"/>
        <v>41305</v>
      </c>
      <c r="B37" s="66"/>
      <c r="C37" s="67"/>
      <c r="D37" s="67"/>
      <c r="E37" s="67"/>
      <c r="F37" s="68"/>
      <c r="G37" s="69">
        <v>221.64859999999999</v>
      </c>
      <c r="H37" s="69">
        <v>6.7603</v>
      </c>
      <c r="I37" s="66"/>
      <c r="J37" s="68"/>
      <c r="K37" s="69">
        <v>6.9999999999999999E-4</v>
      </c>
      <c r="L37" s="86"/>
    </row>
    <row r="38" spans="1:12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1:12" ht="15.75" thickBot="1" x14ac:dyDescent="0.3">
      <c r="A39" s="40" t="s">
        <v>19</v>
      </c>
      <c r="B39" s="19"/>
      <c r="C39" s="41"/>
      <c r="D39" s="41"/>
      <c r="E39" s="41"/>
      <c r="F39" s="41"/>
      <c r="G39" s="41">
        <f>+MIN(G7:G37)</f>
        <v>211.46420000000001</v>
      </c>
      <c r="H39" s="41">
        <f>+MIN(H7:H37)</f>
        <v>0</v>
      </c>
      <c r="I39" s="41"/>
      <c r="J39" s="41"/>
      <c r="K39" s="41">
        <f>+MIN(K7:K37)</f>
        <v>0</v>
      </c>
    </row>
    <row r="40" spans="1:12" x14ac:dyDescent="0.25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7"/>
    </row>
    <row r="41" spans="1:12" x14ac:dyDescent="0.25">
      <c r="A41" s="18" t="s">
        <v>23</v>
      </c>
      <c r="B41" s="124"/>
      <c r="C41" s="125"/>
      <c r="D41" s="125"/>
      <c r="E41" s="125"/>
      <c r="F41" s="125"/>
      <c r="G41" s="125"/>
      <c r="H41" s="125"/>
      <c r="I41" s="125"/>
      <c r="J41" s="125"/>
      <c r="K41" s="126"/>
    </row>
    <row r="42" spans="1:12" x14ac:dyDescent="0.25">
      <c r="A42" s="16"/>
      <c r="B42" s="127"/>
      <c r="C42" s="128"/>
      <c r="D42" s="128"/>
      <c r="E42" s="128"/>
      <c r="F42" s="128"/>
      <c r="G42" s="128"/>
      <c r="H42" s="128"/>
      <c r="I42" s="128"/>
      <c r="J42" s="128"/>
      <c r="K42" s="129"/>
    </row>
    <row r="43" spans="1:12" x14ac:dyDescent="0.25">
      <c r="A43" s="16"/>
      <c r="B43" s="127"/>
      <c r="C43" s="128"/>
      <c r="D43" s="128"/>
      <c r="E43" s="128"/>
      <c r="F43" s="128"/>
      <c r="G43" s="128"/>
      <c r="H43" s="128"/>
      <c r="I43" s="128"/>
      <c r="J43" s="128"/>
      <c r="K43" s="129"/>
    </row>
    <row r="44" spans="1:12" x14ac:dyDescent="0.25">
      <c r="A44" s="16"/>
      <c r="B44" s="127"/>
      <c r="C44" s="128"/>
      <c r="D44" s="128"/>
      <c r="E44" s="128"/>
      <c r="F44" s="128"/>
      <c r="G44" s="128"/>
      <c r="H44" s="128"/>
      <c r="I44" s="128"/>
      <c r="J44" s="128"/>
      <c r="K44" s="129"/>
    </row>
    <row r="45" spans="1:12" x14ac:dyDescent="0.25">
      <c r="A45" s="16"/>
      <c r="B45" s="130"/>
      <c r="C45" s="131"/>
      <c r="D45" s="131"/>
      <c r="E45" s="131"/>
      <c r="F45" s="131"/>
      <c r="G45" s="131"/>
      <c r="H45" s="131"/>
      <c r="I45" s="131"/>
      <c r="J45" s="131"/>
      <c r="K45" s="132"/>
    </row>
  </sheetData>
  <protectedRanges>
    <protectedRange sqref="A2:B4" name="Rango1"/>
    <protectedRange sqref="C4:K4" name="Rango1_1"/>
    <protectedRange sqref="C2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ignoredErrors>
    <ignoredError sqref="A8:A37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view="pageBreakPreview" topLeftCell="A16" zoomScale="60" zoomScaleNormal="100" workbookViewId="0">
      <selection activeCell="M36" sqref="M36"/>
    </sheetView>
  </sheetViews>
  <sheetFormatPr baseColWidth="10" defaultColWidth="11.42578125" defaultRowHeight="15" x14ac:dyDescent="0.25"/>
  <cols>
    <col min="1" max="1" width="11.7109375" bestFit="1" customWidth="1"/>
    <col min="2" max="11" width="10.7109375" customWidth="1"/>
    <col min="12" max="12" width="1" customWidth="1"/>
    <col min="13" max="14" width="10.7109375" customWidth="1"/>
  </cols>
  <sheetData>
    <row r="1" spans="1:14" ht="32.25" customHeight="1" x14ac:dyDescent="0.25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7"/>
    </row>
    <row r="2" spans="1:14" s="22" customFormat="1" ht="9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108" t="s">
        <v>1</v>
      </c>
      <c r="B3" s="108"/>
      <c r="C3" s="109" t="s">
        <v>26</v>
      </c>
      <c r="D3" s="109"/>
      <c r="E3" s="109"/>
      <c r="F3" s="109"/>
      <c r="G3" s="109"/>
      <c r="H3" s="109"/>
      <c r="I3" s="109"/>
      <c r="J3" s="109"/>
      <c r="K3" s="109"/>
      <c r="L3" s="1"/>
      <c r="M3" s="2"/>
      <c r="N3" s="2"/>
    </row>
    <row r="4" spans="1:14" x14ac:dyDescent="0.25">
      <c r="A4" s="110" t="s">
        <v>2</v>
      </c>
      <c r="B4" s="108"/>
      <c r="C4" s="109" t="s">
        <v>25</v>
      </c>
      <c r="D4" s="109"/>
      <c r="E4" s="109"/>
      <c r="F4" s="109"/>
      <c r="G4" s="109"/>
      <c r="H4" s="109"/>
      <c r="I4" s="109"/>
      <c r="J4" s="109"/>
      <c r="K4" s="109"/>
      <c r="L4" s="1"/>
      <c r="M4" s="2"/>
      <c r="N4" s="2"/>
    </row>
    <row r="5" spans="1:14" x14ac:dyDescent="0.25">
      <c r="A5" s="110" t="s">
        <v>3</v>
      </c>
      <c r="B5" s="110"/>
      <c r="C5" s="109" t="s">
        <v>4</v>
      </c>
      <c r="D5" s="109"/>
      <c r="E5" s="20"/>
      <c r="F5" s="20"/>
      <c r="G5" s="20"/>
      <c r="H5" s="20"/>
      <c r="I5" s="20"/>
      <c r="J5" s="20"/>
      <c r="K5" s="20"/>
      <c r="L5" s="3"/>
    </row>
    <row r="6" spans="1:14" ht="9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4" ht="39" thickBot="1" x14ac:dyDescent="0.3">
      <c r="A7" s="24" t="s">
        <v>5</v>
      </c>
      <c r="B7" s="4" t="s">
        <v>6</v>
      </c>
      <c r="C7" s="4" t="s">
        <v>7</v>
      </c>
      <c r="D7" s="4" t="s">
        <v>8</v>
      </c>
      <c r="E7" s="5" t="s">
        <v>9</v>
      </c>
      <c r="F7" s="4" t="s">
        <v>10</v>
      </c>
      <c r="G7" s="4" t="s">
        <v>11</v>
      </c>
      <c r="H7" s="4" t="s">
        <v>12</v>
      </c>
      <c r="I7" s="4" t="s">
        <v>13</v>
      </c>
      <c r="J7" s="4" t="s">
        <v>14</v>
      </c>
      <c r="K7" s="88" t="s">
        <v>15</v>
      </c>
      <c r="L7" s="6"/>
      <c r="M7" s="36" t="s">
        <v>16</v>
      </c>
      <c r="N7" s="37" t="s">
        <v>17</v>
      </c>
    </row>
    <row r="8" spans="1:14" x14ac:dyDescent="0.25">
      <c r="A8" s="25">
        <f>+'Gloria a Dios'!A8</f>
        <v>41275</v>
      </c>
      <c r="B8" s="7">
        <v>92.130799999999994</v>
      </c>
      <c r="C8" s="83">
        <v>0.29270000000000002</v>
      </c>
      <c r="D8" s="83">
        <v>2.1324999999999998</v>
      </c>
      <c r="E8" s="83">
        <v>2.4251999999999998</v>
      </c>
      <c r="F8" s="83">
        <v>4.7126999999999999</v>
      </c>
      <c r="G8" s="83">
        <v>238.68029999999999</v>
      </c>
      <c r="H8" s="78">
        <v>8.0368999999999993</v>
      </c>
      <c r="I8" s="83">
        <v>38.6586</v>
      </c>
      <c r="J8" s="83">
        <v>50.019500000000001</v>
      </c>
      <c r="K8" s="64">
        <v>7.9699999999999993E-2</v>
      </c>
      <c r="L8" s="23"/>
      <c r="M8" s="70"/>
      <c r="N8" s="70"/>
    </row>
    <row r="9" spans="1:14" x14ac:dyDescent="0.25">
      <c r="A9" s="25">
        <f>+'Gloria a Dios'!A9</f>
        <v>41276</v>
      </c>
      <c r="B9" s="8">
        <v>91.948599999999999</v>
      </c>
      <c r="C9" s="9">
        <v>0.2477</v>
      </c>
      <c r="D9" s="85">
        <v>2.1642000000000001</v>
      </c>
      <c r="E9" s="9">
        <v>2.4119999999999999</v>
      </c>
      <c r="F9" s="9">
        <v>4.87</v>
      </c>
      <c r="G9" s="83">
        <v>239.08799999999999</v>
      </c>
      <c r="H9" s="62">
        <v>7.7834000000000003</v>
      </c>
      <c r="I9" s="9">
        <v>38.753100000000003</v>
      </c>
      <c r="J9" s="85">
        <v>50.090200000000003</v>
      </c>
      <c r="K9" s="64">
        <v>4.2999999999999997E-2</v>
      </c>
      <c r="L9" s="23"/>
      <c r="M9" s="34"/>
      <c r="N9" s="34"/>
    </row>
    <row r="10" spans="1:14" x14ac:dyDescent="0.25">
      <c r="A10" s="25">
        <f>+'Gloria a Dios'!A10</f>
        <v>41277</v>
      </c>
      <c r="B10" s="8">
        <v>92.318700000000007</v>
      </c>
      <c r="C10" s="9">
        <v>0.25290000000000001</v>
      </c>
      <c r="D10" s="85">
        <v>2.1334</v>
      </c>
      <c r="E10" s="9">
        <v>2.3862000000000001</v>
      </c>
      <c r="F10" s="9">
        <v>4.6120000000000001</v>
      </c>
      <c r="G10" s="83">
        <v>238.41370000000001</v>
      </c>
      <c r="H10" s="62">
        <v>7.5134999999999996</v>
      </c>
      <c r="I10" s="9">
        <v>38.633600000000001</v>
      </c>
      <c r="J10" s="85">
        <v>50.033799999999999</v>
      </c>
      <c r="K10" s="64">
        <v>1.2800000000000001E-2</v>
      </c>
      <c r="L10" s="23"/>
      <c r="M10" s="34"/>
      <c r="N10" s="34"/>
    </row>
    <row r="11" spans="1:14" x14ac:dyDescent="0.25">
      <c r="A11" s="25">
        <f>+'Gloria a Dios'!A11</f>
        <v>41278</v>
      </c>
      <c r="B11" s="8">
        <v>92.135199999999998</v>
      </c>
      <c r="C11" s="9">
        <v>0.30640000000000001</v>
      </c>
      <c r="D11" s="85">
        <v>2.0558000000000001</v>
      </c>
      <c r="E11" s="9">
        <v>2.3622000000000001</v>
      </c>
      <c r="F11" s="9">
        <v>4.8022</v>
      </c>
      <c r="G11" s="83">
        <v>238.58940000000001</v>
      </c>
      <c r="H11" s="62">
        <v>6.7160000000000002</v>
      </c>
      <c r="I11" s="9">
        <v>38.706699999999998</v>
      </c>
      <c r="J11" s="85">
        <v>50.073300000000003</v>
      </c>
      <c r="K11" s="64">
        <v>3.7699999999999997E-2</v>
      </c>
      <c r="L11" s="23"/>
      <c r="M11" s="34"/>
      <c r="N11" s="34"/>
    </row>
    <row r="12" spans="1:14" x14ac:dyDescent="0.25">
      <c r="A12" s="25">
        <f>+'Gloria a Dios'!A12</f>
        <v>41279</v>
      </c>
      <c r="B12" s="8">
        <v>92.186099999999996</v>
      </c>
      <c r="C12" s="9">
        <v>0.3291</v>
      </c>
      <c r="D12" s="85">
        <v>2.0057999999999998</v>
      </c>
      <c r="E12" s="9">
        <v>2.3349000000000002</v>
      </c>
      <c r="F12" s="9">
        <v>4.7910000000000004</v>
      </c>
      <c r="G12" s="83">
        <v>243.43279999999999</v>
      </c>
      <c r="H12" s="62">
        <v>7.0590999999999999</v>
      </c>
      <c r="I12" s="9">
        <v>38.686199999999999</v>
      </c>
      <c r="J12" s="85">
        <v>50.055999999999997</v>
      </c>
      <c r="K12" s="64">
        <v>3.6499999999999998E-2</v>
      </c>
      <c r="L12" s="23"/>
      <c r="M12" s="34"/>
      <c r="N12" s="34"/>
    </row>
    <row r="13" spans="1:14" x14ac:dyDescent="0.25">
      <c r="A13" s="25">
        <f>+'Gloria a Dios'!A13</f>
        <v>41280</v>
      </c>
      <c r="B13" s="8">
        <v>92.1768</v>
      </c>
      <c r="C13" s="9">
        <v>0.3352</v>
      </c>
      <c r="D13" s="85">
        <v>1.9941</v>
      </c>
      <c r="E13" s="9">
        <v>2.3292999999999999</v>
      </c>
      <c r="F13" s="9">
        <v>4.7977999999999996</v>
      </c>
      <c r="G13" s="83">
        <v>243.79830000000001</v>
      </c>
      <c r="H13" s="62">
        <v>7.3185000000000002</v>
      </c>
      <c r="I13" s="9">
        <v>38.709400000000002</v>
      </c>
      <c r="J13" s="85">
        <v>50.082000000000001</v>
      </c>
      <c r="K13" s="64">
        <v>6.5100000000000005E-2</v>
      </c>
      <c r="L13" s="23"/>
      <c r="M13" s="34"/>
      <c r="N13" s="34"/>
    </row>
    <row r="14" spans="1:14" x14ac:dyDescent="0.25">
      <c r="A14" s="25">
        <f>+'Gloria a Dios'!A14</f>
        <v>41281</v>
      </c>
      <c r="B14" s="8">
        <v>92.114400000000003</v>
      </c>
      <c r="C14" s="9">
        <v>0.33129999999999998</v>
      </c>
      <c r="D14" s="85">
        <v>1.9339999999999999</v>
      </c>
      <c r="E14" s="9">
        <v>2.2652000000000001</v>
      </c>
      <c r="F14" s="9">
        <v>4.8815</v>
      </c>
      <c r="G14" s="83">
        <v>237.39400000000001</v>
      </c>
      <c r="H14" s="62">
        <v>7.6216999999999997</v>
      </c>
      <c r="I14" s="9">
        <v>38.790399999999998</v>
      </c>
      <c r="J14" s="85">
        <v>50.159700000000001</v>
      </c>
      <c r="K14" s="64">
        <v>7.0499999999999993E-2</v>
      </c>
      <c r="L14" s="23"/>
      <c r="M14" s="34"/>
      <c r="N14" s="34"/>
    </row>
    <row r="15" spans="1:14" x14ac:dyDescent="0.25">
      <c r="A15" s="25">
        <f>+'Gloria a Dios'!A15</f>
        <v>41282</v>
      </c>
      <c r="B15" s="8">
        <v>92.7119</v>
      </c>
      <c r="C15" s="9">
        <v>0.32169999999999999</v>
      </c>
      <c r="D15" s="9">
        <v>1.9472</v>
      </c>
      <c r="E15" s="9">
        <v>2.2688999999999999</v>
      </c>
      <c r="F15" s="9">
        <v>4.3875000000000002</v>
      </c>
      <c r="G15" s="83">
        <v>240.0762</v>
      </c>
      <c r="H15" s="62">
        <v>8.5785</v>
      </c>
      <c r="I15" s="9">
        <v>38.586100000000002</v>
      </c>
      <c r="J15" s="85">
        <v>50.0426</v>
      </c>
      <c r="K15" s="64">
        <v>5.96E-2</v>
      </c>
      <c r="L15" s="23"/>
      <c r="M15" s="34"/>
      <c r="N15" s="34"/>
    </row>
    <row r="16" spans="1:14" x14ac:dyDescent="0.25">
      <c r="A16" s="25">
        <f>+'Gloria a Dios'!A16</f>
        <v>41283</v>
      </c>
      <c r="B16" s="8">
        <v>92.651300000000006</v>
      </c>
      <c r="C16" s="9">
        <v>0.33439999999999998</v>
      </c>
      <c r="D16" s="9">
        <v>1.9386000000000001</v>
      </c>
      <c r="E16" s="9">
        <v>2.2728999999999999</v>
      </c>
      <c r="F16" s="9">
        <v>4.4661</v>
      </c>
      <c r="G16" s="83">
        <v>238.38849999999999</v>
      </c>
      <c r="H16" s="62">
        <v>8.8760999999999992</v>
      </c>
      <c r="I16" s="9">
        <v>38.588999999999999</v>
      </c>
      <c r="J16" s="85">
        <v>50.0398</v>
      </c>
      <c r="K16" s="64">
        <v>8.7599999999999997E-2</v>
      </c>
      <c r="L16" s="23"/>
      <c r="M16" s="34"/>
      <c r="N16" s="34"/>
    </row>
    <row r="17" spans="1:14" x14ac:dyDescent="0.25">
      <c r="A17" s="25">
        <f>+'Gloria a Dios'!A17</f>
        <v>41284</v>
      </c>
      <c r="B17" s="8">
        <v>92.609399999999994</v>
      </c>
      <c r="C17" s="9">
        <v>0.32700000000000001</v>
      </c>
      <c r="D17" s="9">
        <v>1.9790000000000001</v>
      </c>
      <c r="E17" s="9">
        <v>2.306</v>
      </c>
      <c r="F17" s="9">
        <v>4.4890999999999996</v>
      </c>
      <c r="G17" s="83">
        <v>240.06800000000001</v>
      </c>
      <c r="H17" s="62">
        <v>8.6265000000000001</v>
      </c>
      <c r="I17" s="9">
        <v>38.573399999999999</v>
      </c>
      <c r="J17" s="85">
        <v>50.017899999999997</v>
      </c>
      <c r="K17" s="64">
        <v>5.16E-2</v>
      </c>
      <c r="L17" s="23"/>
      <c r="M17" s="34"/>
      <c r="N17" s="34"/>
    </row>
    <row r="18" spans="1:14" x14ac:dyDescent="0.25">
      <c r="A18" s="25">
        <f>+'Gloria a Dios'!A18</f>
        <v>41285</v>
      </c>
      <c r="B18" s="8">
        <v>92.524299999999997</v>
      </c>
      <c r="C18" s="9">
        <v>0.32079999999999997</v>
      </c>
      <c r="D18" s="9">
        <v>1.9933000000000001</v>
      </c>
      <c r="E18" s="9">
        <v>2.3142</v>
      </c>
      <c r="F18" s="9">
        <v>4.5359999999999996</v>
      </c>
      <c r="G18" s="83">
        <v>237.3904</v>
      </c>
      <c r="H18" s="62">
        <v>8.4449000000000005</v>
      </c>
      <c r="I18" s="9">
        <v>38.593699999999998</v>
      </c>
      <c r="J18" s="85">
        <v>50.016300000000001</v>
      </c>
      <c r="K18" s="64">
        <v>7.1199999999999999E-2</v>
      </c>
      <c r="L18" s="23"/>
      <c r="M18" s="34"/>
      <c r="N18" s="34"/>
    </row>
    <row r="19" spans="1:14" x14ac:dyDescent="0.25">
      <c r="A19" s="25">
        <f>+'Gloria a Dios'!A19</f>
        <v>41286</v>
      </c>
      <c r="B19" s="8">
        <v>92.653700000000001</v>
      </c>
      <c r="C19" s="9">
        <v>0.31990000000000002</v>
      </c>
      <c r="D19" s="9">
        <v>1.9916</v>
      </c>
      <c r="E19" s="9">
        <v>2.3115000000000001</v>
      </c>
      <c r="F19" s="9">
        <v>4.4139999999999997</v>
      </c>
      <c r="G19" s="83">
        <v>240.75540000000001</v>
      </c>
      <c r="H19" s="62">
        <v>8.7963000000000005</v>
      </c>
      <c r="I19" s="9">
        <v>38.560299999999998</v>
      </c>
      <c r="J19" s="85">
        <v>49.996499999999997</v>
      </c>
      <c r="K19" s="64">
        <v>4.3700000000000003E-2</v>
      </c>
      <c r="L19" s="23"/>
      <c r="M19" s="34"/>
      <c r="N19" s="34"/>
    </row>
    <row r="20" spans="1:14" x14ac:dyDescent="0.25">
      <c r="A20" s="25">
        <f>+'Gloria a Dios'!A20</f>
        <v>41287</v>
      </c>
      <c r="B20" s="8">
        <v>92.415499999999994</v>
      </c>
      <c r="C20" s="9">
        <v>0.27579999999999999</v>
      </c>
      <c r="D20" s="9">
        <v>2.1175000000000002</v>
      </c>
      <c r="E20" s="9">
        <v>2.3933</v>
      </c>
      <c r="F20" s="9">
        <v>4.4935</v>
      </c>
      <c r="G20" s="83">
        <v>237.113</v>
      </c>
      <c r="H20" s="62">
        <v>7.6783000000000001</v>
      </c>
      <c r="I20" s="9">
        <v>38.683100000000003</v>
      </c>
      <c r="J20" s="85">
        <v>50.040599999999998</v>
      </c>
      <c r="K20" s="64">
        <v>7.2099999999999997E-2</v>
      </c>
      <c r="L20" s="23"/>
      <c r="M20" s="34"/>
      <c r="N20" s="34"/>
    </row>
    <row r="21" spans="1:14" x14ac:dyDescent="0.25">
      <c r="A21" s="25">
        <f>+'Gloria a Dios'!A21</f>
        <v>41288</v>
      </c>
      <c r="B21" s="8">
        <v>92.950599999999994</v>
      </c>
      <c r="C21" s="9">
        <v>0.2994</v>
      </c>
      <c r="D21" s="9">
        <v>2.0579999999999998</v>
      </c>
      <c r="E21" s="9">
        <v>2.3574000000000002</v>
      </c>
      <c r="F21" s="9">
        <v>4.1254</v>
      </c>
      <c r="G21" s="83">
        <v>238.66210000000001</v>
      </c>
      <c r="H21" s="62">
        <v>7.6071999999999997</v>
      </c>
      <c r="I21" s="9">
        <v>38.441699999999997</v>
      </c>
      <c r="J21" s="85">
        <v>49.924399999999999</v>
      </c>
      <c r="K21" s="64">
        <v>7.0199999999999999E-2</v>
      </c>
      <c r="L21" s="23"/>
      <c r="M21" s="34"/>
      <c r="N21" s="34"/>
    </row>
    <row r="22" spans="1:14" x14ac:dyDescent="0.25">
      <c r="A22" s="25">
        <f>+'Gloria a Dios'!A22</f>
        <v>41289</v>
      </c>
      <c r="B22" s="8">
        <v>92.652600000000007</v>
      </c>
      <c r="C22" s="9">
        <v>0.32750000000000001</v>
      </c>
      <c r="D22" s="9">
        <v>2.0579000000000001</v>
      </c>
      <c r="E22" s="9">
        <v>2.3854000000000002</v>
      </c>
      <c r="F22" s="9">
        <v>4.3563000000000001</v>
      </c>
      <c r="G22" s="83">
        <v>241.012</v>
      </c>
      <c r="H22" s="62">
        <v>7.3308999999999997</v>
      </c>
      <c r="I22" s="9">
        <v>38.523099999999999</v>
      </c>
      <c r="J22" s="85">
        <v>49.953000000000003</v>
      </c>
      <c r="K22" s="64">
        <v>4.87E-2</v>
      </c>
      <c r="L22" s="23"/>
      <c r="M22" s="34"/>
      <c r="N22" s="34"/>
    </row>
    <row r="23" spans="1:14" x14ac:dyDescent="0.25">
      <c r="A23" s="25">
        <f>+'Gloria a Dios'!A23</f>
        <v>41290</v>
      </c>
      <c r="B23" s="8">
        <v>92.674400000000006</v>
      </c>
      <c r="C23" s="9">
        <v>0.34370000000000001</v>
      </c>
      <c r="D23" s="9">
        <v>1.9603999999999999</v>
      </c>
      <c r="E23" s="9">
        <v>2.3039999999999998</v>
      </c>
      <c r="F23" s="9">
        <v>4.4080000000000004</v>
      </c>
      <c r="G23" s="83">
        <v>245.14930000000001</v>
      </c>
      <c r="H23" s="62">
        <v>7.3193999999999999</v>
      </c>
      <c r="I23" s="9">
        <v>38.573599999999999</v>
      </c>
      <c r="J23" s="85">
        <v>50.014800000000001</v>
      </c>
      <c r="K23" s="64">
        <v>6.7500000000000004E-2</v>
      </c>
      <c r="L23" s="23"/>
      <c r="M23" s="34"/>
      <c r="N23" s="34"/>
    </row>
    <row r="24" spans="1:14" x14ac:dyDescent="0.25">
      <c r="A24" s="25">
        <f>+'Gloria a Dios'!A24</f>
        <v>41291</v>
      </c>
      <c r="B24" s="8">
        <v>92.735399999999998</v>
      </c>
      <c r="C24" s="9">
        <v>0.34100000000000003</v>
      </c>
      <c r="D24" s="9">
        <v>1.9764999999999999</v>
      </c>
      <c r="E24" s="9">
        <v>2.3174000000000001</v>
      </c>
      <c r="F24" s="9">
        <v>4.3041999999999998</v>
      </c>
      <c r="G24" s="83">
        <v>249.0247</v>
      </c>
      <c r="H24" s="62">
        <v>7.8708999999999998</v>
      </c>
      <c r="I24" s="9">
        <v>38.556800000000003</v>
      </c>
      <c r="J24" s="85">
        <v>49.997999999999998</v>
      </c>
      <c r="K24" s="64">
        <v>8.2400000000000001E-2</v>
      </c>
      <c r="L24" s="23"/>
      <c r="M24" s="34"/>
      <c r="N24" s="34"/>
    </row>
    <row r="25" spans="1:14" x14ac:dyDescent="0.25">
      <c r="A25" s="25">
        <f>+'Gloria a Dios'!A25</f>
        <v>41292</v>
      </c>
      <c r="B25" s="8">
        <v>92.570999999999998</v>
      </c>
      <c r="C25" s="9">
        <v>0.35149999999999998</v>
      </c>
      <c r="D25" s="9">
        <v>1.8892</v>
      </c>
      <c r="E25" s="9">
        <v>2.2406999999999999</v>
      </c>
      <c r="F25" s="9">
        <v>4.5716000000000001</v>
      </c>
      <c r="G25" s="83">
        <v>248.2724</v>
      </c>
      <c r="H25" s="62">
        <v>8.4253999999999998</v>
      </c>
      <c r="I25" s="9">
        <v>38.638100000000001</v>
      </c>
      <c r="J25" s="85">
        <v>50.077599999999997</v>
      </c>
      <c r="K25" s="64">
        <v>8.5699999999999998E-2</v>
      </c>
      <c r="L25" s="23"/>
      <c r="M25" s="34"/>
      <c r="N25" s="34"/>
    </row>
    <row r="26" spans="1:14" x14ac:dyDescent="0.25">
      <c r="A26" s="25">
        <f>+'Gloria a Dios'!A26</f>
        <v>41293</v>
      </c>
      <c r="B26" s="8">
        <v>92.707599999999999</v>
      </c>
      <c r="C26" s="9">
        <v>0.31109999999999999</v>
      </c>
      <c r="D26" s="9">
        <v>1.9807999999999999</v>
      </c>
      <c r="E26" s="9">
        <v>2.2919</v>
      </c>
      <c r="F26" s="9">
        <v>4.4084000000000003</v>
      </c>
      <c r="G26" s="83">
        <v>239.14250000000001</v>
      </c>
      <c r="H26" s="62">
        <v>8.7428000000000008</v>
      </c>
      <c r="I26" s="9">
        <v>38.555</v>
      </c>
      <c r="J26" s="85">
        <v>50.014099999999999</v>
      </c>
      <c r="K26" s="64">
        <v>9.2799999999999994E-2</v>
      </c>
      <c r="L26" s="23"/>
      <c r="M26" s="34"/>
      <c r="N26" s="34"/>
    </row>
    <row r="27" spans="1:14" x14ac:dyDescent="0.25">
      <c r="A27" s="25">
        <f>+'Gloria a Dios'!A27</f>
        <v>41294</v>
      </c>
      <c r="B27" s="8">
        <v>92.78</v>
      </c>
      <c r="C27" s="9">
        <v>0.29049999999999998</v>
      </c>
      <c r="D27" s="9">
        <v>2.0179</v>
      </c>
      <c r="E27" s="9">
        <v>2.3083999999999998</v>
      </c>
      <c r="F27" s="9">
        <v>4.3383000000000003</v>
      </c>
      <c r="G27" s="83">
        <v>235.7807</v>
      </c>
      <c r="H27" s="62">
        <v>8.8619000000000003</v>
      </c>
      <c r="I27" s="9">
        <v>38.514800000000001</v>
      </c>
      <c r="J27" s="85">
        <v>49.989400000000003</v>
      </c>
      <c r="K27" s="64">
        <v>9.6100000000000005E-2</v>
      </c>
      <c r="L27" s="23"/>
      <c r="M27" s="34"/>
      <c r="N27" s="34"/>
    </row>
    <row r="28" spans="1:14" x14ac:dyDescent="0.25">
      <c r="A28" s="25">
        <f>+'Gloria a Dios'!A28</f>
        <v>41295</v>
      </c>
      <c r="B28" s="8">
        <v>92.446200000000005</v>
      </c>
      <c r="C28" s="9">
        <v>0.32079999999999997</v>
      </c>
      <c r="D28" s="9">
        <v>1.8814</v>
      </c>
      <c r="E28" s="9">
        <v>2.2021999999999999</v>
      </c>
      <c r="F28" s="9">
        <v>4.6779999999999999</v>
      </c>
      <c r="G28" s="83">
        <v>234.584</v>
      </c>
      <c r="H28" s="62">
        <v>9.2063000000000006</v>
      </c>
      <c r="I28" s="9">
        <v>38.720300000000002</v>
      </c>
      <c r="J28" s="85">
        <v>50.150199999999998</v>
      </c>
      <c r="K28" s="64">
        <v>0.1027</v>
      </c>
      <c r="L28" s="23"/>
      <c r="M28" s="34"/>
      <c r="N28" s="34"/>
    </row>
    <row r="29" spans="1:14" x14ac:dyDescent="0.25">
      <c r="A29" s="25">
        <f>+'Gloria a Dios'!A29</f>
        <v>41296</v>
      </c>
      <c r="B29" s="8">
        <v>92.261899999999997</v>
      </c>
      <c r="C29" s="9">
        <v>0.29880000000000001</v>
      </c>
      <c r="D29" s="9">
        <v>1.9340999999999999</v>
      </c>
      <c r="E29" s="9">
        <v>2.2328999999999999</v>
      </c>
      <c r="F29" s="9">
        <v>4.8578999999999999</v>
      </c>
      <c r="G29" s="83">
        <v>235.1961</v>
      </c>
      <c r="H29" s="62">
        <v>9.1417999999999999</v>
      </c>
      <c r="I29" s="9">
        <v>38.742699999999999</v>
      </c>
      <c r="J29" s="85">
        <v>50.154600000000002</v>
      </c>
      <c r="K29" s="64">
        <v>6.8699999999999997E-2</v>
      </c>
      <c r="L29" s="23"/>
      <c r="M29" s="34"/>
      <c r="N29" s="34"/>
    </row>
    <row r="30" spans="1:14" x14ac:dyDescent="0.25">
      <c r="A30" s="25">
        <f>+'Gloria a Dios'!A30</f>
        <v>41297</v>
      </c>
      <c r="B30" s="8">
        <v>91.971500000000006</v>
      </c>
      <c r="C30" s="9">
        <v>0.27039999999999997</v>
      </c>
      <c r="D30" s="9">
        <v>2.0428000000000002</v>
      </c>
      <c r="E30" s="9">
        <v>2.3132000000000001</v>
      </c>
      <c r="F30" s="9">
        <v>5.0570000000000004</v>
      </c>
      <c r="G30" s="83">
        <v>234.99959999999999</v>
      </c>
      <c r="H30" s="62">
        <v>9.1844000000000001</v>
      </c>
      <c r="I30" s="9">
        <v>38.772599999999997</v>
      </c>
      <c r="J30" s="85">
        <v>50.142699999999998</v>
      </c>
      <c r="K30" s="64">
        <v>6.0299999999999999E-2</v>
      </c>
      <c r="L30" s="23"/>
      <c r="M30" s="34"/>
      <c r="N30" s="34"/>
    </row>
    <row r="31" spans="1:14" x14ac:dyDescent="0.25">
      <c r="A31" s="25">
        <f>+'Gloria a Dios'!A31</f>
        <v>41298</v>
      </c>
      <c r="B31" s="8">
        <v>91.582400000000007</v>
      </c>
      <c r="C31" s="9">
        <v>0.2238</v>
      </c>
      <c r="D31" s="9">
        <v>2.1372</v>
      </c>
      <c r="E31" s="9">
        <v>2.3610000000000002</v>
      </c>
      <c r="F31" s="9">
        <v>5.3354999999999997</v>
      </c>
      <c r="G31" s="83">
        <v>233.09299999999999</v>
      </c>
      <c r="H31" s="62">
        <v>9.4628999999999994</v>
      </c>
      <c r="I31" s="9">
        <v>38.872500000000002</v>
      </c>
      <c r="J31" s="85">
        <v>50.189700000000002</v>
      </c>
      <c r="K31" s="64">
        <v>0.1138</v>
      </c>
      <c r="L31" s="23"/>
      <c r="M31" s="34"/>
      <c r="N31" s="34"/>
    </row>
    <row r="32" spans="1:14" x14ac:dyDescent="0.25">
      <c r="A32" s="25">
        <f>+'Gloria a Dios'!A32</f>
        <v>41299</v>
      </c>
      <c r="B32" s="8">
        <v>91.238399999999999</v>
      </c>
      <c r="C32" s="9">
        <v>0.22850000000000001</v>
      </c>
      <c r="D32" s="9">
        <v>2.1173999999999999</v>
      </c>
      <c r="E32" s="9">
        <v>2.3460000000000001</v>
      </c>
      <c r="F32" s="9">
        <v>5.6721000000000004</v>
      </c>
      <c r="G32" s="83">
        <v>231.94</v>
      </c>
      <c r="H32" s="62">
        <v>9.5137</v>
      </c>
      <c r="I32" s="9">
        <v>38.981099999999998</v>
      </c>
      <c r="J32" s="85">
        <v>50.257899999999999</v>
      </c>
      <c r="K32" s="64">
        <v>0.10879999999999999</v>
      </c>
      <c r="L32" s="23"/>
      <c r="M32" s="34"/>
      <c r="N32" s="34"/>
    </row>
    <row r="33" spans="1:14" x14ac:dyDescent="0.25">
      <c r="A33" s="25">
        <f>+'Gloria a Dios'!A33</f>
        <v>41300</v>
      </c>
      <c r="B33" s="8">
        <v>91.349800000000002</v>
      </c>
      <c r="C33" s="9">
        <v>0.2218</v>
      </c>
      <c r="D33" s="9">
        <v>2.1150000000000002</v>
      </c>
      <c r="E33" s="9">
        <v>2.3368000000000002</v>
      </c>
      <c r="F33" s="9">
        <v>5.5289999999999999</v>
      </c>
      <c r="G33" s="83">
        <v>231.54050000000001</v>
      </c>
      <c r="H33" s="62">
        <v>8.8445</v>
      </c>
      <c r="I33" s="9">
        <v>38.970999999999997</v>
      </c>
      <c r="J33" s="85">
        <v>50.257300000000001</v>
      </c>
      <c r="K33" s="64">
        <v>8.1600000000000006E-2</v>
      </c>
      <c r="L33" s="23"/>
      <c r="M33" s="34"/>
      <c r="N33" s="34"/>
    </row>
    <row r="34" spans="1:14" x14ac:dyDescent="0.25">
      <c r="A34" s="25">
        <f>+'Gloria a Dios'!A34</f>
        <v>41301</v>
      </c>
      <c r="B34" s="8">
        <v>91.896299999999997</v>
      </c>
      <c r="C34" s="9">
        <v>0.24249999999999999</v>
      </c>
      <c r="D34" s="9">
        <v>2.1566999999999998</v>
      </c>
      <c r="E34" s="9">
        <v>2.3993000000000002</v>
      </c>
      <c r="F34" s="9">
        <v>5.0765000000000002</v>
      </c>
      <c r="G34" s="83">
        <v>230.15969999999999</v>
      </c>
      <c r="H34" s="62">
        <v>9.2666000000000004</v>
      </c>
      <c r="I34" s="9">
        <v>38.722499999999997</v>
      </c>
      <c r="J34" s="85">
        <v>50.0822</v>
      </c>
      <c r="K34" s="64">
        <v>5.9200000000000003E-2</v>
      </c>
      <c r="L34" s="23"/>
      <c r="M34" s="34"/>
      <c r="N34" s="34"/>
    </row>
    <row r="35" spans="1:14" x14ac:dyDescent="0.25">
      <c r="A35" s="25">
        <f>+'Gloria a Dios'!A35</f>
        <v>41302</v>
      </c>
      <c r="B35" s="8">
        <v>92.15</v>
      </c>
      <c r="C35" s="9">
        <v>0.32640000000000002</v>
      </c>
      <c r="D35" s="9">
        <v>1.9633</v>
      </c>
      <c r="E35" s="9">
        <v>2.2896999999999998</v>
      </c>
      <c r="F35" s="9">
        <v>4.8800999999999997</v>
      </c>
      <c r="G35" s="83">
        <v>231.0652</v>
      </c>
      <c r="H35" s="62">
        <v>9.4105000000000008</v>
      </c>
      <c r="I35" s="9">
        <v>38.748399999999997</v>
      </c>
      <c r="J35" s="85">
        <v>50.126100000000001</v>
      </c>
      <c r="K35" s="64">
        <v>8.2699999999999996E-2</v>
      </c>
      <c r="L35" s="23"/>
      <c r="M35" s="34"/>
      <c r="N35" s="34"/>
    </row>
    <row r="36" spans="1:14" x14ac:dyDescent="0.25">
      <c r="A36" s="25">
        <f>+'Gloria a Dios'!A36</f>
        <v>41303</v>
      </c>
      <c r="B36" s="8">
        <v>91.906199999999998</v>
      </c>
      <c r="C36" s="9">
        <v>0.32269999999999999</v>
      </c>
      <c r="D36" s="9">
        <v>1.9496</v>
      </c>
      <c r="E36" s="9">
        <v>2.2723</v>
      </c>
      <c r="F36" s="9">
        <v>5.0921000000000003</v>
      </c>
      <c r="G36" s="83">
        <v>235.7868</v>
      </c>
      <c r="H36" s="62">
        <v>9.6576000000000004</v>
      </c>
      <c r="I36" s="9">
        <v>38.844700000000003</v>
      </c>
      <c r="J36" s="85">
        <v>50.189900000000002</v>
      </c>
      <c r="K36" s="64">
        <v>9.1399999999999995E-2</v>
      </c>
      <c r="L36" s="23"/>
      <c r="M36" s="34"/>
      <c r="N36" s="34"/>
    </row>
    <row r="37" spans="1:14" x14ac:dyDescent="0.25">
      <c r="A37" s="25">
        <f>+'Gloria a Dios'!A37</f>
        <v>41304</v>
      </c>
      <c r="B37" s="8">
        <v>92.413499999999999</v>
      </c>
      <c r="C37" s="9">
        <v>0.31269999999999998</v>
      </c>
      <c r="D37" s="9">
        <v>2.0642999999999998</v>
      </c>
      <c r="E37" s="9">
        <v>2.3769</v>
      </c>
      <c r="F37" s="9">
        <v>4.5846</v>
      </c>
      <c r="G37" s="83">
        <v>233.67619999999999</v>
      </c>
      <c r="H37" s="62">
        <v>7.5617000000000001</v>
      </c>
      <c r="I37" s="9">
        <v>38.594700000000003</v>
      </c>
      <c r="J37" s="85">
        <v>50.0017</v>
      </c>
      <c r="K37" s="64">
        <v>6.7599999999999993E-2</v>
      </c>
      <c r="L37" s="23"/>
      <c r="M37" s="34"/>
      <c r="N37" s="34"/>
    </row>
    <row r="38" spans="1:14" ht="15.75" thickBot="1" x14ac:dyDescent="0.3">
      <c r="A38" s="25">
        <f>+'Gloria a Dios'!A38</f>
        <v>41305</v>
      </c>
      <c r="B38" s="8">
        <v>92.148200000000003</v>
      </c>
      <c r="C38" s="9">
        <v>0.2868</v>
      </c>
      <c r="D38" s="9">
        <v>2.0800999999999998</v>
      </c>
      <c r="E38" s="9">
        <v>2.3668999999999998</v>
      </c>
      <c r="F38" s="9">
        <v>4.8205</v>
      </c>
      <c r="G38" s="83">
        <v>234.22190000000001</v>
      </c>
      <c r="H38" s="62">
        <v>8.3727999999999998</v>
      </c>
      <c r="I38" s="9">
        <v>38.692500000000003</v>
      </c>
      <c r="J38" s="85">
        <v>50.0685</v>
      </c>
      <c r="K38" s="92">
        <v>9.8599999999999993E-2</v>
      </c>
      <c r="L38" s="23"/>
      <c r="M38" s="34"/>
      <c r="N38" s="34"/>
    </row>
    <row r="39" spans="1:14" x14ac:dyDescent="0.25">
      <c r="A39" s="95" t="s">
        <v>18</v>
      </c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10"/>
      <c r="M39" s="10"/>
      <c r="N39" s="10"/>
    </row>
    <row r="40" spans="1:14" ht="6.75" customHeight="1" thickBot="1" x14ac:dyDescent="0.3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35"/>
      <c r="N40" s="35"/>
    </row>
    <row r="41" spans="1:14" x14ac:dyDescent="0.25">
      <c r="A41" s="30" t="s">
        <v>19</v>
      </c>
      <c r="B41" s="12">
        <f t="shared" ref="B41:K41" si="0">+MIN(B8:B38)</f>
        <v>91.238399999999999</v>
      </c>
      <c r="C41" s="12">
        <f t="shared" si="0"/>
        <v>0.2218</v>
      </c>
      <c r="D41" s="12">
        <f t="shared" si="0"/>
        <v>1.8814</v>
      </c>
      <c r="E41" s="12">
        <f t="shared" si="0"/>
        <v>2.2021999999999999</v>
      </c>
      <c r="F41" s="12">
        <f t="shared" si="0"/>
        <v>4.1254</v>
      </c>
      <c r="G41" s="12">
        <f t="shared" si="0"/>
        <v>230.15969999999999</v>
      </c>
      <c r="H41" s="12">
        <f t="shared" si="0"/>
        <v>6.7160000000000002</v>
      </c>
      <c r="I41" s="12">
        <f t="shared" si="0"/>
        <v>38.441699999999997</v>
      </c>
      <c r="J41" s="12">
        <f t="shared" si="0"/>
        <v>49.924399999999999</v>
      </c>
      <c r="K41" s="26">
        <f t="shared" si="0"/>
        <v>1.2800000000000001E-2</v>
      </c>
      <c r="L41" s="13"/>
      <c r="M41" s="71">
        <f>+MIN(M8:M38)</f>
        <v>0</v>
      </c>
      <c r="N41" s="26">
        <f>+MIN(N8:N38)</f>
        <v>0</v>
      </c>
    </row>
    <row r="42" spans="1:14" x14ac:dyDescent="0.25">
      <c r="A42" s="31" t="s">
        <v>20</v>
      </c>
      <c r="B42" s="14">
        <f t="shared" ref="B42:K42" si="1">+IF(ISERROR(AVERAGE(B8:B38)),"",AVERAGE(B8:B38))</f>
        <v>92.290732258064537</v>
      </c>
      <c r="C42" s="14">
        <f t="shared" si="1"/>
        <v>0.30047741935483863</v>
      </c>
      <c r="D42" s="14">
        <f t="shared" si="1"/>
        <v>2.0248258064516129</v>
      </c>
      <c r="E42" s="14">
        <f t="shared" si="1"/>
        <v>2.3252967741935477</v>
      </c>
      <c r="F42" s="14">
        <f t="shared" si="1"/>
        <v>4.7209322580645159</v>
      </c>
      <c r="G42" s="14">
        <f t="shared" si="1"/>
        <v>237.95144193548384</v>
      </c>
      <c r="H42" s="14">
        <f t="shared" si="1"/>
        <v>8.3493870967741941</v>
      </c>
      <c r="I42" s="14">
        <f t="shared" si="1"/>
        <v>38.677087096774194</v>
      </c>
      <c r="J42" s="14">
        <f t="shared" si="1"/>
        <v>50.07291290322582</v>
      </c>
      <c r="K42" s="27">
        <f t="shared" si="1"/>
        <v>7.1287096774193537E-2</v>
      </c>
      <c r="L42" s="13"/>
      <c r="M42" s="72" t="str">
        <f>+IF(ISERROR(AVERAGE(M8:M38)),"",AVERAGE(M8:M38))</f>
        <v/>
      </c>
      <c r="N42" s="27" t="str">
        <f>+IF(ISERROR(AVERAGE(N8:N38)),"",AVERAGE(N8:N38))</f>
        <v/>
      </c>
    </row>
    <row r="43" spans="1:14" x14ac:dyDescent="0.25">
      <c r="A43" s="32" t="s">
        <v>21</v>
      </c>
      <c r="B43" s="15">
        <f t="shared" ref="B43:K43" si="2">+MAX(B8:B38)</f>
        <v>92.950599999999994</v>
      </c>
      <c r="C43" s="15">
        <f t="shared" si="2"/>
        <v>0.35149999999999998</v>
      </c>
      <c r="D43" s="15">
        <f t="shared" si="2"/>
        <v>2.1642000000000001</v>
      </c>
      <c r="E43" s="15">
        <f t="shared" si="2"/>
        <v>2.4251999999999998</v>
      </c>
      <c r="F43" s="15">
        <f t="shared" si="2"/>
        <v>5.6721000000000004</v>
      </c>
      <c r="G43" s="15">
        <f t="shared" si="2"/>
        <v>249.0247</v>
      </c>
      <c r="H43" s="15">
        <f t="shared" si="2"/>
        <v>9.6576000000000004</v>
      </c>
      <c r="I43" s="15">
        <f t="shared" si="2"/>
        <v>38.981099999999998</v>
      </c>
      <c r="J43" s="15">
        <f t="shared" si="2"/>
        <v>50.257899999999999</v>
      </c>
      <c r="K43" s="28">
        <f t="shared" si="2"/>
        <v>0.1138</v>
      </c>
      <c r="L43" s="13"/>
      <c r="M43" s="73">
        <f>+MAX(M8:M38)</f>
        <v>0</v>
      </c>
      <c r="N43" s="28">
        <f>+MAX(N8:N38)</f>
        <v>0</v>
      </c>
    </row>
    <row r="44" spans="1:14" ht="15.75" thickBot="1" x14ac:dyDescent="0.3">
      <c r="A44" s="33" t="s">
        <v>22</v>
      </c>
      <c r="B44" s="19">
        <f t="shared" ref="B44:K44" si="3">IF(ISERROR(STDEV(B8:B38)),"",STDEV(B8:B38))</f>
        <v>0.41699265731912377</v>
      </c>
      <c r="C44" s="19">
        <f t="shared" si="3"/>
        <v>3.7556701218978771E-2</v>
      </c>
      <c r="D44" s="19">
        <f t="shared" si="3"/>
        <v>8.1349709967694153E-2</v>
      </c>
      <c r="E44" s="19">
        <f t="shared" si="3"/>
        <v>5.5033229258155014E-2</v>
      </c>
      <c r="F44" s="19">
        <f t="shared" si="3"/>
        <v>0.36055084929137415</v>
      </c>
      <c r="G44" s="19">
        <f t="shared" si="3"/>
        <v>4.6743749063572997</v>
      </c>
      <c r="H44" s="19">
        <f t="shared" si="3"/>
        <v>0.82882787507094846</v>
      </c>
      <c r="I44" s="19">
        <f t="shared" si="3"/>
        <v>0.12804812830061307</v>
      </c>
      <c r="J44" s="19">
        <f t="shared" si="3"/>
        <v>8.2594994771416769E-2</v>
      </c>
      <c r="K44" s="29">
        <f t="shared" si="3"/>
        <v>2.3116945327839564E-2</v>
      </c>
      <c r="L44" s="13"/>
      <c r="M44" s="74" t="str">
        <f>IF(ISERROR(STDEV(M8:M38)),"",STDEV(M8:M38))</f>
        <v/>
      </c>
      <c r="N44" s="29" t="str">
        <f>IF(ISERROR(STDEV(N8:N38)),"",STDEV(N8:N38))</f>
        <v/>
      </c>
    </row>
    <row r="45" spans="1:14" ht="6.75" customHeight="1" x14ac:dyDescent="0.25">
      <c r="A45" s="16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</row>
    <row r="46" spans="1:14" x14ac:dyDescent="0.25">
      <c r="A46" s="18" t="s">
        <v>23</v>
      </c>
      <c r="B46" s="96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8"/>
    </row>
    <row r="47" spans="1:14" x14ac:dyDescent="0.25">
      <c r="A47" s="16"/>
      <c r="B47" s="99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1"/>
    </row>
    <row r="48" spans="1:14" x14ac:dyDescent="0.25">
      <c r="A48" s="16"/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1"/>
    </row>
    <row r="49" spans="1:14" x14ac:dyDescent="0.25">
      <c r="A49" s="16"/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1"/>
    </row>
    <row r="50" spans="1:14" x14ac:dyDescent="0.25">
      <c r="A50" s="16"/>
      <c r="B50" s="102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4"/>
    </row>
  </sheetData>
  <protectedRanges>
    <protectedRange sqref="A5:L5 A3:B4 L3:L4" name="Rango1"/>
    <protectedRange sqref="C4:K4" name="Rango1_1"/>
    <protectedRange sqref="C3:K3" name="Rango1_1_1"/>
  </protectedRanges>
  <mergeCells count="9">
    <mergeCell ref="A39:K39"/>
    <mergeCell ref="B46:N50"/>
    <mergeCell ref="A1:N1"/>
    <mergeCell ref="A3:B3"/>
    <mergeCell ref="C3:K3"/>
    <mergeCell ref="A4:B4"/>
    <mergeCell ref="C4:K4"/>
    <mergeCell ref="A5:B5"/>
    <mergeCell ref="C5:D5"/>
  </mergeCells>
  <dataValidations count="3">
    <dataValidation type="list" allowBlank="1" showInputMessage="1" showErrorMessage="1" sqref="C5:D5">
      <formula1>regiones</formula1>
    </dataValidation>
    <dataValidation type="date" operator="greaterThan" allowBlank="1" showInputMessage="1" showErrorMessage="1" errorTitle="Error" error="Sólo formato de fecha, por ejemplo: 01/06/12 o 1-6-12." sqref="A8:A38">
      <formula1>40909</formula1>
    </dataValidation>
    <dataValidation type="decimal" allowBlank="1" showInputMessage="1" showErrorMessage="1" errorTitle="Error" error="El valor deberá estar entre 0 y 100" sqref="B8:F38 N8">
      <formula1>0</formula1>
      <formula2>100</formula2>
    </dataValidation>
  </dataValidations>
  <printOptions horizontalCentered="1" verticalCentered="1"/>
  <pageMargins left="0.70866141732283472" right="0.70866141732283472" top="0.43" bottom="0.39" header="0.31496062992125984" footer="0.31496062992125984"/>
  <pageSetup scale="70" orientation="landscape" verticalDpi="300" r:id="rId1"/>
  <ignoredErrors>
    <ignoredError sqref="B41:K44 A8 A9:A3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showGridLines="0" view="pageBreakPreview" topLeftCell="A11" zoomScale="60" zoomScaleNormal="100" workbookViewId="0">
      <selection activeCell="J29" sqref="J29"/>
    </sheetView>
  </sheetViews>
  <sheetFormatPr baseColWidth="10" defaultRowHeight="15" x14ac:dyDescent="0.25"/>
  <sheetData>
    <row r="1" spans="1:11" ht="32.25" customHeight="1" x14ac:dyDescent="0.25">
      <c r="A1" s="120" t="s">
        <v>27</v>
      </c>
      <c r="B1" s="121"/>
      <c r="C1" s="121"/>
      <c r="D1" s="121"/>
      <c r="E1" s="121"/>
      <c r="F1" s="121"/>
      <c r="G1" s="121"/>
      <c r="H1" s="121"/>
      <c r="I1" s="121"/>
      <c r="J1" s="121"/>
      <c r="K1" s="122"/>
    </row>
    <row r="2" spans="1:11" x14ac:dyDescent="0.25">
      <c r="A2" s="110" t="s">
        <v>1</v>
      </c>
      <c r="B2" s="123"/>
      <c r="C2" s="109" t="s">
        <v>26</v>
      </c>
      <c r="D2" s="109"/>
      <c r="E2" s="109"/>
      <c r="F2" s="109"/>
      <c r="G2" s="109"/>
      <c r="H2" s="109"/>
      <c r="I2" s="109"/>
      <c r="J2" s="109"/>
      <c r="K2" s="109"/>
    </row>
    <row r="3" spans="1:11" x14ac:dyDescent="0.25">
      <c r="A3" s="110" t="s">
        <v>2</v>
      </c>
      <c r="B3" s="123"/>
      <c r="C3" s="109" t="s">
        <v>25</v>
      </c>
      <c r="D3" s="109"/>
      <c r="E3" s="109"/>
      <c r="F3" s="109"/>
      <c r="G3" s="109"/>
      <c r="H3" s="109"/>
      <c r="I3" s="109"/>
      <c r="J3" s="109"/>
      <c r="K3" s="109"/>
    </row>
    <row r="4" spans="1:11" x14ac:dyDescent="0.25">
      <c r="A4" s="110" t="s">
        <v>3</v>
      </c>
      <c r="B4" s="110"/>
      <c r="C4" s="109" t="s">
        <v>4</v>
      </c>
      <c r="D4" s="109"/>
      <c r="E4" s="20"/>
      <c r="F4" s="20"/>
      <c r="G4" s="20"/>
      <c r="H4" s="20"/>
      <c r="I4" s="20"/>
      <c r="J4" s="20"/>
      <c r="K4" s="20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39" thickBot="1" x14ac:dyDescent="0.3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  <c r="F6" s="44" t="s">
        <v>10</v>
      </c>
      <c r="G6" s="44" t="s">
        <v>11</v>
      </c>
      <c r="H6" s="44" t="s">
        <v>12</v>
      </c>
      <c r="I6" s="44" t="s">
        <v>13</v>
      </c>
      <c r="J6" s="44" t="s">
        <v>14</v>
      </c>
      <c r="K6" s="87" t="s">
        <v>15</v>
      </c>
    </row>
    <row r="7" spans="1:11" x14ac:dyDescent="0.25">
      <c r="A7" s="47">
        <v>41275</v>
      </c>
      <c r="B7" s="49"/>
      <c r="C7" s="50"/>
      <c r="D7" s="50"/>
      <c r="E7" s="50"/>
      <c r="F7" s="51"/>
      <c r="G7" s="60">
        <v>247.22040000000001</v>
      </c>
      <c r="H7" s="75">
        <v>9.8895999999999997</v>
      </c>
      <c r="I7" s="49"/>
      <c r="J7" s="51"/>
      <c r="K7" s="80">
        <v>0.69040000000000001</v>
      </c>
    </row>
    <row r="8" spans="1:11" x14ac:dyDescent="0.25">
      <c r="A8" s="48">
        <f>+A7+1</f>
        <v>41276</v>
      </c>
      <c r="B8" s="52"/>
      <c r="C8" s="53"/>
      <c r="D8" s="53"/>
      <c r="E8" s="53"/>
      <c r="F8" s="54"/>
      <c r="G8" s="76">
        <v>252.1499</v>
      </c>
      <c r="H8" s="76">
        <v>10.023</v>
      </c>
      <c r="I8" s="52"/>
      <c r="J8" s="54"/>
      <c r="K8" s="81">
        <v>0.215</v>
      </c>
    </row>
    <row r="9" spans="1:11" x14ac:dyDescent="0.25">
      <c r="A9" s="48">
        <f>+A8+1</f>
        <v>41277</v>
      </c>
      <c r="B9" s="52"/>
      <c r="C9" s="53"/>
      <c r="D9" s="53"/>
      <c r="E9" s="53"/>
      <c r="F9" s="54"/>
      <c r="G9" s="76">
        <v>252.18170000000001</v>
      </c>
      <c r="H9" s="76">
        <v>9.5248000000000008</v>
      </c>
      <c r="I9" s="52"/>
      <c r="J9" s="54"/>
      <c r="K9" s="81">
        <v>0.1042</v>
      </c>
    </row>
    <row r="10" spans="1:11" x14ac:dyDescent="0.25">
      <c r="A10" s="48">
        <f t="shared" ref="A10:A37" si="0">+A9+1</f>
        <v>41278</v>
      </c>
      <c r="B10" s="52"/>
      <c r="C10" s="53"/>
      <c r="D10" s="53"/>
      <c r="E10" s="53"/>
      <c r="F10" s="54"/>
      <c r="G10" s="76">
        <v>246.69040000000001</v>
      </c>
      <c r="H10" s="76">
        <v>7.3841000000000001</v>
      </c>
      <c r="I10" s="52"/>
      <c r="J10" s="54"/>
      <c r="K10" s="81">
        <v>0.16239999999999999</v>
      </c>
    </row>
    <row r="11" spans="1:11" x14ac:dyDescent="0.25">
      <c r="A11" s="48">
        <f t="shared" si="0"/>
        <v>41279</v>
      </c>
      <c r="B11" s="52"/>
      <c r="C11" s="53"/>
      <c r="D11" s="53"/>
      <c r="E11" s="53"/>
      <c r="F11" s="54"/>
      <c r="G11" s="76">
        <v>261.2706</v>
      </c>
      <c r="H11" s="76">
        <v>8.1363000000000003</v>
      </c>
      <c r="I11" s="52"/>
      <c r="J11" s="54"/>
      <c r="K11" s="81">
        <v>0.31919999999999998</v>
      </c>
    </row>
    <row r="12" spans="1:11" x14ac:dyDescent="0.25">
      <c r="A12" s="48">
        <f t="shared" si="0"/>
        <v>41280</v>
      </c>
      <c r="B12" s="52"/>
      <c r="C12" s="53"/>
      <c r="D12" s="53"/>
      <c r="E12" s="53"/>
      <c r="F12" s="54"/>
      <c r="G12" s="76">
        <v>258.59399999999999</v>
      </c>
      <c r="H12" s="76">
        <v>9.6159999999999997</v>
      </c>
      <c r="I12" s="52"/>
      <c r="J12" s="54"/>
      <c r="K12" s="81">
        <v>0.34460000000000002</v>
      </c>
    </row>
    <row r="13" spans="1:11" x14ac:dyDescent="0.25">
      <c r="A13" s="48">
        <f t="shared" si="0"/>
        <v>41281</v>
      </c>
      <c r="B13" s="52"/>
      <c r="C13" s="53"/>
      <c r="D13" s="53"/>
      <c r="E13" s="53"/>
      <c r="F13" s="54"/>
      <c r="G13" s="76">
        <v>249.84800000000001</v>
      </c>
      <c r="H13" s="76">
        <v>9.8040000000000003</v>
      </c>
      <c r="I13" s="52"/>
      <c r="J13" s="54"/>
      <c r="K13" s="81">
        <v>0.33360000000000001</v>
      </c>
    </row>
    <row r="14" spans="1:11" x14ac:dyDescent="0.25">
      <c r="A14" s="48">
        <f t="shared" si="0"/>
        <v>41282</v>
      </c>
      <c r="B14" s="52"/>
      <c r="C14" s="53"/>
      <c r="D14" s="53"/>
      <c r="E14" s="53"/>
      <c r="F14" s="54"/>
      <c r="G14" s="76">
        <v>254.1737</v>
      </c>
      <c r="H14" s="76">
        <v>10.5006</v>
      </c>
      <c r="I14" s="52"/>
      <c r="J14" s="54"/>
      <c r="K14" s="81">
        <v>0.38829999999999998</v>
      </c>
    </row>
    <row r="15" spans="1:11" x14ac:dyDescent="0.25">
      <c r="A15" s="48">
        <f t="shared" si="0"/>
        <v>41283</v>
      </c>
      <c r="B15" s="52"/>
      <c r="C15" s="53"/>
      <c r="D15" s="53"/>
      <c r="E15" s="53"/>
      <c r="F15" s="54"/>
      <c r="G15" s="76">
        <v>253.2132</v>
      </c>
      <c r="H15" s="76">
        <v>11.277699999999999</v>
      </c>
      <c r="I15" s="52"/>
      <c r="J15" s="54"/>
      <c r="K15" s="81">
        <v>0.50939999999999996</v>
      </c>
    </row>
    <row r="16" spans="1:11" x14ac:dyDescent="0.25">
      <c r="A16" s="48">
        <f t="shared" si="0"/>
        <v>41284</v>
      </c>
      <c r="B16" s="52"/>
      <c r="C16" s="53"/>
      <c r="D16" s="53"/>
      <c r="E16" s="53"/>
      <c r="F16" s="54"/>
      <c r="G16" s="76">
        <v>254.12559999999999</v>
      </c>
      <c r="H16" s="76">
        <v>10.0083</v>
      </c>
      <c r="I16" s="52"/>
      <c r="J16" s="54"/>
      <c r="K16" s="81">
        <v>0.32619999999999999</v>
      </c>
    </row>
    <row r="17" spans="1:11" x14ac:dyDescent="0.25">
      <c r="A17" s="48">
        <f t="shared" si="0"/>
        <v>41285</v>
      </c>
      <c r="B17" s="52"/>
      <c r="C17" s="53"/>
      <c r="D17" s="53"/>
      <c r="E17" s="53"/>
      <c r="F17" s="54"/>
      <c r="G17" s="76">
        <v>247.59399999999999</v>
      </c>
      <c r="H17" s="76">
        <v>10.9918</v>
      </c>
      <c r="I17" s="52"/>
      <c r="J17" s="54"/>
      <c r="K17" s="81">
        <v>0.61250000000000004</v>
      </c>
    </row>
    <row r="18" spans="1:11" x14ac:dyDescent="0.25">
      <c r="A18" s="48">
        <f t="shared" si="0"/>
        <v>41286</v>
      </c>
      <c r="B18" s="52"/>
      <c r="C18" s="53"/>
      <c r="D18" s="53"/>
      <c r="E18" s="53"/>
      <c r="F18" s="54"/>
      <c r="G18" s="76">
        <v>258.32729999999998</v>
      </c>
      <c r="H18" s="76">
        <v>10.6708</v>
      </c>
      <c r="I18" s="52"/>
      <c r="J18" s="54"/>
      <c r="K18" s="81">
        <v>0.28610000000000002</v>
      </c>
    </row>
    <row r="19" spans="1:11" x14ac:dyDescent="0.25">
      <c r="A19" s="48">
        <f t="shared" si="0"/>
        <v>41287</v>
      </c>
      <c r="B19" s="52"/>
      <c r="C19" s="53"/>
      <c r="D19" s="53"/>
      <c r="E19" s="53"/>
      <c r="F19" s="54"/>
      <c r="G19" s="76">
        <v>250.78399999999999</v>
      </c>
      <c r="H19" s="76">
        <v>9.8486999999999991</v>
      </c>
      <c r="I19" s="52"/>
      <c r="J19" s="54"/>
      <c r="K19" s="81">
        <v>0.57720000000000005</v>
      </c>
    </row>
    <row r="20" spans="1:11" x14ac:dyDescent="0.25">
      <c r="A20" s="48">
        <f t="shared" si="0"/>
        <v>41288</v>
      </c>
      <c r="B20" s="52"/>
      <c r="C20" s="53"/>
      <c r="D20" s="53"/>
      <c r="E20" s="53"/>
      <c r="F20" s="54"/>
      <c r="G20" s="76">
        <v>256.50880000000001</v>
      </c>
      <c r="H20" s="76">
        <v>10.1035</v>
      </c>
      <c r="I20" s="52"/>
      <c r="J20" s="54"/>
      <c r="K20" s="81">
        <v>0.58360000000000001</v>
      </c>
    </row>
    <row r="21" spans="1:11" x14ac:dyDescent="0.25">
      <c r="A21" s="48">
        <f t="shared" si="0"/>
        <v>41289</v>
      </c>
      <c r="B21" s="52"/>
      <c r="C21" s="53"/>
      <c r="D21" s="53"/>
      <c r="E21" s="53"/>
      <c r="F21" s="54"/>
      <c r="G21" s="76">
        <v>251.64840000000001</v>
      </c>
      <c r="H21" s="76">
        <v>10.0395</v>
      </c>
      <c r="I21" s="52"/>
      <c r="J21" s="54"/>
      <c r="K21" s="81">
        <v>0.25540000000000002</v>
      </c>
    </row>
    <row r="22" spans="1:11" x14ac:dyDescent="0.25">
      <c r="A22" s="48">
        <f t="shared" si="0"/>
        <v>41290</v>
      </c>
      <c r="B22" s="52"/>
      <c r="C22" s="53"/>
      <c r="D22" s="53"/>
      <c r="E22" s="53"/>
      <c r="F22" s="54"/>
      <c r="G22" s="76">
        <v>251.8202</v>
      </c>
      <c r="H22" s="76">
        <v>9.5754000000000001</v>
      </c>
      <c r="I22" s="52"/>
      <c r="J22" s="54"/>
      <c r="K22" s="81">
        <v>0.60809999999999997</v>
      </c>
    </row>
    <row r="23" spans="1:11" x14ac:dyDescent="0.25">
      <c r="A23" s="48">
        <f t="shared" si="0"/>
        <v>41291</v>
      </c>
      <c r="B23" s="52"/>
      <c r="C23" s="53"/>
      <c r="D23" s="53"/>
      <c r="E23" s="53"/>
      <c r="F23" s="54"/>
      <c r="G23" s="76">
        <v>254.357</v>
      </c>
      <c r="H23" s="76">
        <v>10.265599999999999</v>
      </c>
      <c r="I23" s="52"/>
      <c r="J23" s="54"/>
      <c r="K23" s="81">
        <v>0.50960000000000005</v>
      </c>
    </row>
    <row r="24" spans="1:11" x14ac:dyDescent="0.25">
      <c r="A24" s="48">
        <f t="shared" si="0"/>
        <v>41292</v>
      </c>
      <c r="B24" s="52"/>
      <c r="C24" s="53"/>
      <c r="D24" s="53"/>
      <c r="E24" s="53"/>
      <c r="F24" s="54"/>
      <c r="G24" s="76">
        <v>254.35939999999999</v>
      </c>
      <c r="H24" s="76">
        <v>10.817500000000001</v>
      </c>
      <c r="I24" s="52"/>
      <c r="J24" s="54"/>
      <c r="K24" s="81">
        <v>0.31430000000000002</v>
      </c>
    </row>
    <row r="25" spans="1:11" x14ac:dyDescent="0.25">
      <c r="A25" s="48">
        <f t="shared" si="0"/>
        <v>41293</v>
      </c>
      <c r="B25" s="52"/>
      <c r="C25" s="53"/>
      <c r="D25" s="53"/>
      <c r="E25" s="53"/>
      <c r="F25" s="54"/>
      <c r="G25" s="76">
        <v>251.46979999999999</v>
      </c>
      <c r="H25" s="76">
        <v>11.741199999999999</v>
      </c>
      <c r="I25" s="52"/>
      <c r="J25" s="54"/>
      <c r="K25" s="81">
        <v>0.4904</v>
      </c>
    </row>
    <row r="26" spans="1:11" x14ac:dyDescent="0.25">
      <c r="A26" s="48">
        <f t="shared" si="0"/>
        <v>41294</v>
      </c>
      <c r="B26" s="52"/>
      <c r="C26" s="53"/>
      <c r="D26" s="53"/>
      <c r="E26" s="53"/>
      <c r="F26" s="54"/>
      <c r="G26" s="76">
        <v>249.93809999999999</v>
      </c>
      <c r="H26" s="76">
        <v>11.9148</v>
      </c>
      <c r="I26" s="52"/>
      <c r="J26" s="54"/>
      <c r="K26" s="81">
        <v>0.65620000000000001</v>
      </c>
    </row>
    <row r="27" spans="1:11" x14ac:dyDescent="0.25">
      <c r="A27" s="48">
        <f t="shared" si="0"/>
        <v>41295</v>
      </c>
      <c r="B27" s="52"/>
      <c r="C27" s="53"/>
      <c r="D27" s="53"/>
      <c r="E27" s="53"/>
      <c r="F27" s="54"/>
      <c r="G27" s="76">
        <v>251.63910000000001</v>
      </c>
      <c r="H27" s="76">
        <v>12.599299999999999</v>
      </c>
      <c r="I27" s="52"/>
      <c r="J27" s="54"/>
      <c r="K27" s="81">
        <v>0.65939999999999999</v>
      </c>
    </row>
    <row r="28" spans="1:11" x14ac:dyDescent="0.25">
      <c r="A28" s="48">
        <f t="shared" si="0"/>
        <v>41296</v>
      </c>
      <c r="B28" s="52"/>
      <c r="C28" s="53"/>
      <c r="D28" s="53"/>
      <c r="E28" s="53"/>
      <c r="F28" s="54"/>
      <c r="G28" s="76">
        <v>244.3133</v>
      </c>
      <c r="H28" s="76">
        <v>11.942500000000001</v>
      </c>
      <c r="I28" s="52"/>
      <c r="J28" s="54"/>
      <c r="K28" s="81">
        <v>0.39250000000000002</v>
      </c>
    </row>
    <row r="29" spans="1:11" x14ac:dyDescent="0.25">
      <c r="A29" s="48">
        <f t="shared" si="0"/>
        <v>41297</v>
      </c>
      <c r="B29" s="52"/>
      <c r="C29" s="53"/>
      <c r="D29" s="53"/>
      <c r="E29" s="53"/>
      <c r="F29" s="54"/>
      <c r="G29" s="76">
        <v>240.91929999999999</v>
      </c>
      <c r="H29" s="76">
        <v>12.258100000000001</v>
      </c>
      <c r="I29" s="52"/>
      <c r="J29" s="54"/>
      <c r="K29" s="81">
        <v>0.20280000000000001</v>
      </c>
    </row>
    <row r="30" spans="1:11" x14ac:dyDescent="0.25">
      <c r="A30" s="48">
        <f t="shared" si="0"/>
        <v>41298</v>
      </c>
      <c r="B30" s="52"/>
      <c r="C30" s="53"/>
      <c r="D30" s="53"/>
      <c r="E30" s="53"/>
      <c r="F30" s="54"/>
      <c r="G30" s="76">
        <v>241.44970000000001</v>
      </c>
      <c r="H30" s="76">
        <v>12.7879</v>
      </c>
      <c r="I30" s="52"/>
      <c r="J30" s="54"/>
      <c r="K30" s="81">
        <v>0.69569999999999999</v>
      </c>
    </row>
    <row r="31" spans="1:11" x14ac:dyDescent="0.25">
      <c r="A31" s="48">
        <f t="shared" si="0"/>
        <v>41299</v>
      </c>
      <c r="B31" s="52"/>
      <c r="C31" s="53"/>
      <c r="D31" s="53"/>
      <c r="E31" s="53"/>
      <c r="F31" s="54"/>
      <c r="G31" s="76">
        <v>238.90369999999999</v>
      </c>
      <c r="H31" s="76">
        <v>12.025</v>
      </c>
      <c r="I31" s="52"/>
      <c r="J31" s="54"/>
      <c r="K31" s="81">
        <v>1.0064</v>
      </c>
    </row>
    <row r="32" spans="1:11" x14ac:dyDescent="0.25">
      <c r="A32" s="48">
        <f t="shared" si="0"/>
        <v>41300</v>
      </c>
      <c r="B32" s="52"/>
      <c r="C32" s="53"/>
      <c r="D32" s="53"/>
      <c r="E32" s="53"/>
      <c r="F32" s="54"/>
      <c r="G32" s="76">
        <v>234.1832</v>
      </c>
      <c r="H32" s="76">
        <v>10.7646</v>
      </c>
      <c r="I32" s="52"/>
      <c r="J32" s="54"/>
      <c r="K32" s="81">
        <v>0.37309999999999999</v>
      </c>
    </row>
    <row r="33" spans="1:11" x14ac:dyDescent="0.25">
      <c r="A33" s="48">
        <f t="shared" si="0"/>
        <v>41301</v>
      </c>
      <c r="B33" s="52"/>
      <c r="C33" s="53"/>
      <c r="D33" s="53"/>
      <c r="E33" s="53"/>
      <c r="F33" s="54"/>
      <c r="G33" s="76">
        <v>238.5179</v>
      </c>
      <c r="H33" s="76">
        <v>10.893800000000001</v>
      </c>
      <c r="I33" s="52"/>
      <c r="J33" s="54"/>
      <c r="K33" s="81">
        <v>0.2792</v>
      </c>
    </row>
    <row r="34" spans="1:11" x14ac:dyDescent="0.25">
      <c r="A34" s="48">
        <f t="shared" si="0"/>
        <v>41302</v>
      </c>
      <c r="B34" s="52"/>
      <c r="C34" s="53"/>
      <c r="D34" s="53"/>
      <c r="E34" s="53"/>
      <c r="F34" s="54"/>
      <c r="G34" s="76">
        <v>237.3407</v>
      </c>
      <c r="H34" s="76">
        <v>11.8879</v>
      </c>
      <c r="I34" s="52"/>
      <c r="J34" s="54"/>
      <c r="K34" s="81">
        <v>0.39560000000000001</v>
      </c>
    </row>
    <row r="35" spans="1:11" x14ac:dyDescent="0.25">
      <c r="A35" s="48">
        <f t="shared" si="0"/>
        <v>41303</v>
      </c>
      <c r="B35" s="52"/>
      <c r="C35" s="53"/>
      <c r="D35" s="53"/>
      <c r="E35" s="53"/>
      <c r="F35" s="54"/>
      <c r="G35" s="76">
        <v>249.6026</v>
      </c>
      <c r="H35" s="76">
        <v>12.064500000000001</v>
      </c>
      <c r="I35" s="52"/>
      <c r="J35" s="54"/>
      <c r="K35" s="81">
        <v>0.59050000000000002</v>
      </c>
    </row>
    <row r="36" spans="1:11" x14ac:dyDescent="0.25">
      <c r="A36" s="48">
        <f t="shared" si="0"/>
        <v>41304</v>
      </c>
      <c r="B36" s="52"/>
      <c r="C36" s="53"/>
      <c r="D36" s="53"/>
      <c r="E36" s="53"/>
      <c r="F36" s="54"/>
      <c r="G36" s="76">
        <v>240.9648</v>
      </c>
      <c r="H36" s="76">
        <v>8.7736999999999998</v>
      </c>
      <c r="I36" s="52"/>
      <c r="J36" s="54"/>
      <c r="K36" s="81">
        <v>0.15310000000000001</v>
      </c>
    </row>
    <row r="37" spans="1:11" x14ac:dyDescent="0.25">
      <c r="A37" s="65">
        <f t="shared" si="0"/>
        <v>41305</v>
      </c>
      <c r="B37" s="66"/>
      <c r="C37" s="67"/>
      <c r="D37" s="67"/>
      <c r="E37" s="67"/>
      <c r="F37" s="68"/>
      <c r="G37" s="69">
        <v>241.58410000000001</v>
      </c>
      <c r="H37" s="69">
        <v>10.301500000000001</v>
      </c>
      <c r="I37" s="66"/>
      <c r="J37" s="68"/>
      <c r="K37" s="84">
        <v>0.34699999999999998</v>
      </c>
    </row>
    <row r="39" spans="1:11" ht="15.75" thickBot="1" x14ac:dyDescent="0.3">
      <c r="A39" s="40" t="s">
        <v>21</v>
      </c>
      <c r="B39" s="19"/>
      <c r="C39" s="41"/>
      <c r="D39" s="41"/>
      <c r="E39" s="41"/>
      <c r="F39" s="41"/>
      <c r="G39" s="41">
        <f>+MAX(G7:G37)</f>
        <v>261.2706</v>
      </c>
      <c r="H39" s="41">
        <f>+MAX(H7:H37)</f>
        <v>12.7879</v>
      </c>
      <c r="I39" s="41"/>
      <c r="J39" s="41"/>
      <c r="K39" s="41">
        <f>+MAX(K7:K37)</f>
        <v>1.0064</v>
      </c>
    </row>
    <row r="40" spans="1:11" x14ac:dyDescent="0.25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7"/>
    </row>
    <row r="41" spans="1:11" x14ac:dyDescent="0.25">
      <c r="A41" s="18" t="s">
        <v>23</v>
      </c>
      <c r="B41" s="111"/>
      <c r="C41" s="112"/>
      <c r="D41" s="112"/>
      <c r="E41" s="112"/>
      <c r="F41" s="112"/>
      <c r="G41" s="112"/>
      <c r="H41" s="112"/>
      <c r="I41" s="112"/>
      <c r="J41" s="112"/>
      <c r="K41" s="113"/>
    </row>
    <row r="42" spans="1:11" x14ac:dyDescent="0.25">
      <c r="A42" s="16"/>
      <c r="B42" s="114"/>
      <c r="C42" s="115"/>
      <c r="D42" s="115"/>
      <c r="E42" s="115"/>
      <c r="F42" s="115"/>
      <c r="G42" s="115"/>
      <c r="H42" s="115"/>
      <c r="I42" s="115"/>
      <c r="J42" s="115"/>
      <c r="K42" s="116"/>
    </row>
    <row r="43" spans="1:11" x14ac:dyDescent="0.25">
      <c r="A43" s="16"/>
      <c r="B43" s="114"/>
      <c r="C43" s="115"/>
      <c r="D43" s="115"/>
      <c r="E43" s="115"/>
      <c r="F43" s="115"/>
      <c r="G43" s="115"/>
      <c r="H43" s="115"/>
      <c r="I43" s="115"/>
      <c r="J43" s="115"/>
      <c r="K43" s="116"/>
    </row>
    <row r="44" spans="1:11" x14ac:dyDescent="0.25">
      <c r="A44" s="16"/>
      <c r="B44" s="114"/>
      <c r="C44" s="115"/>
      <c r="D44" s="115"/>
      <c r="E44" s="115"/>
      <c r="F44" s="115"/>
      <c r="G44" s="115"/>
      <c r="H44" s="115"/>
      <c r="I44" s="115"/>
      <c r="J44" s="115"/>
      <c r="K44" s="116"/>
    </row>
    <row r="45" spans="1:11" x14ac:dyDescent="0.25">
      <c r="A45" s="16"/>
      <c r="B45" s="117"/>
      <c r="C45" s="118"/>
      <c r="D45" s="118"/>
      <c r="E45" s="118"/>
      <c r="F45" s="118"/>
      <c r="G45" s="118"/>
      <c r="H45" s="118"/>
      <c r="I45" s="118"/>
      <c r="J45" s="118"/>
      <c r="K45" s="119"/>
    </row>
  </sheetData>
  <protectedRanges>
    <protectedRange sqref="A2:B4" name="Rango1"/>
    <protectedRange sqref="C4:K4" name="Rango1_1"/>
    <protectedRange sqref="C2:K2" name="Rango1_1_1"/>
    <protectedRange sqref="C3:K3" name="Rango1_1_2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8">
      <formula1>40909</formula1>
    </dataValidation>
    <dataValidation type="decimal" allowBlank="1" showInputMessage="1" showErrorMessage="1" errorTitle="Error" error="El valor tiene que estar entre 0 y 100" sqref="B7:F38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  <ignoredErrors>
    <ignoredError sqref="A8:A37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showGridLines="0" view="pageBreakPreview" topLeftCell="A19" zoomScale="60" zoomScaleNormal="100" workbookViewId="0">
      <selection activeCell="L37" sqref="L37"/>
    </sheetView>
  </sheetViews>
  <sheetFormatPr baseColWidth="10" defaultRowHeight="15" x14ac:dyDescent="0.25"/>
  <sheetData>
    <row r="1" spans="1:11" ht="32.25" customHeight="1" x14ac:dyDescent="0.25">
      <c r="A1" s="133" t="s">
        <v>28</v>
      </c>
      <c r="B1" s="134"/>
      <c r="C1" s="134"/>
      <c r="D1" s="134"/>
      <c r="E1" s="134"/>
      <c r="F1" s="134"/>
      <c r="G1" s="134"/>
      <c r="H1" s="134"/>
      <c r="I1" s="134"/>
      <c r="J1" s="134"/>
      <c r="K1" s="135"/>
    </row>
    <row r="2" spans="1:11" x14ac:dyDescent="0.25">
      <c r="A2" s="110" t="s">
        <v>1</v>
      </c>
      <c r="B2" s="123"/>
      <c r="C2" s="109" t="s">
        <v>26</v>
      </c>
      <c r="D2" s="109"/>
      <c r="E2" s="109"/>
      <c r="F2" s="109"/>
      <c r="G2" s="109"/>
      <c r="H2" s="109"/>
      <c r="I2" s="109"/>
      <c r="J2" s="109"/>
      <c r="K2" s="109"/>
    </row>
    <row r="3" spans="1:11" x14ac:dyDescent="0.25">
      <c r="A3" s="110" t="s">
        <v>2</v>
      </c>
      <c r="B3" s="123"/>
      <c r="C3" s="109" t="s">
        <v>25</v>
      </c>
      <c r="D3" s="109"/>
      <c r="E3" s="109"/>
      <c r="F3" s="109"/>
      <c r="G3" s="109"/>
      <c r="H3" s="109"/>
      <c r="I3" s="109"/>
      <c r="J3" s="109"/>
      <c r="K3" s="109"/>
    </row>
    <row r="4" spans="1:11" x14ac:dyDescent="0.25">
      <c r="A4" s="110" t="s">
        <v>3</v>
      </c>
      <c r="B4" s="110"/>
      <c r="C4" s="109" t="s">
        <v>4</v>
      </c>
      <c r="D4" s="109"/>
      <c r="E4" s="20"/>
      <c r="F4" s="20"/>
      <c r="G4" s="20"/>
      <c r="H4" s="20"/>
      <c r="I4" s="20"/>
      <c r="J4" s="20"/>
      <c r="K4" s="20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39" thickBot="1" x14ac:dyDescent="0.3">
      <c r="A6" s="39" t="s">
        <v>5</v>
      </c>
      <c r="B6" s="42" t="s">
        <v>6</v>
      </c>
      <c r="C6" s="42" t="s">
        <v>7</v>
      </c>
      <c r="D6" s="42" t="s">
        <v>8</v>
      </c>
      <c r="E6" s="43" t="s">
        <v>9</v>
      </c>
      <c r="F6" s="42" t="s">
        <v>10</v>
      </c>
      <c r="G6" s="42" t="s">
        <v>11</v>
      </c>
      <c r="H6" s="42" t="s">
        <v>12</v>
      </c>
      <c r="I6" s="42" t="s">
        <v>13</v>
      </c>
      <c r="J6" s="42" t="s">
        <v>14</v>
      </c>
      <c r="K6" s="93" t="s">
        <v>15</v>
      </c>
    </row>
    <row r="7" spans="1:11" x14ac:dyDescent="0.25">
      <c r="A7" s="47">
        <v>41275</v>
      </c>
      <c r="B7" s="49"/>
      <c r="C7" s="50"/>
      <c r="D7" s="50"/>
      <c r="E7" s="50"/>
      <c r="F7" s="51"/>
      <c r="G7" s="60">
        <v>233.57220000000001</v>
      </c>
      <c r="H7" s="61">
        <v>6.6597999999999997</v>
      </c>
      <c r="I7" s="49"/>
      <c r="J7" s="51"/>
      <c r="K7" s="63">
        <v>0</v>
      </c>
    </row>
    <row r="8" spans="1:11" x14ac:dyDescent="0.25">
      <c r="A8" s="48">
        <f>+A7+1</f>
        <v>41276</v>
      </c>
      <c r="B8" s="52"/>
      <c r="C8" s="53"/>
      <c r="D8" s="53"/>
      <c r="E8" s="53"/>
      <c r="F8" s="54"/>
      <c r="G8" s="62">
        <v>233.9933</v>
      </c>
      <c r="H8" s="62">
        <v>6.1555999999999997</v>
      </c>
      <c r="I8" s="52"/>
      <c r="J8" s="54"/>
      <c r="K8" s="64">
        <v>0</v>
      </c>
    </row>
    <row r="9" spans="1:11" x14ac:dyDescent="0.25">
      <c r="A9" s="48">
        <f>+A8+1</f>
        <v>41277</v>
      </c>
      <c r="B9" s="52"/>
      <c r="C9" s="53"/>
      <c r="D9" s="53"/>
      <c r="E9" s="53"/>
      <c r="F9" s="54"/>
      <c r="G9" s="62">
        <v>231.38380000000001</v>
      </c>
      <c r="H9" s="62">
        <v>6.6078000000000001</v>
      </c>
      <c r="I9" s="52"/>
      <c r="J9" s="54"/>
      <c r="K9" s="64">
        <v>0</v>
      </c>
    </row>
    <row r="10" spans="1:11" x14ac:dyDescent="0.25">
      <c r="A10" s="48">
        <f>+A9+1</f>
        <v>41278</v>
      </c>
      <c r="B10" s="52"/>
      <c r="C10" s="53"/>
      <c r="D10" s="53"/>
      <c r="E10" s="53"/>
      <c r="F10" s="54"/>
      <c r="G10" s="62">
        <v>232.047</v>
      </c>
      <c r="H10" s="85">
        <v>6.1773999999999996</v>
      </c>
      <c r="I10" s="52"/>
      <c r="J10" s="54"/>
      <c r="K10" s="64">
        <v>0</v>
      </c>
    </row>
    <row r="11" spans="1:11" x14ac:dyDescent="0.25">
      <c r="A11" s="48">
        <f t="shared" ref="A11:A37" si="0">+A10+1</f>
        <v>41279</v>
      </c>
      <c r="B11" s="52"/>
      <c r="C11" s="53"/>
      <c r="D11" s="53"/>
      <c r="E11" s="53"/>
      <c r="F11" s="54"/>
      <c r="G11" s="62">
        <v>231.13390000000001</v>
      </c>
      <c r="H11" s="62">
        <v>6.4493</v>
      </c>
      <c r="I11" s="52"/>
      <c r="J11" s="54"/>
      <c r="K11" s="64">
        <v>0</v>
      </c>
    </row>
    <row r="12" spans="1:11" x14ac:dyDescent="0.25">
      <c r="A12" s="48">
        <f t="shared" si="0"/>
        <v>41280</v>
      </c>
      <c r="B12" s="52"/>
      <c r="C12" s="53"/>
      <c r="D12" s="53"/>
      <c r="E12" s="53"/>
      <c r="F12" s="54"/>
      <c r="G12" s="62">
        <v>232.797</v>
      </c>
      <c r="H12" s="62">
        <v>5.7450999999999999</v>
      </c>
      <c r="I12" s="52"/>
      <c r="J12" s="54"/>
      <c r="K12" s="64">
        <v>0</v>
      </c>
    </row>
    <row r="13" spans="1:11" x14ac:dyDescent="0.25">
      <c r="A13" s="48">
        <f t="shared" si="0"/>
        <v>41281</v>
      </c>
      <c r="B13" s="52"/>
      <c r="C13" s="53"/>
      <c r="D13" s="53"/>
      <c r="E13" s="53"/>
      <c r="F13" s="54"/>
      <c r="G13" s="62">
        <v>230.21119999999999</v>
      </c>
      <c r="H13" s="62">
        <v>6.1036000000000001</v>
      </c>
      <c r="I13" s="52"/>
      <c r="J13" s="54"/>
      <c r="K13" s="64">
        <v>5.9999999999999995E-4</v>
      </c>
    </row>
    <row r="14" spans="1:11" x14ac:dyDescent="0.25">
      <c r="A14" s="48">
        <f t="shared" si="0"/>
        <v>41282</v>
      </c>
      <c r="B14" s="52"/>
      <c r="C14" s="53"/>
      <c r="D14" s="53"/>
      <c r="E14" s="53"/>
      <c r="F14" s="54"/>
      <c r="G14" s="62">
        <v>232.8329</v>
      </c>
      <c r="H14" s="62">
        <v>7.3482000000000003</v>
      </c>
      <c r="I14" s="52"/>
      <c r="J14" s="54"/>
      <c r="K14" s="64">
        <v>0</v>
      </c>
    </row>
    <row r="15" spans="1:11" x14ac:dyDescent="0.25">
      <c r="A15" s="48">
        <f t="shared" si="0"/>
        <v>41283</v>
      </c>
      <c r="B15" s="52"/>
      <c r="C15" s="53"/>
      <c r="D15" s="53"/>
      <c r="E15" s="53"/>
      <c r="F15" s="54"/>
      <c r="G15" s="62">
        <v>229.89019999999999</v>
      </c>
      <c r="H15" s="62">
        <v>7.5384000000000002</v>
      </c>
      <c r="I15" s="52"/>
      <c r="J15" s="54"/>
      <c r="K15" s="64">
        <v>0</v>
      </c>
    </row>
    <row r="16" spans="1:11" x14ac:dyDescent="0.25">
      <c r="A16" s="48">
        <f t="shared" si="0"/>
        <v>41284</v>
      </c>
      <c r="B16" s="52"/>
      <c r="C16" s="53"/>
      <c r="D16" s="53"/>
      <c r="E16" s="53"/>
      <c r="F16" s="54"/>
      <c r="G16" s="62">
        <v>232.46960000000001</v>
      </c>
      <c r="H16" s="62">
        <v>7.5953999999999997</v>
      </c>
      <c r="I16" s="52"/>
      <c r="J16" s="54"/>
      <c r="K16" s="64">
        <v>0</v>
      </c>
    </row>
    <row r="17" spans="1:11" x14ac:dyDescent="0.25">
      <c r="A17" s="48">
        <f t="shared" si="0"/>
        <v>41285</v>
      </c>
      <c r="B17" s="52"/>
      <c r="C17" s="53"/>
      <c r="D17" s="53"/>
      <c r="E17" s="53"/>
      <c r="F17" s="54"/>
      <c r="G17" s="62">
        <v>229.01</v>
      </c>
      <c r="H17" s="62">
        <v>0</v>
      </c>
      <c r="I17" s="52"/>
      <c r="J17" s="54"/>
      <c r="K17" s="64">
        <v>0</v>
      </c>
    </row>
    <row r="18" spans="1:11" x14ac:dyDescent="0.25">
      <c r="A18" s="48">
        <f t="shared" si="0"/>
        <v>41286</v>
      </c>
      <c r="B18" s="52"/>
      <c r="C18" s="53"/>
      <c r="D18" s="53"/>
      <c r="E18" s="53"/>
      <c r="F18" s="54"/>
      <c r="G18" s="62">
        <v>233.2869</v>
      </c>
      <c r="H18" s="62">
        <v>7.2042999999999999</v>
      </c>
      <c r="I18" s="52"/>
      <c r="J18" s="54"/>
      <c r="K18" s="64">
        <v>0</v>
      </c>
    </row>
    <row r="19" spans="1:11" x14ac:dyDescent="0.25">
      <c r="A19" s="48">
        <f t="shared" si="0"/>
        <v>41287</v>
      </c>
      <c r="B19" s="52"/>
      <c r="C19" s="53"/>
      <c r="D19" s="53"/>
      <c r="E19" s="53"/>
      <c r="F19" s="54"/>
      <c r="G19" s="62">
        <v>231.50960000000001</v>
      </c>
      <c r="H19" s="62">
        <v>5.8686999999999996</v>
      </c>
      <c r="I19" s="52"/>
      <c r="J19" s="54"/>
      <c r="K19" s="64">
        <v>0</v>
      </c>
    </row>
    <row r="20" spans="1:11" x14ac:dyDescent="0.25">
      <c r="A20" s="48">
        <f t="shared" si="0"/>
        <v>41288</v>
      </c>
      <c r="B20" s="52"/>
      <c r="C20" s="53"/>
      <c r="D20" s="53"/>
      <c r="E20" s="53"/>
      <c r="F20" s="54"/>
      <c r="G20" s="62">
        <v>231.6086</v>
      </c>
      <c r="H20" s="62">
        <v>5.6071999999999997</v>
      </c>
      <c r="I20" s="52"/>
      <c r="J20" s="54"/>
      <c r="K20" s="64">
        <v>1.1000000000000001E-3</v>
      </c>
    </row>
    <row r="21" spans="1:11" x14ac:dyDescent="0.25">
      <c r="A21" s="48">
        <f t="shared" si="0"/>
        <v>41289</v>
      </c>
      <c r="B21" s="52"/>
      <c r="C21" s="53"/>
      <c r="D21" s="53"/>
      <c r="E21" s="53"/>
      <c r="F21" s="54"/>
      <c r="G21" s="62">
        <v>231.61779999999999</v>
      </c>
      <c r="H21" s="62">
        <v>5.7587000000000002</v>
      </c>
      <c r="I21" s="52"/>
      <c r="J21" s="54"/>
      <c r="K21" s="64">
        <v>0</v>
      </c>
    </row>
    <row r="22" spans="1:11" x14ac:dyDescent="0.25">
      <c r="A22" s="48">
        <f t="shared" si="0"/>
        <v>41290</v>
      </c>
      <c r="B22" s="52"/>
      <c r="C22" s="53"/>
      <c r="D22" s="53"/>
      <c r="E22" s="53"/>
      <c r="F22" s="54"/>
      <c r="G22" s="62">
        <v>236.53729999999999</v>
      </c>
      <c r="H22" s="62">
        <v>5.9687999999999999</v>
      </c>
      <c r="I22" s="52"/>
      <c r="J22" s="54"/>
      <c r="K22" s="64">
        <v>0</v>
      </c>
    </row>
    <row r="23" spans="1:11" x14ac:dyDescent="0.25">
      <c r="A23" s="48">
        <f t="shared" si="0"/>
        <v>41291</v>
      </c>
      <c r="B23" s="52"/>
      <c r="C23" s="53"/>
      <c r="D23" s="53"/>
      <c r="E23" s="53"/>
      <c r="F23" s="54"/>
      <c r="G23" s="62">
        <v>239.36539999999999</v>
      </c>
      <c r="H23" s="62">
        <v>6.2849000000000004</v>
      </c>
      <c r="I23" s="52"/>
      <c r="J23" s="54"/>
      <c r="K23" s="64">
        <v>0</v>
      </c>
    </row>
    <row r="24" spans="1:11" x14ac:dyDescent="0.25">
      <c r="A24" s="48">
        <f t="shared" si="0"/>
        <v>41292</v>
      </c>
      <c r="B24" s="52"/>
      <c r="C24" s="53"/>
      <c r="D24" s="53"/>
      <c r="E24" s="53"/>
      <c r="F24" s="54"/>
      <c r="G24" s="62">
        <v>245.52430000000001</v>
      </c>
      <c r="H24" s="62">
        <v>6.5220000000000002</v>
      </c>
      <c r="I24" s="52"/>
      <c r="J24" s="54"/>
      <c r="K24" s="64">
        <v>0</v>
      </c>
    </row>
    <row r="25" spans="1:11" x14ac:dyDescent="0.25">
      <c r="A25" s="48">
        <f t="shared" si="0"/>
        <v>41293</v>
      </c>
      <c r="B25" s="52"/>
      <c r="C25" s="53"/>
      <c r="D25" s="53"/>
      <c r="E25" s="53"/>
      <c r="F25" s="54"/>
      <c r="G25" s="62">
        <v>230.0677</v>
      </c>
      <c r="H25" s="62">
        <v>6.4448999999999996</v>
      </c>
      <c r="I25" s="52"/>
      <c r="J25" s="54"/>
      <c r="K25" s="64">
        <v>0</v>
      </c>
    </row>
    <row r="26" spans="1:11" x14ac:dyDescent="0.25">
      <c r="A26" s="48">
        <f t="shared" si="0"/>
        <v>41294</v>
      </c>
      <c r="B26" s="52"/>
      <c r="C26" s="53"/>
      <c r="D26" s="53"/>
      <c r="E26" s="53"/>
      <c r="F26" s="54"/>
      <c r="G26" s="62">
        <v>229.66319999999999</v>
      </c>
      <c r="H26" s="62">
        <v>6.2816999999999998</v>
      </c>
      <c r="I26" s="52"/>
      <c r="J26" s="54"/>
      <c r="K26" s="64">
        <v>0</v>
      </c>
    </row>
    <row r="27" spans="1:11" x14ac:dyDescent="0.25">
      <c r="A27" s="48">
        <f t="shared" si="0"/>
        <v>41295</v>
      </c>
      <c r="B27" s="52"/>
      <c r="C27" s="53"/>
      <c r="D27" s="53"/>
      <c r="E27" s="53"/>
      <c r="F27" s="54"/>
      <c r="G27" s="62">
        <v>229.12979999999999</v>
      </c>
      <c r="H27" s="62">
        <v>6.5307000000000004</v>
      </c>
      <c r="I27" s="52"/>
      <c r="J27" s="54"/>
      <c r="K27" s="64">
        <v>0</v>
      </c>
    </row>
    <row r="28" spans="1:11" x14ac:dyDescent="0.25">
      <c r="A28" s="48">
        <f t="shared" si="0"/>
        <v>41296</v>
      </c>
      <c r="B28" s="52"/>
      <c r="C28" s="53"/>
      <c r="D28" s="53"/>
      <c r="E28" s="53"/>
      <c r="F28" s="54"/>
      <c r="G28" s="62">
        <v>229.5684</v>
      </c>
      <c r="H28" s="62">
        <v>7.09</v>
      </c>
      <c r="I28" s="52"/>
      <c r="J28" s="54"/>
      <c r="K28" s="64">
        <v>0</v>
      </c>
    </row>
    <row r="29" spans="1:11" x14ac:dyDescent="0.25">
      <c r="A29" s="48">
        <f t="shared" si="0"/>
        <v>41297</v>
      </c>
      <c r="B29" s="52"/>
      <c r="C29" s="53"/>
      <c r="D29" s="53"/>
      <c r="E29" s="53"/>
      <c r="F29" s="54"/>
      <c r="G29" s="62">
        <v>231.89760000000001</v>
      </c>
      <c r="H29" s="85">
        <v>7.3746999999999998</v>
      </c>
      <c r="I29" s="52"/>
      <c r="J29" s="54"/>
      <c r="K29" s="64">
        <v>0</v>
      </c>
    </row>
    <row r="30" spans="1:11" x14ac:dyDescent="0.25">
      <c r="A30" s="48">
        <f t="shared" si="0"/>
        <v>41298</v>
      </c>
      <c r="B30" s="52"/>
      <c r="C30" s="53"/>
      <c r="D30" s="53"/>
      <c r="E30" s="53"/>
      <c r="F30" s="54"/>
      <c r="G30" s="62">
        <v>230.95859999999999</v>
      </c>
      <c r="H30" s="62">
        <v>7.0923999999999996</v>
      </c>
      <c r="I30" s="52"/>
      <c r="J30" s="54"/>
      <c r="K30" s="64">
        <v>0</v>
      </c>
    </row>
    <row r="31" spans="1:11" x14ac:dyDescent="0.25">
      <c r="A31" s="48">
        <f t="shared" si="0"/>
        <v>41299</v>
      </c>
      <c r="B31" s="52"/>
      <c r="C31" s="53"/>
      <c r="D31" s="53"/>
      <c r="E31" s="53"/>
      <c r="F31" s="54"/>
      <c r="G31" s="62">
        <v>230.0446</v>
      </c>
      <c r="H31" s="62">
        <v>7.0233999999999996</v>
      </c>
      <c r="I31" s="52"/>
      <c r="J31" s="54"/>
      <c r="K31" s="64">
        <v>0</v>
      </c>
    </row>
    <row r="32" spans="1:11" x14ac:dyDescent="0.25">
      <c r="A32" s="48">
        <f t="shared" si="0"/>
        <v>41300</v>
      </c>
      <c r="B32" s="52"/>
      <c r="C32" s="53"/>
      <c r="D32" s="53"/>
      <c r="E32" s="53"/>
      <c r="F32" s="54"/>
      <c r="G32" s="62">
        <v>229.9726</v>
      </c>
      <c r="H32" s="62">
        <v>8.0174000000000003</v>
      </c>
      <c r="I32" s="52"/>
      <c r="J32" s="54"/>
      <c r="K32" s="64">
        <v>0</v>
      </c>
    </row>
    <row r="33" spans="1:11" x14ac:dyDescent="0.25">
      <c r="A33" s="48">
        <f t="shared" si="0"/>
        <v>41301</v>
      </c>
      <c r="B33" s="52"/>
      <c r="C33" s="53"/>
      <c r="D33" s="53"/>
      <c r="E33" s="53"/>
      <c r="F33" s="54"/>
      <c r="G33" s="62">
        <v>226.66730000000001</v>
      </c>
      <c r="H33" s="62">
        <v>7.9779</v>
      </c>
      <c r="I33" s="52"/>
      <c r="J33" s="54"/>
      <c r="K33" s="64">
        <v>0</v>
      </c>
    </row>
    <row r="34" spans="1:11" x14ac:dyDescent="0.25">
      <c r="A34" s="48">
        <f t="shared" si="0"/>
        <v>41302</v>
      </c>
      <c r="B34" s="52"/>
      <c r="C34" s="53"/>
      <c r="D34" s="53"/>
      <c r="E34" s="53"/>
      <c r="F34" s="54"/>
      <c r="G34" s="62">
        <v>226.2723</v>
      </c>
      <c r="H34" s="62">
        <v>7.9051</v>
      </c>
      <c r="I34" s="52"/>
      <c r="J34" s="54"/>
      <c r="K34" s="64">
        <v>0</v>
      </c>
    </row>
    <row r="35" spans="1:11" x14ac:dyDescent="0.25">
      <c r="A35" s="48">
        <f t="shared" si="0"/>
        <v>41303</v>
      </c>
      <c r="B35" s="52"/>
      <c r="C35" s="53"/>
      <c r="D35" s="53"/>
      <c r="E35" s="53"/>
      <c r="F35" s="54"/>
      <c r="G35" s="62">
        <v>229.59549999999999</v>
      </c>
      <c r="H35" s="62">
        <v>7.8227000000000002</v>
      </c>
      <c r="I35" s="52"/>
      <c r="J35" s="54"/>
      <c r="K35" s="64">
        <v>0</v>
      </c>
    </row>
    <row r="36" spans="1:11" x14ac:dyDescent="0.25">
      <c r="A36" s="48">
        <f t="shared" si="0"/>
        <v>41304</v>
      </c>
      <c r="B36" s="52"/>
      <c r="C36" s="53"/>
      <c r="D36" s="53"/>
      <c r="E36" s="53"/>
      <c r="F36" s="54"/>
      <c r="G36" s="62">
        <v>229.32749999999999</v>
      </c>
      <c r="H36" s="62">
        <v>6.6875</v>
      </c>
      <c r="I36" s="52"/>
      <c r="J36" s="54"/>
      <c r="K36" s="64">
        <v>8.8999999999999999E-3</v>
      </c>
    </row>
    <row r="37" spans="1:11" x14ac:dyDescent="0.25">
      <c r="A37" s="65">
        <f t="shared" si="0"/>
        <v>41305</v>
      </c>
      <c r="B37" s="66"/>
      <c r="C37" s="67"/>
      <c r="D37" s="67"/>
      <c r="E37" s="67"/>
      <c r="F37" s="68"/>
      <c r="G37" s="69">
        <v>228.86670000000001</v>
      </c>
      <c r="H37" s="69">
        <v>6.7603</v>
      </c>
      <c r="I37" s="66"/>
      <c r="J37" s="68"/>
      <c r="K37" s="82">
        <v>6.9999999999999999E-4</v>
      </c>
    </row>
    <row r="38" spans="1:1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1:11" ht="15.75" thickBot="1" x14ac:dyDescent="0.3">
      <c r="A39" s="40" t="s">
        <v>19</v>
      </c>
      <c r="B39" s="19"/>
      <c r="C39" s="41"/>
      <c r="D39" s="41"/>
      <c r="E39" s="41"/>
      <c r="F39" s="41"/>
      <c r="G39" s="41">
        <f>+MIN(G7:G37)</f>
        <v>226.2723</v>
      </c>
      <c r="H39" s="41">
        <f>+MIN(H7:H37)</f>
        <v>0</v>
      </c>
      <c r="I39" s="41"/>
      <c r="J39" s="41"/>
      <c r="K39" s="41">
        <f>+MIN(K7:K37)</f>
        <v>0</v>
      </c>
    </row>
    <row r="40" spans="1:11" x14ac:dyDescent="0.25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7"/>
    </row>
    <row r="41" spans="1:11" x14ac:dyDescent="0.25">
      <c r="A41" s="18" t="s">
        <v>23</v>
      </c>
      <c r="B41" s="124"/>
      <c r="C41" s="125"/>
      <c r="D41" s="125"/>
      <c r="E41" s="125"/>
      <c r="F41" s="125"/>
      <c r="G41" s="125"/>
      <c r="H41" s="125"/>
      <c r="I41" s="125"/>
      <c r="J41" s="125"/>
      <c r="K41" s="126"/>
    </row>
    <row r="42" spans="1:11" x14ac:dyDescent="0.25">
      <c r="A42" s="16"/>
      <c r="B42" s="127"/>
      <c r="C42" s="128"/>
      <c r="D42" s="128"/>
      <c r="E42" s="128"/>
      <c r="F42" s="128"/>
      <c r="G42" s="128"/>
      <c r="H42" s="128"/>
      <c r="I42" s="128"/>
      <c r="J42" s="128"/>
      <c r="K42" s="129"/>
    </row>
    <row r="43" spans="1:11" x14ac:dyDescent="0.25">
      <c r="A43" s="16"/>
      <c r="B43" s="127"/>
      <c r="C43" s="128"/>
      <c r="D43" s="128"/>
      <c r="E43" s="128"/>
      <c r="F43" s="128"/>
      <c r="G43" s="128"/>
      <c r="H43" s="128"/>
      <c r="I43" s="128"/>
      <c r="J43" s="128"/>
      <c r="K43" s="129"/>
    </row>
    <row r="44" spans="1:11" x14ac:dyDescent="0.25">
      <c r="A44" s="16"/>
      <c r="B44" s="127"/>
      <c r="C44" s="128"/>
      <c r="D44" s="128"/>
      <c r="E44" s="128"/>
      <c r="F44" s="128"/>
      <c r="G44" s="128"/>
      <c r="H44" s="128"/>
      <c r="I44" s="128"/>
      <c r="J44" s="128"/>
      <c r="K44" s="129"/>
    </row>
    <row r="45" spans="1:11" x14ac:dyDescent="0.25">
      <c r="A45" s="16"/>
      <c r="B45" s="130"/>
      <c r="C45" s="131"/>
      <c r="D45" s="131"/>
      <c r="E45" s="131"/>
      <c r="F45" s="131"/>
      <c r="G45" s="131"/>
      <c r="H45" s="131"/>
      <c r="I45" s="131"/>
      <c r="J45" s="131"/>
      <c r="K45" s="132"/>
    </row>
  </sheetData>
  <protectedRanges>
    <protectedRange sqref="A2:B4" name="Rango1"/>
    <protectedRange sqref="C4:K4" name="Rango1_1"/>
    <protectedRange sqref="C2:K2" name="Rango1_1_1"/>
    <protectedRange sqref="C3:K3" name="Rango1_1_2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ignoredErrors>
    <ignoredError sqref="A8:A3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Gloria a Dios</vt:lpstr>
      <vt:lpstr>Máximos GAD</vt:lpstr>
      <vt:lpstr>Mínimos GAD</vt:lpstr>
      <vt:lpstr>Samalayuca</vt:lpstr>
      <vt:lpstr>Máximos Sam</vt:lpstr>
      <vt:lpstr>Mínimos Sam</vt:lpstr>
      <vt:lpstr>'Gloria a Dios'!Área_de_impresión</vt:lpstr>
      <vt:lpstr>'Máximos GAD'!Área_de_impresión</vt:lpstr>
      <vt:lpstr>'Máximos Sam'!Área_de_impresión</vt:lpstr>
      <vt:lpstr>'Mínimos GAD'!Área_de_impresión</vt:lpstr>
      <vt:lpstr>'Mínimos Sam'!Área_de_impresión</vt:lpstr>
      <vt:lpstr>Samalayuca!Área_de_impresión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Veronica Luna Sabas</cp:lastModifiedBy>
  <cp:lastPrinted>2015-06-11T18:36:16Z</cp:lastPrinted>
  <dcterms:created xsi:type="dcterms:W3CDTF">2012-06-19T15:23:28Z</dcterms:created>
  <dcterms:modified xsi:type="dcterms:W3CDTF">2015-06-11T18:37:02Z</dcterms:modified>
</cp:coreProperties>
</file>