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CHIHUAHUA, S. DE R.L. DE C.V\2013\"/>
    </mc:Choice>
  </mc:AlternateContent>
  <bookViews>
    <workbookView xWindow="-15" yWindow="-15" windowWidth="10260" windowHeight="8115"/>
  </bookViews>
  <sheets>
    <sheet name="Gloria a Dios" sheetId="7" r:id="rId1"/>
    <sheet name="Máximos GAD" sheetId="14" r:id="rId2"/>
    <sheet name="Mínimos GAD" sheetId="15" r:id="rId3"/>
    <sheet name="Samalayuca" sheetId="8" r:id="rId4"/>
    <sheet name="Máximos Sam" sheetId="16" r:id="rId5"/>
    <sheet name="Mínimos Sam" sheetId="17" r:id="rId6"/>
  </sheets>
  <externalReferences>
    <externalReference r:id="rId7"/>
  </externalReferences>
  <definedNames>
    <definedName name="_xlnm.Print_Area" localSheetId="0">'Gloria a Dios'!$A$1:$O$52</definedName>
    <definedName name="_xlnm.Print_Area" localSheetId="1">'Máximos GAD'!$A$1:$L$47</definedName>
    <definedName name="_xlnm.Print_Area" localSheetId="4">'Máximos Sam'!$A$1:$L$47</definedName>
    <definedName name="_xlnm.Print_Area" localSheetId="2">'Mínimos GAD'!$A$1:$L$47</definedName>
    <definedName name="_xlnm.Print_Area" localSheetId="5">'Mínimos Sam'!$A$1:$L$48</definedName>
    <definedName name="_xlnm.Print_Area" localSheetId="3">Samalayuca!$A$1:$O$51</definedName>
    <definedName name="as">#REF!</definedName>
    <definedName name="ass">#REF!</definedName>
    <definedName name="regiones">[1]Promedios!$Q$4:$Q$5</definedName>
    <definedName name="ss">#REF!</definedName>
  </definedNames>
  <calcPr calcId="152511" iterate="1" iterateCount="250" iterateDelta="0.1"/>
</workbook>
</file>

<file path=xl/calcChain.xml><?xml version="1.0" encoding="utf-8"?>
<calcChain xmlns="http://schemas.openxmlformats.org/spreadsheetml/2006/main"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8" i="17" l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N43" i="7" l="1"/>
  <c r="M43" i="7"/>
  <c r="N42" i="7"/>
  <c r="M42" i="7"/>
  <c r="N41" i="7"/>
  <c r="M41" i="7"/>
  <c r="N40" i="7"/>
  <c r="M40" i="7"/>
  <c r="N43" i="8"/>
  <c r="M43" i="8"/>
  <c r="N42" i="8"/>
  <c r="M42" i="8"/>
  <c r="N41" i="8"/>
  <c r="M41" i="8"/>
  <c r="N40" i="8"/>
  <c r="M40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K38" i="17"/>
  <c r="H38" i="17"/>
  <c r="G38" i="17"/>
  <c r="K38" i="16"/>
  <c r="H38" i="16"/>
  <c r="G38" i="16"/>
  <c r="K38" i="15"/>
  <c r="H38" i="15"/>
  <c r="G38" i="15"/>
  <c r="K38" i="14"/>
  <c r="H38" i="14"/>
  <c r="G38" i="14"/>
  <c r="A8" i="8"/>
  <c r="K43" i="8" l="1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K40" i="8"/>
  <c r="J40" i="8"/>
  <c r="I40" i="8"/>
  <c r="H40" i="8"/>
  <c r="G40" i="8"/>
  <c r="F40" i="8"/>
  <c r="E40" i="8"/>
  <c r="D40" i="8"/>
  <c r="C40" i="8"/>
  <c r="B40" i="8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  <c r="K40" i="7"/>
  <c r="J40" i="7"/>
  <c r="I40" i="7"/>
  <c r="H40" i="7"/>
  <c r="G40" i="7"/>
  <c r="F40" i="7"/>
  <c r="E40" i="7"/>
  <c r="D40" i="7"/>
  <c r="C40" i="7"/>
  <c r="B40" i="7"/>
</calcChain>
</file>

<file path=xl/sharedStrings.xml><?xml version="1.0" encoding="utf-8"?>
<sst xmlns="http://schemas.openxmlformats.org/spreadsheetml/2006/main" count="132" uniqueCount="29">
  <si>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</si>
  <si>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</si>
  <si>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</si>
  <si>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</si>
  <si>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</si>
  <si>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</si>
  <si>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</si>
  <si>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</si>
  <si>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</si>
  <si>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</si>
  <si>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</si>
  <si>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</si>
  <si>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</si>
  <si>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</si>
  <si>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</si>
  <si>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</si>
  <si>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</si>
  <si>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</si>
  <si>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</si>
  <si>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</si>
  <si>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</si>
  <si>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</si>
  <si>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</si>
  <si>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</si>
  <si>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GLORIA A DIOS</t>
  </si>
  <si>
    <t>SAMALAYUCA</t>
  </si>
  <si>
    <t>GASODUCTOS DE CHIHUAHUA 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</si>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</sst>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.9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"/>
    </font>
    <font>
      <sz val="10"/>
      <name val="Arial"/>
      <charset val="1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78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>
      <alignment wrapText="1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/>
    <xf numFmtId="166" fontId="11" fillId="0" borderId="0"/>
    <xf numFmtId="166" fontId="11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51" applyNumberFormat="0" applyAlignment="0" applyProtection="0"/>
    <xf numFmtId="0" fontId="17" fillId="27" borderId="52" applyNumberFormat="0" applyAlignment="0" applyProtection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53" applyNumberFormat="0" applyFill="0" applyAlignment="0" applyProtection="0"/>
    <xf numFmtId="0" fontId="21" fillId="0" borderId="54" applyNumberFormat="0" applyFill="0" applyAlignment="0" applyProtection="0"/>
    <xf numFmtId="0" fontId="22" fillId="0" borderId="5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3" borderId="51" applyNumberFormat="0" applyAlignment="0" applyProtection="0"/>
    <xf numFmtId="0" fontId="25" fillId="0" borderId="56" applyNumberFormat="0" applyFill="0" applyAlignment="0" applyProtection="0"/>
    <xf numFmtId="44" fontId="11" fillId="0" borderId="0" applyFont="0" applyFill="0" applyBorder="0" applyAlignment="0" applyProtection="0"/>
    <xf numFmtId="166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0" fontId="11" fillId="0" borderId="0"/>
    <xf numFmtId="0" fontId="11" fillId="0" borderId="0"/>
    <xf numFmtId="0" fontId="11" fillId="28" borderId="57" applyNumberFormat="0" applyFont="0" applyAlignment="0" applyProtection="0"/>
    <xf numFmtId="0" fontId="26" fillId="26" borderId="58" applyNumberFormat="0" applyAlignment="0" applyProtection="0"/>
    <xf numFmtId="9" fontId="1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30" fillId="29" borderId="0" applyNumberFormat="0" applyBorder="0" applyAlignment="0" applyProtection="0"/>
    <xf numFmtId="0" fontId="13" fillId="28" borderId="57" applyNumberFormat="0" applyFont="0" applyAlignment="0" applyProtection="0"/>
    <xf numFmtId="0" fontId="31" fillId="0" borderId="59" applyNumberFormat="0" applyFill="0" applyAlignment="0" applyProtection="0"/>
    <xf numFmtId="0" fontId="32" fillId="0" borderId="0"/>
    <xf numFmtId="43" fontId="32" fillId="0" borderId="0" applyFont="0" applyFill="0" applyBorder="0" applyAlignment="0" applyProtection="0"/>
    <xf numFmtId="0" fontId="33" fillId="0" borderId="0">
      <alignment wrapText="1"/>
    </xf>
  </cellStyleXfs>
  <cellXfs count="131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7" xfId="0" applyNumberFormat="1" applyFont="1" applyBorder="1" applyProtection="1">
      <protection locked="0"/>
    </xf>
    <xf numFmtId="165" fontId="10" fillId="0" borderId="5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2" xfId="0" applyNumberFormat="1" applyFont="1" applyBorder="1" applyProtection="1">
      <protection locked="0"/>
    </xf>
    <xf numFmtId="0" fontId="0" fillId="0" borderId="0" xfId="0" applyBorder="1" applyProtection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14" fontId="9" fillId="0" borderId="25" xfId="0" applyNumberFormat="1" applyFont="1" applyFill="1" applyBorder="1" applyAlignment="1" applyProtection="1">
      <alignment horizontal="left"/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0" fontId="5" fillId="0" borderId="30" xfId="0" applyFont="1" applyFill="1" applyBorder="1"/>
    <xf numFmtId="0" fontId="5" fillId="0" borderId="31" xfId="0" applyFont="1" applyFill="1" applyBorder="1"/>
    <xf numFmtId="0" fontId="5" fillId="0" borderId="25" xfId="0" applyFont="1" applyFill="1" applyBorder="1"/>
    <xf numFmtId="0" fontId="5" fillId="0" borderId="26" xfId="0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165" fontId="10" fillId="0" borderId="23" xfId="0" applyNumberFormat="1" applyFont="1" applyBorder="1" applyProtection="1">
      <protection locked="0"/>
    </xf>
    <xf numFmtId="0" fontId="6" fillId="6" borderId="3" xfId="0" applyFont="1" applyFill="1" applyBorder="1" applyAlignment="1">
      <alignment horizontal="center" vertical="center" wrapText="1"/>
    </xf>
    <xf numFmtId="164" fontId="6" fillId="6" borderId="3" xfId="1" applyNumberFormat="1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64" fontId="6" fillId="5" borderId="14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4" fontId="9" fillId="0" borderId="33" xfId="0" applyNumberFormat="1" applyFont="1" applyFill="1" applyBorder="1" applyAlignment="1" applyProtection="1">
      <alignment horizontal="left"/>
      <protection locked="0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9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0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8" xfId="1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4" fontId="9" fillId="0" borderId="40" xfId="0" applyNumberFormat="1" applyFont="1" applyFill="1" applyBorder="1" applyAlignment="1" applyProtection="1">
      <alignment horizontal="left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8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0" applyNumberFormat="1" applyFont="1" applyBorder="1" applyProtection="1">
      <protection locked="0"/>
    </xf>
    <xf numFmtId="165" fontId="10" fillId="0" borderId="43" xfId="0" applyNumberFormat="1" applyFont="1" applyBorder="1" applyProtection="1">
      <protection locked="0"/>
    </xf>
    <xf numFmtId="165" fontId="10" fillId="0" borderId="44" xfId="0" applyNumberFormat="1" applyFont="1" applyBorder="1" applyProtection="1">
      <protection locked="0"/>
    </xf>
    <xf numFmtId="165" fontId="10" fillId="0" borderId="45" xfId="0" applyNumberFormat="1" applyFont="1" applyBorder="1" applyProtection="1"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46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47" xfId="0" applyBorder="1"/>
    <xf numFmtId="0" fontId="6" fillId="5" borderId="48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165" fontId="12" fillId="0" borderId="49" xfId="1" applyNumberFormat="1" applyFont="1" applyFill="1" applyBorder="1" applyAlignment="1" applyProtection="1">
      <alignment horizontal="center" vertical="center"/>
      <protection locked="0"/>
    </xf>
    <xf numFmtId="165" fontId="12" fillId="0" borderId="50" xfId="1" applyNumberFormat="1" applyFont="1" applyFill="1" applyBorder="1" applyAlignment="1" applyProtection="1">
      <alignment horizontal="center" vertical="center"/>
      <protection locked="0"/>
    </xf>
    <xf numFmtId="0" fontId="6" fillId="6" borderId="48" xfId="0" applyFont="1" applyFill="1" applyBorder="1" applyAlignment="1">
      <alignment horizontal="center" vertical="center" wrapText="1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4" applyNumberFormat="1" applyFont="1" applyFill="1" applyBorder="1" applyAlignment="1" applyProtection="1">
      <alignment horizontal="center" vertical="center"/>
      <protection locked="0"/>
    </xf>
    <xf numFmtId="165" fontId="10" fillId="0" borderId="60" xfId="4" applyNumberFormat="1" applyFont="1" applyFill="1" applyBorder="1" applyAlignment="1" applyProtection="1">
      <alignment horizontal="center" vertical="center"/>
      <protection locked="0"/>
    </xf>
    <xf numFmtId="165" fontId="10" fillId="0" borderId="60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right" vertical="center"/>
    </xf>
    <xf numFmtId="0" fontId="6" fillId="5" borderId="13" xfId="0" applyFont="1" applyFill="1" applyBorder="1" applyAlignment="1" applyProtection="1">
      <alignment horizontal="justify" vertical="top" wrapText="1"/>
      <protection locked="0"/>
    </xf>
    <xf numFmtId="0" fontId="6" fillId="5" borderId="14" xfId="0" applyFont="1" applyFill="1" applyBorder="1" applyAlignment="1" applyProtection="1">
      <alignment horizontal="justify" vertical="top" wrapText="1"/>
      <protection locked="0"/>
    </xf>
    <xf numFmtId="0" fontId="6" fillId="5" borderId="15" xfId="0" applyFont="1" applyFill="1" applyBorder="1" applyAlignment="1" applyProtection="1">
      <alignment horizontal="justify" vertical="top" wrapText="1"/>
      <protection locked="0"/>
    </xf>
    <xf numFmtId="0" fontId="6" fillId="5" borderId="16" xfId="0" applyFont="1" applyFill="1" applyBorder="1" applyAlignment="1" applyProtection="1">
      <alignment horizontal="justify" vertical="top" wrapText="1"/>
      <protection locked="0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6" fillId="5" borderId="1" xfId="0" applyFont="1" applyFill="1" applyBorder="1" applyAlignment="1" applyProtection="1">
      <alignment horizontal="justify" vertical="top" wrapText="1"/>
      <protection locked="0"/>
    </xf>
    <xf numFmtId="0" fontId="6" fillId="5" borderId="17" xfId="0" applyFont="1" applyFill="1" applyBorder="1" applyAlignment="1" applyProtection="1">
      <alignment horizontal="justify" vertical="top" wrapText="1"/>
      <protection locked="0"/>
    </xf>
    <xf numFmtId="0" fontId="6" fillId="5" borderId="18" xfId="0" applyFont="1" applyFill="1" applyBorder="1" applyAlignment="1" applyProtection="1">
      <alignment horizontal="justify" vertical="top" wrapText="1"/>
      <protection locked="0"/>
    </xf>
    <xf numFmtId="0" fontId="6" fillId="5" borderId="19" xfId="0" applyFont="1" applyFill="1" applyBorder="1" applyAlignment="1" applyProtection="1">
      <alignment horizontal="justify" vertical="top" wrapText="1"/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6" borderId="13" xfId="0" applyFont="1" applyFill="1" applyBorder="1" applyAlignment="1" applyProtection="1">
      <alignment horizontal="justify" vertical="top" wrapText="1"/>
      <protection locked="0"/>
    </xf>
    <xf numFmtId="0" fontId="6" fillId="6" borderId="14" xfId="0" applyFont="1" applyFill="1" applyBorder="1" applyAlignment="1" applyProtection="1">
      <alignment horizontal="justify" vertical="top" wrapText="1"/>
      <protection locked="0"/>
    </xf>
    <xf numFmtId="0" fontId="6" fillId="6" borderId="15" xfId="0" applyFont="1" applyFill="1" applyBorder="1" applyAlignment="1" applyProtection="1">
      <alignment horizontal="justify" vertical="top" wrapTex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</cellXfs>
  <cellStyles count="78">
    <cellStyle name="=C:\WINNT\SYSTEM32\COMMAND.COM" xfId="12"/>
    <cellStyle name="=C:\WINNT\SYSTEM32\COMMAND.COM 2" xfId="13"/>
    <cellStyle name="=C:\WINNT\SYSTEM32\COMMAND.COM 2 2" xfId="2"/>
    <cellStyle name="=C:\WINNT\SYSTEM32\COMMAND.COM 3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Comma 2" xfId="42"/>
    <cellStyle name="Explanatory Text" xfId="43"/>
    <cellStyle name="Good" xfId="44"/>
    <cellStyle name="Heading 1" xfId="45"/>
    <cellStyle name="Heading 2" xfId="46"/>
    <cellStyle name="Heading 3" xfId="47"/>
    <cellStyle name="Heading 4" xfId="48"/>
    <cellStyle name="Hipervínculo 2" xfId="49"/>
    <cellStyle name="Input" xfId="50"/>
    <cellStyle name="Linked Cell" xfId="51"/>
    <cellStyle name="Millares" xfId="1" builtinId="3"/>
    <cellStyle name="Millares 2" xfId="4"/>
    <cellStyle name="Millares 2 2" xfId="8"/>
    <cellStyle name="Millares 2 3" xfId="11"/>
    <cellStyle name="Millares 3" xfId="7"/>
    <cellStyle name="Millares 4" xfId="10"/>
    <cellStyle name="Millares 5" xfId="71"/>
    <cellStyle name="Millares 6" xfId="76"/>
    <cellStyle name="Moneda 2" xfId="52"/>
    <cellStyle name="Neutral 2" xfId="72"/>
    <cellStyle name="Normal" xfId="0" builtinId="0"/>
    <cellStyle name="Normal 10" xfId="53"/>
    <cellStyle name="Normal 11" xfId="54"/>
    <cellStyle name="Normal 11 2" xfId="55"/>
    <cellStyle name="Normal 11 2 2" xfId="56"/>
    <cellStyle name="Normal 11 2 2 2" xfId="57"/>
    <cellStyle name="Normal 12" xfId="70"/>
    <cellStyle name="Normal 13" xfId="75"/>
    <cellStyle name="Normal 14" xfId="77"/>
    <cellStyle name="Normal 2" xfId="5"/>
    <cellStyle name="Normal 2 2" xfId="58"/>
    <cellStyle name="Normal 3" xfId="3"/>
    <cellStyle name="Normal 4" xfId="6"/>
    <cellStyle name="Normal 5" xfId="9"/>
    <cellStyle name="Normal 6" xfId="59"/>
    <cellStyle name="Normal 7" xfId="60"/>
    <cellStyle name="Normal 8" xfId="61"/>
    <cellStyle name="Normal 9" xfId="62"/>
    <cellStyle name="Normal 9 2" xfId="63"/>
    <cellStyle name="Normal 9 2 2" xfId="64"/>
    <cellStyle name="Note" xfId="65"/>
    <cellStyle name="Note 2" xfId="73"/>
    <cellStyle name="Output" xfId="66"/>
    <cellStyle name="Porcentual 2" xfId="67"/>
    <cellStyle name="Title" xfId="68"/>
    <cellStyle name="Total 2" xfId="74"/>
    <cellStyle name="Warning Text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332317</xdr:colOff>
      <xdr:row>1</xdr:row>
      <xdr:rowOff>83609</xdr:rowOff>
    </xdr:from>
    <xdr:to>
      <xdr:col>13</xdr:col>
      <xdr:colOff>636849</xdr:colOff>
      <xdr:row>4</xdr:row>
      <xdr:rowOff>118587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2484" y="496359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333374</xdr:colOff>
      <xdr:row>1</xdr:row>
      <xdr:rowOff>107897</xdr:rowOff>
    </xdr:from>
    <xdr:to>
      <xdr:col>13</xdr:col>
      <xdr:colOff>637906</xdr:colOff>
      <xdr:row>4</xdr:row>
      <xdr:rowOff>142875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99" y="517472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showGridLines="0" tabSelected="1" view="pageBreakPreview" topLeftCell="A14" zoomScale="60" zoomScaleNormal="100" workbookViewId="0">
      <selection activeCell="O17" sqref="O17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  <col min="16" max="16" width="11.85546875" bestFit="1" customWidth="1"/>
  </cols>
  <sheetData>
    <row r="1" spans="1:19" ht="32.25" customHeight="1" x14ac:dyDescent="0.2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</row>
    <row r="2" spans="1:19" s="22" customFormat="1" ht="9.1999999999999993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9" x14ac:dyDescent="0.25">
      <c r="A3" s="103" t="s">
        <v>1</v>
      </c>
      <c r="B3" s="103"/>
      <c r="C3" s="104" t="s">
        <v>26</v>
      </c>
      <c r="D3" s="104"/>
      <c r="E3" s="104"/>
      <c r="F3" s="104"/>
      <c r="G3" s="104"/>
      <c r="H3" s="104"/>
      <c r="I3" s="104"/>
      <c r="J3" s="104"/>
      <c r="K3" s="104"/>
      <c r="L3" s="1"/>
      <c r="M3" s="2"/>
      <c r="N3" s="2"/>
    </row>
    <row r="4" spans="1:19" x14ac:dyDescent="0.25">
      <c r="A4" s="105" t="s">
        <v>2</v>
      </c>
      <c r="B4" s="103"/>
      <c r="C4" s="104" t="s">
        <v>24</v>
      </c>
      <c r="D4" s="104"/>
      <c r="E4" s="104"/>
      <c r="F4" s="104"/>
      <c r="G4" s="104"/>
      <c r="H4" s="104"/>
      <c r="I4" s="104"/>
      <c r="J4" s="104"/>
      <c r="K4" s="104"/>
      <c r="L4" s="1"/>
      <c r="M4" s="2"/>
      <c r="N4" s="2"/>
    </row>
    <row r="5" spans="1:19" x14ac:dyDescent="0.25">
      <c r="A5" s="105" t="s">
        <v>3</v>
      </c>
      <c r="B5" s="105"/>
      <c r="C5" s="104" t="s">
        <v>4</v>
      </c>
      <c r="D5" s="104"/>
      <c r="E5" s="20"/>
      <c r="F5" s="20"/>
      <c r="G5" s="20"/>
      <c r="H5" s="20"/>
      <c r="I5" s="20"/>
      <c r="J5" s="20"/>
      <c r="K5" s="20"/>
      <c r="L5" s="3"/>
    </row>
    <row r="6" spans="1:19" ht="9.1999999999999993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9" ht="39" thickBot="1" x14ac:dyDescent="0.3">
      <c r="A7" s="24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82" t="s">
        <v>15</v>
      </c>
      <c r="L7" s="6"/>
      <c r="M7" s="36" t="s">
        <v>16</v>
      </c>
      <c r="N7" s="37" t="s">
        <v>17</v>
      </c>
    </row>
    <row r="8" spans="1:19" x14ac:dyDescent="0.25">
      <c r="A8" s="25">
        <v>41365</v>
      </c>
      <c r="B8" s="7">
        <v>91.901600000000002</v>
      </c>
      <c r="C8" s="55">
        <v>0.32529999999999998</v>
      </c>
      <c r="D8" s="55">
        <v>2.0560999999999998</v>
      </c>
      <c r="E8" s="55">
        <v>2.3814000000000002</v>
      </c>
      <c r="F8" s="55">
        <v>4.7385999999999999</v>
      </c>
      <c r="G8" s="55">
        <v>255.37219999999999</v>
      </c>
      <c r="H8" s="55">
        <v>10.270099999999999</v>
      </c>
      <c r="I8" s="55">
        <v>38.865499999999997</v>
      </c>
      <c r="J8" s="55">
        <v>50.150199999999998</v>
      </c>
      <c r="K8" s="83">
        <v>6.2799999999999995E-2</v>
      </c>
      <c r="L8" s="23"/>
      <c r="M8" s="86"/>
      <c r="N8" s="86"/>
    </row>
    <row r="9" spans="1:19" x14ac:dyDescent="0.25">
      <c r="A9" s="25">
        <f>+A8+1</f>
        <v>41366</v>
      </c>
      <c r="B9" s="8">
        <v>91.773099999999999</v>
      </c>
      <c r="C9" s="56">
        <v>0.32850000000000001</v>
      </c>
      <c r="D9" s="57">
        <v>2.0598999999999998</v>
      </c>
      <c r="E9" s="56">
        <v>2.3883000000000001</v>
      </c>
      <c r="F9" s="56">
        <v>4.7392000000000003</v>
      </c>
      <c r="G9" s="56">
        <v>235.8546</v>
      </c>
      <c r="H9" s="56">
        <v>10.884499999999999</v>
      </c>
      <c r="I9" s="57">
        <v>38.9435</v>
      </c>
      <c r="J9" s="57">
        <v>50.192300000000003</v>
      </c>
      <c r="K9" s="84">
        <v>7.6200000000000004E-2</v>
      </c>
      <c r="L9" s="23"/>
      <c r="M9" s="34"/>
      <c r="N9" s="34"/>
    </row>
    <row r="10" spans="1:19" x14ac:dyDescent="0.25">
      <c r="A10" s="25">
        <f>+A9+1</f>
        <v>41367</v>
      </c>
      <c r="B10" s="8">
        <v>91.095600000000005</v>
      </c>
      <c r="C10" s="56">
        <v>0.31180000000000002</v>
      </c>
      <c r="D10" s="57">
        <v>2.1814</v>
      </c>
      <c r="E10" s="56">
        <v>2.4931999999999999</v>
      </c>
      <c r="F10" s="56">
        <v>5.1542000000000003</v>
      </c>
      <c r="G10" s="56">
        <v>237.7407</v>
      </c>
      <c r="H10" s="56">
        <v>10.488099999999999</v>
      </c>
      <c r="I10" s="57">
        <v>39.130699999999997</v>
      </c>
      <c r="J10" s="57">
        <v>50.255400000000002</v>
      </c>
      <c r="K10" s="84">
        <v>5.4399999999999997E-2</v>
      </c>
      <c r="L10" s="23"/>
      <c r="M10" s="34"/>
      <c r="N10" s="34"/>
      <c r="S10" s="38"/>
    </row>
    <row r="11" spans="1:19" x14ac:dyDescent="0.25">
      <c r="A11" s="25">
        <f t="shared" ref="A11:A37" si="0">+A10+1</f>
        <v>41368</v>
      </c>
      <c r="B11" s="8">
        <v>91.091200000000001</v>
      </c>
      <c r="C11" s="56">
        <v>0.3417</v>
      </c>
      <c r="D11" s="57">
        <v>2.1173999999999999</v>
      </c>
      <c r="E11" s="56">
        <v>2.4590999999999998</v>
      </c>
      <c r="F11" s="56">
        <v>5.1154000000000002</v>
      </c>
      <c r="G11" s="56">
        <v>240.0359</v>
      </c>
      <c r="H11" s="56">
        <v>9.3828999999999994</v>
      </c>
      <c r="I11" s="57">
        <v>39.192900000000002</v>
      </c>
      <c r="J11" s="57">
        <v>50.297499999999999</v>
      </c>
      <c r="K11" s="84">
        <v>6.3E-2</v>
      </c>
      <c r="L11" s="23"/>
      <c r="M11" s="34"/>
      <c r="N11" s="34"/>
      <c r="S11" s="38"/>
    </row>
    <row r="12" spans="1:19" x14ac:dyDescent="0.25">
      <c r="A12" s="25">
        <f t="shared" si="0"/>
        <v>41369</v>
      </c>
      <c r="B12" s="8">
        <v>91.446700000000007</v>
      </c>
      <c r="C12" s="56">
        <v>0.40229999999999999</v>
      </c>
      <c r="D12" s="57">
        <v>2.0365000000000002</v>
      </c>
      <c r="E12" s="56">
        <v>2.4388000000000001</v>
      </c>
      <c r="F12" s="56">
        <v>4.9318</v>
      </c>
      <c r="G12" s="56">
        <v>242.95259999999999</v>
      </c>
      <c r="H12" s="56">
        <v>10.269600000000001</v>
      </c>
      <c r="I12" s="57">
        <v>39.042099999999998</v>
      </c>
      <c r="J12" s="57">
        <v>50.209499999999998</v>
      </c>
      <c r="K12" s="84">
        <v>6.4799999999999996E-2</v>
      </c>
      <c r="L12" s="23"/>
      <c r="M12" s="34"/>
      <c r="N12" s="34"/>
    </row>
    <row r="13" spans="1:19" x14ac:dyDescent="0.25">
      <c r="A13" s="25">
        <f t="shared" si="0"/>
        <v>41370</v>
      </c>
      <c r="B13" s="8">
        <v>91.345699999999994</v>
      </c>
      <c r="C13" s="56">
        <v>0.40820000000000001</v>
      </c>
      <c r="D13" s="57">
        <v>2.0177</v>
      </c>
      <c r="E13" s="56">
        <v>2.4258999999999999</v>
      </c>
      <c r="F13" s="56">
        <v>4.9546000000000001</v>
      </c>
      <c r="G13" s="56">
        <v>239.90559999999999</v>
      </c>
      <c r="H13" s="56">
        <v>10.7212</v>
      </c>
      <c r="I13" s="57">
        <v>39.116300000000003</v>
      </c>
      <c r="J13" s="57">
        <v>50.256300000000003</v>
      </c>
      <c r="K13" s="84">
        <v>5.2999999999999999E-2</v>
      </c>
      <c r="L13" s="23"/>
      <c r="M13" s="34"/>
      <c r="N13" s="34"/>
    </row>
    <row r="14" spans="1:19" x14ac:dyDescent="0.25">
      <c r="A14" s="25">
        <f t="shared" si="0"/>
        <v>41371</v>
      </c>
      <c r="B14" s="8">
        <v>91.447699999999998</v>
      </c>
      <c r="C14" s="56">
        <v>0.43419999999999997</v>
      </c>
      <c r="D14" s="57">
        <v>1.9608000000000001</v>
      </c>
      <c r="E14" s="56">
        <v>2.395</v>
      </c>
      <c r="F14" s="56">
        <v>4.8468</v>
      </c>
      <c r="G14" s="56">
        <v>241.0393</v>
      </c>
      <c r="H14" s="56">
        <v>10.244899999999999</v>
      </c>
      <c r="I14" s="57">
        <v>39.128500000000003</v>
      </c>
      <c r="J14" s="57">
        <v>50.270600000000002</v>
      </c>
      <c r="K14" s="84">
        <v>3.6600000000000001E-2</v>
      </c>
      <c r="L14" s="23"/>
      <c r="M14" s="34"/>
      <c r="N14" s="34"/>
    </row>
    <row r="15" spans="1:19" x14ac:dyDescent="0.25">
      <c r="A15" s="25">
        <f t="shared" si="0"/>
        <v>41372</v>
      </c>
      <c r="B15" s="8">
        <v>91.381</v>
      </c>
      <c r="C15" s="56">
        <v>0.41410000000000002</v>
      </c>
      <c r="D15" s="56">
        <v>1.9635</v>
      </c>
      <c r="E15" s="56">
        <v>2.3776000000000002</v>
      </c>
      <c r="F15" s="56">
        <v>4.9286000000000003</v>
      </c>
      <c r="G15" s="56">
        <v>243.78139999999999</v>
      </c>
      <c r="H15" s="56">
        <v>10.82</v>
      </c>
      <c r="I15" s="57">
        <v>39.161700000000003</v>
      </c>
      <c r="J15" s="57">
        <v>50.301900000000003</v>
      </c>
      <c r="K15" s="84">
        <v>6.0199999999999997E-2</v>
      </c>
      <c r="L15" s="23"/>
      <c r="M15" s="34"/>
      <c r="N15" s="34"/>
    </row>
    <row r="16" spans="1:19" x14ac:dyDescent="0.25">
      <c r="A16" s="25">
        <f t="shared" si="0"/>
        <v>41373</v>
      </c>
      <c r="B16" s="8">
        <v>91.518299999999996</v>
      </c>
      <c r="C16" s="56">
        <v>0.40279999999999999</v>
      </c>
      <c r="D16" s="56">
        <v>1.9789000000000001</v>
      </c>
      <c r="E16" s="56">
        <v>2.3816999999999999</v>
      </c>
      <c r="F16" s="56">
        <v>4.8875000000000002</v>
      </c>
      <c r="G16" s="56">
        <v>244.41540000000001</v>
      </c>
      <c r="H16" s="56">
        <v>11.26</v>
      </c>
      <c r="I16" s="57">
        <v>39.074800000000003</v>
      </c>
      <c r="J16" s="57">
        <v>50.253300000000003</v>
      </c>
      <c r="K16" s="84">
        <v>5.6899999999999999E-2</v>
      </c>
      <c r="L16" s="23"/>
      <c r="M16" s="34"/>
      <c r="N16" s="34"/>
    </row>
    <row r="17" spans="1:14" x14ac:dyDescent="0.25">
      <c r="A17" s="25">
        <f t="shared" si="0"/>
        <v>41374</v>
      </c>
      <c r="B17" s="8">
        <v>91.339799999999997</v>
      </c>
      <c r="C17" s="56">
        <v>0.3548</v>
      </c>
      <c r="D17" s="56">
        <v>2.1015000000000001</v>
      </c>
      <c r="E17" s="56">
        <v>2.4563000000000001</v>
      </c>
      <c r="F17" s="56">
        <v>4.8784999999999998</v>
      </c>
      <c r="G17" s="56">
        <v>241.33250000000001</v>
      </c>
      <c r="H17" s="56">
        <v>9.6326000000000001</v>
      </c>
      <c r="I17" s="57">
        <v>39.122300000000003</v>
      </c>
      <c r="J17" s="57">
        <v>50.258400000000002</v>
      </c>
      <c r="K17" s="84">
        <v>2.41E-2</v>
      </c>
      <c r="L17" s="23"/>
      <c r="M17" s="34"/>
      <c r="N17" s="34"/>
    </row>
    <row r="18" spans="1:14" x14ac:dyDescent="0.25">
      <c r="A18" s="25">
        <f t="shared" si="0"/>
        <v>41375</v>
      </c>
      <c r="B18" s="8">
        <v>91.370599999999996</v>
      </c>
      <c r="C18" s="56">
        <v>0.3533</v>
      </c>
      <c r="D18" s="56">
        <v>2.0781999999999998</v>
      </c>
      <c r="E18" s="56">
        <v>2.4315000000000002</v>
      </c>
      <c r="F18" s="56">
        <v>4.8917000000000002</v>
      </c>
      <c r="G18" s="56">
        <v>243.94649999999999</v>
      </c>
      <c r="H18" s="56">
        <v>9.5114999999999998</v>
      </c>
      <c r="I18" s="57">
        <v>39.119</v>
      </c>
      <c r="J18" s="57">
        <v>50.267600000000002</v>
      </c>
      <c r="K18" s="84">
        <v>4.8000000000000001E-2</v>
      </c>
      <c r="L18" s="23"/>
      <c r="M18" s="34"/>
      <c r="N18" s="34"/>
    </row>
    <row r="19" spans="1:14" x14ac:dyDescent="0.25">
      <c r="A19" s="25">
        <f t="shared" si="0"/>
        <v>41376</v>
      </c>
      <c r="B19" s="8">
        <v>91.433899999999994</v>
      </c>
      <c r="C19" s="56">
        <v>0.35320000000000001</v>
      </c>
      <c r="D19" s="56">
        <v>2.1006</v>
      </c>
      <c r="E19" s="56">
        <v>2.4538000000000002</v>
      </c>
      <c r="F19" s="56">
        <v>4.8818000000000001</v>
      </c>
      <c r="G19" s="56">
        <v>242.4196</v>
      </c>
      <c r="H19" s="56">
        <v>9.8225999999999996</v>
      </c>
      <c r="I19" s="57">
        <v>39.091299999999997</v>
      </c>
      <c r="J19" s="57">
        <v>50.238999999999997</v>
      </c>
      <c r="K19" s="84">
        <v>4.7199999999999999E-2</v>
      </c>
      <c r="L19" s="23"/>
      <c r="M19" s="34"/>
      <c r="N19" s="34"/>
    </row>
    <row r="20" spans="1:14" x14ac:dyDescent="0.25">
      <c r="A20" s="25">
        <f t="shared" si="0"/>
        <v>41377</v>
      </c>
      <c r="B20" s="8">
        <v>91.389899999999997</v>
      </c>
      <c r="C20" s="56">
        <v>0.3453</v>
      </c>
      <c r="D20" s="56">
        <v>2.0825</v>
      </c>
      <c r="E20" s="56">
        <v>2.4278</v>
      </c>
      <c r="F20" s="56">
        <v>5.0179</v>
      </c>
      <c r="G20" s="56">
        <v>240.56460000000001</v>
      </c>
      <c r="H20" s="56">
        <v>10.478999999999999</v>
      </c>
      <c r="I20" s="57">
        <v>39.093499999999999</v>
      </c>
      <c r="J20" s="57">
        <v>50.253700000000002</v>
      </c>
      <c r="K20" s="84">
        <v>6.0400000000000002E-2</v>
      </c>
      <c r="L20" s="23"/>
      <c r="M20" s="34"/>
      <c r="N20" s="34"/>
    </row>
    <row r="21" spans="1:14" x14ac:dyDescent="0.25">
      <c r="A21" s="25">
        <f t="shared" si="0"/>
        <v>41378</v>
      </c>
      <c r="B21" s="8">
        <v>91.396500000000003</v>
      </c>
      <c r="C21" s="56">
        <v>0.3528</v>
      </c>
      <c r="D21" s="56">
        <v>2.0476000000000001</v>
      </c>
      <c r="E21" s="56">
        <v>2.4003999999999999</v>
      </c>
      <c r="F21" s="56">
        <v>4.9560000000000004</v>
      </c>
      <c r="G21" s="56">
        <v>239.05</v>
      </c>
      <c r="H21" s="56">
        <v>10.335699999999999</v>
      </c>
      <c r="I21" s="57">
        <v>39.103299999999997</v>
      </c>
      <c r="J21" s="57">
        <v>50.273000000000003</v>
      </c>
      <c r="K21" s="84">
        <v>5.2299999999999999E-2</v>
      </c>
      <c r="L21" s="23"/>
      <c r="M21" s="34"/>
      <c r="N21" s="34"/>
    </row>
    <row r="22" spans="1:14" x14ac:dyDescent="0.25">
      <c r="A22" s="25">
        <f t="shared" si="0"/>
        <v>41379</v>
      </c>
      <c r="B22" s="8">
        <v>91.028199999999998</v>
      </c>
      <c r="C22" s="56">
        <v>0.33410000000000001</v>
      </c>
      <c r="D22" s="56">
        <v>2.0739999999999998</v>
      </c>
      <c r="E22" s="56">
        <v>2.4081000000000001</v>
      </c>
      <c r="F22" s="56">
        <v>5.2160000000000002</v>
      </c>
      <c r="G22" s="56">
        <v>240.58590000000001</v>
      </c>
      <c r="H22" s="56">
        <v>10.353999999999999</v>
      </c>
      <c r="I22" s="57">
        <v>39.246099999999998</v>
      </c>
      <c r="J22" s="57">
        <v>50.355400000000003</v>
      </c>
      <c r="K22" s="84">
        <v>5.3800000000000001E-2</v>
      </c>
      <c r="L22" s="23"/>
      <c r="M22" s="34"/>
      <c r="N22" s="34"/>
    </row>
    <row r="23" spans="1:14" x14ac:dyDescent="0.25">
      <c r="A23" s="25">
        <f t="shared" si="0"/>
        <v>41380</v>
      </c>
      <c r="B23" s="8">
        <v>91.337000000000003</v>
      </c>
      <c r="C23" s="56">
        <v>0.35099999999999998</v>
      </c>
      <c r="D23" s="56">
        <v>2.0809000000000002</v>
      </c>
      <c r="E23" s="56">
        <v>2.4319000000000002</v>
      </c>
      <c r="F23" s="56">
        <v>4.9892000000000003</v>
      </c>
      <c r="G23" s="56">
        <v>242.69630000000001</v>
      </c>
      <c r="H23" s="56">
        <v>10.312799999999999</v>
      </c>
      <c r="I23" s="57">
        <v>39.100999999999999</v>
      </c>
      <c r="J23" s="57">
        <v>50.256399999999999</v>
      </c>
      <c r="K23" s="84">
        <v>4.9299999999999997E-2</v>
      </c>
      <c r="L23" s="23"/>
      <c r="M23" s="34"/>
      <c r="N23" s="34"/>
    </row>
    <row r="24" spans="1:14" x14ac:dyDescent="0.25">
      <c r="A24" s="25">
        <f t="shared" si="0"/>
        <v>41381</v>
      </c>
      <c r="B24" s="8">
        <v>90.8673</v>
      </c>
      <c r="C24" s="56">
        <v>0.36649999999999999</v>
      </c>
      <c r="D24" s="56">
        <v>2.0444</v>
      </c>
      <c r="E24" s="56">
        <v>2.4108999999999998</v>
      </c>
      <c r="F24" s="56">
        <v>5.3207000000000004</v>
      </c>
      <c r="G24" s="56">
        <v>241.0557</v>
      </c>
      <c r="H24" s="56">
        <v>10.837199999999999</v>
      </c>
      <c r="I24" s="57">
        <v>39.309800000000003</v>
      </c>
      <c r="J24" s="57">
        <v>50.381399999999999</v>
      </c>
      <c r="K24" s="84">
        <v>7.5999999999999998E-2</v>
      </c>
      <c r="L24" s="23"/>
      <c r="M24" s="34"/>
      <c r="N24" s="34"/>
    </row>
    <row r="25" spans="1:14" x14ac:dyDescent="0.25">
      <c r="A25" s="25">
        <f t="shared" si="0"/>
        <v>41382</v>
      </c>
      <c r="B25" s="8">
        <v>90.669799999999995</v>
      </c>
      <c r="C25" s="56">
        <v>0.33760000000000001</v>
      </c>
      <c r="D25" s="56">
        <v>2.0828000000000002</v>
      </c>
      <c r="E25" s="56">
        <v>2.4203999999999999</v>
      </c>
      <c r="F25" s="56">
        <v>5.4974999999999996</v>
      </c>
      <c r="G25" s="56">
        <v>243.23429999999999</v>
      </c>
      <c r="H25" s="56">
        <v>9.6043000000000003</v>
      </c>
      <c r="I25" s="57">
        <v>39.366</v>
      </c>
      <c r="J25" s="57">
        <v>50.417900000000003</v>
      </c>
      <c r="K25" s="84">
        <v>1.9E-2</v>
      </c>
      <c r="L25" s="23"/>
      <c r="M25" s="34"/>
      <c r="N25" s="34"/>
    </row>
    <row r="26" spans="1:14" x14ac:dyDescent="0.25">
      <c r="A26" s="25">
        <f t="shared" si="0"/>
        <v>41383</v>
      </c>
      <c r="B26" s="8">
        <v>91.226299999999995</v>
      </c>
      <c r="C26" s="56">
        <v>0.30399999999999999</v>
      </c>
      <c r="D26" s="56">
        <v>2.1274999999999999</v>
      </c>
      <c r="E26" s="56">
        <v>2.4315000000000002</v>
      </c>
      <c r="F26" s="56">
        <v>5.1346999999999996</v>
      </c>
      <c r="G26" s="56">
        <v>243.6627</v>
      </c>
      <c r="H26" s="56">
        <v>8.9763999999999999</v>
      </c>
      <c r="I26" s="57">
        <v>39.115000000000002</v>
      </c>
      <c r="J26" s="57">
        <v>50.274000000000001</v>
      </c>
      <c r="K26" s="84">
        <v>5.1299999999999998E-2</v>
      </c>
      <c r="L26" s="23"/>
      <c r="M26" s="34"/>
      <c r="N26" s="34"/>
    </row>
    <row r="27" spans="1:14" x14ac:dyDescent="0.25">
      <c r="A27" s="25">
        <f t="shared" si="0"/>
        <v>41384</v>
      </c>
      <c r="B27" s="8">
        <v>91.316800000000001</v>
      </c>
      <c r="C27" s="56">
        <v>0.2555</v>
      </c>
      <c r="D27" s="56">
        <v>2.282</v>
      </c>
      <c r="E27" s="56">
        <v>2.5375000000000001</v>
      </c>
      <c r="F27" s="56">
        <v>5.0963000000000003</v>
      </c>
      <c r="G27" s="56">
        <v>238.6748</v>
      </c>
      <c r="H27" s="56">
        <v>9.2982999999999993</v>
      </c>
      <c r="I27" s="57">
        <v>38.953299999999999</v>
      </c>
      <c r="J27" s="57">
        <v>50.148099999999999</v>
      </c>
      <c r="K27" s="84">
        <v>5.7200000000000001E-2</v>
      </c>
      <c r="L27" s="23"/>
      <c r="M27" s="34"/>
      <c r="N27" s="34"/>
    </row>
    <row r="28" spans="1:14" x14ac:dyDescent="0.25">
      <c r="A28" s="25">
        <f t="shared" si="0"/>
        <v>41385</v>
      </c>
      <c r="B28" s="8">
        <v>91.337299999999999</v>
      </c>
      <c r="C28" s="56">
        <v>0.30230000000000001</v>
      </c>
      <c r="D28" s="56">
        <v>2.1539000000000001</v>
      </c>
      <c r="E28" s="56">
        <v>2.4563000000000001</v>
      </c>
      <c r="F28" s="56">
        <v>5.1619000000000002</v>
      </c>
      <c r="G28" s="56">
        <v>234.21770000000001</v>
      </c>
      <c r="H28" s="56">
        <v>10.070600000000001</v>
      </c>
      <c r="I28" s="57">
        <v>38.9983</v>
      </c>
      <c r="J28" s="57">
        <v>50.200499999999998</v>
      </c>
      <c r="K28" s="84">
        <v>6.25E-2</v>
      </c>
      <c r="L28" s="23"/>
      <c r="M28" s="34"/>
      <c r="N28" s="34"/>
    </row>
    <row r="29" spans="1:14" x14ac:dyDescent="0.25">
      <c r="A29" s="25">
        <f t="shared" si="0"/>
        <v>41386</v>
      </c>
      <c r="B29" s="8">
        <v>91.221800000000002</v>
      </c>
      <c r="C29" s="56">
        <v>0.30270000000000002</v>
      </c>
      <c r="D29" s="56">
        <v>2.1551999999999998</v>
      </c>
      <c r="E29" s="56">
        <v>2.4578000000000002</v>
      </c>
      <c r="F29" s="56">
        <v>5.2332000000000001</v>
      </c>
      <c r="G29" s="56">
        <v>233.64359999999999</v>
      </c>
      <c r="H29" s="56">
        <v>10.640700000000001</v>
      </c>
      <c r="I29" s="57">
        <v>39.044199999999996</v>
      </c>
      <c r="J29" s="57">
        <v>50.225999999999999</v>
      </c>
      <c r="K29" s="84">
        <v>7.3400000000000007E-2</v>
      </c>
      <c r="L29" s="23"/>
      <c r="M29" s="34"/>
      <c r="N29" s="34"/>
    </row>
    <row r="30" spans="1:14" x14ac:dyDescent="0.25">
      <c r="A30" s="25">
        <f t="shared" si="0"/>
        <v>41387</v>
      </c>
      <c r="B30" s="8">
        <v>91.142300000000006</v>
      </c>
      <c r="C30" s="56">
        <v>0.3</v>
      </c>
      <c r="D30" s="56">
        <v>2.1684000000000001</v>
      </c>
      <c r="E30" s="56">
        <v>2.4683999999999999</v>
      </c>
      <c r="F30" s="56">
        <v>5.2634999999999996</v>
      </c>
      <c r="G30" s="56">
        <v>233.714</v>
      </c>
      <c r="H30" s="56">
        <v>10.8734</v>
      </c>
      <c r="I30" s="57">
        <v>39.075499999999998</v>
      </c>
      <c r="J30" s="57">
        <v>50.239699999999999</v>
      </c>
      <c r="K30" s="84">
        <v>7.3300000000000004E-2</v>
      </c>
      <c r="L30" s="23"/>
      <c r="M30" s="34"/>
      <c r="N30" s="34"/>
    </row>
    <row r="31" spans="1:14" x14ac:dyDescent="0.25">
      <c r="A31" s="25">
        <f t="shared" si="0"/>
        <v>41388</v>
      </c>
      <c r="B31" s="8">
        <v>91.597499999999997</v>
      </c>
      <c r="C31" s="56">
        <v>0.29220000000000002</v>
      </c>
      <c r="D31" s="56">
        <v>2.1652</v>
      </c>
      <c r="E31" s="56">
        <v>2.4573999999999998</v>
      </c>
      <c r="F31" s="56">
        <v>4.9493</v>
      </c>
      <c r="G31" s="56">
        <v>236.08199999999999</v>
      </c>
      <c r="H31" s="56">
        <v>11.042899999999999</v>
      </c>
      <c r="I31" s="57">
        <v>38.902200000000001</v>
      </c>
      <c r="J31" s="57">
        <v>50.1404</v>
      </c>
      <c r="K31" s="84">
        <v>8.77E-2</v>
      </c>
      <c r="L31" s="23"/>
      <c r="M31" s="34"/>
      <c r="N31" s="34"/>
    </row>
    <row r="32" spans="1:14" x14ac:dyDescent="0.25">
      <c r="A32" s="25">
        <f t="shared" si="0"/>
        <v>41389</v>
      </c>
      <c r="B32" s="8">
        <v>91.583699999999993</v>
      </c>
      <c r="C32" s="56">
        <v>0.2792</v>
      </c>
      <c r="D32" s="56">
        <v>2.2151999999999998</v>
      </c>
      <c r="E32" s="56">
        <v>2.4943</v>
      </c>
      <c r="F32" s="56">
        <v>4.9523999999999999</v>
      </c>
      <c r="G32" s="56">
        <v>237.0942</v>
      </c>
      <c r="H32" s="56">
        <v>9.9863</v>
      </c>
      <c r="I32" s="57">
        <v>38.872300000000003</v>
      </c>
      <c r="J32" s="57">
        <v>50.114899999999999</v>
      </c>
      <c r="K32" s="84">
        <v>6.13E-2</v>
      </c>
      <c r="L32" s="23"/>
      <c r="M32" s="34"/>
      <c r="N32" s="34"/>
    </row>
    <row r="33" spans="1:14" x14ac:dyDescent="0.25">
      <c r="A33" s="25">
        <f t="shared" si="0"/>
        <v>41390</v>
      </c>
      <c r="B33" s="8">
        <v>91.405000000000001</v>
      </c>
      <c r="C33" s="56">
        <v>0.27229999999999999</v>
      </c>
      <c r="D33" s="56">
        <v>2.2572999999999999</v>
      </c>
      <c r="E33" s="56">
        <v>2.5297000000000001</v>
      </c>
      <c r="F33" s="56">
        <v>5.0812999999999997</v>
      </c>
      <c r="G33" s="56">
        <v>232.64400000000001</v>
      </c>
      <c r="H33" s="56">
        <v>10.79</v>
      </c>
      <c r="I33" s="57">
        <v>38.906399999999998</v>
      </c>
      <c r="J33" s="57">
        <v>50.122199999999999</v>
      </c>
      <c r="K33" s="84">
        <v>5.0099999999999999E-2</v>
      </c>
      <c r="L33" s="23"/>
      <c r="M33" s="34"/>
      <c r="N33" s="34"/>
    </row>
    <row r="34" spans="1:14" x14ac:dyDescent="0.25">
      <c r="A34" s="25">
        <f t="shared" si="0"/>
        <v>41391</v>
      </c>
      <c r="B34" s="8">
        <v>91.442899999999995</v>
      </c>
      <c r="C34" s="56">
        <v>0.3382</v>
      </c>
      <c r="D34" s="56">
        <v>2.1113</v>
      </c>
      <c r="E34" s="56">
        <v>2.4495</v>
      </c>
      <c r="F34" s="56">
        <v>5.0792000000000002</v>
      </c>
      <c r="G34" s="56">
        <v>232.96539999999999</v>
      </c>
      <c r="H34" s="56">
        <v>10.3742</v>
      </c>
      <c r="I34" s="57">
        <v>38.966000000000001</v>
      </c>
      <c r="J34" s="57">
        <v>50.173900000000003</v>
      </c>
      <c r="K34" s="84">
        <v>5.9400000000000001E-2</v>
      </c>
      <c r="L34" s="23"/>
      <c r="M34" s="34"/>
      <c r="N34" s="34"/>
    </row>
    <row r="35" spans="1:14" x14ac:dyDescent="0.25">
      <c r="A35" s="25">
        <f t="shared" si="0"/>
        <v>41392</v>
      </c>
      <c r="B35" s="8">
        <v>91.328299999999999</v>
      </c>
      <c r="C35" s="56">
        <v>0.31</v>
      </c>
      <c r="D35" s="56">
        <v>2.1410999999999998</v>
      </c>
      <c r="E35" s="56">
        <v>2.4510999999999998</v>
      </c>
      <c r="F35" s="56">
        <v>5.15</v>
      </c>
      <c r="G35" s="56">
        <v>234.6533</v>
      </c>
      <c r="H35" s="56">
        <v>10.834099999999999</v>
      </c>
      <c r="I35" s="57">
        <v>39.015500000000003</v>
      </c>
      <c r="J35" s="57">
        <v>50.207900000000002</v>
      </c>
      <c r="K35" s="84">
        <v>6.5299999999999997E-2</v>
      </c>
      <c r="L35" s="23"/>
      <c r="M35" s="34"/>
      <c r="N35" s="34"/>
    </row>
    <row r="36" spans="1:14" x14ac:dyDescent="0.25">
      <c r="A36" s="25">
        <f t="shared" si="0"/>
        <v>41393</v>
      </c>
      <c r="B36" s="8">
        <v>91.385800000000003</v>
      </c>
      <c r="C36" s="56">
        <v>0.308</v>
      </c>
      <c r="D36" s="56">
        <v>2.1423000000000001</v>
      </c>
      <c r="E36" s="56">
        <v>2.4504000000000001</v>
      </c>
      <c r="F36" s="56">
        <v>5.0484</v>
      </c>
      <c r="G36" s="56">
        <v>235.41810000000001</v>
      </c>
      <c r="H36" s="56">
        <v>11.249599999999999</v>
      </c>
      <c r="I36" s="57">
        <v>39.014000000000003</v>
      </c>
      <c r="J36" s="57">
        <v>50.208599999999997</v>
      </c>
      <c r="K36" s="84">
        <v>5.0200000000000002E-2</v>
      </c>
      <c r="L36" s="23"/>
      <c r="M36" s="34"/>
      <c r="N36" s="34"/>
    </row>
    <row r="37" spans="1:14" ht="15.75" thickBot="1" x14ac:dyDescent="0.3">
      <c r="A37" s="25">
        <f t="shared" si="0"/>
        <v>41394</v>
      </c>
      <c r="B37" s="8">
        <v>91.567400000000006</v>
      </c>
      <c r="C37" s="56">
        <v>0.31330000000000002</v>
      </c>
      <c r="D37" s="56">
        <v>2.1331000000000002</v>
      </c>
      <c r="E37" s="56">
        <v>2.4464000000000001</v>
      </c>
      <c r="F37" s="56">
        <v>4.9302999999999999</v>
      </c>
      <c r="G37" s="56">
        <v>236.07839999999999</v>
      </c>
      <c r="H37" s="56">
        <v>11.5044</v>
      </c>
      <c r="I37" s="57">
        <v>38.949399999999997</v>
      </c>
      <c r="J37" s="57">
        <v>50.1738</v>
      </c>
      <c r="K37" s="84">
        <v>2.8400000000000002E-2</v>
      </c>
      <c r="L37" s="23"/>
      <c r="M37" s="34"/>
      <c r="N37" s="34"/>
    </row>
    <row r="38" spans="1:14" x14ac:dyDescent="0.25">
      <c r="A38" s="90" t="s">
        <v>18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10"/>
      <c r="M38" s="10"/>
      <c r="N38" s="10"/>
    </row>
    <row r="39" spans="1:14" ht="6.75" customHeight="1" thickBot="1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35"/>
      <c r="N39" s="35"/>
    </row>
    <row r="40" spans="1:14" x14ac:dyDescent="0.25">
      <c r="A40" s="30" t="s">
        <v>19</v>
      </c>
      <c r="B40" s="12">
        <f t="shared" ref="B40:K40" si="1">+MIN(B8:B37)</f>
        <v>90.669799999999995</v>
      </c>
      <c r="C40" s="12">
        <f t="shared" si="1"/>
        <v>0.2555</v>
      </c>
      <c r="D40" s="12">
        <f t="shared" si="1"/>
        <v>1.9608000000000001</v>
      </c>
      <c r="E40" s="12">
        <f t="shared" si="1"/>
        <v>2.3776000000000002</v>
      </c>
      <c r="F40" s="12">
        <f t="shared" si="1"/>
        <v>4.7385999999999999</v>
      </c>
      <c r="G40" s="12">
        <f t="shared" si="1"/>
        <v>232.64400000000001</v>
      </c>
      <c r="H40" s="12">
        <f t="shared" si="1"/>
        <v>8.9763999999999999</v>
      </c>
      <c r="I40" s="12">
        <f t="shared" si="1"/>
        <v>38.865499999999997</v>
      </c>
      <c r="J40" s="12">
        <f t="shared" si="1"/>
        <v>50.114899999999999</v>
      </c>
      <c r="K40" s="26">
        <f t="shared" si="1"/>
        <v>1.9E-2</v>
      </c>
      <c r="L40" s="13"/>
      <c r="M40" s="69">
        <f>+MIN(M8:M37)</f>
        <v>0</v>
      </c>
      <c r="N40" s="26">
        <f>+MIN(N8:N37)</f>
        <v>0</v>
      </c>
    </row>
    <row r="41" spans="1:14" x14ac:dyDescent="0.25">
      <c r="A41" s="31" t="s">
        <v>20</v>
      </c>
      <c r="B41" s="14">
        <f t="shared" ref="B41:K41" si="2">+IF(ISERROR(AVERAGE(B8:B37)),"",AVERAGE(B8:B37))</f>
        <v>91.346299999999999</v>
      </c>
      <c r="C41" s="14">
        <f t="shared" si="2"/>
        <v>0.33650666666666668</v>
      </c>
      <c r="D41" s="14">
        <f t="shared" si="2"/>
        <v>2.1039066666666666</v>
      </c>
      <c r="E41" s="14">
        <f t="shared" si="2"/>
        <v>2.4404133333333329</v>
      </c>
      <c r="F41" s="14">
        <f t="shared" si="2"/>
        <v>5.0342166666666648</v>
      </c>
      <c r="G41" s="14">
        <f t="shared" si="2"/>
        <v>239.49437666666671</v>
      </c>
      <c r="H41" s="14">
        <f t="shared" si="2"/>
        <v>10.362396666666665</v>
      </c>
      <c r="I41" s="14">
        <f t="shared" si="2"/>
        <v>39.067346666666658</v>
      </c>
      <c r="J41" s="14">
        <f t="shared" si="2"/>
        <v>50.237326666666682</v>
      </c>
      <c r="K41" s="27">
        <f t="shared" si="2"/>
        <v>5.5936666666666655E-2</v>
      </c>
      <c r="L41" s="13"/>
      <c r="M41" s="70" t="str">
        <f>+IF(ISERROR(AVERAGE(M8:M37)),"",AVERAGE(M8:M37))</f>
        <v/>
      </c>
      <c r="N41" s="27" t="str">
        <f>+IF(ISERROR(AVERAGE(N8:N37)),"",AVERAGE(N8:N37))</f>
        <v/>
      </c>
    </row>
    <row r="42" spans="1:14" x14ac:dyDescent="0.25">
      <c r="A42" s="32" t="s">
        <v>21</v>
      </c>
      <c r="B42" s="15">
        <f t="shared" ref="B42:K42" si="3">+MAX(B8:B37)</f>
        <v>91.901600000000002</v>
      </c>
      <c r="C42" s="15">
        <f t="shared" si="3"/>
        <v>0.43419999999999997</v>
      </c>
      <c r="D42" s="15">
        <f t="shared" si="3"/>
        <v>2.282</v>
      </c>
      <c r="E42" s="15">
        <f t="shared" si="3"/>
        <v>2.5375000000000001</v>
      </c>
      <c r="F42" s="15">
        <f t="shared" si="3"/>
        <v>5.4974999999999996</v>
      </c>
      <c r="G42" s="15">
        <f t="shared" si="3"/>
        <v>255.37219999999999</v>
      </c>
      <c r="H42" s="15">
        <f t="shared" si="3"/>
        <v>11.5044</v>
      </c>
      <c r="I42" s="15">
        <f t="shared" si="3"/>
        <v>39.366</v>
      </c>
      <c r="J42" s="15">
        <f t="shared" si="3"/>
        <v>50.417900000000003</v>
      </c>
      <c r="K42" s="28">
        <f t="shared" si="3"/>
        <v>8.77E-2</v>
      </c>
      <c r="L42" s="13"/>
      <c r="M42" s="71">
        <f>+MAX(M8:M37)</f>
        <v>0</v>
      </c>
      <c r="N42" s="28">
        <f>+MAX(N8:N37)</f>
        <v>0</v>
      </c>
    </row>
    <row r="43" spans="1:14" ht="15.75" thickBot="1" x14ac:dyDescent="0.3">
      <c r="A43" s="33" t="s">
        <v>22</v>
      </c>
      <c r="B43" s="19">
        <f t="shared" ref="B43:K43" si="4">IF(ISERROR(STDEV(B8:B37)),"",STDEV(B8:B37))</f>
        <v>0.24397305249725351</v>
      </c>
      <c r="C43" s="19">
        <f t="shared" si="4"/>
        <v>4.3668357780712597E-2</v>
      </c>
      <c r="D43" s="19">
        <f t="shared" si="4"/>
        <v>7.7219306739528093E-2</v>
      </c>
      <c r="E43" s="19">
        <f t="shared" si="4"/>
        <v>3.9827972610953347E-2</v>
      </c>
      <c r="F43" s="19">
        <f t="shared" si="4"/>
        <v>0.17129970928842475</v>
      </c>
      <c r="G43" s="19">
        <f t="shared" si="4"/>
        <v>4.7670423350972229</v>
      </c>
      <c r="H43" s="19">
        <f t="shared" si="4"/>
        <v>0.62604134846550319</v>
      </c>
      <c r="I43" s="19">
        <f t="shared" si="4"/>
        <v>0.12069828651565931</v>
      </c>
      <c r="J43" s="19">
        <f t="shared" si="4"/>
        <v>7.1676625023174484E-2</v>
      </c>
      <c r="K43" s="29">
        <f t="shared" si="4"/>
        <v>1.5116638089417846E-2</v>
      </c>
      <c r="L43" s="13"/>
      <c r="M43" s="72" t="str">
        <f>IF(ISERROR(STDEV(M8:M37)),"",STDEV(M8:M37))</f>
        <v/>
      </c>
      <c r="N43" s="29" t="str">
        <f>IF(ISERROR(STDEV(N8:N37)),"",STDEV(N8:N37))</f>
        <v/>
      </c>
    </row>
    <row r="44" spans="1:14" ht="6.75" customHeight="1" x14ac:dyDescent="0.25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4" x14ac:dyDescent="0.25">
      <c r="A45" s="18" t="s">
        <v>23</v>
      </c>
      <c r="B45" s="91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3"/>
    </row>
    <row r="46" spans="1:14" x14ac:dyDescent="0.25">
      <c r="A46" s="16"/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6"/>
    </row>
    <row r="47" spans="1:14" x14ac:dyDescent="0.25">
      <c r="A47" s="16"/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6"/>
    </row>
    <row r="48" spans="1:14" x14ac:dyDescent="0.25">
      <c r="A48" s="16"/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6"/>
    </row>
    <row r="49" spans="1:14" x14ac:dyDescent="0.25">
      <c r="A49" s="16"/>
      <c r="B49" s="97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9"/>
    </row>
  </sheetData>
  <protectedRanges>
    <protectedRange sqref="A5:L5 A3:B4 L3:L4" name="Rango1"/>
    <protectedRange sqref="C3:K4" name="Rango1_1"/>
  </protectedRanges>
  <mergeCells count="9">
    <mergeCell ref="A38:K38"/>
    <mergeCell ref="B45:N49"/>
    <mergeCell ref="A1:N1"/>
    <mergeCell ref="A3:B3"/>
    <mergeCell ref="C3:K3"/>
    <mergeCell ref="A4:B4"/>
    <mergeCell ref="C4:K4"/>
    <mergeCell ref="A5:B5"/>
    <mergeCell ref="C5:D5"/>
  </mergeCells>
  <dataValidations count="3">
    <dataValidation type="decimal" allowBlank="1" showInputMessage="1" showErrorMessage="1" errorTitle="Error" error="El valor deberá estar entre 0 y 100" sqref="B8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5" bottom="0.42" header="0.31496062992125984" footer="0.31496062992125984"/>
  <pageSetup scale="71" orientation="landscape" r:id="rId1"/>
  <ignoredErrors>
    <ignoredError sqref="B43:L43 B40:L42 A9:A10 A11:A3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view="pageBreakPreview" topLeftCell="A11" zoomScale="60" zoomScaleNormal="100" workbookViewId="0">
      <selection activeCell="K21" sqref="K21"/>
    </sheetView>
  </sheetViews>
  <sheetFormatPr baseColWidth="10" defaultRowHeight="15" x14ac:dyDescent="0.25"/>
  <sheetData>
    <row r="1" spans="1:11" ht="32.25" customHeight="1" x14ac:dyDescent="0.25">
      <c r="A1" s="115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</row>
    <row r="2" spans="1:11" x14ac:dyDescent="0.25">
      <c r="A2" s="105" t="s">
        <v>1</v>
      </c>
      <c r="B2" s="118"/>
      <c r="C2" s="104" t="s">
        <v>26</v>
      </c>
      <c r="D2" s="104"/>
      <c r="E2" s="104"/>
      <c r="F2" s="104"/>
      <c r="G2" s="104"/>
      <c r="H2" s="104"/>
      <c r="I2" s="104"/>
      <c r="J2" s="104"/>
      <c r="K2" s="104"/>
    </row>
    <row r="3" spans="1:11" x14ac:dyDescent="0.25">
      <c r="A3" s="105" t="s">
        <v>2</v>
      </c>
      <c r="B3" s="118"/>
      <c r="C3" s="104" t="s">
        <v>24</v>
      </c>
      <c r="D3" s="104"/>
      <c r="E3" s="104"/>
      <c r="F3" s="104"/>
      <c r="G3" s="104"/>
      <c r="H3" s="104"/>
      <c r="I3" s="104"/>
      <c r="J3" s="104"/>
      <c r="K3" s="104"/>
    </row>
    <row r="4" spans="1:11" x14ac:dyDescent="0.25">
      <c r="A4" s="105" t="s">
        <v>3</v>
      </c>
      <c r="B4" s="105"/>
      <c r="C4" s="104" t="s">
        <v>4</v>
      </c>
      <c r="D4" s="104"/>
      <c r="E4" s="20"/>
      <c r="F4" s="20"/>
      <c r="G4" s="20"/>
      <c r="H4" s="20"/>
      <c r="I4" s="20"/>
      <c r="J4" s="20"/>
      <c r="K4" s="20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  <c r="F6" s="44" t="s">
        <v>10</v>
      </c>
      <c r="G6" s="44" t="s">
        <v>11</v>
      </c>
      <c r="H6" s="44" t="s">
        <v>12</v>
      </c>
      <c r="I6" s="44" t="s">
        <v>13</v>
      </c>
      <c r="J6" s="44" t="s">
        <v>14</v>
      </c>
      <c r="K6" s="81" t="s">
        <v>15</v>
      </c>
    </row>
    <row r="7" spans="1:11" x14ac:dyDescent="0.25">
      <c r="A7" s="47">
        <v>41365</v>
      </c>
      <c r="B7" s="49"/>
      <c r="C7" s="50"/>
      <c r="D7" s="50"/>
      <c r="E7" s="50"/>
      <c r="F7" s="51"/>
      <c r="G7" s="73">
        <v>255.37219999999999</v>
      </c>
      <c r="H7" s="73">
        <v>12.381500000000001</v>
      </c>
      <c r="I7" s="49"/>
      <c r="J7" s="51"/>
      <c r="K7" s="76">
        <v>0.32650000000000001</v>
      </c>
    </row>
    <row r="8" spans="1:11" x14ac:dyDescent="0.25">
      <c r="A8" s="48">
        <f>+A7+1</f>
        <v>41366</v>
      </c>
      <c r="B8" s="52"/>
      <c r="C8" s="53"/>
      <c r="D8" s="53"/>
      <c r="E8" s="53"/>
      <c r="F8" s="54"/>
      <c r="G8" s="74">
        <v>238.7533</v>
      </c>
      <c r="H8" s="74">
        <v>13.138400000000001</v>
      </c>
      <c r="I8" s="52"/>
      <c r="J8" s="54"/>
      <c r="K8" s="77">
        <v>0.35039999999999999</v>
      </c>
    </row>
    <row r="9" spans="1:11" x14ac:dyDescent="0.25">
      <c r="A9" s="48">
        <f>+A8+1</f>
        <v>41367</v>
      </c>
      <c r="B9" s="52"/>
      <c r="C9" s="53"/>
      <c r="D9" s="53"/>
      <c r="E9" s="53"/>
      <c r="F9" s="54"/>
      <c r="G9" s="74">
        <v>278.14249999999998</v>
      </c>
      <c r="H9" s="74">
        <v>12.9091</v>
      </c>
      <c r="I9" s="52"/>
      <c r="J9" s="54"/>
      <c r="K9" s="77">
        <v>0.35799999999999998</v>
      </c>
    </row>
    <row r="10" spans="1:11" x14ac:dyDescent="0.25">
      <c r="A10" s="48">
        <f>+A9+1</f>
        <v>41368</v>
      </c>
      <c r="B10" s="52"/>
      <c r="C10" s="53"/>
      <c r="D10" s="53"/>
      <c r="E10" s="53"/>
      <c r="F10" s="54"/>
      <c r="G10" s="74">
        <v>243.56870000000001</v>
      </c>
      <c r="H10" s="74">
        <v>11.4872</v>
      </c>
      <c r="I10" s="52"/>
      <c r="J10" s="54"/>
      <c r="K10" s="77">
        <v>0.2132</v>
      </c>
    </row>
    <row r="11" spans="1:11" x14ac:dyDescent="0.25">
      <c r="A11" s="48">
        <f>+A10+1</f>
        <v>41369</v>
      </c>
      <c r="B11" s="52"/>
      <c r="C11" s="53"/>
      <c r="D11" s="53"/>
      <c r="E11" s="53"/>
      <c r="F11" s="54"/>
      <c r="G11" s="74">
        <v>246.11969999999999</v>
      </c>
      <c r="H11" s="74">
        <v>12.5345</v>
      </c>
      <c r="I11" s="52"/>
      <c r="J11" s="54"/>
      <c r="K11" s="77">
        <v>0.22939999999999999</v>
      </c>
    </row>
    <row r="12" spans="1:11" x14ac:dyDescent="0.25">
      <c r="A12" s="48">
        <f>+A11+1</f>
        <v>41370</v>
      </c>
      <c r="B12" s="52"/>
      <c r="C12" s="53"/>
      <c r="D12" s="53"/>
      <c r="E12" s="53"/>
      <c r="F12" s="54"/>
      <c r="G12" s="74">
        <v>243.25190000000001</v>
      </c>
      <c r="H12" s="74">
        <v>12.802</v>
      </c>
      <c r="I12" s="52"/>
      <c r="J12" s="54"/>
      <c r="K12" s="77">
        <v>0.27629999999999999</v>
      </c>
    </row>
    <row r="13" spans="1:11" x14ac:dyDescent="0.25">
      <c r="A13" s="48">
        <f t="shared" ref="A13:A36" si="0">+A12+1</f>
        <v>41371</v>
      </c>
      <c r="B13" s="52"/>
      <c r="C13" s="53"/>
      <c r="D13" s="53"/>
      <c r="E13" s="53"/>
      <c r="F13" s="54"/>
      <c r="G13" s="74">
        <v>244.73699999999999</v>
      </c>
      <c r="H13" s="74">
        <v>12.404400000000001</v>
      </c>
      <c r="I13" s="52"/>
      <c r="J13" s="54"/>
      <c r="K13" s="77">
        <v>0.1837</v>
      </c>
    </row>
    <row r="14" spans="1:11" x14ac:dyDescent="0.25">
      <c r="A14" s="48">
        <f t="shared" si="0"/>
        <v>41372</v>
      </c>
      <c r="B14" s="52"/>
      <c r="C14" s="53"/>
      <c r="D14" s="53"/>
      <c r="E14" s="53"/>
      <c r="F14" s="54"/>
      <c r="G14" s="74">
        <v>248.3254</v>
      </c>
      <c r="H14" s="74">
        <v>12.757999999999999</v>
      </c>
      <c r="I14" s="52"/>
      <c r="J14" s="54"/>
      <c r="K14" s="77">
        <v>0.40289999999999998</v>
      </c>
    </row>
    <row r="15" spans="1:11" x14ac:dyDescent="0.25">
      <c r="A15" s="48">
        <f t="shared" si="0"/>
        <v>41373</v>
      </c>
      <c r="B15" s="52"/>
      <c r="C15" s="53"/>
      <c r="D15" s="53"/>
      <c r="E15" s="53"/>
      <c r="F15" s="54"/>
      <c r="G15" s="74">
        <v>249.28100000000001</v>
      </c>
      <c r="H15" s="74">
        <v>12.9993</v>
      </c>
      <c r="I15" s="52"/>
      <c r="J15" s="54"/>
      <c r="K15" s="77">
        <v>0.2109</v>
      </c>
    </row>
    <row r="16" spans="1:11" x14ac:dyDescent="0.25">
      <c r="A16" s="48">
        <f t="shared" si="0"/>
        <v>41374</v>
      </c>
      <c r="B16" s="52"/>
      <c r="C16" s="53"/>
      <c r="D16" s="53"/>
      <c r="E16" s="53"/>
      <c r="F16" s="54"/>
      <c r="G16" s="74">
        <v>245.773</v>
      </c>
      <c r="H16" s="74">
        <v>10.4747</v>
      </c>
      <c r="I16" s="52"/>
      <c r="J16" s="54"/>
      <c r="K16" s="77">
        <v>6.2399999999999997E-2</v>
      </c>
    </row>
    <row r="17" spans="1:11" x14ac:dyDescent="0.25">
      <c r="A17" s="48">
        <f t="shared" si="0"/>
        <v>41375</v>
      </c>
      <c r="B17" s="52"/>
      <c r="C17" s="53"/>
      <c r="D17" s="53"/>
      <c r="E17" s="53"/>
      <c r="F17" s="54"/>
      <c r="G17" s="74">
        <v>271.53280000000001</v>
      </c>
      <c r="H17" s="74">
        <v>10.9526</v>
      </c>
      <c r="I17" s="52"/>
      <c r="J17" s="54"/>
      <c r="K17" s="77">
        <v>0.1951</v>
      </c>
    </row>
    <row r="18" spans="1:11" x14ac:dyDescent="0.25">
      <c r="A18" s="48">
        <f t="shared" si="0"/>
        <v>41376</v>
      </c>
      <c r="B18" s="52"/>
      <c r="C18" s="53"/>
      <c r="D18" s="53"/>
      <c r="E18" s="53"/>
      <c r="F18" s="54"/>
      <c r="G18" s="74">
        <v>244.65639999999999</v>
      </c>
      <c r="H18" s="74">
        <v>11.914099999999999</v>
      </c>
      <c r="I18" s="52"/>
      <c r="J18" s="54"/>
      <c r="K18" s="77">
        <v>0.25309999999999999</v>
      </c>
    </row>
    <row r="19" spans="1:11" x14ac:dyDescent="0.25">
      <c r="A19" s="48">
        <f t="shared" si="0"/>
        <v>41377</v>
      </c>
      <c r="B19" s="52"/>
      <c r="C19" s="53"/>
      <c r="D19" s="53"/>
      <c r="E19" s="53"/>
      <c r="F19" s="54"/>
      <c r="G19" s="74">
        <v>243.19159999999999</v>
      </c>
      <c r="H19" s="74">
        <v>12.416</v>
      </c>
      <c r="I19" s="52"/>
      <c r="J19" s="54"/>
      <c r="K19" s="77">
        <v>0.33829999999999999</v>
      </c>
    </row>
    <row r="20" spans="1:11" x14ac:dyDescent="0.25">
      <c r="A20" s="48">
        <f t="shared" si="0"/>
        <v>41378</v>
      </c>
      <c r="B20" s="52"/>
      <c r="C20" s="53"/>
      <c r="D20" s="53"/>
      <c r="E20" s="53"/>
      <c r="F20" s="54"/>
      <c r="G20" s="74">
        <v>242.14930000000001</v>
      </c>
      <c r="H20" s="74">
        <v>12.6455</v>
      </c>
      <c r="I20" s="52"/>
      <c r="J20" s="54"/>
      <c r="K20" s="77">
        <v>0.2702</v>
      </c>
    </row>
    <row r="21" spans="1:11" x14ac:dyDescent="0.25">
      <c r="A21" s="48">
        <f t="shared" si="0"/>
        <v>41379</v>
      </c>
      <c r="B21" s="52"/>
      <c r="C21" s="53"/>
      <c r="D21" s="53"/>
      <c r="E21" s="53"/>
      <c r="F21" s="54"/>
      <c r="G21" s="74">
        <v>246.80869999999999</v>
      </c>
      <c r="H21" s="74">
        <v>12.4236</v>
      </c>
      <c r="I21" s="52"/>
      <c r="J21" s="54"/>
      <c r="K21" s="77">
        <v>0.1842</v>
      </c>
    </row>
    <row r="22" spans="1:11" x14ac:dyDescent="0.25">
      <c r="A22" s="48">
        <f t="shared" si="0"/>
        <v>41380</v>
      </c>
      <c r="B22" s="52"/>
      <c r="C22" s="53"/>
      <c r="D22" s="53"/>
      <c r="E22" s="53"/>
      <c r="F22" s="54"/>
      <c r="G22" s="74">
        <v>248.92410000000001</v>
      </c>
      <c r="H22" s="74">
        <v>12.400499999999999</v>
      </c>
      <c r="I22" s="52"/>
      <c r="J22" s="54"/>
      <c r="K22" s="77">
        <v>0.1946</v>
      </c>
    </row>
    <row r="23" spans="1:11" x14ac:dyDescent="0.25">
      <c r="A23" s="48">
        <f t="shared" si="0"/>
        <v>41381</v>
      </c>
      <c r="B23" s="52"/>
      <c r="C23" s="53"/>
      <c r="D23" s="53"/>
      <c r="E23" s="53"/>
      <c r="F23" s="54"/>
      <c r="G23" s="74">
        <v>245.30029999999999</v>
      </c>
      <c r="H23" s="74">
        <v>12.8276</v>
      </c>
      <c r="I23" s="52"/>
      <c r="J23" s="54"/>
      <c r="K23" s="77">
        <v>0.45319999999999999</v>
      </c>
    </row>
    <row r="24" spans="1:11" x14ac:dyDescent="0.25">
      <c r="A24" s="48">
        <f t="shared" si="0"/>
        <v>41382</v>
      </c>
      <c r="B24" s="52"/>
      <c r="C24" s="53"/>
      <c r="D24" s="53"/>
      <c r="E24" s="53"/>
      <c r="F24" s="54"/>
      <c r="G24" s="74">
        <v>250.02279999999999</v>
      </c>
      <c r="H24" s="74">
        <v>12.1656</v>
      </c>
      <c r="I24" s="52"/>
      <c r="J24" s="54"/>
      <c r="K24" s="77">
        <v>0.14960000000000001</v>
      </c>
    </row>
    <row r="25" spans="1:11" x14ac:dyDescent="0.25">
      <c r="A25" s="48">
        <f t="shared" si="0"/>
        <v>41383</v>
      </c>
      <c r="B25" s="52"/>
      <c r="C25" s="53"/>
      <c r="D25" s="53"/>
      <c r="E25" s="53"/>
      <c r="F25" s="54"/>
      <c r="G25" s="74">
        <v>250.21690000000001</v>
      </c>
      <c r="H25" s="74">
        <v>10.2111</v>
      </c>
      <c r="I25" s="52"/>
      <c r="J25" s="54"/>
      <c r="K25" s="77">
        <v>0.21790000000000001</v>
      </c>
    </row>
    <row r="26" spans="1:11" x14ac:dyDescent="0.25">
      <c r="A26" s="48">
        <f t="shared" si="0"/>
        <v>41384</v>
      </c>
      <c r="B26" s="52"/>
      <c r="C26" s="53"/>
      <c r="D26" s="53"/>
      <c r="E26" s="53"/>
      <c r="F26" s="54"/>
      <c r="G26" s="74">
        <v>246.9667</v>
      </c>
      <c r="H26" s="74">
        <v>11.419499999999999</v>
      </c>
      <c r="I26" s="52"/>
      <c r="J26" s="54"/>
      <c r="K26" s="77">
        <v>0.23369999999999999</v>
      </c>
    </row>
    <row r="27" spans="1:11" x14ac:dyDescent="0.25">
      <c r="A27" s="48">
        <f t="shared" si="0"/>
        <v>41385</v>
      </c>
      <c r="B27" s="52"/>
      <c r="C27" s="53"/>
      <c r="D27" s="53"/>
      <c r="E27" s="53"/>
      <c r="F27" s="54"/>
      <c r="G27" s="74">
        <v>237.25020000000001</v>
      </c>
      <c r="H27" s="74">
        <v>12.3979</v>
      </c>
      <c r="I27" s="52"/>
      <c r="J27" s="54"/>
      <c r="K27" s="77">
        <v>0.28689999999999999</v>
      </c>
    </row>
    <row r="28" spans="1:11" x14ac:dyDescent="0.25">
      <c r="A28" s="48">
        <f t="shared" si="0"/>
        <v>41386</v>
      </c>
      <c r="B28" s="52"/>
      <c r="C28" s="53"/>
      <c r="D28" s="53"/>
      <c r="E28" s="53"/>
      <c r="F28" s="54"/>
      <c r="G28" s="74">
        <v>236.7928</v>
      </c>
      <c r="H28" s="74">
        <v>12.500299999999999</v>
      </c>
      <c r="I28" s="52"/>
      <c r="J28" s="54"/>
      <c r="K28" s="77">
        <v>0.47049999999999997</v>
      </c>
    </row>
    <row r="29" spans="1:11" x14ac:dyDescent="0.25">
      <c r="A29" s="48">
        <f t="shared" si="0"/>
        <v>41387</v>
      </c>
      <c r="B29" s="52"/>
      <c r="C29" s="53"/>
      <c r="D29" s="53"/>
      <c r="E29" s="53"/>
      <c r="F29" s="54"/>
      <c r="G29" s="74">
        <v>240.6883</v>
      </c>
      <c r="H29" s="74">
        <v>12.7837</v>
      </c>
      <c r="I29" s="52"/>
      <c r="J29" s="54"/>
      <c r="K29" s="77">
        <v>0.30130000000000001</v>
      </c>
    </row>
    <row r="30" spans="1:11" x14ac:dyDescent="0.25">
      <c r="A30" s="48">
        <f t="shared" si="0"/>
        <v>41388</v>
      </c>
      <c r="B30" s="52"/>
      <c r="C30" s="53"/>
      <c r="D30" s="53"/>
      <c r="E30" s="53"/>
      <c r="F30" s="54"/>
      <c r="G30" s="74">
        <v>251.6473</v>
      </c>
      <c r="H30" s="74">
        <v>13.022600000000001</v>
      </c>
      <c r="I30" s="52"/>
      <c r="J30" s="54"/>
      <c r="K30" s="77">
        <v>0.37009999999999998</v>
      </c>
    </row>
    <row r="31" spans="1:11" x14ac:dyDescent="0.25">
      <c r="A31" s="48">
        <f t="shared" si="0"/>
        <v>41389</v>
      </c>
      <c r="B31" s="52"/>
      <c r="C31" s="53"/>
      <c r="D31" s="53"/>
      <c r="E31" s="53"/>
      <c r="F31" s="54"/>
      <c r="G31" s="74">
        <v>244.75020000000001</v>
      </c>
      <c r="H31" s="74">
        <v>11.8393</v>
      </c>
      <c r="I31" s="52"/>
      <c r="J31" s="54"/>
      <c r="K31" s="77">
        <v>0.2321</v>
      </c>
    </row>
    <row r="32" spans="1:11" x14ac:dyDescent="0.25">
      <c r="A32" s="48">
        <f t="shared" si="0"/>
        <v>41390</v>
      </c>
      <c r="B32" s="52"/>
      <c r="C32" s="53"/>
      <c r="D32" s="53"/>
      <c r="E32" s="53"/>
      <c r="F32" s="54"/>
      <c r="G32" s="74">
        <v>236.76339999999999</v>
      </c>
      <c r="H32" s="74">
        <v>13.083299999999999</v>
      </c>
      <c r="I32" s="52"/>
      <c r="J32" s="54"/>
      <c r="K32" s="77">
        <v>0.22739999999999999</v>
      </c>
    </row>
    <row r="33" spans="1:11" x14ac:dyDescent="0.25">
      <c r="A33" s="48">
        <f t="shared" si="0"/>
        <v>41391</v>
      </c>
      <c r="B33" s="52"/>
      <c r="C33" s="53"/>
      <c r="D33" s="53"/>
      <c r="E33" s="53"/>
      <c r="F33" s="54"/>
      <c r="G33" s="74">
        <v>240.12909999999999</v>
      </c>
      <c r="H33" s="74">
        <v>12.4505</v>
      </c>
      <c r="I33" s="52"/>
      <c r="J33" s="54"/>
      <c r="K33" s="77">
        <v>0.2581</v>
      </c>
    </row>
    <row r="34" spans="1:11" x14ac:dyDescent="0.25">
      <c r="A34" s="48">
        <f t="shared" si="0"/>
        <v>41392</v>
      </c>
      <c r="B34" s="52"/>
      <c r="C34" s="53"/>
      <c r="D34" s="53"/>
      <c r="E34" s="53"/>
      <c r="F34" s="54"/>
      <c r="G34" s="74">
        <v>238.98750000000001</v>
      </c>
      <c r="H34" s="74">
        <v>13.1038</v>
      </c>
      <c r="I34" s="52"/>
      <c r="J34" s="54"/>
      <c r="K34" s="77">
        <v>0.30909999999999999</v>
      </c>
    </row>
    <row r="35" spans="1:11" x14ac:dyDescent="0.25">
      <c r="A35" s="48">
        <f t="shared" si="0"/>
        <v>41393</v>
      </c>
      <c r="B35" s="52"/>
      <c r="C35" s="53"/>
      <c r="D35" s="53"/>
      <c r="E35" s="53"/>
      <c r="F35" s="54"/>
      <c r="G35" s="74">
        <v>238.93770000000001</v>
      </c>
      <c r="H35" s="74">
        <v>13.335100000000001</v>
      </c>
      <c r="I35" s="52"/>
      <c r="J35" s="54"/>
      <c r="K35" s="77">
        <v>0.26269999999999999</v>
      </c>
    </row>
    <row r="36" spans="1:11" x14ac:dyDescent="0.25">
      <c r="A36" s="63">
        <f t="shared" si="0"/>
        <v>41394</v>
      </c>
      <c r="B36" s="64"/>
      <c r="C36" s="65"/>
      <c r="D36" s="65"/>
      <c r="E36" s="65"/>
      <c r="F36" s="66"/>
      <c r="G36" s="87">
        <v>239.14109999999999</v>
      </c>
      <c r="H36" s="87">
        <v>13.8118</v>
      </c>
      <c r="I36" s="64"/>
      <c r="J36" s="66"/>
      <c r="K36" s="88">
        <v>0.1099</v>
      </c>
    </row>
    <row r="37" spans="1:1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.75" thickBot="1" x14ac:dyDescent="0.3">
      <c r="A38" s="40" t="s">
        <v>21</v>
      </c>
      <c r="B38" s="19"/>
      <c r="C38" s="41"/>
      <c r="D38" s="41"/>
      <c r="E38" s="41"/>
      <c r="F38" s="41"/>
      <c r="G38" s="41">
        <f>+MAX(G7:G36)</f>
        <v>278.14249999999998</v>
      </c>
      <c r="H38" s="41">
        <f>+MAX(H7:H36)</f>
        <v>13.8118</v>
      </c>
      <c r="I38" s="41"/>
      <c r="J38" s="41"/>
      <c r="K38" s="41">
        <f>+MAX(K7:K36)</f>
        <v>0.47049999999999997</v>
      </c>
    </row>
    <row r="39" spans="1:11" x14ac:dyDescent="0.25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x14ac:dyDescent="0.25">
      <c r="A40" s="18" t="s">
        <v>23</v>
      </c>
      <c r="B40" s="106"/>
      <c r="C40" s="107"/>
      <c r="D40" s="107"/>
      <c r="E40" s="107"/>
      <c r="F40" s="107"/>
      <c r="G40" s="107"/>
      <c r="H40" s="107"/>
      <c r="I40" s="107"/>
      <c r="J40" s="107"/>
      <c r="K40" s="108"/>
    </row>
    <row r="41" spans="1:11" x14ac:dyDescent="0.25">
      <c r="A41" s="16"/>
      <c r="B41" s="109"/>
      <c r="C41" s="110"/>
      <c r="D41" s="110"/>
      <c r="E41" s="110"/>
      <c r="F41" s="110"/>
      <c r="G41" s="110"/>
      <c r="H41" s="110"/>
      <c r="I41" s="110"/>
      <c r="J41" s="110"/>
      <c r="K41" s="111"/>
    </row>
    <row r="42" spans="1:11" x14ac:dyDescent="0.25">
      <c r="A42" s="16"/>
      <c r="B42" s="109"/>
      <c r="C42" s="110"/>
      <c r="D42" s="110"/>
      <c r="E42" s="110"/>
      <c r="F42" s="110"/>
      <c r="G42" s="110"/>
      <c r="H42" s="110"/>
      <c r="I42" s="110"/>
      <c r="J42" s="110"/>
      <c r="K42" s="111"/>
    </row>
    <row r="43" spans="1:11" x14ac:dyDescent="0.25">
      <c r="A43" s="16"/>
      <c r="B43" s="109"/>
      <c r="C43" s="110"/>
      <c r="D43" s="110"/>
      <c r="E43" s="110"/>
      <c r="F43" s="110"/>
      <c r="G43" s="110"/>
      <c r="H43" s="110"/>
      <c r="I43" s="110"/>
      <c r="J43" s="110"/>
      <c r="K43" s="111"/>
    </row>
    <row r="44" spans="1:11" x14ac:dyDescent="0.25">
      <c r="A44" s="16"/>
      <c r="B44" s="112"/>
      <c r="C44" s="113"/>
      <c r="D44" s="113"/>
      <c r="E44" s="113"/>
      <c r="F44" s="113"/>
      <c r="G44" s="113"/>
      <c r="H44" s="113"/>
      <c r="I44" s="113"/>
      <c r="J44" s="113"/>
      <c r="K44" s="114"/>
    </row>
  </sheetData>
  <protectedRanges>
    <protectedRange sqref="A2:B4" name="Rango1"/>
    <protectedRange sqref="C4:K4" name="Rango1_1"/>
    <protectedRange sqref="C2:K3" name="Rango1_1_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view="pageBreakPreview" topLeftCell="A10" zoomScale="60" zoomScaleNormal="100" workbookViewId="0">
      <selection activeCell="G14" sqref="G14"/>
    </sheetView>
  </sheetViews>
  <sheetFormatPr baseColWidth="10" defaultRowHeight="15" x14ac:dyDescent="0.25"/>
  <sheetData>
    <row r="1" spans="1:12" ht="32.25" customHeight="1" x14ac:dyDescent="0.25">
      <c r="A1" s="128" t="s">
        <v>28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2" x14ac:dyDescent="0.25">
      <c r="A2" s="105" t="s">
        <v>1</v>
      </c>
      <c r="B2" s="118"/>
      <c r="C2" s="104" t="s">
        <v>26</v>
      </c>
      <c r="D2" s="104"/>
      <c r="E2" s="104"/>
      <c r="F2" s="104"/>
      <c r="G2" s="104"/>
      <c r="H2" s="104"/>
      <c r="I2" s="104"/>
      <c r="J2" s="104"/>
      <c r="K2" s="104"/>
    </row>
    <row r="3" spans="1:12" x14ac:dyDescent="0.25">
      <c r="A3" s="105" t="s">
        <v>2</v>
      </c>
      <c r="B3" s="118"/>
      <c r="C3" s="104" t="s">
        <v>24</v>
      </c>
      <c r="D3" s="104"/>
      <c r="E3" s="104"/>
      <c r="F3" s="104"/>
      <c r="G3" s="104"/>
      <c r="H3" s="104"/>
      <c r="I3" s="104"/>
      <c r="J3" s="104"/>
      <c r="K3" s="104"/>
    </row>
    <row r="4" spans="1:12" x14ac:dyDescent="0.25">
      <c r="A4" s="105" t="s">
        <v>3</v>
      </c>
      <c r="B4" s="105"/>
      <c r="C4" s="104" t="s">
        <v>4</v>
      </c>
      <c r="D4" s="104"/>
      <c r="E4" s="20"/>
      <c r="F4" s="20"/>
      <c r="G4" s="20"/>
      <c r="H4" s="20"/>
      <c r="I4" s="20"/>
      <c r="J4" s="20"/>
      <c r="K4" s="20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39" thickBot="1" x14ac:dyDescent="0.3">
      <c r="A6" s="39" t="s">
        <v>5</v>
      </c>
      <c r="B6" s="42" t="s">
        <v>6</v>
      </c>
      <c r="C6" s="42" t="s">
        <v>7</v>
      </c>
      <c r="D6" s="42" t="s">
        <v>8</v>
      </c>
      <c r="E6" s="43" t="s">
        <v>9</v>
      </c>
      <c r="F6" s="42" t="s">
        <v>10</v>
      </c>
      <c r="G6" s="42" t="s">
        <v>11</v>
      </c>
      <c r="H6" s="42" t="s">
        <v>12</v>
      </c>
      <c r="I6" s="42" t="s">
        <v>13</v>
      </c>
      <c r="J6" s="42" t="s">
        <v>14</v>
      </c>
      <c r="K6" s="42" t="s">
        <v>15</v>
      </c>
      <c r="L6" s="80"/>
    </row>
    <row r="7" spans="1:12" x14ac:dyDescent="0.25">
      <c r="A7" s="47">
        <v>41365</v>
      </c>
      <c r="B7" s="49"/>
      <c r="C7" s="50"/>
      <c r="D7" s="50"/>
      <c r="E7" s="50"/>
      <c r="F7" s="51"/>
      <c r="G7" s="59">
        <v>255.37219999999999</v>
      </c>
      <c r="H7" s="59">
        <v>8.4016999999999999</v>
      </c>
      <c r="I7" s="49"/>
      <c r="J7" s="51"/>
      <c r="K7" s="61">
        <v>0</v>
      </c>
    </row>
    <row r="8" spans="1:12" x14ac:dyDescent="0.25">
      <c r="A8" s="48">
        <f>+A7+1</f>
        <v>41366</v>
      </c>
      <c r="B8" s="52"/>
      <c r="C8" s="53"/>
      <c r="D8" s="53"/>
      <c r="E8" s="53"/>
      <c r="F8" s="54"/>
      <c r="G8" s="60">
        <v>225.29050000000001</v>
      </c>
      <c r="H8" s="60">
        <v>8.8348999999999993</v>
      </c>
      <c r="I8" s="52"/>
      <c r="J8" s="54"/>
      <c r="K8" s="62">
        <v>0</v>
      </c>
    </row>
    <row r="9" spans="1:12" x14ac:dyDescent="0.25">
      <c r="A9" s="48">
        <f>+A8+1</f>
        <v>41367</v>
      </c>
      <c r="B9" s="52"/>
      <c r="C9" s="53"/>
      <c r="D9" s="53"/>
      <c r="E9" s="53"/>
      <c r="F9" s="54"/>
      <c r="G9" s="60">
        <v>226.62389999999999</v>
      </c>
      <c r="H9" s="60">
        <v>7.9066999999999998</v>
      </c>
      <c r="I9" s="52"/>
      <c r="J9" s="54"/>
      <c r="K9" s="62">
        <v>0</v>
      </c>
    </row>
    <row r="10" spans="1:12" x14ac:dyDescent="0.25">
      <c r="A10" s="48">
        <f>+A9+1</f>
        <v>41368</v>
      </c>
      <c r="B10" s="52"/>
      <c r="C10" s="53"/>
      <c r="D10" s="53"/>
      <c r="E10" s="53"/>
      <c r="F10" s="54"/>
      <c r="G10" s="60">
        <v>234.87049999999999</v>
      </c>
      <c r="H10" s="79">
        <v>7.7329999999999997</v>
      </c>
      <c r="I10" s="52"/>
      <c r="J10" s="54"/>
      <c r="K10" s="62">
        <v>0</v>
      </c>
    </row>
    <row r="11" spans="1:12" x14ac:dyDescent="0.25">
      <c r="A11" s="48">
        <f t="shared" ref="A11:A36" si="0">+A10+1</f>
        <v>41369</v>
      </c>
      <c r="B11" s="52"/>
      <c r="C11" s="53"/>
      <c r="D11" s="53"/>
      <c r="E11" s="53"/>
      <c r="F11" s="54"/>
      <c r="G11" s="60">
        <v>233.94630000000001</v>
      </c>
      <c r="H11" s="60">
        <v>8.2536000000000005</v>
      </c>
      <c r="I11" s="52"/>
      <c r="J11" s="54"/>
      <c r="K11" s="62">
        <v>0</v>
      </c>
    </row>
    <row r="12" spans="1:12" x14ac:dyDescent="0.25">
      <c r="A12" s="48">
        <f t="shared" si="0"/>
        <v>41370</v>
      </c>
      <c r="B12" s="52"/>
      <c r="C12" s="53"/>
      <c r="D12" s="53"/>
      <c r="E12" s="53"/>
      <c r="F12" s="54"/>
      <c r="G12" s="60">
        <v>236.95529999999999</v>
      </c>
      <c r="H12" s="60">
        <v>8.8872</v>
      </c>
      <c r="I12" s="52"/>
      <c r="J12" s="54"/>
      <c r="K12" s="62">
        <v>0</v>
      </c>
    </row>
    <row r="13" spans="1:12" x14ac:dyDescent="0.25">
      <c r="A13" s="48">
        <f t="shared" si="0"/>
        <v>41371</v>
      </c>
      <c r="B13" s="52"/>
      <c r="C13" s="53"/>
      <c r="D13" s="53"/>
      <c r="E13" s="53"/>
      <c r="F13" s="54"/>
      <c r="G13" s="60">
        <v>237.4479</v>
      </c>
      <c r="H13" s="60">
        <v>9.0210000000000008</v>
      </c>
      <c r="I13" s="52"/>
      <c r="J13" s="54"/>
      <c r="K13" s="62">
        <v>3.5999999999999999E-3</v>
      </c>
    </row>
    <row r="14" spans="1:12" x14ac:dyDescent="0.25">
      <c r="A14" s="48">
        <f t="shared" si="0"/>
        <v>41372</v>
      </c>
      <c r="B14" s="52"/>
      <c r="C14" s="53"/>
      <c r="D14" s="53"/>
      <c r="E14" s="53"/>
      <c r="F14" s="54"/>
      <c r="G14" s="60">
        <v>240.4469</v>
      </c>
      <c r="H14" s="60">
        <v>8.8277999999999999</v>
      </c>
      <c r="I14" s="52"/>
      <c r="J14" s="54"/>
      <c r="K14" s="62">
        <v>0</v>
      </c>
    </row>
    <row r="15" spans="1:12" x14ac:dyDescent="0.25">
      <c r="A15" s="48">
        <f t="shared" si="0"/>
        <v>41373</v>
      </c>
      <c r="B15" s="52"/>
      <c r="C15" s="53"/>
      <c r="D15" s="53"/>
      <c r="E15" s="53"/>
      <c r="F15" s="54"/>
      <c r="G15" s="60">
        <v>240.77780000000001</v>
      </c>
      <c r="H15" s="60">
        <v>9.2673000000000005</v>
      </c>
      <c r="I15" s="52"/>
      <c r="J15" s="54"/>
      <c r="K15" s="62">
        <v>8.9999999999999998E-4</v>
      </c>
    </row>
    <row r="16" spans="1:12" x14ac:dyDescent="0.25">
      <c r="A16" s="48">
        <f t="shared" si="0"/>
        <v>41374</v>
      </c>
      <c r="B16" s="52"/>
      <c r="C16" s="53"/>
      <c r="D16" s="53"/>
      <c r="E16" s="53"/>
      <c r="F16" s="54"/>
      <c r="G16" s="60">
        <v>229.30619999999999</v>
      </c>
      <c r="H16" s="60">
        <v>8.6623000000000001</v>
      </c>
      <c r="I16" s="52"/>
      <c r="J16" s="54"/>
      <c r="K16" s="62">
        <v>0</v>
      </c>
    </row>
    <row r="17" spans="1:11" x14ac:dyDescent="0.25">
      <c r="A17" s="48">
        <f t="shared" si="0"/>
        <v>41375</v>
      </c>
      <c r="B17" s="52"/>
      <c r="C17" s="53"/>
      <c r="D17" s="53"/>
      <c r="E17" s="53"/>
      <c r="F17" s="54"/>
      <c r="G17" s="60">
        <v>231.5488</v>
      </c>
      <c r="H17" s="60">
        <v>8.2195</v>
      </c>
      <c r="I17" s="52"/>
      <c r="J17" s="54"/>
      <c r="K17" s="62">
        <v>0</v>
      </c>
    </row>
    <row r="18" spans="1:11" x14ac:dyDescent="0.25">
      <c r="A18" s="48">
        <f t="shared" si="0"/>
        <v>41376</v>
      </c>
      <c r="B18" s="52"/>
      <c r="C18" s="53"/>
      <c r="D18" s="53"/>
      <c r="E18" s="53"/>
      <c r="F18" s="54"/>
      <c r="G18" s="60">
        <v>234.62029999999999</v>
      </c>
      <c r="H18" s="60">
        <v>7.8895</v>
      </c>
      <c r="I18" s="52"/>
      <c r="J18" s="54"/>
      <c r="K18" s="62">
        <v>0</v>
      </c>
    </row>
    <row r="19" spans="1:11" x14ac:dyDescent="0.25">
      <c r="A19" s="48">
        <f t="shared" si="0"/>
        <v>41377</v>
      </c>
      <c r="B19" s="52"/>
      <c r="C19" s="53"/>
      <c r="D19" s="53"/>
      <c r="E19" s="53"/>
      <c r="F19" s="54"/>
      <c r="G19" s="60">
        <v>238.00559999999999</v>
      </c>
      <c r="H19" s="60">
        <v>8.9145000000000003</v>
      </c>
      <c r="I19" s="52"/>
      <c r="J19" s="54"/>
      <c r="K19" s="62">
        <v>5.9999999999999995E-4</v>
      </c>
    </row>
    <row r="20" spans="1:11" x14ac:dyDescent="0.25">
      <c r="A20" s="48">
        <f t="shared" si="0"/>
        <v>41378</v>
      </c>
      <c r="B20" s="52"/>
      <c r="C20" s="53"/>
      <c r="D20" s="53"/>
      <c r="E20" s="53"/>
      <c r="F20" s="54"/>
      <c r="G20" s="60">
        <v>232.703</v>
      </c>
      <c r="H20" s="60">
        <v>9.0310000000000006</v>
      </c>
      <c r="I20" s="52"/>
      <c r="J20" s="54"/>
      <c r="K20" s="62">
        <v>4.0000000000000002E-4</v>
      </c>
    </row>
    <row r="21" spans="1:11" x14ac:dyDescent="0.25">
      <c r="A21" s="48">
        <f t="shared" si="0"/>
        <v>41379</v>
      </c>
      <c r="B21" s="52"/>
      <c r="C21" s="53"/>
      <c r="D21" s="53"/>
      <c r="E21" s="53"/>
      <c r="F21" s="54"/>
      <c r="G21" s="60">
        <v>236.26560000000001</v>
      </c>
      <c r="H21" s="60">
        <v>8.5783000000000005</v>
      </c>
      <c r="I21" s="52"/>
      <c r="J21" s="54"/>
      <c r="K21" s="62">
        <v>0</v>
      </c>
    </row>
    <row r="22" spans="1:11" x14ac:dyDescent="0.25">
      <c r="A22" s="48">
        <f t="shared" si="0"/>
        <v>41380</v>
      </c>
      <c r="B22" s="52"/>
      <c r="C22" s="53"/>
      <c r="D22" s="53"/>
      <c r="E22" s="53"/>
      <c r="F22" s="54"/>
      <c r="G22" s="60">
        <v>240.01400000000001</v>
      </c>
      <c r="H22" s="60">
        <v>8.6187000000000005</v>
      </c>
      <c r="I22" s="52"/>
      <c r="J22" s="54"/>
      <c r="K22" s="62">
        <v>0</v>
      </c>
    </row>
    <row r="23" spans="1:11" x14ac:dyDescent="0.25">
      <c r="A23" s="48">
        <f t="shared" si="0"/>
        <v>41381</v>
      </c>
      <c r="B23" s="52"/>
      <c r="C23" s="53"/>
      <c r="D23" s="53"/>
      <c r="E23" s="53"/>
      <c r="F23" s="54"/>
      <c r="G23" s="60">
        <v>238.52940000000001</v>
      </c>
      <c r="H23" s="60">
        <v>8.5220000000000002</v>
      </c>
      <c r="I23" s="52"/>
      <c r="J23" s="54"/>
      <c r="K23" s="62">
        <v>0</v>
      </c>
    </row>
    <row r="24" spans="1:11" x14ac:dyDescent="0.25">
      <c r="A24" s="48">
        <f t="shared" si="0"/>
        <v>41382</v>
      </c>
      <c r="B24" s="52"/>
      <c r="C24" s="53"/>
      <c r="D24" s="53"/>
      <c r="E24" s="53"/>
      <c r="F24" s="54"/>
      <c r="G24" s="60">
        <v>231.8973</v>
      </c>
      <c r="H24" s="60">
        <v>7.7586000000000004</v>
      </c>
      <c r="I24" s="52"/>
      <c r="J24" s="54"/>
      <c r="K24" s="62">
        <v>0</v>
      </c>
    </row>
    <row r="25" spans="1:11" x14ac:dyDescent="0.25">
      <c r="A25" s="48">
        <f t="shared" si="0"/>
        <v>41383</v>
      </c>
      <c r="B25" s="52"/>
      <c r="C25" s="53"/>
      <c r="D25" s="53"/>
      <c r="E25" s="53"/>
      <c r="F25" s="54"/>
      <c r="G25" s="60">
        <v>232.93190000000001</v>
      </c>
      <c r="H25" s="60">
        <v>7.7262000000000004</v>
      </c>
      <c r="I25" s="52"/>
      <c r="J25" s="54"/>
      <c r="K25" s="62">
        <v>2.9999999999999997E-4</v>
      </c>
    </row>
    <row r="26" spans="1:11" x14ac:dyDescent="0.25">
      <c r="A26" s="48">
        <f t="shared" si="0"/>
        <v>41384</v>
      </c>
      <c r="B26" s="52"/>
      <c r="C26" s="53"/>
      <c r="D26" s="53"/>
      <c r="E26" s="53"/>
      <c r="F26" s="54"/>
      <c r="G26" s="60">
        <v>231.72210000000001</v>
      </c>
      <c r="H26" s="60">
        <v>7.8925999999999998</v>
      </c>
      <c r="I26" s="52"/>
      <c r="J26" s="54"/>
      <c r="K26" s="62">
        <v>6.9999999999999999E-4</v>
      </c>
    </row>
    <row r="27" spans="1:11" x14ac:dyDescent="0.25">
      <c r="A27" s="48">
        <f t="shared" si="0"/>
        <v>41385</v>
      </c>
      <c r="B27" s="52"/>
      <c r="C27" s="53"/>
      <c r="D27" s="53"/>
      <c r="E27" s="53"/>
      <c r="F27" s="54"/>
      <c r="G27" s="60">
        <v>228.97120000000001</v>
      </c>
      <c r="H27" s="60">
        <v>7.8929999999999998</v>
      </c>
      <c r="I27" s="52"/>
      <c r="J27" s="54"/>
      <c r="K27" s="62">
        <v>2.0000000000000001E-4</v>
      </c>
    </row>
    <row r="28" spans="1:11" x14ac:dyDescent="0.25">
      <c r="A28" s="48">
        <f t="shared" si="0"/>
        <v>41386</v>
      </c>
      <c r="B28" s="52"/>
      <c r="C28" s="53"/>
      <c r="D28" s="53"/>
      <c r="E28" s="53"/>
      <c r="F28" s="54"/>
      <c r="G28" s="60">
        <v>227.10820000000001</v>
      </c>
      <c r="H28" s="60">
        <v>8.2561</v>
      </c>
      <c r="I28" s="52"/>
      <c r="J28" s="54"/>
      <c r="K28" s="62">
        <v>0</v>
      </c>
    </row>
    <row r="29" spans="1:11" x14ac:dyDescent="0.25">
      <c r="A29" s="48">
        <f t="shared" si="0"/>
        <v>41387</v>
      </c>
      <c r="B29" s="52"/>
      <c r="C29" s="53"/>
      <c r="D29" s="53"/>
      <c r="E29" s="53"/>
      <c r="F29" s="54"/>
      <c r="G29" s="60">
        <v>226.27699999999999</v>
      </c>
      <c r="H29" s="79">
        <v>9.0947999999999993</v>
      </c>
      <c r="I29" s="52"/>
      <c r="J29" s="54"/>
      <c r="K29" s="62">
        <v>0</v>
      </c>
    </row>
    <row r="30" spans="1:11" x14ac:dyDescent="0.25">
      <c r="A30" s="48">
        <f t="shared" si="0"/>
        <v>41388</v>
      </c>
      <c r="B30" s="52"/>
      <c r="C30" s="53"/>
      <c r="D30" s="53"/>
      <c r="E30" s="53"/>
      <c r="F30" s="54"/>
      <c r="G30" s="60">
        <v>226.50219999999999</v>
      </c>
      <c r="H30" s="60">
        <v>9.1234999999999999</v>
      </c>
      <c r="I30" s="52"/>
      <c r="J30" s="54"/>
      <c r="K30" s="62">
        <v>0</v>
      </c>
    </row>
    <row r="31" spans="1:11" x14ac:dyDescent="0.25">
      <c r="A31" s="48">
        <f t="shared" si="0"/>
        <v>41389</v>
      </c>
      <c r="B31" s="52"/>
      <c r="C31" s="53"/>
      <c r="D31" s="53"/>
      <c r="E31" s="53"/>
      <c r="F31" s="54"/>
      <c r="G31" s="60">
        <v>229.6456</v>
      </c>
      <c r="H31" s="60">
        <v>8.0280000000000005</v>
      </c>
      <c r="I31" s="52"/>
      <c r="J31" s="54"/>
      <c r="K31" s="62">
        <v>0</v>
      </c>
    </row>
    <row r="32" spans="1:11" x14ac:dyDescent="0.25">
      <c r="A32" s="48">
        <f t="shared" si="0"/>
        <v>41390</v>
      </c>
      <c r="B32" s="52"/>
      <c r="C32" s="53"/>
      <c r="D32" s="53"/>
      <c r="E32" s="53"/>
      <c r="F32" s="54"/>
      <c r="G32" s="60">
        <v>223.8587</v>
      </c>
      <c r="H32" s="60">
        <v>9.1034000000000006</v>
      </c>
      <c r="I32" s="52"/>
      <c r="J32" s="54"/>
      <c r="K32" s="62">
        <v>0</v>
      </c>
    </row>
    <row r="33" spans="1:11" x14ac:dyDescent="0.25">
      <c r="A33" s="48">
        <f t="shared" si="0"/>
        <v>41391</v>
      </c>
      <c r="B33" s="52"/>
      <c r="C33" s="53"/>
      <c r="D33" s="53"/>
      <c r="E33" s="53"/>
      <c r="F33" s="54"/>
      <c r="G33" s="60">
        <v>225.43639999999999</v>
      </c>
      <c r="H33" s="60">
        <v>8.8094000000000001</v>
      </c>
      <c r="I33" s="52"/>
      <c r="J33" s="54"/>
      <c r="K33" s="62">
        <v>0</v>
      </c>
    </row>
    <row r="34" spans="1:11" x14ac:dyDescent="0.25">
      <c r="A34" s="48">
        <f t="shared" si="0"/>
        <v>41392</v>
      </c>
      <c r="B34" s="52"/>
      <c r="C34" s="53"/>
      <c r="D34" s="53"/>
      <c r="E34" s="53"/>
      <c r="F34" s="54"/>
      <c r="G34" s="60">
        <v>226.45760000000001</v>
      </c>
      <c r="H34" s="60">
        <v>9.2245000000000008</v>
      </c>
      <c r="I34" s="52"/>
      <c r="J34" s="54"/>
      <c r="K34" s="62">
        <v>0</v>
      </c>
    </row>
    <row r="35" spans="1:11" x14ac:dyDescent="0.25">
      <c r="A35" s="48">
        <f t="shared" si="0"/>
        <v>41393</v>
      </c>
      <c r="B35" s="52"/>
      <c r="C35" s="53"/>
      <c r="D35" s="53"/>
      <c r="E35" s="53"/>
      <c r="F35" s="54"/>
      <c r="G35" s="60">
        <v>228.33189999999999</v>
      </c>
      <c r="H35" s="60">
        <v>9.2510999999999992</v>
      </c>
      <c r="I35" s="52"/>
      <c r="J35" s="54"/>
      <c r="K35" s="62">
        <v>0</v>
      </c>
    </row>
    <row r="36" spans="1:11" x14ac:dyDescent="0.25">
      <c r="A36" s="63">
        <f t="shared" si="0"/>
        <v>41394</v>
      </c>
      <c r="B36" s="64"/>
      <c r="C36" s="65"/>
      <c r="D36" s="65"/>
      <c r="E36" s="65"/>
      <c r="F36" s="66"/>
      <c r="G36" s="67">
        <v>231.54419999999999</v>
      </c>
      <c r="H36" s="67">
        <v>10.570600000000001</v>
      </c>
      <c r="I36" s="64"/>
      <c r="J36" s="66"/>
      <c r="K36" s="89">
        <v>0</v>
      </c>
    </row>
    <row r="37" spans="1:1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.75" thickBot="1" x14ac:dyDescent="0.3">
      <c r="A38" s="40" t="s">
        <v>19</v>
      </c>
      <c r="B38" s="19"/>
      <c r="C38" s="41"/>
      <c r="D38" s="41"/>
      <c r="E38" s="41"/>
      <c r="F38" s="41"/>
      <c r="G38" s="41">
        <f>+MIN(G7:G36)</f>
        <v>223.8587</v>
      </c>
      <c r="H38" s="41">
        <f>+MIN(H7:H36)</f>
        <v>7.7262000000000004</v>
      </c>
      <c r="I38" s="41"/>
      <c r="J38" s="41"/>
      <c r="K38" s="41">
        <f>+MIN(K7:K36)</f>
        <v>0</v>
      </c>
    </row>
    <row r="39" spans="1:11" x14ac:dyDescent="0.25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x14ac:dyDescent="0.25">
      <c r="A40" s="18" t="s">
        <v>23</v>
      </c>
      <c r="B40" s="119"/>
      <c r="C40" s="120"/>
      <c r="D40" s="120"/>
      <c r="E40" s="120"/>
      <c r="F40" s="120"/>
      <c r="G40" s="120"/>
      <c r="H40" s="120"/>
      <c r="I40" s="120"/>
      <c r="J40" s="120"/>
      <c r="K40" s="121"/>
    </row>
    <row r="41" spans="1:11" x14ac:dyDescent="0.25">
      <c r="A41" s="16"/>
      <c r="B41" s="122"/>
      <c r="C41" s="123"/>
      <c r="D41" s="123"/>
      <c r="E41" s="123"/>
      <c r="F41" s="123"/>
      <c r="G41" s="123"/>
      <c r="H41" s="123"/>
      <c r="I41" s="123"/>
      <c r="J41" s="123"/>
      <c r="K41" s="124"/>
    </row>
    <row r="42" spans="1:11" x14ac:dyDescent="0.25">
      <c r="A42" s="16"/>
      <c r="B42" s="122"/>
      <c r="C42" s="123"/>
      <c r="D42" s="123"/>
      <c r="E42" s="123"/>
      <c r="F42" s="123"/>
      <c r="G42" s="123"/>
      <c r="H42" s="123"/>
      <c r="I42" s="123"/>
      <c r="J42" s="123"/>
      <c r="K42" s="124"/>
    </row>
    <row r="43" spans="1:11" x14ac:dyDescent="0.25">
      <c r="A43" s="16"/>
      <c r="B43" s="122"/>
      <c r="C43" s="123"/>
      <c r="D43" s="123"/>
      <c r="E43" s="123"/>
      <c r="F43" s="123"/>
      <c r="G43" s="123"/>
      <c r="H43" s="123"/>
      <c r="I43" s="123"/>
      <c r="J43" s="123"/>
      <c r="K43" s="124"/>
    </row>
    <row r="44" spans="1:11" x14ac:dyDescent="0.25">
      <c r="A44" s="16"/>
      <c r="B44" s="125"/>
      <c r="C44" s="126"/>
      <c r="D44" s="126"/>
      <c r="E44" s="126"/>
      <c r="F44" s="126"/>
      <c r="G44" s="126"/>
      <c r="H44" s="126"/>
      <c r="I44" s="126"/>
      <c r="J44" s="126"/>
      <c r="K44" s="127"/>
    </row>
  </sheetData>
  <protectedRanges>
    <protectedRange sqref="A2:B4" name="Rango1"/>
    <protectedRange sqref="C4:K4" name="Rango1_1"/>
    <protectedRange sqref="C2:K3" name="Rango1_1_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6">
      <formula1>40909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view="pageBreakPreview" zoomScale="60" zoomScaleNormal="100" workbookViewId="0">
      <selection activeCell="F14" sqref="F14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</row>
    <row r="2" spans="1:14" s="22" customFormat="1" ht="9.1999999999999993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103" t="s">
        <v>1</v>
      </c>
      <c r="B3" s="103"/>
      <c r="C3" s="104" t="s">
        <v>26</v>
      </c>
      <c r="D3" s="104"/>
      <c r="E3" s="104"/>
      <c r="F3" s="104"/>
      <c r="G3" s="104"/>
      <c r="H3" s="104"/>
      <c r="I3" s="104"/>
      <c r="J3" s="104"/>
      <c r="K3" s="104"/>
      <c r="L3" s="1"/>
      <c r="M3" s="2"/>
      <c r="N3" s="2"/>
    </row>
    <row r="4" spans="1:14" x14ac:dyDescent="0.25">
      <c r="A4" s="105" t="s">
        <v>2</v>
      </c>
      <c r="B4" s="103"/>
      <c r="C4" s="104" t="s">
        <v>25</v>
      </c>
      <c r="D4" s="104"/>
      <c r="E4" s="104"/>
      <c r="F4" s="104"/>
      <c r="G4" s="104"/>
      <c r="H4" s="104"/>
      <c r="I4" s="104"/>
      <c r="J4" s="104"/>
      <c r="K4" s="104"/>
      <c r="L4" s="1"/>
      <c r="M4" s="2"/>
      <c r="N4" s="2"/>
    </row>
    <row r="5" spans="1:14" x14ac:dyDescent="0.25">
      <c r="A5" s="105" t="s">
        <v>3</v>
      </c>
      <c r="B5" s="105"/>
      <c r="C5" s="104" t="s">
        <v>4</v>
      </c>
      <c r="D5" s="104"/>
      <c r="E5" s="20"/>
      <c r="F5" s="20"/>
      <c r="G5" s="20"/>
      <c r="H5" s="20"/>
      <c r="I5" s="20"/>
      <c r="J5" s="20"/>
      <c r="K5" s="20"/>
      <c r="L5" s="3"/>
    </row>
    <row r="6" spans="1:14" ht="9.1999999999999993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4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82" t="s">
        <v>15</v>
      </c>
      <c r="L7" s="6"/>
      <c r="M7" s="36" t="s">
        <v>16</v>
      </c>
      <c r="N7" s="37" t="s">
        <v>17</v>
      </c>
    </row>
    <row r="8" spans="1:14" x14ac:dyDescent="0.25">
      <c r="A8" s="25">
        <f>+'Gloria a Dios'!A8</f>
        <v>41365</v>
      </c>
      <c r="B8" s="7">
        <v>91.617800000000003</v>
      </c>
      <c r="C8" s="78">
        <v>0.32240000000000002</v>
      </c>
      <c r="D8" s="78">
        <v>2.0106000000000002</v>
      </c>
      <c r="E8" s="78">
        <v>2.3330000000000002</v>
      </c>
      <c r="F8" s="78">
        <v>5.0605000000000002</v>
      </c>
      <c r="G8" s="78">
        <v>239.12540000000001</v>
      </c>
      <c r="H8" s="75">
        <v>10.270099999999999</v>
      </c>
      <c r="I8" s="78">
        <v>38.987200000000001</v>
      </c>
      <c r="J8" s="78">
        <v>50.243899999999996</v>
      </c>
      <c r="K8" s="62">
        <v>6.2799999999999995E-2</v>
      </c>
      <c r="L8" s="23"/>
      <c r="M8" s="68"/>
      <c r="N8" s="68"/>
    </row>
    <row r="9" spans="1:14" x14ac:dyDescent="0.25">
      <c r="A9" s="25">
        <f>+'Gloria a Dios'!A9</f>
        <v>41366</v>
      </c>
      <c r="B9" s="8">
        <v>91.364199999999997</v>
      </c>
      <c r="C9" s="9">
        <v>0.3246</v>
      </c>
      <c r="D9" s="79">
        <v>1.9632000000000001</v>
      </c>
      <c r="E9" s="9">
        <v>2.2877999999999998</v>
      </c>
      <c r="F9" s="9">
        <v>5.2690999999999999</v>
      </c>
      <c r="G9" s="78">
        <v>239.26660000000001</v>
      </c>
      <c r="H9" s="60">
        <v>10.884499999999999</v>
      </c>
      <c r="I9" s="9">
        <v>39.1248</v>
      </c>
      <c r="J9" s="79">
        <v>50.342300000000002</v>
      </c>
      <c r="K9" s="62">
        <v>7.6200000000000004E-2</v>
      </c>
      <c r="L9" s="23"/>
      <c r="M9" s="34"/>
      <c r="N9" s="34"/>
    </row>
    <row r="10" spans="1:14" x14ac:dyDescent="0.25">
      <c r="A10" s="25">
        <f>+'Gloria a Dios'!A10</f>
        <v>41367</v>
      </c>
      <c r="B10" s="8">
        <v>90.747799999999998</v>
      </c>
      <c r="C10" s="9">
        <v>0.309</v>
      </c>
      <c r="D10" s="79">
        <v>2.0486</v>
      </c>
      <c r="E10" s="9">
        <v>2.3576000000000001</v>
      </c>
      <c r="F10" s="9">
        <v>5.6611000000000002</v>
      </c>
      <c r="G10" s="78">
        <v>241.06460000000001</v>
      </c>
      <c r="H10" s="60">
        <v>10.488099999999999</v>
      </c>
      <c r="I10" s="9">
        <v>39.322200000000002</v>
      </c>
      <c r="J10" s="79">
        <v>50.427900000000001</v>
      </c>
      <c r="K10" s="62">
        <v>5.4399999999999997E-2</v>
      </c>
      <c r="L10" s="23"/>
      <c r="M10" s="34"/>
      <c r="N10" s="34"/>
    </row>
    <row r="11" spans="1:14" x14ac:dyDescent="0.25">
      <c r="A11" s="25">
        <f>+'Gloria a Dios'!A11</f>
        <v>41368</v>
      </c>
      <c r="B11" s="8">
        <v>90.700900000000004</v>
      </c>
      <c r="C11" s="9">
        <v>0.33679999999999999</v>
      </c>
      <c r="D11" s="79">
        <v>2.0181</v>
      </c>
      <c r="E11" s="9">
        <v>2.3549000000000002</v>
      </c>
      <c r="F11" s="9">
        <v>5.6094999999999997</v>
      </c>
      <c r="G11" s="78">
        <v>243.8407</v>
      </c>
      <c r="H11" s="60">
        <v>9.3828999999999994</v>
      </c>
      <c r="I11" s="9">
        <v>39.388199999999998</v>
      </c>
      <c r="J11" s="79">
        <v>50.46</v>
      </c>
      <c r="K11" s="62">
        <v>6.3E-2</v>
      </c>
      <c r="L11" s="23"/>
      <c r="M11" s="34"/>
      <c r="N11" s="34"/>
    </row>
    <row r="12" spans="1:14" x14ac:dyDescent="0.25">
      <c r="A12" s="25">
        <f>+'Gloria a Dios'!A12</f>
        <v>41369</v>
      </c>
      <c r="B12" s="8">
        <v>91.165300000000002</v>
      </c>
      <c r="C12" s="9">
        <v>0.40210000000000001</v>
      </c>
      <c r="D12" s="79">
        <v>1.9721</v>
      </c>
      <c r="E12" s="9">
        <v>2.3742000000000001</v>
      </c>
      <c r="F12" s="9">
        <v>5.2847</v>
      </c>
      <c r="G12" s="78">
        <v>245.68539999999999</v>
      </c>
      <c r="H12" s="60">
        <v>10.269600000000001</v>
      </c>
      <c r="I12" s="9">
        <v>39.168799999999997</v>
      </c>
      <c r="J12" s="79">
        <v>50.311</v>
      </c>
      <c r="K12" s="62">
        <v>6.4799999999999996E-2</v>
      </c>
      <c r="L12" s="23"/>
      <c r="M12" s="34"/>
      <c r="N12" s="34"/>
    </row>
    <row r="13" spans="1:14" x14ac:dyDescent="0.25">
      <c r="A13" s="25">
        <f>+'Gloria a Dios'!A13</f>
        <v>41370</v>
      </c>
      <c r="B13" s="8">
        <v>91.135599999999997</v>
      </c>
      <c r="C13" s="9">
        <v>0.4133</v>
      </c>
      <c r="D13" s="79">
        <v>2.0154000000000001</v>
      </c>
      <c r="E13" s="9">
        <v>2.4287000000000001</v>
      </c>
      <c r="F13" s="9">
        <v>5.1634000000000002</v>
      </c>
      <c r="G13" s="78">
        <v>242.68889999999999</v>
      </c>
      <c r="H13" s="60">
        <v>10.7212</v>
      </c>
      <c r="I13" s="9">
        <v>39.181899999999999</v>
      </c>
      <c r="J13" s="79">
        <v>50.291899999999998</v>
      </c>
      <c r="K13" s="62">
        <v>5.2999999999999999E-2</v>
      </c>
      <c r="L13" s="23"/>
      <c r="M13" s="34"/>
      <c r="N13" s="34"/>
    </row>
    <row r="14" spans="1:14" x14ac:dyDescent="0.25">
      <c r="A14" s="25">
        <f>+'Gloria a Dios'!A14</f>
        <v>41371</v>
      </c>
      <c r="B14" s="8">
        <v>91.265500000000003</v>
      </c>
      <c r="C14" s="9">
        <v>0.43990000000000001</v>
      </c>
      <c r="D14" s="79">
        <v>1.9557</v>
      </c>
      <c r="E14" s="9">
        <v>2.3956</v>
      </c>
      <c r="F14" s="9">
        <v>5.0229999999999997</v>
      </c>
      <c r="G14" s="78">
        <v>244.7465</v>
      </c>
      <c r="H14" s="60">
        <v>10.244899999999999</v>
      </c>
      <c r="I14" s="9">
        <v>39.19</v>
      </c>
      <c r="J14" s="79">
        <v>50.304699999999997</v>
      </c>
      <c r="K14" s="62">
        <v>3.6600000000000001E-2</v>
      </c>
      <c r="L14" s="23"/>
      <c r="M14" s="34"/>
      <c r="N14" s="34"/>
    </row>
    <row r="15" spans="1:14" x14ac:dyDescent="0.25">
      <c r="A15" s="25">
        <f>+'Gloria a Dios'!A15</f>
        <v>41372</v>
      </c>
      <c r="B15" s="8">
        <v>91.2928</v>
      </c>
      <c r="C15" s="9">
        <v>0.42180000000000001</v>
      </c>
      <c r="D15" s="9">
        <v>1.9597</v>
      </c>
      <c r="E15" s="9">
        <v>2.3815</v>
      </c>
      <c r="F15" s="9">
        <v>5.0046999999999997</v>
      </c>
      <c r="G15" s="78">
        <v>246.23259999999999</v>
      </c>
      <c r="H15" s="60">
        <v>10.82</v>
      </c>
      <c r="I15" s="9">
        <v>39.1965</v>
      </c>
      <c r="J15" s="79">
        <v>50.318600000000004</v>
      </c>
      <c r="K15" s="62">
        <v>6.0199999999999997E-2</v>
      </c>
      <c r="L15" s="23"/>
      <c r="M15" s="34"/>
      <c r="N15" s="34"/>
    </row>
    <row r="16" spans="1:14" x14ac:dyDescent="0.25">
      <c r="A16" s="25">
        <f>+'Gloria a Dios'!A16</f>
        <v>41373</v>
      </c>
      <c r="B16" s="8">
        <v>91.445499999999996</v>
      </c>
      <c r="C16" s="9">
        <v>0.40400000000000003</v>
      </c>
      <c r="D16" s="9">
        <v>1.9776</v>
      </c>
      <c r="E16" s="9">
        <v>2.3815</v>
      </c>
      <c r="F16" s="9">
        <v>4.9676</v>
      </c>
      <c r="G16" s="78">
        <v>246.89709999999999</v>
      </c>
      <c r="H16" s="60">
        <v>11.26</v>
      </c>
      <c r="I16" s="9">
        <v>39.099499999999999</v>
      </c>
      <c r="J16" s="79">
        <v>50.267299999999999</v>
      </c>
      <c r="K16" s="62">
        <v>5.6899999999999999E-2</v>
      </c>
      <c r="L16" s="23"/>
      <c r="M16" s="34"/>
      <c r="N16" s="34"/>
    </row>
    <row r="17" spans="1:14" x14ac:dyDescent="0.25">
      <c r="A17" s="25">
        <f>+'Gloria a Dios'!A17</f>
        <v>41374</v>
      </c>
      <c r="B17" s="8">
        <v>91.200299999999999</v>
      </c>
      <c r="C17" s="9">
        <v>0.35730000000000001</v>
      </c>
      <c r="D17" s="9">
        <v>2.1067999999999998</v>
      </c>
      <c r="E17" s="9">
        <v>2.464</v>
      </c>
      <c r="F17" s="9">
        <v>5.0189000000000004</v>
      </c>
      <c r="G17" s="78">
        <v>244.5067</v>
      </c>
      <c r="H17" s="60">
        <v>9.6326000000000001</v>
      </c>
      <c r="I17" s="9">
        <v>39.164200000000001</v>
      </c>
      <c r="J17" s="79">
        <v>50.278300000000002</v>
      </c>
      <c r="K17" s="62">
        <v>2.41E-2</v>
      </c>
      <c r="L17" s="23"/>
      <c r="M17" s="34"/>
      <c r="N17" s="34"/>
    </row>
    <row r="18" spans="1:14" x14ac:dyDescent="0.25">
      <c r="A18" s="25">
        <f>+'Gloria a Dios'!A18</f>
        <v>41375</v>
      </c>
      <c r="B18" s="8">
        <v>91.241399999999999</v>
      </c>
      <c r="C18" s="9">
        <v>0.35930000000000001</v>
      </c>
      <c r="D18" s="9">
        <v>2.0750999999999999</v>
      </c>
      <c r="E18" s="9">
        <v>2.4344000000000001</v>
      </c>
      <c r="F18" s="9">
        <v>5.0132000000000003</v>
      </c>
      <c r="G18" s="78">
        <v>246.4573</v>
      </c>
      <c r="H18" s="60">
        <v>9.5114999999999998</v>
      </c>
      <c r="I18" s="9">
        <v>39.1633</v>
      </c>
      <c r="J18" s="79">
        <v>50.290500000000002</v>
      </c>
      <c r="K18" s="62">
        <v>4.8000000000000001E-2</v>
      </c>
      <c r="L18" s="23"/>
      <c r="M18" s="34"/>
      <c r="N18" s="34"/>
    </row>
    <row r="19" spans="1:14" x14ac:dyDescent="0.25">
      <c r="A19" s="25">
        <f>+'Gloria a Dios'!A19</f>
        <v>41376</v>
      </c>
      <c r="B19" s="8">
        <v>91.342799999999997</v>
      </c>
      <c r="C19" s="9">
        <v>0.35749999999999998</v>
      </c>
      <c r="D19" s="9">
        <v>2.0933000000000002</v>
      </c>
      <c r="E19" s="9">
        <v>2.4508000000000001</v>
      </c>
      <c r="F19" s="9">
        <v>4.9617000000000004</v>
      </c>
      <c r="G19" s="78">
        <v>245.02209999999999</v>
      </c>
      <c r="H19" s="60">
        <v>9.8225999999999996</v>
      </c>
      <c r="I19" s="9">
        <v>39.094099999999997</v>
      </c>
      <c r="J19" s="79">
        <v>50.244399999999999</v>
      </c>
      <c r="K19" s="62">
        <v>4.7199999999999999E-2</v>
      </c>
      <c r="L19" s="23"/>
      <c r="M19" s="34"/>
      <c r="N19" s="34"/>
    </row>
    <row r="20" spans="1:14" x14ac:dyDescent="0.25">
      <c r="A20" s="25">
        <f>+'Gloria a Dios'!A20</f>
        <v>41377</v>
      </c>
      <c r="B20" s="8">
        <v>91.180300000000003</v>
      </c>
      <c r="C20" s="9">
        <v>0.34960000000000002</v>
      </c>
      <c r="D20" s="9">
        <v>2.077</v>
      </c>
      <c r="E20" s="9">
        <v>2.4266000000000001</v>
      </c>
      <c r="F20" s="9">
        <v>5.2244000000000002</v>
      </c>
      <c r="G20" s="78">
        <v>242.5934</v>
      </c>
      <c r="H20" s="60">
        <v>10.478999999999999</v>
      </c>
      <c r="I20" s="9">
        <v>39.125300000000003</v>
      </c>
      <c r="J20" s="79">
        <v>50.275399999999998</v>
      </c>
      <c r="K20" s="62">
        <v>6.0400000000000002E-2</v>
      </c>
      <c r="L20" s="23"/>
      <c r="M20" s="34"/>
      <c r="N20" s="34"/>
    </row>
    <row r="21" spans="1:14" x14ac:dyDescent="0.25">
      <c r="A21" s="25">
        <f>+'Gloria a Dios'!A21</f>
        <v>41378</v>
      </c>
      <c r="B21" s="8">
        <v>91.341800000000006</v>
      </c>
      <c r="C21" s="9">
        <v>0.35549999999999998</v>
      </c>
      <c r="D21" s="9">
        <v>2.0442</v>
      </c>
      <c r="E21" s="9">
        <v>2.3996</v>
      </c>
      <c r="F21" s="9">
        <v>5.0050999999999997</v>
      </c>
      <c r="G21" s="78">
        <v>242.42689999999999</v>
      </c>
      <c r="H21" s="60">
        <v>10.335699999999999</v>
      </c>
      <c r="I21" s="9">
        <v>39.128500000000003</v>
      </c>
      <c r="J21" s="79">
        <v>50.287199999999999</v>
      </c>
      <c r="K21" s="62">
        <v>5.2299999999999999E-2</v>
      </c>
      <c r="L21" s="23"/>
      <c r="M21" s="34"/>
      <c r="N21" s="34"/>
    </row>
    <row r="22" spans="1:14" x14ac:dyDescent="0.25">
      <c r="A22" s="25">
        <f>+'Gloria a Dios'!A22</f>
        <v>41379</v>
      </c>
      <c r="B22" s="8">
        <v>90.927800000000005</v>
      </c>
      <c r="C22" s="9">
        <v>0.33829999999999999</v>
      </c>
      <c r="D22" s="9">
        <v>2.0663</v>
      </c>
      <c r="E22" s="9">
        <v>2.4045999999999998</v>
      </c>
      <c r="F22" s="9">
        <v>5.3098999999999998</v>
      </c>
      <c r="G22" s="78">
        <v>244.12700000000001</v>
      </c>
      <c r="H22" s="60">
        <v>10.353999999999999</v>
      </c>
      <c r="I22" s="9">
        <v>39.287999999999997</v>
      </c>
      <c r="J22" s="79">
        <v>50.379899999999999</v>
      </c>
      <c r="K22" s="62">
        <v>5.3800000000000001E-2</v>
      </c>
      <c r="L22" s="23"/>
      <c r="M22" s="34"/>
      <c r="N22" s="34"/>
    </row>
    <row r="23" spans="1:14" x14ac:dyDescent="0.25">
      <c r="A23" s="25">
        <f>+'Gloria a Dios'!A23</f>
        <v>41380</v>
      </c>
      <c r="B23" s="8">
        <v>91.144999999999996</v>
      </c>
      <c r="C23" s="9">
        <v>0.3528</v>
      </c>
      <c r="D23" s="9">
        <v>2.0825999999999998</v>
      </c>
      <c r="E23" s="9">
        <v>2.4352999999999998</v>
      </c>
      <c r="F23" s="9">
        <v>5.1737000000000002</v>
      </c>
      <c r="G23" s="78">
        <v>245.5795</v>
      </c>
      <c r="H23" s="60">
        <v>10.312799999999999</v>
      </c>
      <c r="I23" s="9">
        <v>39.164000000000001</v>
      </c>
      <c r="J23" s="79">
        <v>50.2926</v>
      </c>
      <c r="K23" s="62">
        <v>4.9299999999999997E-2</v>
      </c>
      <c r="L23" s="23"/>
      <c r="M23" s="34"/>
      <c r="N23" s="34"/>
    </row>
    <row r="24" spans="1:14" x14ac:dyDescent="0.25">
      <c r="A24" s="25">
        <f>+'Gloria a Dios'!A24</f>
        <v>41381</v>
      </c>
      <c r="B24" s="8">
        <v>90.676100000000005</v>
      </c>
      <c r="C24" s="9">
        <v>0.36980000000000002</v>
      </c>
      <c r="D24" s="9">
        <v>2.048</v>
      </c>
      <c r="E24" s="9">
        <v>2.4178000000000002</v>
      </c>
      <c r="F24" s="9">
        <v>5.4920999999999998</v>
      </c>
      <c r="G24" s="78">
        <v>244.56890000000001</v>
      </c>
      <c r="H24" s="60">
        <v>10.837199999999999</v>
      </c>
      <c r="I24" s="9">
        <v>39.372999999999998</v>
      </c>
      <c r="J24" s="79">
        <v>50.415500000000002</v>
      </c>
      <c r="K24" s="62">
        <v>7.5999999999999998E-2</v>
      </c>
      <c r="L24" s="23"/>
      <c r="M24" s="34"/>
      <c r="N24" s="34"/>
    </row>
    <row r="25" spans="1:14" x14ac:dyDescent="0.25">
      <c r="A25" s="25">
        <f>+'Gloria a Dios'!A25</f>
        <v>41382</v>
      </c>
      <c r="B25" s="8">
        <v>90.241</v>
      </c>
      <c r="C25" s="9">
        <v>0.34279999999999999</v>
      </c>
      <c r="D25" s="9">
        <v>2.0951</v>
      </c>
      <c r="E25" s="9">
        <v>2.4379</v>
      </c>
      <c r="F25" s="9">
        <v>5.9246999999999996</v>
      </c>
      <c r="G25" s="78">
        <v>245.75239999999999</v>
      </c>
      <c r="H25" s="60">
        <v>9.6043000000000003</v>
      </c>
      <c r="I25" s="9">
        <v>39.477600000000002</v>
      </c>
      <c r="J25" s="79">
        <v>50.473399999999998</v>
      </c>
      <c r="K25" s="62">
        <v>1.9E-2</v>
      </c>
      <c r="L25" s="23"/>
      <c r="M25" s="34"/>
      <c r="N25" s="34"/>
    </row>
    <row r="26" spans="1:14" x14ac:dyDescent="0.25">
      <c r="A26" s="25">
        <f>+'Gloria a Dios'!A26</f>
        <v>41383</v>
      </c>
      <c r="B26" s="8">
        <v>91.045000000000002</v>
      </c>
      <c r="C26" s="9">
        <v>0.30580000000000002</v>
      </c>
      <c r="D26" s="9">
        <v>2.1238999999999999</v>
      </c>
      <c r="E26" s="9">
        <v>2.4298000000000002</v>
      </c>
      <c r="F26" s="9">
        <v>5.3028000000000004</v>
      </c>
      <c r="G26" s="78">
        <v>246.31469999999999</v>
      </c>
      <c r="H26" s="60">
        <v>8.9763999999999999</v>
      </c>
      <c r="I26" s="9">
        <v>39.183999999999997</v>
      </c>
      <c r="J26" s="79">
        <v>50.317500000000003</v>
      </c>
      <c r="K26" s="62">
        <v>5.1299999999999998E-2</v>
      </c>
      <c r="L26" s="23"/>
      <c r="M26" s="34"/>
      <c r="N26" s="34"/>
    </row>
    <row r="27" spans="1:14" x14ac:dyDescent="0.25">
      <c r="A27" s="25">
        <f>+'Gloria a Dios'!A27</f>
        <v>41384</v>
      </c>
      <c r="B27" s="8">
        <v>91.122799999999998</v>
      </c>
      <c r="C27" s="9">
        <v>0.25850000000000001</v>
      </c>
      <c r="D27" s="9">
        <v>2.2694999999999999</v>
      </c>
      <c r="E27" s="9">
        <v>2.528</v>
      </c>
      <c r="F27" s="9">
        <v>5.2975000000000003</v>
      </c>
      <c r="G27" s="78">
        <v>239.0857</v>
      </c>
      <c r="H27" s="60">
        <v>9.2982999999999993</v>
      </c>
      <c r="I27" s="9">
        <v>39.021299999999997</v>
      </c>
      <c r="J27" s="79">
        <v>50.192</v>
      </c>
      <c r="K27" s="62">
        <v>5.7200000000000001E-2</v>
      </c>
      <c r="L27" s="23"/>
      <c r="M27" s="34"/>
      <c r="N27" s="34"/>
    </row>
    <row r="28" spans="1:14" x14ac:dyDescent="0.25">
      <c r="A28" s="25">
        <f>+'Gloria a Dios'!A28</f>
        <v>41385</v>
      </c>
      <c r="B28" s="8">
        <v>91.1524</v>
      </c>
      <c r="C28" s="9">
        <v>0.30149999999999999</v>
      </c>
      <c r="D28" s="9">
        <v>2.1583999999999999</v>
      </c>
      <c r="E28" s="9">
        <v>2.4599000000000002</v>
      </c>
      <c r="F28" s="9">
        <v>5.3334999999999999</v>
      </c>
      <c r="G28" s="78">
        <v>236.24170000000001</v>
      </c>
      <c r="H28" s="60">
        <v>10.070600000000001</v>
      </c>
      <c r="I28" s="9">
        <v>39.057099999999998</v>
      </c>
      <c r="J28" s="79">
        <v>50.232799999999997</v>
      </c>
      <c r="K28" s="62">
        <v>6.25E-2</v>
      </c>
      <c r="L28" s="23"/>
      <c r="M28" s="34"/>
      <c r="N28" s="34"/>
    </row>
    <row r="29" spans="1:14" x14ac:dyDescent="0.25">
      <c r="A29" s="25">
        <f>+'Gloria a Dios'!A29</f>
        <v>41386</v>
      </c>
      <c r="B29" s="8">
        <v>90.962100000000007</v>
      </c>
      <c r="C29" s="9">
        <v>0.30280000000000001</v>
      </c>
      <c r="D29" s="9">
        <v>2.1640000000000001</v>
      </c>
      <c r="E29" s="9">
        <v>2.4668000000000001</v>
      </c>
      <c r="F29" s="9">
        <v>5.4908000000000001</v>
      </c>
      <c r="G29" s="78">
        <v>236.1944</v>
      </c>
      <c r="H29" s="60">
        <v>10.640700000000001</v>
      </c>
      <c r="I29" s="9">
        <v>39.118299999999998</v>
      </c>
      <c r="J29" s="79">
        <v>50.265099999999997</v>
      </c>
      <c r="K29" s="62">
        <v>7.3400000000000007E-2</v>
      </c>
      <c r="L29" s="23"/>
      <c r="M29" s="34"/>
      <c r="N29" s="34"/>
    </row>
    <row r="30" spans="1:14" x14ac:dyDescent="0.25">
      <c r="A30" s="25">
        <f>+'Gloria a Dios'!A30</f>
        <v>41387</v>
      </c>
      <c r="B30" s="8">
        <v>90.829599999999999</v>
      </c>
      <c r="C30" s="9">
        <v>0.30080000000000001</v>
      </c>
      <c r="D30" s="9">
        <v>2.1579000000000002</v>
      </c>
      <c r="E30" s="9">
        <v>2.4586999999999999</v>
      </c>
      <c r="F30" s="9">
        <v>5.5834999999999999</v>
      </c>
      <c r="G30" s="78">
        <v>236.10380000000001</v>
      </c>
      <c r="H30" s="60">
        <v>10.8734</v>
      </c>
      <c r="I30" s="9">
        <v>39.177599999999998</v>
      </c>
      <c r="J30" s="79">
        <v>50.302799999999998</v>
      </c>
      <c r="K30" s="62">
        <v>7.3300000000000004E-2</v>
      </c>
      <c r="L30" s="23"/>
      <c r="M30" s="34"/>
      <c r="N30" s="34"/>
    </row>
    <row r="31" spans="1:14" x14ac:dyDescent="0.25">
      <c r="A31" s="25">
        <f>+'Gloria a Dios'!A31</f>
        <v>41388</v>
      </c>
      <c r="B31" s="8">
        <v>91.520300000000006</v>
      </c>
      <c r="C31" s="9">
        <v>0.29759999999999998</v>
      </c>
      <c r="D31" s="9">
        <v>2.1555</v>
      </c>
      <c r="E31" s="9">
        <v>2.4531000000000001</v>
      </c>
      <c r="F31" s="9">
        <v>5.0258000000000003</v>
      </c>
      <c r="G31" s="78">
        <v>237.6473</v>
      </c>
      <c r="H31" s="60">
        <v>11.042899999999999</v>
      </c>
      <c r="I31" s="9">
        <v>38.939300000000003</v>
      </c>
      <c r="J31" s="79">
        <v>50.168799999999997</v>
      </c>
      <c r="K31" s="62">
        <v>8.77E-2</v>
      </c>
      <c r="L31" s="23"/>
      <c r="M31" s="34"/>
      <c r="N31" s="34"/>
    </row>
    <row r="32" spans="1:14" x14ac:dyDescent="0.25">
      <c r="A32" s="25">
        <f>+'Gloria a Dios'!A32</f>
        <v>41389</v>
      </c>
      <c r="B32" s="8">
        <v>91.451800000000006</v>
      </c>
      <c r="C32" s="9">
        <v>0.28310000000000002</v>
      </c>
      <c r="D32" s="9">
        <v>2.2109999999999999</v>
      </c>
      <c r="E32" s="9">
        <v>2.4941</v>
      </c>
      <c r="F32" s="9">
        <v>5.0778999999999996</v>
      </c>
      <c r="G32" s="78">
        <v>237.43879999999999</v>
      </c>
      <c r="H32" s="60">
        <v>9.9863</v>
      </c>
      <c r="I32" s="9">
        <v>38.919699999999999</v>
      </c>
      <c r="J32" s="79">
        <v>50.143599999999999</v>
      </c>
      <c r="K32" s="62">
        <v>6.13E-2</v>
      </c>
      <c r="L32" s="23"/>
      <c r="M32" s="34"/>
      <c r="N32" s="34"/>
    </row>
    <row r="33" spans="1:14" x14ac:dyDescent="0.25">
      <c r="A33" s="25">
        <f>+'Gloria a Dios'!A33</f>
        <v>41390</v>
      </c>
      <c r="B33" s="8">
        <v>91.236800000000002</v>
      </c>
      <c r="C33" s="9">
        <v>0.27689999999999998</v>
      </c>
      <c r="D33" s="9">
        <v>2.2513000000000001</v>
      </c>
      <c r="E33" s="9">
        <v>2.5282</v>
      </c>
      <c r="F33" s="9">
        <v>5.2454999999999998</v>
      </c>
      <c r="G33" s="78">
        <v>235.48070000000001</v>
      </c>
      <c r="H33" s="60">
        <v>10.79</v>
      </c>
      <c r="I33" s="9">
        <v>38.963700000000003</v>
      </c>
      <c r="J33" s="79">
        <v>50.155700000000003</v>
      </c>
      <c r="K33" s="62">
        <v>5.0099999999999999E-2</v>
      </c>
      <c r="L33" s="23"/>
      <c r="M33" s="34"/>
      <c r="N33" s="34"/>
    </row>
    <row r="34" spans="1:14" x14ac:dyDescent="0.25">
      <c r="A34" s="25">
        <f>+'Gloria a Dios'!A34</f>
        <v>41391</v>
      </c>
      <c r="B34" s="8">
        <v>91.195899999999995</v>
      </c>
      <c r="C34" s="9">
        <v>0.3392</v>
      </c>
      <c r="D34" s="9">
        <v>2.1019999999999999</v>
      </c>
      <c r="E34" s="9">
        <v>2.4411999999999998</v>
      </c>
      <c r="F34" s="9">
        <v>5.3403</v>
      </c>
      <c r="G34" s="78">
        <v>234.21199999999999</v>
      </c>
      <c r="H34" s="60">
        <v>10.3742</v>
      </c>
      <c r="I34" s="9">
        <v>39.046100000000003</v>
      </c>
      <c r="J34" s="79">
        <v>50.226199999999999</v>
      </c>
      <c r="K34" s="62">
        <v>5.9400000000000001E-2</v>
      </c>
      <c r="L34" s="23"/>
      <c r="M34" s="34"/>
      <c r="N34" s="34"/>
    </row>
    <row r="35" spans="1:14" x14ac:dyDescent="0.25">
      <c r="A35" s="25">
        <f>+'Gloria a Dios'!A35</f>
        <v>41392</v>
      </c>
      <c r="B35" s="8">
        <v>91.150400000000005</v>
      </c>
      <c r="C35" s="9">
        <v>0.31430000000000002</v>
      </c>
      <c r="D35" s="9">
        <v>2.1280999999999999</v>
      </c>
      <c r="E35" s="9">
        <v>2.4424000000000001</v>
      </c>
      <c r="F35" s="9">
        <v>5.3250999999999999</v>
      </c>
      <c r="G35" s="78">
        <v>237.86689999999999</v>
      </c>
      <c r="H35" s="60">
        <v>10.834099999999999</v>
      </c>
      <c r="I35" s="9">
        <v>39.083799999999997</v>
      </c>
      <c r="J35" s="79">
        <v>50.252899999999997</v>
      </c>
      <c r="K35" s="62">
        <v>6.5299999999999997E-2</v>
      </c>
      <c r="L35" s="23"/>
      <c r="M35" s="34"/>
      <c r="N35" s="34"/>
    </row>
    <row r="36" spans="1:14" x14ac:dyDescent="0.25">
      <c r="A36" s="25">
        <f>+'Gloria a Dios'!A36</f>
        <v>41393</v>
      </c>
      <c r="B36" s="8">
        <v>91.257999999999996</v>
      </c>
      <c r="C36" s="9">
        <v>0.31230000000000002</v>
      </c>
      <c r="D36" s="9">
        <v>2.1267</v>
      </c>
      <c r="E36" s="9">
        <v>2.4390000000000001</v>
      </c>
      <c r="F36" s="9">
        <v>5.1828000000000003</v>
      </c>
      <c r="G36" s="78">
        <v>237.69630000000001</v>
      </c>
      <c r="H36" s="60">
        <v>11.249599999999999</v>
      </c>
      <c r="I36" s="9">
        <v>39.066200000000002</v>
      </c>
      <c r="J36" s="79">
        <v>50.244500000000002</v>
      </c>
      <c r="K36" s="62">
        <v>5.0200000000000002E-2</v>
      </c>
      <c r="L36" s="23"/>
      <c r="M36" s="34"/>
      <c r="N36" s="34"/>
    </row>
    <row r="37" spans="1:14" ht="15.75" thickBot="1" x14ac:dyDescent="0.3">
      <c r="A37" s="25">
        <f>+'Gloria a Dios'!A37</f>
        <v>41394</v>
      </c>
      <c r="B37" s="8">
        <v>91.501499999999993</v>
      </c>
      <c r="C37" s="9">
        <v>0.32050000000000001</v>
      </c>
      <c r="D37" s="9">
        <v>2.1177000000000001</v>
      </c>
      <c r="E37" s="9">
        <v>2.4382000000000001</v>
      </c>
      <c r="F37" s="9">
        <v>4.9896000000000003</v>
      </c>
      <c r="G37" s="78">
        <v>238.72810000000001</v>
      </c>
      <c r="H37" s="60">
        <v>11.5044</v>
      </c>
      <c r="I37" s="9">
        <v>38.984499999999997</v>
      </c>
      <c r="J37" s="79">
        <v>50.195999999999998</v>
      </c>
      <c r="K37" s="62">
        <v>2.8400000000000002E-2</v>
      </c>
      <c r="L37" s="23"/>
      <c r="M37" s="34"/>
      <c r="N37" s="34"/>
    </row>
    <row r="38" spans="1:14" x14ac:dyDescent="0.25">
      <c r="A38" s="90" t="s">
        <v>18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10"/>
      <c r="M38" s="10"/>
      <c r="N38" s="10"/>
    </row>
    <row r="39" spans="1:14" ht="6.75" customHeight="1" thickBot="1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35"/>
      <c r="N39" s="35"/>
    </row>
    <row r="40" spans="1:14" x14ac:dyDescent="0.25">
      <c r="A40" s="30" t="s">
        <v>19</v>
      </c>
      <c r="B40" s="12">
        <f t="shared" ref="B40:K40" si="0">+MIN(B8:B37)</f>
        <v>90.241</v>
      </c>
      <c r="C40" s="12">
        <f t="shared" si="0"/>
        <v>0.25850000000000001</v>
      </c>
      <c r="D40" s="12">
        <f t="shared" si="0"/>
        <v>1.9557</v>
      </c>
      <c r="E40" s="12">
        <f t="shared" si="0"/>
        <v>2.2877999999999998</v>
      </c>
      <c r="F40" s="12">
        <f t="shared" si="0"/>
        <v>4.9617000000000004</v>
      </c>
      <c r="G40" s="12">
        <f t="shared" si="0"/>
        <v>234.21199999999999</v>
      </c>
      <c r="H40" s="12">
        <f t="shared" si="0"/>
        <v>8.9763999999999999</v>
      </c>
      <c r="I40" s="12">
        <f t="shared" si="0"/>
        <v>38.919699999999999</v>
      </c>
      <c r="J40" s="12">
        <f t="shared" si="0"/>
        <v>50.143599999999999</v>
      </c>
      <c r="K40" s="26">
        <f t="shared" si="0"/>
        <v>1.9E-2</v>
      </c>
      <c r="L40" s="13"/>
      <c r="M40" s="69">
        <f>+MIN(M8:M37)</f>
        <v>0</v>
      </c>
      <c r="N40" s="26">
        <f>+MIN(N8:N37)</f>
        <v>0</v>
      </c>
    </row>
    <row r="41" spans="1:14" x14ac:dyDescent="0.25">
      <c r="A41" s="31" t="s">
        <v>20</v>
      </c>
      <c r="B41" s="14">
        <f t="shared" ref="B41:K41" si="1">+IF(ISERROR(AVERAGE(B8:B37)),"",AVERAGE(B8:B37))</f>
        <v>91.148616666666655</v>
      </c>
      <c r="C41" s="14">
        <f t="shared" si="1"/>
        <v>0.33900333333333327</v>
      </c>
      <c r="D41" s="14">
        <f t="shared" si="1"/>
        <v>2.0858466666666664</v>
      </c>
      <c r="E41" s="14">
        <f t="shared" si="1"/>
        <v>2.4248400000000006</v>
      </c>
      <c r="F41" s="14">
        <f t="shared" si="1"/>
        <v>5.2454133333333344</v>
      </c>
      <c r="G41" s="14">
        <f t="shared" si="1"/>
        <v>241.45307999999994</v>
      </c>
      <c r="H41" s="14">
        <f t="shared" si="1"/>
        <v>10.362396666666665</v>
      </c>
      <c r="I41" s="14">
        <f t="shared" si="1"/>
        <v>39.13995666666667</v>
      </c>
      <c r="J41" s="14">
        <f t="shared" si="1"/>
        <v>50.286756666666662</v>
      </c>
      <c r="K41" s="27">
        <f t="shared" si="1"/>
        <v>5.5936666666666655E-2</v>
      </c>
      <c r="L41" s="13"/>
      <c r="M41" s="70" t="str">
        <f>+IF(ISERROR(AVERAGE(M8:M37)),"",AVERAGE(M8:M37))</f>
        <v/>
      </c>
      <c r="N41" s="27" t="str">
        <f>+IF(ISERROR(AVERAGE(N8:N37)),"",AVERAGE(N8:N37))</f>
        <v/>
      </c>
    </row>
    <row r="42" spans="1:14" x14ac:dyDescent="0.25">
      <c r="A42" s="32" t="s">
        <v>21</v>
      </c>
      <c r="B42" s="15">
        <f t="shared" ref="B42:K42" si="2">+MAX(B8:B37)</f>
        <v>91.617800000000003</v>
      </c>
      <c r="C42" s="15">
        <f t="shared" si="2"/>
        <v>0.43990000000000001</v>
      </c>
      <c r="D42" s="15">
        <f t="shared" si="2"/>
        <v>2.2694999999999999</v>
      </c>
      <c r="E42" s="15">
        <f t="shared" si="2"/>
        <v>2.5282</v>
      </c>
      <c r="F42" s="15">
        <f t="shared" si="2"/>
        <v>5.9246999999999996</v>
      </c>
      <c r="G42" s="15">
        <f t="shared" si="2"/>
        <v>246.89709999999999</v>
      </c>
      <c r="H42" s="15">
        <f t="shared" si="2"/>
        <v>11.5044</v>
      </c>
      <c r="I42" s="15">
        <f t="shared" si="2"/>
        <v>39.477600000000002</v>
      </c>
      <c r="J42" s="15">
        <f t="shared" si="2"/>
        <v>50.473399999999998</v>
      </c>
      <c r="K42" s="28">
        <f t="shared" si="2"/>
        <v>8.77E-2</v>
      </c>
      <c r="L42" s="13"/>
      <c r="M42" s="71">
        <f>+MAX(M8:M37)</f>
        <v>0</v>
      </c>
      <c r="N42" s="28">
        <f>+MAX(N8:N37)</f>
        <v>0</v>
      </c>
    </row>
    <row r="43" spans="1:14" ht="15.75" thickBot="1" x14ac:dyDescent="0.3">
      <c r="A43" s="33" t="s">
        <v>22</v>
      </c>
      <c r="B43" s="19">
        <f t="shared" ref="B43:K43" si="3">IF(ISERROR(STDEV(B8:B37)),"",STDEV(B8:B37))</f>
        <v>0.29115866877408708</v>
      </c>
      <c r="C43" s="19">
        <f t="shared" si="3"/>
        <v>4.4294558577101593E-2</v>
      </c>
      <c r="D43" s="19">
        <f t="shared" si="3"/>
        <v>8.2596646560187323E-2</v>
      </c>
      <c r="E43" s="19">
        <f t="shared" si="3"/>
        <v>5.2369157809298142E-2</v>
      </c>
      <c r="F43" s="19">
        <f t="shared" si="3"/>
        <v>0.23909018891786749</v>
      </c>
      <c r="G43" s="19">
        <f t="shared" si="3"/>
        <v>4.0099378486369348</v>
      </c>
      <c r="H43" s="19">
        <f t="shared" si="3"/>
        <v>0.62604134846550319</v>
      </c>
      <c r="I43" s="19">
        <f t="shared" si="3"/>
        <v>0.13247019881736641</v>
      </c>
      <c r="J43" s="19">
        <f t="shared" si="3"/>
        <v>8.2899044058102334E-2</v>
      </c>
      <c r="K43" s="29">
        <f t="shared" si="3"/>
        <v>1.5116638089417846E-2</v>
      </c>
      <c r="L43" s="13"/>
      <c r="M43" s="72" t="str">
        <f>IF(ISERROR(STDEV(M8:M37)),"",STDEV(M8:M37))</f>
        <v/>
      </c>
      <c r="N43" s="29" t="str">
        <f>IF(ISERROR(STDEV(N8:N37)),"",STDEV(N8:N37))</f>
        <v/>
      </c>
    </row>
    <row r="44" spans="1:14" ht="6.75" customHeight="1" x14ac:dyDescent="0.25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4" x14ac:dyDescent="0.25">
      <c r="A45" s="18" t="s">
        <v>23</v>
      </c>
      <c r="B45" s="91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3"/>
    </row>
    <row r="46" spans="1:14" x14ac:dyDescent="0.25">
      <c r="A46" s="16"/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6"/>
    </row>
    <row r="47" spans="1:14" x14ac:dyDescent="0.25">
      <c r="A47" s="16"/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6"/>
    </row>
    <row r="48" spans="1:14" x14ac:dyDescent="0.25">
      <c r="A48" s="16"/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6"/>
    </row>
    <row r="49" spans="1:14" x14ac:dyDescent="0.25">
      <c r="A49" s="16"/>
      <c r="B49" s="97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9"/>
    </row>
  </sheetData>
  <protectedRanges>
    <protectedRange sqref="A5:L5 A3:B4 L3:L4" name="Rango1"/>
    <protectedRange sqref="C4:K4" name="Rango1_1"/>
    <protectedRange sqref="C3:K3" name="Rango1_1_1"/>
  </protectedRanges>
  <mergeCells count="9">
    <mergeCell ref="A38:K38"/>
    <mergeCell ref="B45:N49"/>
    <mergeCell ref="A1:N1"/>
    <mergeCell ref="A3:B3"/>
    <mergeCell ref="C3:K3"/>
    <mergeCell ref="A4:B4"/>
    <mergeCell ref="C4:K4"/>
    <mergeCell ref="A5:B5"/>
    <mergeCell ref="C5:D5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decimal" allowBlank="1" showInputMessage="1" showErrorMessage="1" errorTitle="Error" error="El valor deberá estar entre 0 y 100" sqref="B8:F37 N8">
      <formula1>0</formula1>
      <formula2>100</formula2>
    </dataValidation>
  </dataValidations>
  <printOptions horizontalCentered="1" verticalCentered="1"/>
  <pageMargins left="0.70866141732283472" right="0.70866141732283472" top="0.43" bottom="0.39" header="0.31496062992125984" footer="0.31496062992125984"/>
  <pageSetup scale="73" orientation="landscape" verticalDpi="300" r:id="rId1"/>
  <ignoredErrors>
    <ignoredError sqref="B40:K43 A8 A9:A37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view="pageBreakPreview" topLeftCell="A10" zoomScale="60" zoomScaleNormal="100" workbookViewId="0">
      <selection activeCell="G20" sqref="G20"/>
    </sheetView>
  </sheetViews>
  <sheetFormatPr baseColWidth="10" defaultRowHeight="15" x14ac:dyDescent="0.25"/>
  <sheetData>
    <row r="1" spans="1:11" ht="32.25" customHeight="1" x14ac:dyDescent="0.25">
      <c r="A1" s="115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</row>
    <row r="2" spans="1:11" x14ac:dyDescent="0.25">
      <c r="A2" s="105" t="s">
        <v>1</v>
      </c>
      <c r="B2" s="118"/>
      <c r="C2" s="104" t="s">
        <v>26</v>
      </c>
      <c r="D2" s="104"/>
      <c r="E2" s="104"/>
      <c r="F2" s="104"/>
      <c r="G2" s="104"/>
      <c r="H2" s="104"/>
      <c r="I2" s="104"/>
      <c r="J2" s="104"/>
      <c r="K2" s="104"/>
    </row>
    <row r="3" spans="1:11" x14ac:dyDescent="0.25">
      <c r="A3" s="105" t="s">
        <v>2</v>
      </c>
      <c r="B3" s="118"/>
      <c r="C3" s="104" t="s">
        <v>25</v>
      </c>
      <c r="D3" s="104"/>
      <c r="E3" s="104"/>
      <c r="F3" s="104"/>
      <c r="G3" s="104"/>
      <c r="H3" s="104"/>
      <c r="I3" s="104"/>
      <c r="J3" s="104"/>
      <c r="K3" s="104"/>
    </row>
    <row r="4" spans="1:11" x14ac:dyDescent="0.25">
      <c r="A4" s="105" t="s">
        <v>3</v>
      </c>
      <c r="B4" s="105"/>
      <c r="C4" s="104" t="s">
        <v>4</v>
      </c>
      <c r="D4" s="104"/>
      <c r="E4" s="20"/>
      <c r="F4" s="20"/>
      <c r="G4" s="20"/>
      <c r="H4" s="20"/>
      <c r="I4" s="20"/>
      <c r="J4" s="20"/>
      <c r="K4" s="20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  <c r="F6" s="44" t="s">
        <v>10</v>
      </c>
      <c r="G6" s="44" t="s">
        <v>11</v>
      </c>
      <c r="H6" s="44" t="s">
        <v>12</v>
      </c>
      <c r="I6" s="44" t="s">
        <v>13</v>
      </c>
      <c r="J6" s="44" t="s">
        <v>14</v>
      </c>
      <c r="K6" s="81" t="s">
        <v>15</v>
      </c>
    </row>
    <row r="7" spans="1:11" x14ac:dyDescent="0.25">
      <c r="A7" s="47">
        <v>41365</v>
      </c>
      <c r="B7" s="49"/>
      <c r="C7" s="50"/>
      <c r="D7" s="50"/>
      <c r="E7" s="50"/>
      <c r="F7" s="51"/>
      <c r="G7" s="58">
        <v>245.6986</v>
      </c>
      <c r="H7" s="73">
        <v>12.381500000000001</v>
      </c>
      <c r="I7" s="49"/>
      <c r="J7" s="51"/>
      <c r="K7" s="76">
        <v>0.32650000000000001</v>
      </c>
    </row>
    <row r="8" spans="1:11" x14ac:dyDescent="0.25">
      <c r="A8" s="48">
        <f>+A7+1</f>
        <v>41366</v>
      </c>
      <c r="B8" s="52"/>
      <c r="C8" s="53"/>
      <c r="D8" s="53"/>
      <c r="E8" s="53"/>
      <c r="F8" s="54"/>
      <c r="G8" s="74">
        <v>245.37450000000001</v>
      </c>
      <c r="H8" s="74">
        <v>13.138400000000001</v>
      </c>
      <c r="I8" s="52"/>
      <c r="J8" s="54"/>
      <c r="K8" s="77">
        <v>0.35039999999999999</v>
      </c>
    </row>
    <row r="9" spans="1:11" x14ac:dyDescent="0.25">
      <c r="A9" s="48">
        <f>+A8+1</f>
        <v>41367</v>
      </c>
      <c r="B9" s="52"/>
      <c r="C9" s="53"/>
      <c r="D9" s="53"/>
      <c r="E9" s="53"/>
      <c r="F9" s="54"/>
      <c r="G9" s="74">
        <v>247.31950000000001</v>
      </c>
      <c r="H9" s="74">
        <v>12.9091</v>
      </c>
      <c r="I9" s="52"/>
      <c r="J9" s="54"/>
      <c r="K9" s="77">
        <v>0.35799999999999998</v>
      </c>
    </row>
    <row r="10" spans="1:11" x14ac:dyDescent="0.25">
      <c r="A10" s="48">
        <f t="shared" ref="A10:A36" si="0">+A9+1</f>
        <v>41368</v>
      </c>
      <c r="B10" s="52"/>
      <c r="C10" s="53"/>
      <c r="D10" s="53"/>
      <c r="E10" s="53"/>
      <c r="F10" s="54"/>
      <c r="G10" s="74">
        <v>248.1585</v>
      </c>
      <c r="H10" s="74">
        <v>11.4872</v>
      </c>
      <c r="I10" s="52"/>
      <c r="J10" s="54"/>
      <c r="K10" s="77">
        <v>0.2132</v>
      </c>
    </row>
    <row r="11" spans="1:11" x14ac:dyDescent="0.25">
      <c r="A11" s="48">
        <f t="shared" si="0"/>
        <v>41369</v>
      </c>
      <c r="B11" s="52"/>
      <c r="C11" s="53"/>
      <c r="D11" s="53"/>
      <c r="E11" s="53"/>
      <c r="F11" s="54"/>
      <c r="G11" s="74">
        <v>249.58459999999999</v>
      </c>
      <c r="H11" s="74">
        <v>12.5345</v>
      </c>
      <c r="I11" s="52"/>
      <c r="J11" s="54"/>
      <c r="K11" s="77">
        <v>0.22939999999999999</v>
      </c>
    </row>
    <row r="12" spans="1:11" x14ac:dyDescent="0.25">
      <c r="A12" s="48">
        <f t="shared" si="0"/>
        <v>41370</v>
      </c>
      <c r="B12" s="52"/>
      <c r="C12" s="53"/>
      <c r="D12" s="53"/>
      <c r="E12" s="53"/>
      <c r="F12" s="54"/>
      <c r="G12" s="74">
        <v>248.83029999999999</v>
      </c>
      <c r="H12" s="74">
        <v>12.802</v>
      </c>
      <c r="I12" s="52"/>
      <c r="J12" s="54"/>
      <c r="K12" s="77">
        <v>0.27629999999999999</v>
      </c>
    </row>
    <row r="13" spans="1:11" x14ac:dyDescent="0.25">
      <c r="A13" s="48">
        <f t="shared" si="0"/>
        <v>41371</v>
      </c>
      <c r="B13" s="52"/>
      <c r="C13" s="53"/>
      <c r="D13" s="53"/>
      <c r="E13" s="53"/>
      <c r="F13" s="54"/>
      <c r="G13" s="74">
        <v>247.48339999999999</v>
      </c>
      <c r="H13" s="74">
        <v>12.404400000000001</v>
      </c>
      <c r="I13" s="52"/>
      <c r="J13" s="54"/>
      <c r="K13" s="77">
        <v>0.1837</v>
      </c>
    </row>
    <row r="14" spans="1:11" x14ac:dyDescent="0.25">
      <c r="A14" s="48">
        <f t="shared" si="0"/>
        <v>41372</v>
      </c>
      <c r="B14" s="52"/>
      <c r="C14" s="53"/>
      <c r="D14" s="53"/>
      <c r="E14" s="53"/>
      <c r="F14" s="54"/>
      <c r="G14" s="74">
        <v>250.30770000000001</v>
      </c>
      <c r="H14" s="74">
        <v>12.757999999999999</v>
      </c>
      <c r="I14" s="52"/>
      <c r="J14" s="54"/>
      <c r="K14" s="77">
        <v>0.40289999999999998</v>
      </c>
    </row>
    <row r="15" spans="1:11" x14ac:dyDescent="0.25">
      <c r="A15" s="48">
        <f t="shared" si="0"/>
        <v>41373</v>
      </c>
      <c r="B15" s="52"/>
      <c r="C15" s="53"/>
      <c r="D15" s="53"/>
      <c r="E15" s="53"/>
      <c r="F15" s="54"/>
      <c r="G15" s="74">
        <v>254.74510000000001</v>
      </c>
      <c r="H15" s="74">
        <v>12.9993</v>
      </c>
      <c r="I15" s="52"/>
      <c r="J15" s="54"/>
      <c r="K15" s="77">
        <v>0.2109</v>
      </c>
    </row>
    <row r="16" spans="1:11" x14ac:dyDescent="0.25">
      <c r="A16" s="48">
        <f t="shared" si="0"/>
        <v>41374</v>
      </c>
      <c r="B16" s="52"/>
      <c r="C16" s="53"/>
      <c r="D16" s="53"/>
      <c r="E16" s="53"/>
      <c r="F16" s="54"/>
      <c r="G16" s="74">
        <v>282.63799999999998</v>
      </c>
      <c r="H16" s="74">
        <v>10.4747</v>
      </c>
      <c r="I16" s="52"/>
      <c r="J16" s="54"/>
      <c r="K16" s="77">
        <v>6.2399999999999997E-2</v>
      </c>
    </row>
    <row r="17" spans="1:11" x14ac:dyDescent="0.25">
      <c r="A17" s="48">
        <f t="shared" si="0"/>
        <v>41375</v>
      </c>
      <c r="B17" s="52"/>
      <c r="C17" s="53"/>
      <c r="D17" s="53"/>
      <c r="E17" s="53"/>
      <c r="F17" s="54"/>
      <c r="G17" s="74">
        <v>249.14949999999999</v>
      </c>
      <c r="H17" s="74">
        <v>10.9526</v>
      </c>
      <c r="I17" s="52"/>
      <c r="J17" s="54"/>
      <c r="K17" s="77">
        <v>0.1951</v>
      </c>
    </row>
    <row r="18" spans="1:11" x14ac:dyDescent="0.25">
      <c r="A18" s="48">
        <f t="shared" si="0"/>
        <v>41376</v>
      </c>
      <c r="B18" s="52"/>
      <c r="C18" s="53"/>
      <c r="D18" s="53"/>
      <c r="E18" s="53"/>
      <c r="F18" s="54"/>
      <c r="G18" s="74">
        <v>248.26169999999999</v>
      </c>
      <c r="H18" s="74">
        <v>11.914099999999999</v>
      </c>
      <c r="I18" s="52"/>
      <c r="J18" s="54"/>
      <c r="K18" s="77">
        <v>0.25309999999999999</v>
      </c>
    </row>
    <row r="19" spans="1:11" x14ac:dyDescent="0.25">
      <c r="A19" s="48">
        <f t="shared" si="0"/>
        <v>41377</v>
      </c>
      <c r="B19" s="52"/>
      <c r="C19" s="53"/>
      <c r="D19" s="53"/>
      <c r="E19" s="53"/>
      <c r="F19" s="54"/>
      <c r="G19" s="74">
        <v>245.62459999999999</v>
      </c>
      <c r="H19" s="74">
        <v>12.416</v>
      </c>
      <c r="I19" s="52"/>
      <c r="J19" s="54"/>
      <c r="K19" s="77">
        <v>0.33829999999999999</v>
      </c>
    </row>
    <row r="20" spans="1:11" x14ac:dyDescent="0.25">
      <c r="A20" s="48">
        <f t="shared" si="0"/>
        <v>41378</v>
      </c>
      <c r="B20" s="52"/>
      <c r="C20" s="53"/>
      <c r="D20" s="53"/>
      <c r="E20" s="53"/>
      <c r="F20" s="54"/>
      <c r="G20" s="74">
        <v>249.0085</v>
      </c>
      <c r="H20" s="74">
        <v>12.6455</v>
      </c>
      <c r="I20" s="52"/>
      <c r="J20" s="54"/>
      <c r="K20" s="77">
        <v>0.2702</v>
      </c>
    </row>
    <row r="21" spans="1:11" x14ac:dyDescent="0.25">
      <c r="A21" s="48">
        <f t="shared" si="0"/>
        <v>41379</v>
      </c>
      <c r="B21" s="52"/>
      <c r="C21" s="53"/>
      <c r="D21" s="53"/>
      <c r="E21" s="53"/>
      <c r="F21" s="54"/>
      <c r="G21" s="74">
        <v>252.27430000000001</v>
      </c>
      <c r="H21" s="74">
        <v>12.4236</v>
      </c>
      <c r="I21" s="52"/>
      <c r="J21" s="54"/>
      <c r="K21" s="77">
        <v>0.1842</v>
      </c>
    </row>
    <row r="22" spans="1:11" x14ac:dyDescent="0.25">
      <c r="A22" s="48">
        <f t="shared" si="0"/>
        <v>41380</v>
      </c>
      <c r="B22" s="52"/>
      <c r="C22" s="53"/>
      <c r="D22" s="53"/>
      <c r="E22" s="53"/>
      <c r="F22" s="54"/>
      <c r="G22" s="74">
        <v>250.6172</v>
      </c>
      <c r="H22" s="74">
        <v>12.400499999999999</v>
      </c>
      <c r="I22" s="52"/>
      <c r="J22" s="54"/>
      <c r="K22" s="77">
        <v>0.1946</v>
      </c>
    </row>
    <row r="23" spans="1:11" x14ac:dyDescent="0.25">
      <c r="A23" s="48">
        <f t="shared" si="0"/>
        <v>41381</v>
      </c>
      <c r="B23" s="52"/>
      <c r="C23" s="53"/>
      <c r="D23" s="53"/>
      <c r="E23" s="53"/>
      <c r="F23" s="54"/>
      <c r="G23" s="74">
        <v>251.25550000000001</v>
      </c>
      <c r="H23" s="74">
        <v>12.8276</v>
      </c>
      <c r="I23" s="52"/>
      <c r="J23" s="54"/>
      <c r="K23" s="77">
        <v>0.45319999999999999</v>
      </c>
    </row>
    <row r="24" spans="1:11" x14ac:dyDescent="0.25">
      <c r="A24" s="48">
        <f t="shared" si="0"/>
        <v>41382</v>
      </c>
      <c r="B24" s="52"/>
      <c r="C24" s="53"/>
      <c r="D24" s="53"/>
      <c r="E24" s="53"/>
      <c r="F24" s="54"/>
      <c r="G24" s="74">
        <v>252.51920000000001</v>
      </c>
      <c r="H24" s="74">
        <v>12.1656</v>
      </c>
      <c r="I24" s="52"/>
      <c r="J24" s="54"/>
      <c r="K24" s="77">
        <v>0.14960000000000001</v>
      </c>
    </row>
    <row r="25" spans="1:11" x14ac:dyDescent="0.25">
      <c r="A25" s="48">
        <f t="shared" si="0"/>
        <v>41383</v>
      </c>
      <c r="B25" s="52"/>
      <c r="C25" s="53"/>
      <c r="D25" s="53"/>
      <c r="E25" s="53"/>
      <c r="F25" s="54"/>
      <c r="G25" s="74">
        <v>252.23230000000001</v>
      </c>
      <c r="H25" s="74">
        <v>10.2111</v>
      </c>
      <c r="I25" s="52"/>
      <c r="J25" s="54"/>
      <c r="K25" s="77">
        <v>0.21790000000000001</v>
      </c>
    </row>
    <row r="26" spans="1:11" x14ac:dyDescent="0.25">
      <c r="A26" s="48">
        <f t="shared" si="0"/>
        <v>41384</v>
      </c>
      <c r="B26" s="52"/>
      <c r="C26" s="53"/>
      <c r="D26" s="53"/>
      <c r="E26" s="53"/>
      <c r="F26" s="54"/>
      <c r="G26" s="74">
        <v>245.99950000000001</v>
      </c>
      <c r="H26" s="74">
        <v>11.419499999999999</v>
      </c>
      <c r="I26" s="52"/>
      <c r="J26" s="54"/>
      <c r="K26" s="77">
        <v>0.23369999999999999</v>
      </c>
    </row>
    <row r="27" spans="1:11" x14ac:dyDescent="0.25">
      <c r="A27" s="48">
        <f t="shared" si="0"/>
        <v>41385</v>
      </c>
      <c r="B27" s="52"/>
      <c r="C27" s="53"/>
      <c r="D27" s="53"/>
      <c r="E27" s="53"/>
      <c r="F27" s="54"/>
      <c r="G27" s="74">
        <v>240.33539999999999</v>
      </c>
      <c r="H27" s="74">
        <v>12.3979</v>
      </c>
      <c r="I27" s="52"/>
      <c r="J27" s="54"/>
      <c r="K27" s="77">
        <v>0.28689999999999999</v>
      </c>
    </row>
    <row r="28" spans="1:11" x14ac:dyDescent="0.25">
      <c r="A28" s="48">
        <f t="shared" si="0"/>
        <v>41386</v>
      </c>
      <c r="B28" s="52"/>
      <c r="C28" s="53"/>
      <c r="D28" s="53"/>
      <c r="E28" s="53"/>
      <c r="F28" s="54"/>
      <c r="G28" s="74">
        <v>240.01320000000001</v>
      </c>
      <c r="H28" s="74">
        <v>12.500299999999999</v>
      </c>
      <c r="I28" s="52"/>
      <c r="J28" s="54"/>
      <c r="K28" s="77">
        <v>0.47049999999999997</v>
      </c>
    </row>
    <row r="29" spans="1:11" x14ac:dyDescent="0.25">
      <c r="A29" s="48">
        <f t="shared" si="0"/>
        <v>41387</v>
      </c>
      <c r="B29" s="52"/>
      <c r="C29" s="53"/>
      <c r="D29" s="53"/>
      <c r="E29" s="53"/>
      <c r="F29" s="54"/>
      <c r="G29" s="74">
        <v>246.62559999999999</v>
      </c>
      <c r="H29" s="74">
        <v>12.7837</v>
      </c>
      <c r="I29" s="52"/>
      <c r="J29" s="54"/>
      <c r="K29" s="77">
        <v>0.30130000000000001</v>
      </c>
    </row>
    <row r="30" spans="1:11" x14ac:dyDescent="0.25">
      <c r="A30" s="48">
        <f t="shared" si="0"/>
        <v>41388</v>
      </c>
      <c r="B30" s="52"/>
      <c r="C30" s="53"/>
      <c r="D30" s="53"/>
      <c r="E30" s="53"/>
      <c r="F30" s="54"/>
      <c r="G30" s="74">
        <v>249.89879999999999</v>
      </c>
      <c r="H30" s="74">
        <v>13.022600000000001</v>
      </c>
      <c r="I30" s="52"/>
      <c r="J30" s="54"/>
      <c r="K30" s="77">
        <v>0.37009999999999998</v>
      </c>
    </row>
    <row r="31" spans="1:11" x14ac:dyDescent="0.25">
      <c r="A31" s="48">
        <f t="shared" si="0"/>
        <v>41389</v>
      </c>
      <c r="B31" s="52"/>
      <c r="C31" s="53"/>
      <c r="D31" s="53"/>
      <c r="E31" s="53"/>
      <c r="F31" s="54"/>
      <c r="G31" s="74">
        <v>244.9084</v>
      </c>
      <c r="H31" s="74">
        <v>11.8393</v>
      </c>
      <c r="I31" s="52"/>
      <c r="J31" s="54"/>
      <c r="K31" s="77">
        <v>0.2321</v>
      </c>
    </row>
    <row r="32" spans="1:11" x14ac:dyDescent="0.25">
      <c r="A32" s="48">
        <f t="shared" si="0"/>
        <v>41390</v>
      </c>
      <c r="B32" s="52"/>
      <c r="C32" s="53"/>
      <c r="D32" s="53"/>
      <c r="E32" s="53"/>
      <c r="F32" s="54"/>
      <c r="G32" s="74">
        <v>241.52760000000001</v>
      </c>
      <c r="H32" s="74">
        <v>13.083299999999999</v>
      </c>
      <c r="I32" s="52"/>
      <c r="J32" s="54"/>
      <c r="K32" s="77">
        <v>0.22739999999999999</v>
      </c>
    </row>
    <row r="33" spans="1:11" x14ac:dyDescent="0.25">
      <c r="A33" s="48">
        <f t="shared" si="0"/>
        <v>41391</v>
      </c>
      <c r="B33" s="52"/>
      <c r="C33" s="53"/>
      <c r="D33" s="53"/>
      <c r="E33" s="53"/>
      <c r="F33" s="54"/>
      <c r="G33" s="74">
        <v>239.80709999999999</v>
      </c>
      <c r="H33" s="74">
        <v>12.4505</v>
      </c>
      <c r="I33" s="52"/>
      <c r="J33" s="54"/>
      <c r="K33" s="77">
        <v>0.2581</v>
      </c>
    </row>
    <row r="34" spans="1:11" x14ac:dyDescent="0.25">
      <c r="A34" s="48">
        <f t="shared" si="0"/>
        <v>41392</v>
      </c>
      <c r="B34" s="52"/>
      <c r="C34" s="53"/>
      <c r="D34" s="53"/>
      <c r="E34" s="53"/>
      <c r="F34" s="54"/>
      <c r="G34" s="74">
        <v>241.1651</v>
      </c>
      <c r="H34" s="74">
        <v>13.1038</v>
      </c>
      <c r="I34" s="52"/>
      <c r="J34" s="54"/>
      <c r="K34" s="77">
        <v>0.30909999999999999</v>
      </c>
    </row>
    <row r="35" spans="1:11" x14ac:dyDescent="0.25">
      <c r="A35" s="48">
        <f t="shared" si="0"/>
        <v>41393</v>
      </c>
      <c r="B35" s="52"/>
      <c r="C35" s="53"/>
      <c r="D35" s="53"/>
      <c r="E35" s="53"/>
      <c r="F35" s="54"/>
      <c r="G35" s="74">
        <v>240.554</v>
      </c>
      <c r="H35" s="74">
        <v>13.335100000000001</v>
      </c>
      <c r="I35" s="52"/>
      <c r="J35" s="54"/>
      <c r="K35" s="77">
        <v>0.26269999999999999</v>
      </c>
    </row>
    <row r="36" spans="1:11" x14ac:dyDescent="0.25">
      <c r="A36" s="63">
        <f t="shared" si="0"/>
        <v>41394</v>
      </c>
      <c r="B36" s="64"/>
      <c r="C36" s="65"/>
      <c r="D36" s="65"/>
      <c r="E36" s="65"/>
      <c r="F36" s="66"/>
      <c r="G36" s="87">
        <v>243.0575</v>
      </c>
      <c r="H36" s="87">
        <v>13.8118</v>
      </c>
      <c r="I36" s="64"/>
      <c r="J36" s="66"/>
      <c r="K36" s="88">
        <v>0.1099</v>
      </c>
    </row>
    <row r="38" spans="1:11" ht="15.75" thickBot="1" x14ac:dyDescent="0.3">
      <c r="A38" s="40" t="s">
        <v>21</v>
      </c>
      <c r="B38" s="19"/>
      <c r="C38" s="41"/>
      <c r="D38" s="41"/>
      <c r="E38" s="41"/>
      <c r="F38" s="41"/>
      <c r="G38" s="41">
        <f>+MAX(G7:G36)</f>
        <v>282.63799999999998</v>
      </c>
      <c r="H38" s="41">
        <f>+MAX(H7:H36)</f>
        <v>13.8118</v>
      </c>
      <c r="I38" s="41"/>
      <c r="J38" s="41"/>
      <c r="K38" s="41">
        <f>+MAX(K7:K36)</f>
        <v>0.47049999999999997</v>
      </c>
    </row>
    <row r="39" spans="1:11" x14ac:dyDescent="0.25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x14ac:dyDescent="0.25">
      <c r="A40" s="18" t="s">
        <v>23</v>
      </c>
      <c r="B40" s="106"/>
      <c r="C40" s="107"/>
      <c r="D40" s="107"/>
      <c r="E40" s="107"/>
      <c r="F40" s="107"/>
      <c r="G40" s="107"/>
      <c r="H40" s="107"/>
      <c r="I40" s="107"/>
      <c r="J40" s="107"/>
      <c r="K40" s="108"/>
    </row>
    <row r="41" spans="1:11" x14ac:dyDescent="0.25">
      <c r="A41" s="16"/>
      <c r="B41" s="109"/>
      <c r="C41" s="110"/>
      <c r="D41" s="110"/>
      <c r="E41" s="110"/>
      <c r="F41" s="110"/>
      <c r="G41" s="110"/>
      <c r="H41" s="110"/>
      <c r="I41" s="110"/>
      <c r="J41" s="110"/>
      <c r="K41" s="111"/>
    </row>
    <row r="42" spans="1:11" x14ac:dyDescent="0.25">
      <c r="A42" s="16"/>
      <c r="B42" s="109"/>
      <c r="C42" s="110"/>
      <c r="D42" s="110"/>
      <c r="E42" s="110"/>
      <c r="F42" s="110"/>
      <c r="G42" s="110"/>
      <c r="H42" s="110"/>
      <c r="I42" s="110"/>
      <c r="J42" s="110"/>
      <c r="K42" s="111"/>
    </row>
    <row r="43" spans="1:11" x14ac:dyDescent="0.25">
      <c r="A43" s="16"/>
      <c r="B43" s="109"/>
      <c r="C43" s="110"/>
      <c r="D43" s="110"/>
      <c r="E43" s="110"/>
      <c r="F43" s="110"/>
      <c r="G43" s="110"/>
      <c r="H43" s="110"/>
      <c r="I43" s="110"/>
      <c r="J43" s="110"/>
      <c r="K43" s="111"/>
    </row>
    <row r="44" spans="1:11" x14ac:dyDescent="0.25">
      <c r="A44" s="16"/>
      <c r="B44" s="112"/>
      <c r="C44" s="113"/>
      <c r="D44" s="113"/>
      <c r="E44" s="113"/>
      <c r="F44" s="113"/>
      <c r="G44" s="113"/>
      <c r="H44" s="113"/>
      <c r="I44" s="113"/>
      <c r="J44" s="113"/>
      <c r="K44" s="114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6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view="pageBreakPreview" topLeftCell="A11" zoomScale="60" zoomScaleNormal="100" workbookViewId="0">
      <selection activeCell="I22" sqref="I22"/>
    </sheetView>
  </sheetViews>
  <sheetFormatPr baseColWidth="10" defaultRowHeight="15" x14ac:dyDescent="0.25"/>
  <sheetData>
    <row r="1" spans="1:11" ht="32.25" customHeight="1" x14ac:dyDescent="0.25">
      <c r="A1" s="128" t="s">
        <v>28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1" x14ac:dyDescent="0.25">
      <c r="A2" s="105" t="s">
        <v>1</v>
      </c>
      <c r="B2" s="118"/>
      <c r="C2" s="104" t="s">
        <v>26</v>
      </c>
      <c r="D2" s="104"/>
      <c r="E2" s="104"/>
      <c r="F2" s="104"/>
      <c r="G2" s="104"/>
      <c r="H2" s="104"/>
      <c r="I2" s="104"/>
      <c r="J2" s="104"/>
      <c r="K2" s="104"/>
    </row>
    <row r="3" spans="1:11" x14ac:dyDescent="0.25">
      <c r="A3" s="105" t="s">
        <v>2</v>
      </c>
      <c r="B3" s="118"/>
      <c r="C3" s="104" t="s">
        <v>25</v>
      </c>
      <c r="D3" s="104"/>
      <c r="E3" s="104"/>
      <c r="F3" s="104"/>
      <c r="G3" s="104"/>
      <c r="H3" s="104"/>
      <c r="I3" s="104"/>
      <c r="J3" s="104"/>
      <c r="K3" s="104"/>
    </row>
    <row r="4" spans="1:11" x14ac:dyDescent="0.25">
      <c r="A4" s="105" t="s">
        <v>3</v>
      </c>
      <c r="B4" s="105"/>
      <c r="C4" s="104" t="s">
        <v>4</v>
      </c>
      <c r="D4" s="104"/>
      <c r="E4" s="20"/>
      <c r="F4" s="20"/>
      <c r="G4" s="20"/>
      <c r="H4" s="20"/>
      <c r="I4" s="20"/>
      <c r="J4" s="20"/>
      <c r="K4" s="20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39" t="s">
        <v>5</v>
      </c>
      <c r="B6" s="42" t="s">
        <v>6</v>
      </c>
      <c r="C6" s="42" t="s">
        <v>7</v>
      </c>
      <c r="D6" s="42" t="s">
        <v>8</v>
      </c>
      <c r="E6" s="43" t="s">
        <v>9</v>
      </c>
      <c r="F6" s="42" t="s">
        <v>10</v>
      </c>
      <c r="G6" s="42" t="s">
        <v>11</v>
      </c>
      <c r="H6" s="42" t="s">
        <v>12</v>
      </c>
      <c r="I6" s="42" t="s">
        <v>13</v>
      </c>
      <c r="J6" s="42" t="s">
        <v>14</v>
      </c>
      <c r="K6" s="85" t="s">
        <v>15</v>
      </c>
    </row>
    <row r="7" spans="1:11" x14ac:dyDescent="0.25">
      <c r="A7" s="47">
        <v>41365</v>
      </c>
      <c r="B7" s="49"/>
      <c r="C7" s="50"/>
      <c r="D7" s="50"/>
      <c r="E7" s="50"/>
      <c r="F7" s="51"/>
      <c r="G7" s="58">
        <v>235.05</v>
      </c>
      <c r="H7" s="59">
        <v>8.4016999999999999</v>
      </c>
      <c r="I7" s="49"/>
      <c r="J7" s="51"/>
      <c r="K7" s="61">
        <v>0</v>
      </c>
    </row>
    <row r="8" spans="1:11" x14ac:dyDescent="0.25">
      <c r="A8" s="48">
        <f>+A7+1</f>
        <v>41366</v>
      </c>
      <c r="B8" s="52"/>
      <c r="C8" s="53"/>
      <c r="D8" s="53"/>
      <c r="E8" s="53"/>
      <c r="F8" s="54"/>
      <c r="G8" s="60">
        <v>236.25550000000001</v>
      </c>
      <c r="H8" s="60">
        <v>8.8348999999999993</v>
      </c>
      <c r="I8" s="52"/>
      <c r="J8" s="54"/>
      <c r="K8" s="62">
        <v>0</v>
      </c>
    </row>
    <row r="9" spans="1:11" x14ac:dyDescent="0.25">
      <c r="A9" s="48">
        <f>+A8+1</f>
        <v>41367</v>
      </c>
      <c r="B9" s="52"/>
      <c r="C9" s="53"/>
      <c r="D9" s="53"/>
      <c r="E9" s="53"/>
      <c r="F9" s="54"/>
      <c r="G9" s="60">
        <v>237.68600000000001</v>
      </c>
      <c r="H9" s="60">
        <v>7.9066999999999998</v>
      </c>
      <c r="I9" s="52"/>
      <c r="J9" s="54"/>
      <c r="K9" s="62">
        <v>0</v>
      </c>
    </row>
    <row r="10" spans="1:11" x14ac:dyDescent="0.25">
      <c r="A10" s="48">
        <f>+A9+1</f>
        <v>41368</v>
      </c>
      <c r="B10" s="52"/>
      <c r="C10" s="53"/>
      <c r="D10" s="53"/>
      <c r="E10" s="53"/>
      <c r="F10" s="54"/>
      <c r="G10" s="60">
        <v>238.89330000000001</v>
      </c>
      <c r="H10" s="79">
        <v>7.7329999999999997</v>
      </c>
      <c r="I10" s="52"/>
      <c r="J10" s="54"/>
      <c r="K10" s="62">
        <v>0</v>
      </c>
    </row>
    <row r="11" spans="1:11" x14ac:dyDescent="0.25">
      <c r="A11" s="48">
        <f t="shared" ref="A11:A36" si="0">+A10+1</f>
        <v>41369</v>
      </c>
      <c r="B11" s="52"/>
      <c r="C11" s="53"/>
      <c r="D11" s="53"/>
      <c r="E11" s="53"/>
      <c r="F11" s="54"/>
      <c r="G11" s="60">
        <v>242.18289999999999</v>
      </c>
      <c r="H11" s="60">
        <v>8.2536000000000005</v>
      </c>
      <c r="I11" s="52"/>
      <c r="J11" s="54"/>
      <c r="K11" s="62">
        <v>0</v>
      </c>
    </row>
    <row r="12" spans="1:11" x14ac:dyDescent="0.25">
      <c r="A12" s="48">
        <f t="shared" si="0"/>
        <v>41370</v>
      </c>
      <c r="B12" s="52"/>
      <c r="C12" s="53"/>
      <c r="D12" s="53"/>
      <c r="E12" s="53"/>
      <c r="F12" s="54"/>
      <c r="G12" s="60">
        <v>239.476</v>
      </c>
      <c r="H12" s="60">
        <v>8.8872</v>
      </c>
      <c r="I12" s="52"/>
      <c r="J12" s="54"/>
      <c r="K12" s="62">
        <v>0</v>
      </c>
    </row>
    <row r="13" spans="1:11" x14ac:dyDescent="0.25">
      <c r="A13" s="48">
        <f t="shared" si="0"/>
        <v>41371</v>
      </c>
      <c r="B13" s="52"/>
      <c r="C13" s="53"/>
      <c r="D13" s="53"/>
      <c r="E13" s="53"/>
      <c r="F13" s="54"/>
      <c r="G13" s="60">
        <v>241.96129999999999</v>
      </c>
      <c r="H13" s="60">
        <v>9.0210000000000008</v>
      </c>
      <c r="I13" s="52"/>
      <c r="J13" s="54"/>
      <c r="K13" s="62">
        <v>3.5999999999999999E-3</v>
      </c>
    </row>
    <row r="14" spans="1:11" x14ac:dyDescent="0.25">
      <c r="A14" s="48">
        <f t="shared" si="0"/>
        <v>41372</v>
      </c>
      <c r="B14" s="52"/>
      <c r="C14" s="53"/>
      <c r="D14" s="53"/>
      <c r="E14" s="53"/>
      <c r="F14" s="54"/>
      <c r="G14" s="60">
        <v>242.92660000000001</v>
      </c>
      <c r="H14" s="60">
        <v>8.8277999999999999</v>
      </c>
      <c r="I14" s="52"/>
      <c r="J14" s="54"/>
      <c r="K14" s="62">
        <v>0</v>
      </c>
    </row>
    <row r="15" spans="1:11" x14ac:dyDescent="0.25">
      <c r="A15" s="48">
        <f t="shared" si="0"/>
        <v>41373</v>
      </c>
      <c r="B15" s="52"/>
      <c r="C15" s="53"/>
      <c r="D15" s="53"/>
      <c r="E15" s="53"/>
      <c r="F15" s="54"/>
      <c r="G15" s="60">
        <v>241.72810000000001</v>
      </c>
      <c r="H15" s="60">
        <v>9.2673000000000005</v>
      </c>
      <c r="I15" s="52"/>
      <c r="J15" s="54"/>
      <c r="K15" s="62">
        <v>8.9999999999999998E-4</v>
      </c>
    </row>
    <row r="16" spans="1:11" x14ac:dyDescent="0.25">
      <c r="A16" s="48">
        <f t="shared" si="0"/>
        <v>41374</v>
      </c>
      <c r="B16" s="52"/>
      <c r="C16" s="53"/>
      <c r="D16" s="53"/>
      <c r="E16" s="53"/>
      <c r="F16" s="54"/>
      <c r="G16" s="60">
        <v>237.26079999999999</v>
      </c>
      <c r="H16" s="60">
        <v>8.6623000000000001</v>
      </c>
      <c r="I16" s="52"/>
      <c r="J16" s="54"/>
      <c r="K16" s="62">
        <v>0</v>
      </c>
    </row>
    <row r="17" spans="1:11" x14ac:dyDescent="0.25">
      <c r="A17" s="48">
        <f t="shared" si="0"/>
        <v>41375</v>
      </c>
      <c r="B17" s="52"/>
      <c r="C17" s="53"/>
      <c r="D17" s="53"/>
      <c r="E17" s="53"/>
      <c r="F17" s="54"/>
      <c r="G17" s="60">
        <v>242.9118</v>
      </c>
      <c r="H17" s="60">
        <v>8.2195</v>
      </c>
      <c r="I17" s="52"/>
      <c r="J17" s="54"/>
      <c r="K17" s="62">
        <v>0</v>
      </c>
    </row>
    <row r="18" spans="1:11" x14ac:dyDescent="0.25">
      <c r="A18" s="48">
        <f t="shared" si="0"/>
        <v>41376</v>
      </c>
      <c r="B18" s="52"/>
      <c r="C18" s="53"/>
      <c r="D18" s="53"/>
      <c r="E18" s="53"/>
      <c r="F18" s="54"/>
      <c r="G18" s="60">
        <v>243.67920000000001</v>
      </c>
      <c r="H18" s="60">
        <v>7.8895</v>
      </c>
      <c r="I18" s="52"/>
      <c r="J18" s="54"/>
      <c r="K18" s="62">
        <v>0</v>
      </c>
    </row>
    <row r="19" spans="1:11" x14ac:dyDescent="0.25">
      <c r="A19" s="48">
        <f t="shared" si="0"/>
        <v>41377</v>
      </c>
      <c r="B19" s="52"/>
      <c r="C19" s="53"/>
      <c r="D19" s="53"/>
      <c r="E19" s="53"/>
      <c r="F19" s="54"/>
      <c r="G19" s="60">
        <v>240.83690000000001</v>
      </c>
      <c r="H19" s="60">
        <v>8.9145000000000003</v>
      </c>
      <c r="I19" s="52"/>
      <c r="J19" s="54"/>
      <c r="K19" s="62">
        <v>5.9999999999999995E-4</v>
      </c>
    </row>
    <row r="20" spans="1:11" x14ac:dyDescent="0.25">
      <c r="A20" s="48">
        <f t="shared" si="0"/>
        <v>41378</v>
      </c>
      <c r="B20" s="52"/>
      <c r="C20" s="53"/>
      <c r="D20" s="53"/>
      <c r="E20" s="53"/>
      <c r="F20" s="54"/>
      <c r="G20" s="60">
        <v>238.87899999999999</v>
      </c>
      <c r="H20" s="60">
        <v>9.0310000000000006</v>
      </c>
      <c r="I20" s="52"/>
      <c r="J20" s="54"/>
      <c r="K20" s="62">
        <v>4.0000000000000002E-4</v>
      </c>
    </row>
    <row r="21" spans="1:11" x14ac:dyDescent="0.25">
      <c r="A21" s="48">
        <f t="shared" si="0"/>
        <v>41379</v>
      </c>
      <c r="B21" s="52"/>
      <c r="C21" s="53"/>
      <c r="D21" s="53"/>
      <c r="E21" s="53"/>
      <c r="F21" s="54"/>
      <c r="G21" s="60">
        <v>241.00960000000001</v>
      </c>
      <c r="H21" s="60">
        <v>8.5783000000000005</v>
      </c>
      <c r="I21" s="52"/>
      <c r="J21" s="54"/>
      <c r="K21" s="62">
        <v>0</v>
      </c>
    </row>
    <row r="22" spans="1:11" x14ac:dyDescent="0.25">
      <c r="A22" s="48">
        <f t="shared" si="0"/>
        <v>41380</v>
      </c>
      <c r="B22" s="52"/>
      <c r="C22" s="53"/>
      <c r="D22" s="53"/>
      <c r="E22" s="53"/>
      <c r="F22" s="54"/>
      <c r="G22" s="60">
        <v>243.61799999999999</v>
      </c>
      <c r="H22" s="60">
        <v>8.6187000000000005</v>
      </c>
      <c r="I22" s="52"/>
      <c r="J22" s="54"/>
      <c r="K22" s="62">
        <v>0</v>
      </c>
    </row>
    <row r="23" spans="1:11" x14ac:dyDescent="0.25">
      <c r="A23" s="48">
        <f t="shared" si="0"/>
        <v>41381</v>
      </c>
      <c r="B23" s="52"/>
      <c r="C23" s="53"/>
      <c r="D23" s="53"/>
      <c r="E23" s="53"/>
      <c r="F23" s="54"/>
      <c r="G23" s="60">
        <v>240.80779999999999</v>
      </c>
      <c r="H23" s="60">
        <v>8.5220000000000002</v>
      </c>
      <c r="I23" s="52"/>
      <c r="J23" s="54"/>
      <c r="K23" s="62">
        <v>0</v>
      </c>
    </row>
    <row r="24" spans="1:11" x14ac:dyDescent="0.25">
      <c r="A24" s="48">
        <f t="shared" si="0"/>
        <v>41382</v>
      </c>
      <c r="B24" s="52"/>
      <c r="C24" s="53"/>
      <c r="D24" s="53"/>
      <c r="E24" s="53"/>
      <c r="F24" s="54"/>
      <c r="G24" s="60">
        <v>242.29740000000001</v>
      </c>
      <c r="H24" s="60">
        <v>7.7586000000000004</v>
      </c>
      <c r="I24" s="52"/>
      <c r="J24" s="54"/>
      <c r="K24" s="62">
        <v>0</v>
      </c>
    </row>
    <row r="25" spans="1:11" x14ac:dyDescent="0.25">
      <c r="A25" s="48">
        <f t="shared" si="0"/>
        <v>41383</v>
      </c>
      <c r="B25" s="52"/>
      <c r="C25" s="53"/>
      <c r="D25" s="53"/>
      <c r="E25" s="53"/>
      <c r="F25" s="54"/>
      <c r="G25" s="60">
        <v>243.66220000000001</v>
      </c>
      <c r="H25" s="60">
        <v>7.7262000000000004</v>
      </c>
      <c r="I25" s="52"/>
      <c r="J25" s="54"/>
      <c r="K25" s="62">
        <v>2.9999999999999997E-4</v>
      </c>
    </row>
    <row r="26" spans="1:11" x14ac:dyDescent="0.25">
      <c r="A26" s="48">
        <f t="shared" si="0"/>
        <v>41384</v>
      </c>
      <c r="B26" s="52"/>
      <c r="C26" s="53"/>
      <c r="D26" s="53"/>
      <c r="E26" s="53"/>
      <c r="F26" s="54"/>
      <c r="G26" s="60">
        <v>235.68969999999999</v>
      </c>
      <c r="H26" s="60">
        <v>7.8925999999999998</v>
      </c>
      <c r="I26" s="52"/>
      <c r="J26" s="54"/>
      <c r="K26" s="62">
        <v>6.9999999999999999E-4</v>
      </c>
    </row>
    <row r="27" spans="1:11" x14ac:dyDescent="0.25">
      <c r="A27" s="48">
        <f t="shared" si="0"/>
        <v>41385</v>
      </c>
      <c r="B27" s="52"/>
      <c r="C27" s="53"/>
      <c r="D27" s="53"/>
      <c r="E27" s="53"/>
      <c r="F27" s="54"/>
      <c r="G27" s="60">
        <v>234.1258</v>
      </c>
      <c r="H27" s="60">
        <v>7.8929999999999998</v>
      </c>
      <c r="I27" s="52"/>
      <c r="J27" s="54"/>
      <c r="K27" s="62">
        <v>2.0000000000000001E-4</v>
      </c>
    </row>
    <row r="28" spans="1:11" x14ac:dyDescent="0.25">
      <c r="A28" s="48">
        <f t="shared" si="0"/>
        <v>41386</v>
      </c>
      <c r="B28" s="52"/>
      <c r="C28" s="53"/>
      <c r="D28" s="53"/>
      <c r="E28" s="53"/>
      <c r="F28" s="54"/>
      <c r="G28" s="60">
        <v>233.363</v>
      </c>
      <c r="H28" s="60">
        <v>8.2561</v>
      </c>
      <c r="I28" s="52"/>
      <c r="J28" s="54"/>
      <c r="K28" s="62">
        <v>0</v>
      </c>
    </row>
    <row r="29" spans="1:11" x14ac:dyDescent="0.25">
      <c r="A29" s="48">
        <f t="shared" si="0"/>
        <v>41387</v>
      </c>
      <c r="B29" s="52"/>
      <c r="C29" s="53"/>
      <c r="D29" s="53"/>
      <c r="E29" s="53"/>
      <c r="F29" s="54"/>
      <c r="G29" s="60">
        <v>231.59200000000001</v>
      </c>
      <c r="H29" s="79">
        <v>9.0947999999999993</v>
      </c>
      <c r="I29" s="52"/>
      <c r="J29" s="54"/>
      <c r="K29" s="62">
        <v>0</v>
      </c>
    </row>
    <row r="30" spans="1:11" x14ac:dyDescent="0.25">
      <c r="A30" s="48">
        <f t="shared" si="0"/>
        <v>41388</v>
      </c>
      <c r="B30" s="52"/>
      <c r="C30" s="53"/>
      <c r="D30" s="53"/>
      <c r="E30" s="53"/>
      <c r="F30" s="54"/>
      <c r="G30" s="60">
        <v>229.85300000000001</v>
      </c>
      <c r="H30" s="60">
        <v>9.1234999999999999</v>
      </c>
      <c r="I30" s="52"/>
      <c r="J30" s="54"/>
      <c r="K30" s="62">
        <v>0</v>
      </c>
    </row>
    <row r="31" spans="1:11" x14ac:dyDescent="0.25">
      <c r="A31" s="48">
        <f t="shared" si="0"/>
        <v>41389</v>
      </c>
      <c r="B31" s="52"/>
      <c r="C31" s="53"/>
      <c r="D31" s="53"/>
      <c r="E31" s="53"/>
      <c r="F31" s="54"/>
      <c r="G31" s="60">
        <v>233.7303</v>
      </c>
      <c r="H31" s="60">
        <v>8.0280000000000005</v>
      </c>
      <c r="I31" s="52"/>
      <c r="J31" s="54"/>
      <c r="K31" s="62">
        <v>0</v>
      </c>
    </row>
    <row r="32" spans="1:11" x14ac:dyDescent="0.25">
      <c r="A32" s="48">
        <f t="shared" si="0"/>
        <v>41390</v>
      </c>
      <c r="B32" s="52"/>
      <c r="C32" s="53"/>
      <c r="D32" s="53"/>
      <c r="E32" s="53"/>
      <c r="F32" s="54"/>
      <c r="G32" s="60">
        <v>231.77099999999999</v>
      </c>
      <c r="H32" s="60">
        <v>9.1034000000000006</v>
      </c>
      <c r="I32" s="52"/>
      <c r="J32" s="54"/>
      <c r="K32" s="62">
        <v>0</v>
      </c>
    </row>
    <row r="33" spans="1:11" x14ac:dyDescent="0.25">
      <c r="A33" s="48">
        <f t="shared" si="0"/>
        <v>41391</v>
      </c>
      <c r="B33" s="52"/>
      <c r="C33" s="53"/>
      <c r="D33" s="53"/>
      <c r="E33" s="53"/>
      <c r="F33" s="54"/>
      <c r="G33" s="60">
        <v>230.58349999999999</v>
      </c>
      <c r="H33" s="60">
        <v>8.8094000000000001</v>
      </c>
      <c r="I33" s="52"/>
      <c r="J33" s="54"/>
      <c r="K33" s="62">
        <v>0</v>
      </c>
    </row>
    <row r="34" spans="1:11" x14ac:dyDescent="0.25">
      <c r="A34" s="48">
        <f t="shared" si="0"/>
        <v>41392</v>
      </c>
      <c r="B34" s="52"/>
      <c r="C34" s="53"/>
      <c r="D34" s="53"/>
      <c r="E34" s="53"/>
      <c r="F34" s="54"/>
      <c r="G34" s="60">
        <v>234.08369999999999</v>
      </c>
      <c r="H34" s="60">
        <v>9.2245000000000008</v>
      </c>
      <c r="I34" s="52"/>
      <c r="J34" s="54"/>
      <c r="K34" s="62">
        <v>0</v>
      </c>
    </row>
    <row r="35" spans="1:11" x14ac:dyDescent="0.25">
      <c r="A35" s="48">
        <f t="shared" si="0"/>
        <v>41393</v>
      </c>
      <c r="B35" s="52"/>
      <c r="C35" s="53"/>
      <c r="D35" s="53"/>
      <c r="E35" s="53"/>
      <c r="F35" s="54"/>
      <c r="G35" s="60">
        <v>235.434</v>
      </c>
      <c r="H35" s="60">
        <v>9.2510999999999992</v>
      </c>
      <c r="I35" s="52"/>
      <c r="J35" s="54"/>
      <c r="K35" s="62">
        <v>0</v>
      </c>
    </row>
    <row r="36" spans="1:11" x14ac:dyDescent="0.25">
      <c r="A36" s="63">
        <f t="shared" si="0"/>
        <v>41394</v>
      </c>
      <c r="B36" s="64"/>
      <c r="C36" s="65"/>
      <c r="D36" s="65"/>
      <c r="E36" s="65"/>
      <c r="F36" s="66"/>
      <c r="G36" s="67">
        <v>235.91460000000001</v>
      </c>
      <c r="H36" s="67">
        <v>10.570600000000001</v>
      </c>
      <c r="I36" s="64"/>
      <c r="J36" s="66"/>
      <c r="K36" s="89">
        <v>0</v>
      </c>
    </row>
    <row r="37" spans="1:1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.75" thickBot="1" x14ac:dyDescent="0.3">
      <c r="A38" s="40" t="s">
        <v>19</v>
      </c>
      <c r="B38" s="19"/>
      <c r="C38" s="41"/>
      <c r="D38" s="41"/>
      <c r="E38" s="41"/>
      <c r="F38" s="41"/>
      <c r="G38" s="41">
        <f>+MIN(G7:G36)</f>
        <v>229.85300000000001</v>
      </c>
      <c r="H38" s="41">
        <f>+MIN(H7:H36)</f>
        <v>7.7262000000000004</v>
      </c>
      <c r="I38" s="41"/>
      <c r="J38" s="41"/>
      <c r="K38" s="41">
        <f>+MIN(K7:K36)</f>
        <v>0</v>
      </c>
    </row>
    <row r="39" spans="1:11" x14ac:dyDescent="0.25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x14ac:dyDescent="0.25">
      <c r="A40" s="18" t="s">
        <v>23</v>
      </c>
      <c r="B40" s="119"/>
      <c r="C40" s="120"/>
      <c r="D40" s="120"/>
      <c r="E40" s="120"/>
      <c r="F40" s="120"/>
      <c r="G40" s="120"/>
      <c r="H40" s="120"/>
      <c r="I40" s="120"/>
      <c r="J40" s="120"/>
      <c r="K40" s="121"/>
    </row>
    <row r="41" spans="1:11" x14ac:dyDescent="0.25">
      <c r="A41" s="16"/>
      <c r="B41" s="122"/>
      <c r="C41" s="123"/>
      <c r="D41" s="123"/>
      <c r="E41" s="123"/>
      <c r="F41" s="123"/>
      <c r="G41" s="123"/>
      <c r="H41" s="123"/>
      <c r="I41" s="123"/>
      <c r="J41" s="123"/>
      <c r="K41" s="124"/>
    </row>
    <row r="42" spans="1:11" x14ac:dyDescent="0.25">
      <c r="A42" s="16"/>
      <c r="B42" s="122"/>
      <c r="C42" s="123"/>
      <c r="D42" s="123"/>
      <c r="E42" s="123"/>
      <c r="F42" s="123"/>
      <c r="G42" s="123"/>
      <c r="H42" s="123"/>
      <c r="I42" s="123"/>
      <c r="J42" s="123"/>
      <c r="K42" s="124"/>
    </row>
    <row r="43" spans="1:11" x14ac:dyDescent="0.25">
      <c r="A43" s="16"/>
      <c r="B43" s="122"/>
      <c r="C43" s="123"/>
      <c r="D43" s="123"/>
      <c r="E43" s="123"/>
      <c r="F43" s="123"/>
      <c r="G43" s="123"/>
      <c r="H43" s="123"/>
      <c r="I43" s="123"/>
      <c r="J43" s="123"/>
      <c r="K43" s="124"/>
    </row>
    <row r="44" spans="1:11" x14ac:dyDescent="0.25">
      <c r="A44" s="16"/>
      <c r="B44" s="125"/>
      <c r="C44" s="126"/>
      <c r="D44" s="126"/>
      <c r="E44" s="126"/>
      <c r="F44" s="126"/>
      <c r="G44" s="126"/>
      <c r="H44" s="126"/>
      <c r="I44" s="126"/>
      <c r="J44" s="126"/>
      <c r="K44" s="127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Gloria a Dios</vt:lpstr>
      <vt:lpstr>Máximos GAD</vt:lpstr>
      <vt:lpstr>Mínimos GAD</vt:lpstr>
      <vt:lpstr>Samalayuca</vt:lpstr>
      <vt:lpstr>Máximos Sam</vt:lpstr>
      <vt:lpstr>Mínimos Sam</vt:lpstr>
      <vt:lpstr>'Gloria a Dios'!Área_de_impresión</vt:lpstr>
      <vt:lpstr>'Máximos GAD'!Área_de_impresión</vt:lpstr>
      <vt:lpstr>'Máximos Sam'!Área_de_impresión</vt:lpstr>
      <vt:lpstr>'Mínimos GAD'!Área_de_impresión</vt:lpstr>
      <vt:lpstr>'Mínimos Sam'!Área_de_impresión</vt:lpstr>
      <vt:lpstr>Samalayuca!Área_de_impresión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2013-05-10T17:04:39Z</cp:lastPrinted>
  <dcterms:created xsi:type="dcterms:W3CDTF">2012-06-19T15:23:28Z</dcterms:created>
  <dcterms:modified xsi:type="dcterms:W3CDTF">2015-06-11T18:43:47Z</dcterms:modified>
</cp:coreProperties>
</file>