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3\"/>
    </mc:Choice>
  </mc:AlternateContent>
  <bookViews>
    <workbookView xWindow="-15" yWindow="-15" windowWidth="10260" windowHeight="8115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GAD'!$A$1:$L$48</definedName>
    <definedName name="_xlnm.Print_Area" localSheetId="4">'Máximos Sam'!$A$1:$L$48</definedName>
    <definedName name="_xlnm.Print_Area" localSheetId="2">'Mínimos GAD'!$A$1:$L$47</definedName>
    <definedName name="_xlnm.Print_Area" localSheetId="5">'Mínimos Sam'!$A$1:$L$47</definedName>
    <definedName name="_xlnm.Print_Area" localSheetId="3">Samalayuca!$A$1:$O$52</definedName>
    <definedName name="as">#REF!</definedName>
    <definedName name="ass">#REF!</definedName>
    <definedName name="regiones">[1]Promedios!$Q$4:$Q$5</definedName>
    <definedName name="ss">#REF!</definedName>
  </definedNames>
  <calcPr calcId="152511" iterate="1"/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N44" i="7" l="1"/>
  <c r="M44" i="7"/>
  <c r="N43" i="7"/>
  <c r="M43" i="7"/>
  <c r="N42" i="7"/>
  <c r="M42" i="7"/>
  <c r="N41" i="7"/>
  <c r="M41" i="7"/>
  <c r="N44" i="8"/>
  <c r="M44" i="8"/>
  <c r="N43" i="8"/>
  <c r="M43" i="8"/>
  <c r="N42" i="8"/>
  <c r="M42" i="8"/>
  <c r="N41" i="8"/>
  <c r="M41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K39" i="17"/>
  <c r="H39" i="17"/>
  <c r="G39" i="17"/>
  <c r="K39" i="16"/>
  <c r="H39" i="16"/>
  <c r="G39" i="16"/>
  <c r="K39" i="15"/>
  <c r="H39" i="15"/>
  <c r="G39" i="15"/>
  <c r="K39" i="14"/>
  <c r="H39" i="14"/>
  <c r="G39" i="14"/>
  <c r="A8" i="8"/>
  <c r="K44" i="8" l="1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<sst xmlns="http://schemas.openxmlformats.org/spreadsheetml/2006/main" count="132" uniqueCount="29">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</sst>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>
      <alignment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/>
    <xf numFmtId="166" fontId="11" fillId="0" borderId="0"/>
    <xf numFmtId="166" fontId="11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6" applyNumberFormat="0" applyAlignment="0" applyProtection="0"/>
    <xf numFmtId="0" fontId="17" fillId="27" borderId="57" applyNumberFormat="0" applyAlignment="0" applyProtection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8" applyNumberFormat="0" applyFill="0" applyAlignment="0" applyProtection="0"/>
    <xf numFmtId="0" fontId="21" fillId="0" borderId="59" applyNumberFormat="0" applyFill="0" applyAlignment="0" applyProtection="0"/>
    <xf numFmtId="0" fontId="22" fillId="0" borderId="6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3" borderId="56" applyNumberFormat="0" applyAlignment="0" applyProtection="0"/>
    <xf numFmtId="0" fontId="25" fillId="0" borderId="61" applyNumberFormat="0" applyFill="0" applyAlignment="0" applyProtection="0"/>
    <xf numFmtId="44" fontId="11" fillId="0" borderId="0" applyFont="0" applyFill="0" applyBorder="0" applyAlignment="0" applyProtection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28" borderId="62" applyNumberFormat="0" applyFont="0" applyAlignment="0" applyProtection="0"/>
    <xf numFmtId="0" fontId="26" fillId="26" borderId="63" applyNumberFormat="0" applyAlignment="0" applyProtection="0"/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30" fillId="29" borderId="0" applyNumberFormat="0" applyBorder="0" applyAlignment="0" applyProtection="0"/>
    <xf numFmtId="0" fontId="13" fillId="28" borderId="62" applyNumberFormat="0" applyFont="0" applyAlignment="0" applyProtection="0"/>
    <xf numFmtId="0" fontId="31" fillId="0" borderId="64" applyNumberFormat="0" applyFill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2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14" fontId="9" fillId="0" borderId="25" xfId="0" applyNumberFormat="1" applyFont="1" applyFill="1" applyBorder="1" applyAlignment="1" applyProtection="1">
      <alignment horizontal="left"/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0" applyFont="1" applyFill="1" applyBorder="1"/>
    <xf numFmtId="0" fontId="5" fillId="0" borderId="26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165" fontId="10" fillId="0" borderId="23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4" fontId="9" fillId="0" borderId="33" xfId="0" applyNumberFormat="1" applyFont="1" applyFill="1" applyBorder="1" applyAlignment="1" applyProtection="1">
      <alignment horizontal="left"/>
      <protection locked="0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7" borderId="38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39" xfId="1" applyNumberFormat="1" applyFont="1" applyFill="1" applyBorder="1" applyAlignment="1" applyProtection="1">
      <alignment horizontal="center" vertical="center"/>
      <protection locked="0"/>
    </xf>
    <xf numFmtId="165" fontId="10" fillId="7" borderId="16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3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4" fontId="9" fillId="0" borderId="40" xfId="0" applyNumberFormat="1" applyFont="1" applyFill="1" applyBorder="1" applyAlignment="1" applyProtection="1">
      <alignment horizontal="left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18" xfId="1" applyNumberFormat="1" applyFont="1" applyFill="1" applyBorder="1" applyAlignment="1" applyProtection="1">
      <alignment horizontal="center" vertical="center"/>
      <protection locked="0"/>
    </xf>
    <xf numFmtId="165" fontId="10" fillId="7" borderId="19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0" applyNumberFormat="1" applyFont="1" applyBorder="1" applyProtection="1">
      <protection locked="0"/>
    </xf>
    <xf numFmtId="165" fontId="10" fillId="0" borderId="43" xfId="0" applyNumberFormat="1" applyFont="1" applyBorder="1" applyProtection="1">
      <protection locked="0"/>
    </xf>
    <xf numFmtId="165" fontId="10" fillId="0" borderId="44" xfId="0" applyNumberFormat="1" applyFont="1" applyBorder="1" applyProtection="1">
      <protection locked="0"/>
    </xf>
    <xf numFmtId="165" fontId="10" fillId="0" borderId="45" xfId="0" applyNumberFormat="1" applyFont="1" applyBorder="1" applyProtection="1"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6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6" fillId="5" borderId="51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65" fontId="10" fillId="0" borderId="55" xfId="1" applyNumberFormat="1" applyFont="1" applyFill="1" applyBorder="1" applyAlignment="1" applyProtection="1">
      <alignment horizontal="center" vertical="center"/>
      <protection locked="0"/>
    </xf>
    <xf numFmtId="0" fontId="6" fillId="6" borderId="51" xfId="0" applyFont="1" applyFill="1" applyBorder="1" applyAlignment="1">
      <alignment horizontal="center" vertical="center" wrapText="1"/>
    </xf>
    <xf numFmtId="165" fontId="10" fillId="7" borderId="14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3" xfId="1" applyNumberFormat="1" applyFont="1" applyBorder="1" applyAlignment="1" applyProtection="1">
      <alignment horizontal="center" vertical="center"/>
      <protection locked="0"/>
    </xf>
    <xf numFmtId="165" fontId="12" fillId="0" borderId="52" xfId="1" applyNumberFormat="1" applyFont="1" applyFill="1" applyBorder="1" applyAlignment="1" applyProtection="1">
      <alignment horizontal="center" vertical="center"/>
      <protection locked="0"/>
    </xf>
    <xf numFmtId="165" fontId="12" fillId="0" borderId="53" xfId="1" applyNumberFormat="1" applyFont="1" applyFill="1" applyBorder="1" applyAlignment="1" applyProtection="1">
      <alignment horizontal="center" vertical="center"/>
      <protection locked="0"/>
    </xf>
    <xf numFmtId="165" fontId="12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0" borderId="34" xfId="4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48" xfId="4" applyNumberFormat="1" applyFont="1" applyFill="1" applyBorder="1" applyAlignment="1" applyProtection="1">
      <alignment horizontal="center" vertical="center"/>
      <protection locked="0"/>
    </xf>
    <xf numFmtId="165" fontId="10" fillId="0" borderId="47" xfId="4" applyNumberFormat="1" applyFont="1" applyFill="1" applyBorder="1" applyAlignment="1" applyProtection="1">
      <alignment horizontal="center" vertical="center"/>
      <protection locked="0"/>
    </xf>
    <xf numFmtId="165" fontId="10" fillId="0" borderId="35" xfId="4" applyNumberFormat="1" applyFont="1" applyFill="1" applyBorder="1" applyAlignment="1" applyProtection="1">
      <alignment horizontal="center" vertical="center"/>
      <protection locked="0"/>
    </xf>
    <xf numFmtId="165" fontId="10" fillId="0" borderId="37" xfId="4" applyNumberFormat="1" applyFont="1" applyFill="1" applyBorder="1" applyAlignment="1" applyProtection="1">
      <alignment horizontal="center" vertical="center"/>
      <protection locked="0"/>
    </xf>
    <xf numFmtId="165" fontId="10" fillId="0" borderId="49" xfId="4" applyNumberFormat="1" applyFont="1" applyFill="1" applyBorder="1" applyAlignment="1" applyProtection="1">
      <alignment horizontal="center" vertical="center"/>
      <protection locked="0"/>
    </xf>
    <xf numFmtId="165" fontId="10" fillId="0" borderId="34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4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165" fontId="10" fillId="0" borderId="41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3" xfId="0" applyFont="1" applyFill="1" applyBorder="1" applyAlignment="1" applyProtection="1">
      <alignment horizontal="justify" vertical="top" wrapText="1"/>
      <protection locked="0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justify" vertical="top" wrapText="1"/>
      <protection locked="0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</cellXfs>
  <cellStyles count="79">
    <cellStyle name="=C:\WINNT\SYSTEM32\COMMAND.COM" xfId="12"/>
    <cellStyle name="=C:\WINNT\SYSTEM32\COMMAND.COM 2" xfId="13"/>
    <cellStyle name="=C:\WINNT\SYSTEM32\COMMAND.COM 2 2" xfId="2"/>
    <cellStyle name="=C:\WINNT\SYSTEM32\COMMAND.COM 3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 2" xfId="42"/>
    <cellStyle name="Explanatory Text" xfId="43"/>
    <cellStyle name="Good" xfId="44"/>
    <cellStyle name="Heading 1" xfId="45"/>
    <cellStyle name="Heading 2" xfId="46"/>
    <cellStyle name="Heading 3" xfId="47"/>
    <cellStyle name="Heading 4" xfId="48"/>
    <cellStyle name="Hipervínculo 2" xfId="49"/>
    <cellStyle name="Input" xfId="50"/>
    <cellStyle name="Linked Cell" xfId="51"/>
    <cellStyle name="Millares" xfId="1" builtinId="3"/>
    <cellStyle name="Millares 2" xfId="4"/>
    <cellStyle name="Millares 2 2" xfId="8"/>
    <cellStyle name="Millares 2 3" xfId="11"/>
    <cellStyle name="Millares 3" xfId="7"/>
    <cellStyle name="Millares 4" xfId="10"/>
    <cellStyle name="Millares 5" xfId="71"/>
    <cellStyle name="Millares 5 2" xfId="78"/>
    <cellStyle name="Millares 6" xfId="76"/>
    <cellStyle name="Moneda 2" xfId="52"/>
    <cellStyle name="Neutral 2" xfId="72"/>
    <cellStyle name="Normal" xfId="0" builtinId="0"/>
    <cellStyle name="Normal 10" xfId="53"/>
    <cellStyle name="Normal 11" xfId="54"/>
    <cellStyle name="Normal 11 2" xfId="55"/>
    <cellStyle name="Normal 11 2 2" xfId="56"/>
    <cellStyle name="Normal 11 2 2 2" xfId="57"/>
    <cellStyle name="Normal 12" xfId="70"/>
    <cellStyle name="Normal 12 2" xfId="77"/>
    <cellStyle name="Normal 13" xfId="75"/>
    <cellStyle name="Normal 2" xfId="5"/>
    <cellStyle name="Normal 2 2" xfId="58"/>
    <cellStyle name="Normal 3" xfId="3"/>
    <cellStyle name="Normal 4" xfId="6"/>
    <cellStyle name="Normal 5" xfId="9"/>
    <cellStyle name="Normal 6" xfId="59"/>
    <cellStyle name="Normal 7" xfId="60"/>
    <cellStyle name="Normal 8" xfId="61"/>
    <cellStyle name="Normal 9" xfId="62"/>
    <cellStyle name="Normal 9 2" xfId="63"/>
    <cellStyle name="Normal 9 2 2" xfId="64"/>
    <cellStyle name="Note" xfId="65"/>
    <cellStyle name="Note 2" xfId="73"/>
    <cellStyle name="Output" xfId="66"/>
    <cellStyle name="Porcentual 2" xfId="67"/>
    <cellStyle name="Title" xfId="68"/>
    <cellStyle name="Total 2" xfId="74"/>
    <cellStyle name="Warning Text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view="pageBreakPreview" topLeftCell="A14" zoomScale="60" zoomScaleNormal="100" workbookViewId="0">
      <selection activeCell="F14" sqref="F14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9" s="22" customFormat="1" ht="9.1999999999999993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9" x14ac:dyDescent="0.25">
      <c r="A3" s="129" t="s">
        <v>1</v>
      </c>
      <c r="B3" s="129"/>
      <c r="C3" s="130" t="s">
        <v>26</v>
      </c>
      <c r="D3" s="130"/>
      <c r="E3" s="130"/>
      <c r="F3" s="130"/>
      <c r="G3" s="130"/>
      <c r="H3" s="130"/>
      <c r="I3" s="130"/>
      <c r="J3" s="130"/>
      <c r="K3" s="130"/>
      <c r="L3" s="1"/>
      <c r="M3" s="2"/>
      <c r="N3" s="2"/>
    </row>
    <row r="4" spans="1:19" x14ac:dyDescent="0.25">
      <c r="A4" s="131" t="s">
        <v>2</v>
      </c>
      <c r="B4" s="129"/>
      <c r="C4" s="130" t="s">
        <v>24</v>
      </c>
      <c r="D4" s="130"/>
      <c r="E4" s="130"/>
      <c r="F4" s="130"/>
      <c r="G4" s="130"/>
      <c r="H4" s="130"/>
      <c r="I4" s="130"/>
      <c r="J4" s="130"/>
      <c r="K4" s="130"/>
      <c r="L4" s="1"/>
      <c r="M4" s="2"/>
      <c r="N4" s="2"/>
    </row>
    <row r="5" spans="1:19" x14ac:dyDescent="0.25">
      <c r="A5" s="131" t="s">
        <v>3</v>
      </c>
      <c r="B5" s="131"/>
      <c r="C5" s="130" t="s">
        <v>4</v>
      </c>
      <c r="D5" s="130"/>
      <c r="E5" s="20"/>
      <c r="F5" s="20"/>
      <c r="G5" s="20"/>
      <c r="H5" s="20"/>
      <c r="I5" s="20"/>
      <c r="J5" s="20"/>
      <c r="K5" s="20"/>
      <c r="L5" s="3"/>
    </row>
    <row r="6" spans="1:19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85" t="s">
        <v>15</v>
      </c>
      <c r="L7" s="6"/>
      <c r="M7" s="36" t="s">
        <v>16</v>
      </c>
      <c r="N7" s="37" t="s">
        <v>17</v>
      </c>
    </row>
    <row r="8" spans="1:19" x14ac:dyDescent="0.25">
      <c r="A8" s="25">
        <v>41395</v>
      </c>
      <c r="B8" s="7">
        <v>91.500699999999995</v>
      </c>
      <c r="C8" s="55">
        <v>0.26069999999999999</v>
      </c>
      <c r="D8" s="55">
        <v>2.2094999999999998</v>
      </c>
      <c r="E8" s="55">
        <v>2.4702000000000002</v>
      </c>
      <c r="F8" s="55">
        <v>5.0262000000000002</v>
      </c>
      <c r="G8" s="89">
        <v>237.60929999999999</v>
      </c>
      <c r="H8" s="89">
        <v>14.3726</v>
      </c>
      <c r="I8" s="55">
        <v>38.927900000000001</v>
      </c>
      <c r="J8" s="55">
        <v>50.160499999999999</v>
      </c>
      <c r="K8" s="92">
        <v>0.1178</v>
      </c>
      <c r="L8" s="23"/>
      <c r="M8" s="88"/>
      <c r="N8" s="88"/>
    </row>
    <row r="9" spans="1:19" x14ac:dyDescent="0.25">
      <c r="A9" s="25">
        <f>+A8+1</f>
        <v>41396</v>
      </c>
      <c r="B9" s="8">
        <v>91.278499999999994</v>
      </c>
      <c r="C9" s="56">
        <v>0.24629999999999999</v>
      </c>
      <c r="D9" s="58">
        <v>2.1543000000000001</v>
      </c>
      <c r="E9" s="56">
        <v>2.4005000000000001</v>
      </c>
      <c r="F9" s="56">
        <v>5.1840999999999999</v>
      </c>
      <c r="G9" s="90">
        <v>236.91229999999999</v>
      </c>
      <c r="H9" s="90">
        <v>12.580299999999999</v>
      </c>
      <c r="I9" s="58">
        <v>39.088099999999997</v>
      </c>
      <c r="J9" s="58">
        <v>50.286700000000003</v>
      </c>
      <c r="K9" s="93">
        <v>0.1047</v>
      </c>
      <c r="L9" s="23"/>
      <c r="M9" s="34"/>
      <c r="N9" s="34"/>
    </row>
    <row r="10" spans="1:19" x14ac:dyDescent="0.25">
      <c r="A10" s="25">
        <f>+A9+1</f>
        <v>41397</v>
      </c>
      <c r="B10" s="8">
        <v>91.232699999999994</v>
      </c>
      <c r="C10" s="56">
        <v>0.19520000000000001</v>
      </c>
      <c r="D10" s="58">
        <v>2.3182999999999998</v>
      </c>
      <c r="E10" s="56">
        <v>2.5135000000000001</v>
      </c>
      <c r="F10" s="56">
        <v>5.2100999999999997</v>
      </c>
      <c r="G10" s="90">
        <v>241.34200000000001</v>
      </c>
      <c r="H10" s="90">
        <v>12.216200000000001</v>
      </c>
      <c r="I10" s="58">
        <v>38.982300000000002</v>
      </c>
      <c r="J10" s="58">
        <v>50.186599999999999</v>
      </c>
      <c r="K10" s="93">
        <v>9.2899999999999996E-2</v>
      </c>
      <c r="L10" s="23"/>
      <c r="M10" s="34"/>
      <c r="N10" s="34"/>
      <c r="S10" s="38"/>
    </row>
    <row r="11" spans="1:19" x14ac:dyDescent="0.25">
      <c r="A11" s="25">
        <f t="shared" ref="A11:A38" si="0">+A10+1</f>
        <v>41398</v>
      </c>
      <c r="B11" s="8">
        <v>91.285600000000002</v>
      </c>
      <c r="C11" s="56">
        <v>0.29430000000000001</v>
      </c>
      <c r="D11" s="58">
        <v>2.1395</v>
      </c>
      <c r="E11" s="56">
        <v>2.4338000000000002</v>
      </c>
      <c r="F11" s="56">
        <v>5.1910999999999996</v>
      </c>
      <c r="G11" s="90">
        <v>234.80510000000001</v>
      </c>
      <c r="H11" s="90">
        <v>12.353400000000001</v>
      </c>
      <c r="I11" s="58">
        <v>39.040700000000001</v>
      </c>
      <c r="J11" s="58">
        <v>50.2346</v>
      </c>
      <c r="K11" s="93">
        <v>9.2600000000000002E-2</v>
      </c>
      <c r="L11" s="23"/>
      <c r="M11" s="34"/>
      <c r="N11" s="34"/>
      <c r="S11" s="38"/>
    </row>
    <row r="12" spans="1:19" x14ac:dyDescent="0.25">
      <c r="A12" s="25">
        <f t="shared" si="0"/>
        <v>41399</v>
      </c>
      <c r="B12" s="8">
        <v>91.375</v>
      </c>
      <c r="C12" s="56">
        <v>0.33129999999999998</v>
      </c>
      <c r="D12" s="58">
        <v>2.0815000000000001</v>
      </c>
      <c r="E12" s="56">
        <v>2.4129</v>
      </c>
      <c r="F12" s="56">
        <v>5.1525999999999996</v>
      </c>
      <c r="G12" s="90">
        <v>235.57689999999999</v>
      </c>
      <c r="H12" s="90">
        <v>12.810600000000001</v>
      </c>
      <c r="I12" s="58">
        <v>39.022399999999998</v>
      </c>
      <c r="J12" s="58">
        <v>50.222999999999999</v>
      </c>
      <c r="K12" s="93">
        <v>0.1045</v>
      </c>
      <c r="L12" s="23"/>
      <c r="M12" s="34"/>
      <c r="N12" s="34"/>
    </row>
    <row r="13" spans="1:19" x14ac:dyDescent="0.25">
      <c r="A13" s="25">
        <f t="shared" si="0"/>
        <v>41400</v>
      </c>
      <c r="B13" s="8">
        <v>91.4191</v>
      </c>
      <c r="C13" s="56">
        <v>0.33079999999999998</v>
      </c>
      <c r="D13" s="58">
        <v>2.1168999999999998</v>
      </c>
      <c r="E13" s="56">
        <v>2.4477000000000002</v>
      </c>
      <c r="F13" s="56">
        <v>4.8643000000000001</v>
      </c>
      <c r="G13" s="90">
        <v>237.0395</v>
      </c>
      <c r="H13" s="90">
        <v>12.891</v>
      </c>
      <c r="I13" s="58">
        <v>39.072699999999998</v>
      </c>
      <c r="J13" s="58">
        <v>50.239400000000003</v>
      </c>
      <c r="K13" s="93">
        <v>0.1206</v>
      </c>
      <c r="L13" s="23"/>
      <c r="M13" s="34"/>
      <c r="N13" s="34"/>
    </row>
    <row r="14" spans="1:19" x14ac:dyDescent="0.25">
      <c r="A14" s="25">
        <f t="shared" si="0"/>
        <v>41401</v>
      </c>
      <c r="B14" s="8">
        <v>92.377899999999997</v>
      </c>
      <c r="C14" s="56">
        <v>0.37880000000000003</v>
      </c>
      <c r="D14" s="58">
        <v>2.0194999999999999</v>
      </c>
      <c r="E14" s="56">
        <v>2.3982999999999999</v>
      </c>
      <c r="F14" s="56">
        <v>4.3097000000000003</v>
      </c>
      <c r="G14" s="90">
        <v>239.5581</v>
      </c>
      <c r="H14" s="90">
        <v>12.7906</v>
      </c>
      <c r="I14" s="58">
        <v>38.698300000000003</v>
      </c>
      <c r="J14" s="58">
        <v>50.035499999999999</v>
      </c>
      <c r="K14" s="93">
        <v>9.8400000000000001E-2</v>
      </c>
      <c r="L14" s="23"/>
      <c r="M14" s="34"/>
      <c r="N14" s="34"/>
    </row>
    <row r="15" spans="1:19" x14ac:dyDescent="0.25">
      <c r="A15" s="25">
        <f t="shared" si="0"/>
        <v>41402</v>
      </c>
      <c r="B15" s="8">
        <v>92.333600000000004</v>
      </c>
      <c r="C15" s="56">
        <v>0.33040000000000003</v>
      </c>
      <c r="D15" s="56">
        <v>2.0861999999999998</v>
      </c>
      <c r="E15" s="56">
        <v>2.4165999999999999</v>
      </c>
      <c r="F15" s="56">
        <v>4.3598999999999997</v>
      </c>
      <c r="G15" s="90">
        <v>234.0222</v>
      </c>
      <c r="H15" s="90">
        <v>13.1472</v>
      </c>
      <c r="I15" s="58">
        <v>38.690100000000001</v>
      </c>
      <c r="J15" s="58">
        <v>50.033299999999997</v>
      </c>
      <c r="K15" s="93">
        <v>0.1275</v>
      </c>
      <c r="L15" s="23"/>
      <c r="M15" s="34"/>
      <c r="N15" s="34"/>
    </row>
    <row r="16" spans="1:19" x14ac:dyDescent="0.25">
      <c r="A16" s="25">
        <f t="shared" si="0"/>
        <v>41403</v>
      </c>
      <c r="B16" s="8">
        <v>91.982600000000005</v>
      </c>
      <c r="C16" s="56">
        <v>0.27900000000000003</v>
      </c>
      <c r="D16" s="56">
        <v>2.1970999999999998</v>
      </c>
      <c r="E16" s="56">
        <v>2.476</v>
      </c>
      <c r="F16" s="56">
        <v>4.6158999999999999</v>
      </c>
      <c r="G16" s="90">
        <v>234.16900000000001</v>
      </c>
      <c r="H16" s="90">
        <v>13.2333</v>
      </c>
      <c r="I16" s="58">
        <v>38.758899999999997</v>
      </c>
      <c r="J16" s="58">
        <v>50.055500000000002</v>
      </c>
      <c r="K16" s="93">
        <v>0.1176</v>
      </c>
      <c r="L16" s="23"/>
      <c r="M16" s="34"/>
      <c r="N16" s="34"/>
    </row>
    <row r="17" spans="1:14" x14ac:dyDescent="0.25">
      <c r="A17" s="25">
        <f t="shared" si="0"/>
        <v>41404</v>
      </c>
      <c r="B17" s="8">
        <v>91.858400000000003</v>
      </c>
      <c r="C17" s="56">
        <v>0.32629999999999998</v>
      </c>
      <c r="D17" s="56">
        <v>2.1025999999999998</v>
      </c>
      <c r="E17" s="56">
        <v>2.4287999999999998</v>
      </c>
      <c r="F17" s="56">
        <v>4.6420000000000003</v>
      </c>
      <c r="G17" s="90">
        <v>233.65979999999999</v>
      </c>
      <c r="H17" s="90">
        <v>13.3499</v>
      </c>
      <c r="I17" s="58">
        <v>38.881100000000004</v>
      </c>
      <c r="J17" s="58">
        <v>50.134799999999998</v>
      </c>
      <c r="K17" s="93">
        <v>0.1086</v>
      </c>
      <c r="L17" s="23"/>
      <c r="M17" s="34"/>
      <c r="N17" s="34"/>
    </row>
    <row r="18" spans="1:14" x14ac:dyDescent="0.25">
      <c r="A18" s="25">
        <f t="shared" si="0"/>
        <v>41405</v>
      </c>
      <c r="B18" s="8">
        <v>91.511300000000006</v>
      </c>
      <c r="C18" s="56">
        <v>0.26989999999999997</v>
      </c>
      <c r="D18" s="56">
        <v>2.0628000000000002</v>
      </c>
      <c r="E18" s="56">
        <v>2.3327</v>
      </c>
      <c r="F18" s="56">
        <v>4.9218000000000002</v>
      </c>
      <c r="G18" s="90">
        <v>237.2552</v>
      </c>
      <c r="H18" s="90">
        <v>13.1629</v>
      </c>
      <c r="I18" s="58">
        <v>39.1096</v>
      </c>
      <c r="J18" s="58">
        <v>50.325099999999999</v>
      </c>
      <c r="K18" s="93">
        <v>7.7399999999999997E-2</v>
      </c>
      <c r="L18" s="23"/>
      <c r="M18" s="34"/>
      <c r="N18" s="34"/>
    </row>
    <row r="19" spans="1:14" x14ac:dyDescent="0.25">
      <c r="A19" s="25">
        <f t="shared" si="0"/>
        <v>41406</v>
      </c>
      <c r="B19" s="8">
        <v>91.397900000000007</v>
      </c>
      <c r="C19" s="56">
        <v>0.28499999999999998</v>
      </c>
      <c r="D19" s="56">
        <v>2.1036000000000001</v>
      </c>
      <c r="E19" s="56">
        <v>2.3885999999999998</v>
      </c>
      <c r="F19" s="56">
        <v>5.1092000000000004</v>
      </c>
      <c r="G19" s="90">
        <v>244.37899999999999</v>
      </c>
      <c r="H19" s="90">
        <v>12.852</v>
      </c>
      <c r="I19" s="58">
        <v>39.0535</v>
      </c>
      <c r="J19" s="58">
        <v>50.265700000000002</v>
      </c>
      <c r="K19" s="93">
        <v>9.9000000000000005E-2</v>
      </c>
      <c r="L19" s="23"/>
      <c r="M19" s="34"/>
      <c r="N19" s="34"/>
    </row>
    <row r="20" spans="1:14" x14ac:dyDescent="0.25">
      <c r="A20" s="25">
        <f t="shared" si="0"/>
        <v>41407</v>
      </c>
      <c r="B20" s="8">
        <v>91.693299999999994</v>
      </c>
      <c r="C20" s="56">
        <v>0.30549999999999999</v>
      </c>
      <c r="D20" s="56">
        <v>2.1385000000000001</v>
      </c>
      <c r="E20" s="56">
        <v>2.444</v>
      </c>
      <c r="F20" s="56">
        <v>4.8497000000000003</v>
      </c>
      <c r="G20" s="90">
        <v>237.68770000000001</v>
      </c>
      <c r="H20" s="90">
        <v>11.936199999999999</v>
      </c>
      <c r="I20" s="58">
        <v>38.901499999999999</v>
      </c>
      <c r="J20" s="58">
        <v>50.1494</v>
      </c>
      <c r="K20" s="93">
        <v>8.6599999999999996E-2</v>
      </c>
      <c r="L20" s="23"/>
      <c r="M20" s="34"/>
      <c r="N20" s="34"/>
    </row>
    <row r="21" spans="1:14" x14ac:dyDescent="0.25">
      <c r="A21" s="25">
        <f t="shared" si="0"/>
        <v>41408</v>
      </c>
      <c r="B21" s="8">
        <v>91.822500000000005</v>
      </c>
      <c r="C21" s="56">
        <v>0.2772</v>
      </c>
      <c r="D21" s="56">
        <v>2.2111000000000001</v>
      </c>
      <c r="E21" s="56">
        <v>2.4883000000000002</v>
      </c>
      <c r="F21" s="56">
        <v>4.7484999999999999</v>
      </c>
      <c r="G21" s="90">
        <v>235.31819999999999</v>
      </c>
      <c r="H21" s="90">
        <v>12.128299999999999</v>
      </c>
      <c r="I21" s="58">
        <v>38.8003</v>
      </c>
      <c r="J21" s="58">
        <v>50.0749</v>
      </c>
      <c r="K21" s="93">
        <v>6.8500000000000005E-2</v>
      </c>
      <c r="L21" s="23"/>
      <c r="M21" s="34"/>
      <c r="N21" s="34"/>
    </row>
    <row r="22" spans="1:14" x14ac:dyDescent="0.25">
      <c r="A22" s="25">
        <f t="shared" si="0"/>
        <v>41409</v>
      </c>
      <c r="B22" s="8">
        <v>91.966099999999997</v>
      </c>
      <c r="C22" s="56">
        <v>0.30669999999999997</v>
      </c>
      <c r="D22" s="56">
        <v>2.1436999999999999</v>
      </c>
      <c r="E22" s="56">
        <v>2.4504000000000001</v>
      </c>
      <c r="F22" s="56">
        <v>4.6913999999999998</v>
      </c>
      <c r="G22" s="90">
        <v>234.44319999999999</v>
      </c>
      <c r="H22" s="90">
        <v>12.9308</v>
      </c>
      <c r="I22" s="58">
        <v>38.765799999999999</v>
      </c>
      <c r="J22" s="58">
        <v>50.064500000000002</v>
      </c>
      <c r="K22" s="93">
        <v>0.1016</v>
      </c>
      <c r="L22" s="23"/>
      <c r="M22" s="34"/>
      <c r="N22" s="34"/>
    </row>
    <row r="23" spans="1:14" x14ac:dyDescent="0.25">
      <c r="A23" s="25">
        <f t="shared" si="0"/>
        <v>41410</v>
      </c>
      <c r="B23" s="8">
        <v>91.663600000000002</v>
      </c>
      <c r="C23" s="56">
        <v>0.30590000000000001</v>
      </c>
      <c r="D23" s="56">
        <v>2.1833</v>
      </c>
      <c r="E23" s="56">
        <v>2.4891999999999999</v>
      </c>
      <c r="F23" s="56">
        <v>4.9494999999999996</v>
      </c>
      <c r="G23" s="90">
        <v>236.52070000000001</v>
      </c>
      <c r="H23" s="90">
        <v>12.621499999999999</v>
      </c>
      <c r="I23" s="58">
        <v>38.8322</v>
      </c>
      <c r="J23" s="58">
        <v>50.089599999999997</v>
      </c>
      <c r="K23" s="93">
        <v>0.1048</v>
      </c>
      <c r="L23" s="23"/>
      <c r="M23" s="34"/>
      <c r="N23" s="34"/>
    </row>
    <row r="24" spans="1:14" x14ac:dyDescent="0.25">
      <c r="A24" s="25">
        <f t="shared" si="0"/>
        <v>41411</v>
      </c>
      <c r="B24" s="8">
        <v>91.797899999999998</v>
      </c>
      <c r="C24" s="56">
        <v>0.33069999999999999</v>
      </c>
      <c r="D24" s="56">
        <v>2.1124999999999998</v>
      </c>
      <c r="E24" s="56">
        <v>2.4432</v>
      </c>
      <c r="F24" s="56">
        <v>4.8257000000000003</v>
      </c>
      <c r="G24" s="90">
        <v>234.15219999999999</v>
      </c>
      <c r="H24" s="90">
        <v>12.569599999999999</v>
      </c>
      <c r="I24" s="58">
        <v>38.837000000000003</v>
      </c>
      <c r="J24" s="58">
        <v>50.104100000000003</v>
      </c>
      <c r="K24" s="93">
        <v>9.1700000000000004E-2</v>
      </c>
      <c r="L24" s="23"/>
      <c r="M24" s="34"/>
      <c r="N24" s="34"/>
    </row>
    <row r="25" spans="1:14" x14ac:dyDescent="0.25">
      <c r="A25" s="25">
        <f t="shared" si="0"/>
        <v>41412</v>
      </c>
      <c r="B25" s="8">
        <v>91.312299999999993</v>
      </c>
      <c r="C25" s="56">
        <v>0.32479999999999998</v>
      </c>
      <c r="D25" s="56">
        <v>2.0819999999999999</v>
      </c>
      <c r="E25" s="56">
        <v>2.4068000000000001</v>
      </c>
      <c r="F25" s="56">
        <v>5.2119</v>
      </c>
      <c r="G25" s="90">
        <v>236.31489999999999</v>
      </c>
      <c r="H25" s="90">
        <v>11.7995</v>
      </c>
      <c r="I25" s="58">
        <v>39.046999999999997</v>
      </c>
      <c r="J25" s="58">
        <v>50.242100000000001</v>
      </c>
      <c r="K25" s="93">
        <v>8.6800000000000002E-2</v>
      </c>
      <c r="L25" s="23"/>
      <c r="M25" s="34"/>
      <c r="N25" s="34"/>
    </row>
    <row r="26" spans="1:14" x14ac:dyDescent="0.25">
      <c r="A26" s="25">
        <f t="shared" si="0"/>
        <v>41413</v>
      </c>
      <c r="B26" s="8">
        <v>91.48</v>
      </c>
      <c r="C26" s="56">
        <v>0.3755</v>
      </c>
      <c r="D26" s="56">
        <v>2.0053999999999998</v>
      </c>
      <c r="E26" s="56">
        <v>2.3809</v>
      </c>
      <c r="F26" s="56">
        <v>5.1295999999999999</v>
      </c>
      <c r="G26" s="90">
        <v>237.04230000000001</v>
      </c>
      <c r="H26" s="90">
        <v>11.064399999999999</v>
      </c>
      <c r="I26" s="58">
        <v>38.994</v>
      </c>
      <c r="J26" s="58">
        <v>50.211300000000001</v>
      </c>
      <c r="K26" s="93">
        <v>9.0200000000000002E-2</v>
      </c>
      <c r="L26" s="23"/>
      <c r="M26" s="34"/>
      <c r="N26" s="34"/>
    </row>
    <row r="27" spans="1:14" x14ac:dyDescent="0.25">
      <c r="A27" s="25">
        <f t="shared" si="0"/>
        <v>41414</v>
      </c>
      <c r="B27" s="8">
        <v>92.3172</v>
      </c>
      <c r="C27" s="56">
        <v>0.3795</v>
      </c>
      <c r="D27" s="56">
        <v>2.0243000000000002</v>
      </c>
      <c r="E27" s="56">
        <v>2.4037999999999999</v>
      </c>
      <c r="F27" s="56">
        <v>4.4189999999999996</v>
      </c>
      <c r="G27" s="90">
        <v>235.51900000000001</v>
      </c>
      <c r="H27" s="90">
        <v>10.6372</v>
      </c>
      <c r="I27" s="58">
        <v>38.693300000000001</v>
      </c>
      <c r="J27" s="58">
        <v>50.030200000000001</v>
      </c>
      <c r="K27" s="93">
        <v>8.0799999999999997E-2</v>
      </c>
      <c r="L27" s="23"/>
      <c r="M27" s="34"/>
      <c r="N27" s="34"/>
    </row>
    <row r="28" spans="1:14" x14ac:dyDescent="0.25">
      <c r="A28" s="25">
        <f t="shared" si="0"/>
        <v>41415</v>
      </c>
      <c r="B28" s="8">
        <v>91.804100000000005</v>
      </c>
      <c r="C28" s="56">
        <v>0.2989</v>
      </c>
      <c r="D28" s="56">
        <v>2.1006999999999998</v>
      </c>
      <c r="E28" s="56">
        <v>2.3996</v>
      </c>
      <c r="F28" s="56">
        <v>4.8205</v>
      </c>
      <c r="G28" s="90">
        <v>235.42240000000001</v>
      </c>
      <c r="H28" s="90">
        <v>10.6242</v>
      </c>
      <c r="I28" s="58">
        <v>38.879899999999999</v>
      </c>
      <c r="J28" s="58">
        <v>50.156599999999997</v>
      </c>
      <c r="K28" s="93">
        <v>8.2100000000000006E-2</v>
      </c>
      <c r="L28" s="23"/>
      <c r="M28" s="34"/>
      <c r="N28" s="34"/>
    </row>
    <row r="29" spans="1:14" x14ac:dyDescent="0.25">
      <c r="A29" s="25">
        <f t="shared" si="0"/>
        <v>41416</v>
      </c>
      <c r="B29" s="8">
        <v>91.856499999999997</v>
      </c>
      <c r="C29" s="56">
        <v>0.27410000000000001</v>
      </c>
      <c r="D29" s="56">
        <v>2.1753</v>
      </c>
      <c r="E29" s="56">
        <v>2.4493999999999998</v>
      </c>
      <c r="F29" s="56">
        <v>4.7408000000000001</v>
      </c>
      <c r="G29" s="90">
        <v>236.31530000000001</v>
      </c>
      <c r="H29" s="90">
        <v>11.0101</v>
      </c>
      <c r="I29" s="58">
        <v>38.8262</v>
      </c>
      <c r="J29" s="58">
        <v>50.110799999999998</v>
      </c>
      <c r="K29" s="93">
        <v>7.4899999999999994E-2</v>
      </c>
      <c r="L29" s="23"/>
      <c r="M29" s="34"/>
      <c r="N29" s="34"/>
    </row>
    <row r="30" spans="1:14" x14ac:dyDescent="0.25">
      <c r="A30" s="25">
        <f t="shared" si="0"/>
        <v>41417</v>
      </c>
      <c r="B30" s="8">
        <v>91.030299999999997</v>
      </c>
      <c r="C30" s="56">
        <v>0.26700000000000002</v>
      </c>
      <c r="D30" s="56">
        <v>2.1293000000000002</v>
      </c>
      <c r="E30" s="56">
        <v>2.3961999999999999</v>
      </c>
      <c r="F30" s="56">
        <v>5.2839</v>
      </c>
      <c r="G30" s="90">
        <v>237.2869</v>
      </c>
      <c r="H30" s="90">
        <v>11.565899999999999</v>
      </c>
      <c r="I30" s="58">
        <v>39.2288</v>
      </c>
      <c r="J30" s="58">
        <v>50.366300000000003</v>
      </c>
      <c r="K30" s="93">
        <v>8.1199999999999994E-2</v>
      </c>
      <c r="L30" s="23"/>
      <c r="M30" s="34"/>
      <c r="N30" s="34"/>
    </row>
    <row r="31" spans="1:14" x14ac:dyDescent="0.25">
      <c r="A31" s="25">
        <f t="shared" si="0"/>
        <v>41418</v>
      </c>
      <c r="B31" s="8">
        <v>90.833299999999994</v>
      </c>
      <c r="C31" s="56">
        <v>0.28399999999999997</v>
      </c>
      <c r="D31" s="56">
        <v>2.1074000000000002</v>
      </c>
      <c r="E31" s="56">
        <v>2.3914</v>
      </c>
      <c r="F31" s="56">
        <v>5.3414999999999999</v>
      </c>
      <c r="G31" s="90">
        <v>246.6533</v>
      </c>
      <c r="H31" s="90">
        <v>11.4505</v>
      </c>
      <c r="I31" s="58">
        <v>39.3508</v>
      </c>
      <c r="J31" s="58">
        <v>50.433799999999998</v>
      </c>
      <c r="K31" s="93">
        <v>7.0099999999999996E-2</v>
      </c>
      <c r="L31" s="23"/>
      <c r="M31" s="34"/>
      <c r="N31" s="34"/>
    </row>
    <row r="32" spans="1:14" x14ac:dyDescent="0.25">
      <c r="A32" s="25">
        <f t="shared" si="0"/>
        <v>41419</v>
      </c>
      <c r="B32" s="8">
        <v>90.620199999999997</v>
      </c>
      <c r="C32" s="56">
        <v>0.25290000000000001</v>
      </c>
      <c r="D32" s="56">
        <v>2.1051000000000002</v>
      </c>
      <c r="E32" s="56">
        <v>2.3580000000000001</v>
      </c>
      <c r="F32" s="56">
        <v>5.6517999999999997</v>
      </c>
      <c r="G32" s="90">
        <v>247.31909999999999</v>
      </c>
      <c r="H32" s="90">
        <v>11.426399999999999</v>
      </c>
      <c r="I32" s="58">
        <v>39.399700000000003</v>
      </c>
      <c r="J32" s="58">
        <v>50.484200000000001</v>
      </c>
      <c r="K32" s="93">
        <v>8.48E-2</v>
      </c>
      <c r="L32" s="23"/>
      <c r="M32" s="34"/>
      <c r="N32" s="34"/>
    </row>
    <row r="33" spans="1:14" x14ac:dyDescent="0.25">
      <c r="A33" s="25">
        <f t="shared" si="0"/>
        <v>41420</v>
      </c>
      <c r="B33" s="8">
        <v>91.493200000000002</v>
      </c>
      <c r="C33" s="56">
        <v>0.2797</v>
      </c>
      <c r="D33" s="56">
        <v>2.1112000000000002</v>
      </c>
      <c r="E33" s="56">
        <v>2.3908999999999998</v>
      </c>
      <c r="F33" s="56">
        <v>4.9935</v>
      </c>
      <c r="G33" s="90">
        <v>244.25749999999999</v>
      </c>
      <c r="H33" s="90">
        <v>11.333500000000001</v>
      </c>
      <c r="I33" s="58">
        <v>39.029899999999998</v>
      </c>
      <c r="J33" s="58">
        <v>50.252299999999998</v>
      </c>
      <c r="K33" s="93">
        <v>8.0799999999999997E-2</v>
      </c>
      <c r="L33" s="23"/>
      <c r="M33" s="34"/>
      <c r="N33" s="34"/>
    </row>
    <row r="34" spans="1:14" x14ac:dyDescent="0.25">
      <c r="A34" s="25">
        <f t="shared" si="0"/>
        <v>41421</v>
      </c>
      <c r="B34" s="8">
        <v>91.217200000000005</v>
      </c>
      <c r="C34" s="56">
        <v>0.3246</v>
      </c>
      <c r="D34" s="56">
        <v>2.0253000000000001</v>
      </c>
      <c r="E34" s="56">
        <v>2.3498999999999999</v>
      </c>
      <c r="F34" s="56">
        <v>5.2644000000000002</v>
      </c>
      <c r="G34" s="90">
        <v>238.21360000000001</v>
      </c>
      <c r="H34" s="90">
        <v>11.2263</v>
      </c>
      <c r="I34" s="58">
        <v>39.148099999999999</v>
      </c>
      <c r="J34" s="58">
        <v>50.327800000000003</v>
      </c>
      <c r="K34" s="93">
        <v>8.1900000000000001E-2</v>
      </c>
      <c r="L34" s="23"/>
      <c r="M34" s="34"/>
      <c r="N34" s="34"/>
    </row>
    <row r="35" spans="1:14" x14ac:dyDescent="0.25">
      <c r="A35" s="25">
        <f t="shared" si="0"/>
        <v>41422</v>
      </c>
      <c r="B35" s="8">
        <v>91.009</v>
      </c>
      <c r="C35" s="56">
        <v>0.29310000000000003</v>
      </c>
      <c r="D35" s="56">
        <v>2.0657999999999999</v>
      </c>
      <c r="E35" s="56">
        <v>2.3589000000000002</v>
      </c>
      <c r="F35" s="56">
        <v>5.2950999999999997</v>
      </c>
      <c r="G35" s="90">
        <v>239.14709999999999</v>
      </c>
      <c r="H35" s="90">
        <v>10.6289</v>
      </c>
      <c r="I35" s="58">
        <v>39.253100000000003</v>
      </c>
      <c r="J35" s="58">
        <v>50.390799999999999</v>
      </c>
      <c r="K35" s="93">
        <v>9.11E-2</v>
      </c>
      <c r="L35" s="23"/>
      <c r="M35" s="34"/>
      <c r="N35" s="34"/>
    </row>
    <row r="36" spans="1:14" x14ac:dyDescent="0.25">
      <c r="A36" s="25">
        <f t="shared" si="0"/>
        <v>41423</v>
      </c>
      <c r="B36" s="8">
        <v>91.145799999999994</v>
      </c>
      <c r="C36" s="56">
        <v>0.26529999999999998</v>
      </c>
      <c r="D36" s="56">
        <v>2.2010000000000001</v>
      </c>
      <c r="E36" s="56">
        <v>2.4662999999999999</v>
      </c>
      <c r="F36" s="56">
        <v>5.2416999999999998</v>
      </c>
      <c r="G36" s="90">
        <v>238.41370000000001</v>
      </c>
      <c r="H36" s="90">
        <v>10.039899999999999</v>
      </c>
      <c r="I36" s="58">
        <v>39.077500000000001</v>
      </c>
      <c r="J36" s="58">
        <v>50.2498</v>
      </c>
      <c r="K36" s="93">
        <v>6.0699999999999997E-2</v>
      </c>
      <c r="L36" s="23"/>
      <c r="M36" s="34"/>
      <c r="N36" s="34"/>
    </row>
    <row r="37" spans="1:14" x14ac:dyDescent="0.25">
      <c r="A37" s="25">
        <f t="shared" si="0"/>
        <v>41424</v>
      </c>
      <c r="B37" s="8">
        <v>91.424599999999998</v>
      </c>
      <c r="C37" s="56">
        <v>0.27739999999999998</v>
      </c>
      <c r="D37" s="56">
        <v>2.2037</v>
      </c>
      <c r="E37" s="56">
        <v>2.4811000000000001</v>
      </c>
      <c r="F37" s="56">
        <v>5.0060000000000002</v>
      </c>
      <c r="G37" s="90">
        <v>237.74760000000001</v>
      </c>
      <c r="H37" s="90">
        <v>10.431100000000001</v>
      </c>
      <c r="I37" s="58">
        <v>38.974800000000002</v>
      </c>
      <c r="J37" s="58">
        <v>50.178600000000003</v>
      </c>
      <c r="K37" s="93">
        <v>4.3299999999999998E-2</v>
      </c>
      <c r="L37" s="23"/>
      <c r="M37" s="34"/>
      <c r="N37" s="34"/>
    </row>
    <row r="38" spans="1:14" ht="15.75" thickBot="1" x14ac:dyDescent="0.3">
      <c r="A38" s="25">
        <f t="shared" si="0"/>
        <v>41425</v>
      </c>
      <c r="B38" s="8">
        <v>92.219499999999996</v>
      </c>
      <c r="C38" s="57">
        <v>0.33839999999999998</v>
      </c>
      <c r="D38" s="57">
        <v>2.1221999999999999</v>
      </c>
      <c r="E38" s="57">
        <v>2.4605999999999999</v>
      </c>
      <c r="F38" s="57">
        <v>4.4043999999999999</v>
      </c>
      <c r="G38" s="91">
        <v>241.20590000000001</v>
      </c>
      <c r="H38" s="91">
        <v>11.9389</v>
      </c>
      <c r="I38" s="59">
        <v>38.706200000000003</v>
      </c>
      <c r="J38" s="59">
        <v>50.021700000000003</v>
      </c>
      <c r="K38" s="94">
        <v>6.9199999999999998E-2</v>
      </c>
      <c r="L38" s="23"/>
      <c r="M38" s="34"/>
      <c r="N38" s="34"/>
    </row>
    <row r="39" spans="1:14" x14ac:dyDescent="0.25">
      <c r="A39" s="116" t="s">
        <v>18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0"/>
      <c r="M39" s="10"/>
      <c r="N39" s="10"/>
    </row>
    <row r="40" spans="1:14" ht="6.75" customHeight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5"/>
      <c r="N40" s="35"/>
    </row>
    <row r="41" spans="1:14" x14ac:dyDescent="0.25">
      <c r="A41" s="30" t="s">
        <v>19</v>
      </c>
      <c r="B41" s="12">
        <f t="shared" ref="B41:K41" si="1">+MIN(B8:B38)</f>
        <v>90.620199999999997</v>
      </c>
      <c r="C41" s="12">
        <f t="shared" si="1"/>
        <v>0.19520000000000001</v>
      </c>
      <c r="D41" s="12">
        <f t="shared" si="1"/>
        <v>2.0053999999999998</v>
      </c>
      <c r="E41" s="12">
        <f t="shared" si="1"/>
        <v>2.3327</v>
      </c>
      <c r="F41" s="12">
        <f t="shared" si="1"/>
        <v>4.3097000000000003</v>
      </c>
      <c r="G41" s="12">
        <f t="shared" si="1"/>
        <v>233.65979999999999</v>
      </c>
      <c r="H41" s="12">
        <f t="shared" si="1"/>
        <v>10.039899999999999</v>
      </c>
      <c r="I41" s="12">
        <f t="shared" si="1"/>
        <v>38.690100000000001</v>
      </c>
      <c r="J41" s="12">
        <f t="shared" si="1"/>
        <v>50.021700000000003</v>
      </c>
      <c r="K41" s="26">
        <f t="shared" si="1"/>
        <v>4.3299999999999998E-2</v>
      </c>
      <c r="L41" s="13"/>
      <c r="M41" s="70">
        <f>+MIN(M8:M38)</f>
        <v>0</v>
      </c>
      <c r="N41" s="26">
        <f>+MIN(N8:N38)</f>
        <v>0</v>
      </c>
    </row>
    <row r="42" spans="1:14" x14ac:dyDescent="0.25">
      <c r="A42" s="31" t="s">
        <v>20</v>
      </c>
      <c r="B42" s="14">
        <f t="shared" ref="B42:K42" si="2">+IF(ISERROR(AVERAGE(B8:B38)),"",AVERAGE(B8:B38))</f>
        <v>91.556770967741926</v>
      </c>
      <c r="C42" s="14">
        <f t="shared" si="2"/>
        <v>0.29965161290322584</v>
      </c>
      <c r="D42" s="14">
        <f t="shared" si="2"/>
        <v>2.1238580645161296</v>
      </c>
      <c r="E42" s="14">
        <f t="shared" si="2"/>
        <v>2.4234999999999998</v>
      </c>
      <c r="F42" s="14">
        <f t="shared" si="2"/>
        <v>4.9501870967741937</v>
      </c>
      <c r="G42" s="14">
        <f t="shared" si="2"/>
        <v>237.91319354838711</v>
      </c>
      <c r="H42" s="14">
        <f t="shared" si="2"/>
        <v>12.036232258064516</v>
      </c>
      <c r="I42" s="14">
        <f t="shared" si="2"/>
        <v>38.970054838709686</v>
      </c>
      <c r="J42" s="14">
        <f t="shared" si="2"/>
        <v>50.197403225806454</v>
      </c>
      <c r="K42" s="27">
        <f t="shared" si="2"/>
        <v>9.0087096774193548E-2</v>
      </c>
      <c r="L42" s="13"/>
      <c r="M42" s="71" t="str">
        <f>+IF(ISERROR(AVERAGE(M8:M38)),"",AVERAGE(M8:M38))</f>
        <v/>
      </c>
      <c r="N42" s="27" t="str">
        <f>+IF(ISERROR(AVERAGE(N8:N38)),"",AVERAGE(N8:N38))</f>
        <v/>
      </c>
    </row>
    <row r="43" spans="1:14" x14ac:dyDescent="0.25">
      <c r="A43" s="32" t="s">
        <v>21</v>
      </c>
      <c r="B43" s="15">
        <f t="shared" ref="B43:K43" si="3">+MAX(B8:B38)</f>
        <v>92.377899999999997</v>
      </c>
      <c r="C43" s="15">
        <f t="shared" si="3"/>
        <v>0.3795</v>
      </c>
      <c r="D43" s="15">
        <f t="shared" si="3"/>
        <v>2.3182999999999998</v>
      </c>
      <c r="E43" s="15">
        <f t="shared" si="3"/>
        <v>2.5135000000000001</v>
      </c>
      <c r="F43" s="15">
        <f t="shared" si="3"/>
        <v>5.6517999999999997</v>
      </c>
      <c r="G43" s="15">
        <f t="shared" si="3"/>
        <v>247.31909999999999</v>
      </c>
      <c r="H43" s="15">
        <f t="shared" si="3"/>
        <v>14.3726</v>
      </c>
      <c r="I43" s="15">
        <f t="shared" si="3"/>
        <v>39.399700000000003</v>
      </c>
      <c r="J43" s="15">
        <f t="shared" si="3"/>
        <v>50.484200000000001</v>
      </c>
      <c r="K43" s="28">
        <f t="shared" si="3"/>
        <v>0.1275</v>
      </c>
      <c r="L43" s="13"/>
      <c r="M43" s="72">
        <f>+MAX(M8:M38)</f>
        <v>0</v>
      </c>
      <c r="N43" s="28">
        <f>+MAX(N8:N38)</f>
        <v>0</v>
      </c>
    </row>
    <row r="44" spans="1:14" ht="15.75" thickBot="1" x14ac:dyDescent="0.3">
      <c r="A44" s="33" t="s">
        <v>22</v>
      </c>
      <c r="B44" s="19">
        <f t="shared" ref="B44:K44" si="4">IF(ISERROR(STDEV(B8:B38)),"",STDEV(B8:B38))</f>
        <v>0.43712956980247836</v>
      </c>
      <c r="C44" s="19">
        <f t="shared" si="4"/>
        <v>4.0605047887898149E-2</v>
      </c>
      <c r="D44" s="19">
        <f t="shared" si="4"/>
        <v>6.7677040785353221E-2</v>
      </c>
      <c r="E44" s="19">
        <f t="shared" si="4"/>
        <v>4.5298896233793615E-2</v>
      </c>
      <c r="F44" s="19">
        <f t="shared" si="4"/>
        <v>0.32480572115439044</v>
      </c>
      <c r="G44" s="19">
        <f t="shared" si="4"/>
        <v>3.6142131668304125</v>
      </c>
      <c r="H44" s="19">
        <f t="shared" si="4"/>
        <v>1.0360653571363463</v>
      </c>
      <c r="I44" s="19">
        <f t="shared" si="4"/>
        <v>0.18993295104450161</v>
      </c>
      <c r="J44" s="19">
        <f t="shared" si="4"/>
        <v>0.12437717765965228</v>
      </c>
      <c r="K44" s="29">
        <f t="shared" si="4"/>
        <v>1.8542181495812667E-2</v>
      </c>
      <c r="L44" s="13"/>
      <c r="M44" s="73" t="str">
        <f>IF(ISERROR(STDEV(M8:M38)),"",STDEV(M8:M38))</f>
        <v/>
      </c>
      <c r="N44" s="29" t="str">
        <f>IF(ISERROR(STDEV(N8:N38)),"",STDEV(N8:N38))</f>
        <v/>
      </c>
    </row>
    <row r="45" spans="1:14" ht="6.75" customHeight="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4" x14ac:dyDescent="0.25">
      <c r="A46" s="18" t="s">
        <v>23</v>
      </c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9"/>
    </row>
    <row r="47" spans="1:14" x14ac:dyDescent="0.25">
      <c r="A47" s="16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2"/>
    </row>
    <row r="48" spans="1:14" x14ac:dyDescent="0.25">
      <c r="A48" s="16"/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2"/>
    </row>
    <row r="49" spans="1:14" x14ac:dyDescent="0.25">
      <c r="A49" s="16"/>
      <c r="B49" s="120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2"/>
    </row>
    <row r="50" spans="1:14" x14ac:dyDescent="0.25">
      <c r="A50" s="16"/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5"/>
    </row>
  </sheetData>
  <protectedRanges>
    <protectedRange sqref="A5:L5 A3:B4 L3:L4" name="Rango1"/>
    <protectedRange sqref="C3:K4" name="Rango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B8:F3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r:id="rId1"/>
  <ignoredErrors>
    <ignoredError sqref="B44:L44 B41:L43 A9:A10 A11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1" zoomScale="60" zoomScaleNormal="100" workbookViewId="0">
      <selection activeCell="D27" sqref="D27"/>
    </sheetView>
  </sheetViews>
  <sheetFormatPr baseColWidth="10" defaultRowHeight="15" x14ac:dyDescent="0.25"/>
  <sheetData>
    <row r="1" spans="1:11" ht="32.25" customHeight="1" x14ac:dyDescent="0.25">
      <c r="A1" s="141" t="s">
        <v>27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x14ac:dyDescent="0.25">
      <c r="A2" s="131" t="s">
        <v>1</v>
      </c>
      <c r="B2" s="144"/>
      <c r="C2" s="130" t="s">
        <v>26</v>
      </c>
      <c r="D2" s="130"/>
      <c r="E2" s="130"/>
      <c r="F2" s="130"/>
      <c r="G2" s="130"/>
      <c r="H2" s="130"/>
      <c r="I2" s="130"/>
      <c r="J2" s="130"/>
      <c r="K2" s="130"/>
    </row>
    <row r="3" spans="1:11" x14ac:dyDescent="0.25">
      <c r="A3" s="131" t="s">
        <v>2</v>
      </c>
      <c r="B3" s="144"/>
      <c r="C3" s="130" t="s">
        <v>24</v>
      </c>
      <c r="D3" s="130"/>
      <c r="E3" s="130"/>
      <c r="F3" s="130"/>
      <c r="G3" s="130"/>
      <c r="H3" s="130"/>
      <c r="I3" s="130"/>
      <c r="J3" s="130"/>
      <c r="K3" s="130"/>
    </row>
    <row r="4" spans="1:11" x14ac:dyDescent="0.25">
      <c r="A4" s="131" t="s">
        <v>3</v>
      </c>
      <c r="B4" s="131"/>
      <c r="C4" s="130" t="s">
        <v>4</v>
      </c>
      <c r="D4" s="130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84" t="s">
        <v>15</v>
      </c>
    </row>
    <row r="7" spans="1:11" x14ac:dyDescent="0.25">
      <c r="A7" s="47">
        <v>41395</v>
      </c>
      <c r="B7" s="49"/>
      <c r="C7" s="50"/>
      <c r="D7" s="50"/>
      <c r="E7" s="50"/>
      <c r="F7" s="51"/>
      <c r="G7" s="95">
        <v>244.00620000000001</v>
      </c>
      <c r="H7" s="95">
        <v>14.3726</v>
      </c>
      <c r="I7" s="49"/>
      <c r="J7" s="51"/>
      <c r="K7" s="99">
        <v>0.65190000000000003</v>
      </c>
    </row>
    <row r="8" spans="1:11" x14ac:dyDescent="0.25">
      <c r="A8" s="48">
        <f>+A7+1</f>
        <v>41396</v>
      </c>
      <c r="B8" s="52"/>
      <c r="C8" s="53"/>
      <c r="D8" s="53"/>
      <c r="E8" s="53"/>
      <c r="F8" s="54"/>
      <c r="G8" s="96">
        <v>253.36930000000001</v>
      </c>
      <c r="H8" s="96">
        <v>12.580299999999999</v>
      </c>
      <c r="I8" s="52"/>
      <c r="J8" s="54"/>
      <c r="K8" s="100">
        <v>0.38229999999999997</v>
      </c>
    </row>
    <row r="9" spans="1:11" x14ac:dyDescent="0.25">
      <c r="A9" s="48">
        <f>+A8+1</f>
        <v>41397</v>
      </c>
      <c r="B9" s="52"/>
      <c r="C9" s="53"/>
      <c r="D9" s="53"/>
      <c r="E9" s="53"/>
      <c r="F9" s="54"/>
      <c r="G9" s="96">
        <v>253.0361</v>
      </c>
      <c r="H9" s="96">
        <v>12.216200000000001</v>
      </c>
      <c r="I9" s="52"/>
      <c r="J9" s="54"/>
      <c r="K9" s="100">
        <v>0.34210000000000002</v>
      </c>
    </row>
    <row r="10" spans="1:11" x14ac:dyDescent="0.25">
      <c r="A10" s="48">
        <f>+A9+1</f>
        <v>41398</v>
      </c>
      <c r="B10" s="52"/>
      <c r="C10" s="53"/>
      <c r="D10" s="53"/>
      <c r="E10" s="53"/>
      <c r="F10" s="54"/>
      <c r="G10" s="96">
        <v>244.69749999999999</v>
      </c>
      <c r="H10" s="96">
        <v>12.353400000000001</v>
      </c>
      <c r="I10" s="52"/>
      <c r="J10" s="54"/>
      <c r="K10" s="100">
        <v>0.90369999999999995</v>
      </c>
    </row>
    <row r="11" spans="1:11" x14ac:dyDescent="0.25">
      <c r="A11" s="48">
        <f>+A10+1</f>
        <v>41399</v>
      </c>
      <c r="B11" s="52"/>
      <c r="C11" s="53"/>
      <c r="D11" s="53"/>
      <c r="E11" s="53"/>
      <c r="F11" s="54"/>
      <c r="G11" s="96">
        <v>243.64340000000001</v>
      </c>
      <c r="H11" s="96">
        <v>12.810600000000001</v>
      </c>
      <c r="I11" s="52"/>
      <c r="J11" s="54"/>
      <c r="K11" s="100">
        <v>0.5393</v>
      </c>
    </row>
    <row r="12" spans="1:11" x14ac:dyDescent="0.25">
      <c r="A12" s="48">
        <f>+A11+1</f>
        <v>41400</v>
      </c>
      <c r="B12" s="52"/>
      <c r="C12" s="53"/>
      <c r="D12" s="53"/>
      <c r="E12" s="53"/>
      <c r="F12" s="54"/>
      <c r="G12" s="96">
        <v>245.76230000000001</v>
      </c>
      <c r="H12" s="96">
        <v>12.891</v>
      </c>
      <c r="I12" s="52"/>
      <c r="J12" s="54"/>
      <c r="K12" s="100">
        <v>0.44479999999999997</v>
      </c>
    </row>
    <row r="13" spans="1:11" x14ac:dyDescent="0.25">
      <c r="A13" s="48">
        <f t="shared" ref="A13:A37" si="0">+A12+1</f>
        <v>41401</v>
      </c>
      <c r="B13" s="52"/>
      <c r="C13" s="53"/>
      <c r="D13" s="53"/>
      <c r="E13" s="53"/>
      <c r="F13" s="54"/>
      <c r="G13" s="96">
        <v>249.68049999999999</v>
      </c>
      <c r="H13" s="96">
        <v>12.7906</v>
      </c>
      <c r="I13" s="52"/>
      <c r="J13" s="54"/>
      <c r="K13" s="100">
        <v>0.96499999999999997</v>
      </c>
    </row>
    <row r="14" spans="1:11" x14ac:dyDescent="0.25">
      <c r="A14" s="48">
        <f t="shared" si="0"/>
        <v>41402</v>
      </c>
      <c r="B14" s="52"/>
      <c r="C14" s="53"/>
      <c r="D14" s="53"/>
      <c r="E14" s="53"/>
      <c r="F14" s="54"/>
      <c r="G14" s="96">
        <v>241.09129999999999</v>
      </c>
      <c r="H14" s="96">
        <v>13.1472</v>
      </c>
      <c r="I14" s="52"/>
      <c r="J14" s="54"/>
      <c r="K14" s="100">
        <v>0.4264</v>
      </c>
    </row>
    <row r="15" spans="1:11" x14ac:dyDescent="0.25">
      <c r="A15" s="48">
        <f t="shared" si="0"/>
        <v>41403</v>
      </c>
      <c r="B15" s="52"/>
      <c r="C15" s="53"/>
      <c r="D15" s="53"/>
      <c r="E15" s="53"/>
      <c r="F15" s="54"/>
      <c r="G15" s="96">
        <v>237.21799999999999</v>
      </c>
      <c r="H15" s="96">
        <v>13.2333</v>
      </c>
      <c r="I15" s="52"/>
      <c r="J15" s="54"/>
      <c r="K15" s="100">
        <v>0.4783</v>
      </c>
    </row>
    <row r="16" spans="1:11" x14ac:dyDescent="0.25">
      <c r="A16" s="48">
        <f t="shared" si="0"/>
        <v>41404</v>
      </c>
      <c r="B16" s="52"/>
      <c r="C16" s="53"/>
      <c r="D16" s="53"/>
      <c r="E16" s="53"/>
      <c r="F16" s="54"/>
      <c r="G16" s="96">
        <v>238.79849999999999</v>
      </c>
      <c r="H16" s="96">
        <v>13.3499</v>
      </c>
      <c r="I16" s="52"/>
      <c r="J16" s="54"/>
      <c r="K16" s="100">
        <v>0.3911</v>
      </c>
    </row>
    <row r="17" spans="1:11" x14ac:dyDescent="0.25">
      <c r="A17" s="48">
        <f t="shared" si="0"/>
        <v>41405</v>
      </c>
      <c r="B17" s="52"/>
      <c r="C17" s="53"/>
      <c r="D17" s="53"/>
      <c r="E17" s="53"/>
      <c r="F17" s="54"/>
      <c r="G17" s="96">
        <v>252.97389999999999</v>
      </c>
      <c r="H17" s="96">
        <v>13.1629</v>
      </c>
      <c r="I17" s="52"/>
      <c r="J17" s="54"/>
      <c r="K17" s="100">
        <v>0.37169999999999997</v>
      </c>
    </row>
    <row r="18" spans="1:11" x14ac:dyDescent="0.25">
      <c r="A18" s="48">
        <f t="shared" si="0"/>
        <v>41406</v>
      </c>
      <c r="B18" s="52"/>
      <c r="C18" s="53"/>
      <c r="D18" s="53"/>
      <c r="E18" s="53"/>
      <c r="F18" s="54"/>
      <c r="G18" s="96">
        <v>250.93709999999999</v>
      </c>
      <c r="H18" s="96">
        <v>12.852</v>
      </c>
      <c r="I18" s="52"/>
      <c r="J18" s="54"/>
      <c r="K18" s="100">
        <v>0.37530000000000002</v>
      </c>
    </row>
    <row r="19" spans="1:11" x14ac:dyDescent="0.25">
      <c r="A19" s="48">
        <f t="shared" si="0"/>
        <v>41407</v>
      </c>
      <c r="B19" s="52"/>
      <c r="C19" s="53"/>
      <c r="D19" s="53"/>
      <c r="E19" s="53"/>
      <c r="F19" s="54"/>
      <c r="G19" s="96">
        <v>251.5549</v>
      </c>
      <c r="H19" s="96">
        <v>11.936199999999999</v>
      </c>
      <c r="I19" s="52"/>
      <c r="J19" s="54"/>
      <c r="K19" s="100">
        <v>0.34370000000000001</v>
      </c>
    </row>
    <row r="20" spans="1:11" x14ac:dyDescent="0.25">
      <c r="A20" s="48">
        <f t="shared" si="0"/>
        <v>41408</v>
      </c>
      <c r="B20" s="52"/>
      <c r="C20" s="53"/>
      <c r="D20" s="53"/>
      <c r="E20" s="53"/>
      <c r="F20" s="54"/>
      <c r="G20" s="96">
        <v>241.84739999999999</v>
      </c>
      <c r="H20" s="96">
        <v>12.128299999999999</v>
      </c>
      <c r="I20" s="52"/>
      <c r="J20" s="54"/>
      <c r="K20" s="100">
        <v>0.32900000000000001</v>
      </c>
    </row>
    <row r="21" spans="1:11" x14ac:dyDescent="0.25">
      <c r="A21" s="48">
        <f t="shared" si="0"/>
        <v>41409</v>
      </c>
      <c r="B21" s="52"/>
      <c r="C21" s="53"/>
      <c r="D21" s="53"/>
      <c r="E21" s="53"/>
      <c r="F21" s="54"/>
      <c r="G21" s="96">
        <v>239.44640000000001</v>
      </c>
      <c r="H21" s="96">
        <v>12.9308</v>
      </c>
      <c r="I21" s="52"/>
      <c r="J21" s="54"/>
      <c r="K21" s="100">
        <v>0.37719999999999998</v>
      </c>
    </row>
    <row r="22" spans="1:11" x14ac:dyDescent="0.25">
      <c r="A22" s="48">
        <f t="shared" si="0"/>
        <v>41410</v>
      </c>
      <c r="B22" s="52"/>
      <c r="C22" s="53"/>
      <c r="D22" s="53"/>
      <c r="E22" s="53"/>
      <c r="F22" s="54"/>
      <c r="G22" s="96">
        <v>246.85669999999999</v>
      </c>
      <c r="H22" s="96">
        <v>12.621499999999999</v>
      </c>
      <c r="I22" s="52"/>
      <c r="J22" s="54"/>
      <c r="K22" s="100">
        <v>0.39</v>
      </c>
    </row>
    <row r="23" spans="1:11" x14ac:dyDescent="0.25">
      <c r="A23" s="48">
        <f t="shared" si="0"/>
        <v>41411</v>
      </c>
      <c r="B23" s="52"/>
      <c r="C23" s="53"/>
      <c r="D23" s="53"/>
      <c r="E23" s="53"/>
      <c r="F23" s="54"/>
      <c r="G23" s="96">
        <v>244.3252</v>
      </c>
      <c r="H23" s="96">
        <v>12.569599999999999</v>
      </c>
      <c r="I23" s="52"/>
      <c r="J23" s="54"/>
      <c r="K23" s="100">
        <v>0.34239999999999998</v>
      </c>
    </row>
    <row r="24" spans="1:11" x14ac:dyDescent="0.25">
      <c r="A24" s="48">
        <f t="shared" si="0"/>
        <v>41412</v>
      </c>
      <c r="B24" s="52"/>
      <c r="C24" s="53"/>
      <c r="D24" s="53"/>
      <c r="E24" s="53"/>
      <c r="F24" s="54"/>
      <c r="G24" s="96">
        <v>245.036</v>
      </c>
      <c r="H24" s="96">
        <v>11.7995</v>
      </c>
      <c r="I24" s="52"/>
      <c r="J24" s="54"/>
      <c r="K24" s="100">
        <v>0.3659</v>
      </c>
    </row>
    <row r="25" spans="1:11" x14ac:dyDescent="0.25">
      <c r="A25" s="48">
        <f t="shared" si="0"/>
        <v>41413</v>
      </c>
      <c r="B25" s="52"/>
      <c r="C25" s="53"/>
      <c r="D25" s="53"/>
      <c r="E25" s="53"/>
      <c r="F25" s="54"/>
      <c r="G25" s="96">
        <v>247.24529999999999</v>
      </c>
      <c r="H25" s="96">
        <v>11.064399999999999</v>
      </c>
      <c r="I25" s="52"/>
      <c r="J25" s="54"/>
      <c r="K25" s="100">
        <v>0.35339999999999999</v>
      </c>
    </row>
    <row r="26" spans="1:11" x14ac:dyDescent="0.25">
      <c r="A26" s="48">
        <f t="shared" si="0"/>
        <v>41414</v>
      </c>
      <c r="B26" s="52"/>
      <c r="C26" s="53"/>
      <c r="D26" s="53"/>
      <c r="E26" s="53"/>
      <c r="F26" s="54"/>
      <c r="G26" s="96">
        <v>240.01939999999999</v>
      </c>
      <c r="H26" s="96">
        <v>10.6372</v>
      </c>
      <c r="I26" s="52"/>
      <c r="J26" s="54"/>
      <c r="K26" s="100">
        <v>0.33989999999999998</v>
      </c>
    </row>
    <row r="27" spans="1:11" x14ac:dyDescent="0.25">
      <c r="A27" s="48">
        <f t="shared" si="0"/>
        <v>41415</v>
      </c>
      <c r="B27" s="52"/>
      <c r="C27" s="53"/>
      <c r="D27" s="53"/>
      <c r="E27" s="53"/>
      <c r="F27" s="54"/>
      <c r="G27" s="96">
        <v>242.9975</v>
      </c>
      <c r="H27" s="96">
        <v>10.6242</v>
      </c>
      <c r="I27" s="52"/>
      <c r="J27" s="54"/>
      <c r="K27" s="100">
        <v>0.35920000000000002</v>
      </c>
    </row>
    <row r="28" spans="1:11" x14ac:dyDescent="0.25">
      <c r="A28" s="48">
        <f t="shared" si="0"/>
        <v>41416</v>
      </c>
      <c r="B28" s="52"/>
      <c r="C28" s="53"/>
      <c r="D28" s="53"/>
      <c r="E28" s="53"/>
      <c r="F28" s="54"/>
      <c r="G28" s="96">
        <v>243.62649999999999</v>
      </c>
      <c r="H28" s="96">
        <v>11.0101</v>
      </c>
      <c r="I28" s="52"/>
      <c r="J28" s="54"/>
      <c r="K28" s="100">
        <v>0.36459999999999998</v>
      </c>
    </row>
    <row r="29" spans="1:11" x14ac:dyDescent="0.25">
      <c r="A29" s="48">
        <f t="shared" si="0"/>
        <v>41417</v>
      </c>
      <c r="B29" s="52"/>
      <c r="C29" s="53"/>
      <c r="D29" s="53"/>
      <c r="E29" s="53"/>
      <c r="F29" s="54"/>
      <c r="G29" s="96">
        <v>243.87860000000001</v>
      </c>
      <c r="H29" s="96">
        <v>11.565899999999999</v>
      </c>
      <c r="I29" s="52"/>
      <c r="J29" s="54"/>
      <c r="K29" s="100">
        <v>0.36299999999999999</v>
      </c>
    </row>
    <row r="30" spans="1:11" x14ac:dyDescent="0.25">
      <c r="A30" s="48">
        <f t="shared" si="0"/>
        <v>41418</v>
      </c>
      <c r="B30" s="52"/>
      <c r="C30" s="53"/>
      <c r="D30" s="53"/>
      <c r="E30" s="53"/>
      <c r="F30" s="54"/>
      <c r="G30" s="96">
        <v>252.4581</v>
      </c>
      <c r="H30" s="96">
        <v>11.4505</v>
      </c>
      <c r="I30" s="52"/>
      <c r="J30" s="54"/>
      <c r="K30" s="100">
        <v>0.37880000000000003</v>
      </c>
    </row>
    <row r="31" spans="1:11" x14ac:dyDescent="0.25">
      <c r="A31" s="48">
        <f t="shared" si="0"/>
        <v>41419</v>
      </c>
      <c r="B31" s="52"/>
      <c r="C31" s="53"/>
      <c r="D31" s="53"/>
      <c r="E31" s="53"/>
      <c r="F31" s="54"/>
      <c r="G31" s="96">
        <v>252.3263</v>
      </c>
      <c r="H31" s="96">
        <v>11.426399999999999</v>
      </c>
      <c r="I31" s="52"/>
      <c r="J31" s="54"/>
      <c r="K31" s="100">
        <v>0.59899999999999998</v>
      </c>
    </row>
    <row r="32" spans="1:11" x14ac:dyDescent="0.25">
      <c r="A32" s="48">
        <f t="shared" si="0"/>
        <v>41420</v>
      </c>
      <c r="B32" s="52"/>
      <c r="C32" s="53"/>
      <c r="D32" s="53"/>
      <c r="E32" s="53"/>
      <c r="F32" s="54"/>
      <c r="G32" s="96">
        <v>249.3777</v>
      </c>
      <c r="H32" s="96">
        <v>11.333500000000001</v>
      </c>
      <c r="I32" s="52"/>
      <c r="J32" s="54"/>
      <c r="K32" s="100">
        <v>0.34949999999999998</v>
      </c>
    </row>
    <row r="33" spans="1:11" x14ac:dyDescent="0.25">
      <c r="A33" s="48">
        <f t="shared" si="0"/>
        <v>41421</v>
      </c>
      <c r="B33" s="52"/>
      <c r="C33" s="53"/>
      <c r="D33" s="53"/>
      <c r="E33" s="53"/>
      <c r="F33" s="54"/>
      <c r="G33" s="96">
        <v>245.5532</v>
      </c>
      <c r="H33" s="96">
        <v>11.2263</v>
      </c>
      <c r="I33" s="52"/>
      <c r="J33" s="54"/>
      <c r="K33" s="100">
        <v>0.34460000000000002</v>
      </c>
    </row>
    <row r="34" spans="1:11" x14ac:dyDescent="0.25">
      <c r="A34" s="48">
        <f t="shared" si="0"/>
        <v>41422</v>
      </c>
      <c r="B34" s="52"/>
      <c r="C34" s="53"/>
      <c r="D34" s="53"/>
      <c r="E34" s="53"/>
      <c r="F34" s="54"/>
      <c r="G34" s="96">
        <v>245.33539999999999</v>
      </c>
      <c r="H34" s="96">
        <v>10.6289</v>
      </c>
      <c r="I34" s="52"/>
      <c r="J34" s="54"/>
      <c r="K34" s="100">
        <v>0.35220000000000001</v>
      </c>
    </row>
    <row r="35" spans="1:11" x14ac:dyDescent="0.25">
      <c r="A35" s="48">
        <f t="shared" si="0"/>
        <v>41423</v>
      </c>
      <c r="B35" s="52"/>
      <c r="C35" s="53"/>
      <c r="D35" s="53"/>
      <c r="E35" s="53"/>
      <c r="F35" s="54"/>
      <c r="G35" s="96">
        <v>245.2955</v>
      </c>
      <c r="H35" s="96">
        <v>10.039899999999999</v>
      </c>
      <c r="I35" s="52"/>
      <c r="J35" s="54"/>
      <c r="K35" s="100">
        <v>0.24529999999999999</v>
      </c>
    </row>
    <row r="36" spans="1:11" x14ac:dyDescent="0.25">
      <c r="A36" s="48">
        <f t="shared" si="0"/>
        <v>41424</v>
      </c>
      <c r="B36" s="52"/>
      <c r="C36" s="53"/>
      <c r="D36" s="53"/>
      <c r="E36" s="53"/>
      <c r="F36" s="54"/>
      <c r="G36" s="96">
        <v>245.31710000000001</v>
      </c>
      <c r="H36" s="96">
        <v>10.431100000000001</v>
      </c>
      <c r="I36" s="52"/>
      <c r="J36" s="54"/>
      <c r="K36" s="100">
        <v>0.248</v>
      </c>
    </row>
    <row r="37" spans="1:11" x14ac:dyDescent="0.25">
      <c r="A37" s="64">
        <f t="shared" si="0"/>
        <v>41425</v>
      </c>
      <c r="B37" s="65"/>
      <c r="C37" s="66"/>
      <c r="D37" s="66"/>
      <c r="E37" s="66"/>
      <c r="F37" s="67"/>
      <c r="G37" s="98">
        <v>248.90899999999999</v>
      </c>
      <c r="H37" s="97">
        <v>11.9389</v>
      </c>
      <c r="I37" s="65"/>
      <c r="J37" s="67"/>
      <c r="K37" s="101">
        <v>0.28000000000000003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40" t="s">
        <v>21</v>
      </c>
      <c r="B39" s="19"/>
      <c r="C39" s="41"/>
      <c r="D39" s="41"/>
      <c r="E39" s="41"/>
      <c r="F39" s="41"/>
      <c r="G39" s="41">
        <f>+MAX(G7:G37)</f>
        <v>253.36930000000001</v>
      </c>
      <c r="H39" s="41">
        <f>+MAX(H7:H37)</f>
        <v>14.3726</v>
      </c>
      <c r="I39" s="41"/>
      <c r="J39" s="41"/>
      <c r="K39" s="41">
        <f>+MAX(K7:K37)</f>
        <v>0.96499999999999997</v>
      </c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8" t="s">
        <v>23</v>
      </c>
      <c r="B41" s="132"/>
      <c r="C41" s="133"/>
      <c r="D41" s="133"/>
      <c r="E41" s="133"/>
      <c r="F41" s="133"/>
      <c r="G41" s="133"/>
      <c r="H41" s="133"/>
      <c r="I41" s="133"/>
      <c r="J41" s="133"/>
      <c r="K41" s="134"/>
    </row>
    <row r="42" spans="1:11" x14ac:dyDescent="0.25">
      <c r="A42" s="16"/>
      <c r="B42" s="135"/>
      <c r="C42" s="136"/>
      <c r="D42" s="136"/>
      <c r="E42" s="136"/>
      <c r="F42" s="136"/>
      <c r="G42" s="136"/>
      <c r="H42" s="136"/>
      <c r="I42" s="136"/>
      <c r="J42" s="136"/>
      <c r="K42" s="137"/>
    </row>
    <row r="43" spans="1:11" x14ac:dyDescent="0.25">
      <c r="A43" s="16"/>
      <c r="B43" s="135"/>
      <c r="C43" s="136"/>
      <c r="D43" s="136"/>
      <c r="E43" s="136"/>
      <c r="F43" s="136"/>
      <c r="G43" s="136"/>
      <c r="H43" s="136"/>
      <c r="I43" s="136"/>
      <c r="J43" s="136"/>
      <c r="K43" s="137"/>
    </row>
    <row r="44" spans="1:11" x14ac:dyDescent="0.25">
      <c r="A44" s="16"/>
      <c r="B44" s="135"/>
      <c r="C44" s="136"/>
      <c r="D44" s="136"/>
      <c r="E44" s="136"/>
      <c r="F44" s="136"/>
      <c r="G44" s="136"/>
      <c r="H44" s="136"/>
      <c r="I44" s="136"/>
      <c r="J44" s="136"/>
      <c r="K44" s="137"/>
    </row>
    <row r="45" spans="1:11" x14ac:dyDescent="0.25">
      <c r="A45" s="16"/>
      <c r="B45" s="138"/>
      <c r="C45" s="139"/>
      <c r="D45" s="139"/>
      <c r="E45" s="139"/>
      <c r="F45" s="139"/>
      <c r="G45" s="139"/>
      <c r="H45" s="139"/>
      <c r="I45" s="139"/>
      <c r="J45" s="139"/>
      <c r="K45" s="140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topLeftCell="A10" zoomScale="60" zoomScaleNormal="100" workbookViewId="0">
      <selection activeCell="D28" sqref="D28"/>
    </sheetView>
  </sheetViews>
  <sheetFormatPr baseColWidth="10" defaultRowHeight="15" x14ac:dyDescent="0.25"/>
  <sheetData>
    <row r="1" spans="1:12" ht="32.25" customHeight="1" x14ac:dyDescent="0.25">
      <c r="A1" s="154" t="s">
        <v>28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2" x14ac:dyDescent="0.25">
      <c r="A2" s="131" t="s">
        <v>1</v>
      </c>
      <c r="B2" s="144"/>
      <c r="C2" s="130" t="s">
        <v>26</v>
      </c>
      <c r="D2" s="130"/>
      <c r="E2" s="130"/>
      <c r="F2" s="130"/>
      <c r="G2" s="130"/>
      <c r="H2" s="130"/>
      <c r="I2" s="130"/>
      <c r="J2" s="130"/>
      <c r="K2" s="130"/>
    </row>
    <row r="3" spans="1:12" x14ac:dyDescent="0.25">
      <c r="A3" s="131" t="s">
        <v>2</v>
      </c>
      <c r="B3" s="144"/>
      <c r="C3" s="130" t="s">
        <v>24</v>
      </c>
      <c r="D3" s="130"/>
      <c r="E3" s="130"/>
      <c r="F3" s="130"/>
      <c r="G3" s="130"/>
      <c r="H3" s="130"/>
      <c r="I3" s="130"/>
      <c r="J3" s="130"/>
      <c r="K3" s="130"/>
    </row>
    <row r="4" spans="1:12" x14ac:dyDescent="0.25">
      <c r="A4" s="131" t="s">
        <v>3</v>
      </c>
      <c r="B4" s="131"/>
      <c r="C4" s="130" t="s">
        <v>4</v>
      </c>
      <c r="D4" s="130"/>
      <c r="E4" s="20"/>
      <c r="F4" s="20"/>
      <c r="G4" s="20"/>
      <c r="H4" s="20"/>
      <c r="I4" s="20"/>
      <c r="J4" s="20"/>
      <c r="K4" s="20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39" thickBot="1" x14ac:dyDescent="0.3">
      <c r="A6" s="39" t="s">
        <v>5</v>
      </c>
      <c r="B6" s="42" t="s">
        <v>6</v>
      </c>
      <c r="C6" s="42" t="s">
        <v>7</v>
      </c>
      <c r="D6" s="42" t="s">
        <v>8</v>
      </c>
      <c r="E6" s="43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42" t="s">
        <v>15</v>
      </c>
      <c r="L6" s="83"/>
    </row>
    <row r="7" spans="1:12" x14ac:dyDescent="0.25">
      <c r="A7" s="47">
        <v>41395</v>
      </c>
      <c r="B7" s="49"/>
      <c r="C7" s="50"/>
      <c r="D7" s="50"/>
      <c r="E7" s="50"/>
      <c r="F7" s="51"/>
      <c r="G7" s="102">
        <v>233.17859999999999</v>
      </c>
      <c r="H7" s="102">
        <v>13.7849</v>
      </c>
      <c r="I7" s="49"/>
      <c r="J7" s="51"/>
      <c r="K7" s="106">
        <v>4.0000000000000001E-3</v>
      </c>
    </row>
    <row r="8" spans="1:12" x14ac:dyDescent="0.25">
      <c r="A8" s="48">
        <f>+A7+1</f>
        <v>41396</v>
      </c>
      <c r="B8" s="52"/>
      <c r="C8" s="53"/>
      <c r="D8" s="53"/>
      <c r="E8" s="53"/>
      <c r="F8" s="54"/>
      <c r="G8" s="103">
        <v>229.49770000000001</v>
      </c>
      <c r="H8" s="103">
        <v>12.039099999999999</v>
      </c>
      <c r="I8" s="52"/>
      <c r="J8" s="54"/>
      <c r="K8" s="107">
        <v>3.0000000000000001E-3</v>
      </c>
    </row>
    <row r="9" spans="1:12" x14ac:dyDescent="0.25">
      <c r="A9" s="48">
        <f>+A8+1</f>
        <v>41397</v>
      </c>
      <c r="B9" s="52"/>
      <c r="C9" s="53"/>
      <c r="D9" s="53"/>
      <c r="E9" s="53"/>
      <c r="F9" s="54"/>
      <c r="G9" s="103">
        <v>227.03030000000001</v>
      </c>
      <c r="H9" s="103">
        <v>11.6288</v>
      </c>
      <c r="I9" s="52"/>
      <c r="J9" s="54"/>
      <c r="K9" s="107">
        <v>6.9999999999999999E-4</v>
      </c>
    </row>
    <row r="10" spans="1:12" x14ac:dyDescent="0.25">
      <c r="A10" s="48">
        <f>+A9+1</f>
        <v>41398</v>
      </c>
      <c r="B10" s="52"/>
      <c r="C10" s="53"/>
      <c r="D10" s="53"/>
      <c r="E10" s="53"/>
      <c r="F10" s="54"/>
      <c r="G10" s="103">
        <v>223.6926</v>
      </c>
      <c r="H10" s="105">
        <v>11.783899999999999</v>
      </c>
      <c r="I10" s="52"/>
      <c r="J10" s="54"/>
      <c r="K10" s="107">
        <v>3.0999999999999999E-3</v>
      </c>
    </row>
    <row r="11" spans="1:12" x14ac:dyDescent="0.25">
      <c r="A11" s="48">
        <f t="shared" ref="A11:A37" si="0">+A10+1</f>
        <v>41399</v>
      </c>
      <c r="B11" s="52"/>
      <c r="C11" s="53"/>
      <c r="D11" s="53"/>
      <c r="E11" s="53"/>
      <c r="F11" s="54"/>
      <c r="G11" s="103">
        <v>227.89449999999999</v>
      </c>
      <c r="H11" s="103">
        <v>12.2476</v>
      </c>
      <c r="I11" s="52"/>
      <c r="J11" s="54"/>
      <c r="K11" s="107">
        <v>3.3E-3</v>
      </c>
    </row>
    <row r="12" spans="1:12" x14ac:dyDescent="0.25">
      <c r="A12" s="48">
        <f t="shared" si="0"/>
        <v>41400</v>
      </c>
      <c r="B12" s="52"/>
      <c r="C12" s="53"/>
      <c r="D12" s="53"/>
      <c r="E12" s="53"/>
      <c r="F12" s="54"/>
      <c r="G12" s="103">
        <v>226.4939</v>
      </c>
      <c r="H12" s="103">
        <v>12.3116</v>
      </c>
      <c r="I12" s="52"/>
      <c r="J12" s="54"/>
      <c r="K12" s="107">
        <v>3.5999999999999999E-3</v>
      </c>
    </row>
    <row r="13" spans="1:12" x14ac:dyDescent="0.25">
      <c r="A13" s="48">
        <f t="shared" si="0"/>
        <v>41401</v>
      </c>
      <c r="B13" s="52"/>
      <c r="C13" s="53"/>
      <c r="D13" s="53"/>
      <c r="E13" s="53"/>
      <c r="F13" s="54"/>
      <c r="G13" s="103">
        <v>230.9135</v>
      </c>
      <c r="H13" s="103">
        <v>12.2425</v>
      </c>
      <c r="I13" s="52"/>
      <c r="J13" s="54"/>
      <c r="K13" s="107">
        <v>3.5000000000000001E-3</v>
      </c>
    </row>
    <row r="14" spans="1:12" x14ac:dyDescent="0.25">
      <c r="A14" s="48">
        <f t="shared" si="0"/>
        <v>41402</v>
      </c>
      <c r="B14" s="52"/>
      <c r="C14" s="53"/>
      <c r="D14" s="53"/>
      <c r="E14" s="53"/>
      <c r="F14" s="54"/>
      <c r="G14" s="103">
        <v>229.62870000000001</v>
      </c>
      <c r="H14" s="103">
        <v>12.555899999999999</v>
      </c>
      <c r="I14" s="52"/>
      <c r="J14" s="54"/>
      <c r="K14" s="107">
        <v>3.5999999999999999E-3</v>
      </c>
    </row>
    <row r="15" spans="1:12" x14ac:dyDescent="0.25">
      <c r="A15" s="48">
        <f t="shared" si="0"/>
        <v>41403</v>
      </c>
      <c r="B15" s="52"/>
      <c r="C15" s="53"/>
      <c r="D15" s="53"/>
      <c r="E15" s="53"/>
      <c r="F15" s="54"/>
      <c r="G15" s="103">
        <v>229.31229999999999</v>
      </c>
      <c r="H15" s="103">
        <v>12.6112</v>
      </c>
      <c r="I15" s="52"/>
      <c r="J15" s="54"/>
      <c r="K15" s="107">
        <v>3.8999999999999998E-3</v>
      </c>
    </row>
    <row r="16" spans="1:12" x14ac:dyDescent="0.25">
      <c r="A16" s="48">
        <f t="shared" si="0"/>
        <v>41404</v>
      </c>
      <c r="B16" s="52"/>
      <c r="C16" s="53"/>
      <c r="D16" s="53"/>
      <c r="E16" s="53"/>
      <c r="F16" s="54"/>
      <c r="G16" s="103">
        <v>225.84469999999999</v>
      </c>
      <c r="H16" s="103">
        <v>12.828799999999999</v>
      </c>
      <c r="I16" s="52"/>
      <c r="J16" s="54"/>
      <c r="K16" s="107">
        <v>2.8999999999999998E-3</v>
      </c>
    </row>
    <row r="17" spans="1:11" x14ac:dyDescent="0.25">
      <c r="A17" s="48">
        <f t="shared" si="0"/>
        <v>41405</v>
      </c>
      <c r="B17" s="52"/>
      <c r="C17" s="53"/>
      <c r="D17" s="53"/>
      <c r="E17" s="53"/>
      <c r="F17" s="54"/>
      <c r="G17" s="103">
        <v>226.1028</v>
      </c>
      <c r="H17" s="103">
        <v>12.582100000000001</v>
      </c>
      <c r="I17" s="52"/>
      <c r="J17" s="54"/>
      <c r="K17" s="107">
        <v>5.0000000000000001E-4</v>
      </c>
    </row>
    <row r="18" spans="1:11" x14ac:dyDescent="0.25">
      <c r="A18" s="48">
        <f t="shared" si="0"/>
        <v>41406</v>
      </c>
      <c r="B18" s="52"/>
      <c r="C18" s="53"/>
      <c r="D18" s="53"/>
      <c r="E18" s="53"/>
      <c r="F18" s="54"/>
      <c r="G18" s="103">
        <v>231.07919999999999</v>
      </c>
      <c r="H18" s="103">
        <v>12.3346</v>
      </c>
      <c r="I18" s="52"/>
      <c r="J18" s="54"/>
      <c r="K18" s="107">
        <v>1E-4</v>
      </c>
    </row>
    <row r="19" spans="1:11" x14ac:dyDescent="0.25">
      <c r="A19" s="48">
        <f t="shared" si="0"/>
        <v>41407</v>
      </c>
      <c r="B19" s="52"/>
      <c r="C19" s="53"/>
      <c r="D19" s="53"/>
      <c r="E19" s="53"/>
      <c r="F19" s="54"/>
      <c r="G19" s="103">
        <v>228.797</v>
      </c>
      <c r="H19" s="103">
        <v>11.3759</v>
      </c>
      <c r="I19" s="52"/>
      <c r="J19" s="54"/>
      <c r="K19" s="107">
        <v>1.8E-3</v>
      </c>
    </row>
    <row r="20" spans="1:11" x14ac:dyDescent="0.25">
      <c r="A20" s="48">
        <f t="shared" si="0"/>
        <v>41408</v>
      </c>
      <c r="B20" s="52"/>
      <c r="C20" s="53"/>
      <c r="D20" s="53"/>
      <c r="E20" s="53"/>
      <c r="F20" s="54"/>
      <c r="G20" s="103">
        <v>227.42910000000001</v>
      </c>
      <c r="H20" s="103">
        <v>11.620200000000001</v>
      </c>
      <c r="I20" s="52"/>
      <c r="J20" s="54"/>
      <c r="K20" s="107">
        <v>5.9999999999999995E-4</v>
      </c>
    </row>
    <row r="21" spans="1:11" x14ac:dyDescent="0.25">
      <c r="A21" s="48">
        <f t="shared" si="0"/>
        <v>41409</v>
      </c>
      <c r="B21" s="52"/>
      <c r="C21" s="53"/>
      <c r="D21" s="53"/>
      <c r="E21" s="53"/>
      <c r="F21" s="54"/>
      <c r="G21" s="103">
        <v>225.03960000000001</v>
      </c>
      <c r="H21" s="103">
        <v>12.3604</v>
      </c>
      <c r="I21" s="52"/>
      <c r="J21" s="54"/>
      <c r="K21" s="107">
        <v>1.8E-3</v>
      </c>
    </row>
    <row r="22" spans="1:11" x14ac:dyDescent="0.25">
      <c r="A22" s="48">
        <f t="shared" si="0"/>
        <v>41410</v>
      </c>
      <c r="B22" s="52"/>
      <c r="C22" s="53"/>
      <c r="D22" s="53"/>
      <c r="E22" s="53"/>
      <c r="F22" s="54"/>
      <c r="G22" s="103">
        <v>227.72819999999999</v>
      </c>
      <c r="H22" s="103">
        <v>12.0505</v>
      </c>
      <c r="I22" s="52"/>
      <c r="J22" s="54"/>
      <c r="K22" s="107">
        <v>1.6000000000000001E-3</v>
      </c>
    </row>
    <row r="23" spans="1:11" x14ac:dyDescent="0.25">
      <c r="A23" s="48">
        <f t="shared" si="0"/>
        <v>41411</v>
      </c>
      <c r="B23" s="52"/>
      <c r="C23" s="53"/>
      <c r="D23" s="53"/>
      <c r="E23" s="53"/>
      <c r="F23" s="54"/>
      <c r="G23" s="103">
        <v>226.41929999999999</v>
      </c>
      <c r="H23" s="103">
        <v>12.054</v>
      </c>
      <c r="I23" s="52"/>
      <c r="J23" s="54"/>
      <c r="K23" s="107">
        <v>2.3999999999999998E-3</v>
      </c>
    </row>
    <row r="24" spans="1:11" x14ac:dyDescent="0.25">
      <c r="A24" s="48">
        <f t="shared" si="0"/>
        <v>41412</v>
      </c>
      <c r="B24" s="52"/>
      <c r="C24" s="53"/>
      <c r="D24" s="53"/>
      <c r="E24" s="53"/>
      <c r="F24" s="54"/>
      <c r="G24" s="103">
        <v>231.34100000000001</v>
      </c>
      <c r="H24" s="103">
        <v>11.3439</v>
      </c>
      <c r="I24" s="52"/>
      <c r="J24" s="54"/>
      <c r="K24" s="107">
        <v>5.0000000000000001E-4</v>
      </c>
    </row>
    <row r="25" spans="1:11" x14ac:dyDescent="0.25">
      <c r="A25" s="48">
        <f t="shared" si="0"/>
        <v>41413</v>
      </c>
      <c r="B25" s="52"/>
      <c r="C25" s="53"/>
      <c r="D25" s="53"/>
      <c r="E25" s="53"/>
      <c r="F25" s="54"/>
      <c r="G25" s="103">
        <v>227.7296</v>
      </c>
      <c r="H25" s="103">
        <v>10.532</v>
      </c>
      <c r="I25" s="52"/>
      <c r="J25" s="54"/>
      <c r="K25" s="107">
        <v>4.0000000000000002E-4</v>
      </c>
    </row>
    <row r="26" spans="1:11" x14ac:dyDescent="0.25">
      <c r="A26" s="48">
        <f t="shared" si="0"/>
        <v>41414</v>
      </c>
      <c r="B26" s="52"/>
      <c r="C26" s="53"/>
      <c r="D26" s="53"/>
      <c r="E26" s="53"/>
      <c r="F26" s="54"/>
      <c r="G26" s="103">
        <v>226.24520000000001</v>
      </c>
      <c r="H26" s="103">
        <v>10.1433</v>
      </c>
      <c r="I26" s="52"/>
      <c r="J26" s="54"/>
      <c r="K26" s="107">
        <v>0</v>
      </c>
    </row>
    <row r="27" spans="1:11" x14ac:dyDescent="0.25">
      <c r="A27" s="48">
        <f t="shared" si="0"/>
        <v>41415</v>
      </c>
      <c r="B27" s="52"/>
      <c r="C27" s="53"/>
      <c r="D27" s="53"/>
      <c r="E27" s="53"/>
      <c r="F27" s="54"/>
      <c r="G27" s="103">
        <v>227.00110000000001</v>
      </c>
      <c r="H27" s="103">
        <v>10.196099999999999</v>
      </c>
      <c r="I27" s="52"/>
      <c r="J27" s="54"/>
      <c r="K27" s="107">
        <v>8.0000000000000004E-4</v>
      </c>
    </row>
    <row r="28" spans="1:11" x14ac:dyDescent="0.25">
      <c r="A28" s="48">
        <f t="shared" si="0"/>
        <v>41416</v>
      </c>
      <c r="B28" s="52"/>
      <c r="C28" s="53"/>
      <c r="D28" s="53"/>
      <c r="E28" s="53"/>
      <c r="F28" s="54"/>
      <c r="G28" s="103">
        <v>227.0701</v>
      </c>
      <c r="H28" s="103">
        <v>10.605</v>
      </c>
      <c r="I28" s="52"/>
      <c r="J28" s="54"/>
      <c r="K28" s="107">
        <v>0</v>
      </c>
    </row>
    <row r="29" spans="1:11" x14ac:dyDescent="0.25">
      <c r="A29" s="48">
        <f t="shared" si="0"/>
        <v>41417</v>
      </c>
      <c r="B29" s="52"/>
      <c r="C29" s="53"/>
      <c r="D29" s="53"/>
      <c r="E29" s="53"/>
      <c r="F29" s="54"/>
      <c r="G29" s="103">
        <v>231.02709999999999</v>
      </c>
      <c r="H29" s="105">
        <v>11.066599999999999</v>
      </c>
      <c r="I29" s="52"/>
      <c r="J29" s="54"/>
      <c r="K29" s="107">
        <v>0</v>
      </c>
    </row>
    <row r="30" spans="1:11" x14ac:dyDescent="0.25">
      <c r="A30" s="48">
        <f t="shared" si="0"/>
        <v>41418</v>
      </c>
      <c r="B30" s="52"/>
      <c r="C30" s="53"/>
      <c r="D30" s="53"/>
      <c r="E30" s="53"/>
      <c r="F30" s="54"/>
      <c r="G30" s="103">
        <v>235.065</v>
      </c>
      <c r="H30" s="103">
        <v>10.9733</v>
      </c>
      <c r="I30" s="52"/>
      <c r="J30" s="54"/>
      <c r="K30" s="107">
        <v>0</v>
      </c>
    </row>
    <row r="31" spans="1:11" x14ac:dyDescent="0.25">
      <c r="A31" s="48">
        <f t="shared" si="0"/>
        <v>41419</v>
      </c>
      <c r="B31" s="52"/>
      <c r="C31" s="53"/>
      <c r="D31" s="53"/>
      <c r="E31" s="53"/>
      <c r="F31" s="54"/>
      <c r="G31" s="103">
        <v>242.58869999999999</v>
      </c>
      <c r="H31" s="103">
        <v>10.840400000000001</v>
      </c>
      <c r="I31" s="52"/>
      <c r="J31" s="54"/>
      <c r="K31" s="107">
        <v>0</v>
      </c>
    </row>
    <row r="32" spans="1:11" x14ac:dyDescent="0.25">
      <c r="A32" s="48">
        <f t="shared" si="0"/>
        <v>41420</v>
      </c>
      <c r="B32" s="52"/>
      <c r="C32" s="53"/>
      <c r="D32" s="53"/>
      <c r="E32" s="53"/>
      <c r="F32" s="54"/>
      <c r="G32" s="103">
        <v>240.0044</v>
      </c>
      <c r="H32" s="103">
        <v>10.7461</v>
      </c>
      <c r="I32" s="52"/>
      <c r="J32" s="54"/>
      <c r="K32" s="107">
        <v>2.9999999999999997E-4</v>
      </c>
    </row>
    <row r="33" spans="1:12" x14ac:dyDescent="0.25">
      <c r="A33" s="48">
        <f t="shared" si="0"/>
        <v>41421</v>
      </c>
      <c r="B33" s="52"/>
      <c r="C33" s="53"/>
      <c r="D33" s="53"/>
      <c r="E33" s="53"/>
      <c r="F33" s="54"/>
      <c r="G33" s="103">
        <v>232.05119999999999</v>
      </c>
      <c r="H33" s="103">
        <v>10.702500000000001</v>
      </c>
      <c r="I33" s="52"/>
      <c r="J33" s="54"/>
      <c r="K33" s="107">
        <v>1E-4</v>
      </c>
    </row>
    <row r="34" spans="1:12" x14ac:dyDescent="0.25">
      <c r="A34" s="48">
        <f t="shared" si="0"/>
        <v>41422</v>
      </c>
      <c r="B34" s="52"/>
      <c r="C34" s="53"/>
      <c r="D34" s="53"/>
      <c r="E34" s="53"/>
      <c r="F34" s="54"/>
      <c r="G34" s="103">
        <v>233.08840000000001</v>
      </c>
      <c r="H34" s="103">
        <v>10.0967</v>
      </c>
      <c r="I34" s="52"/>
      <c r="J34" s="54"/>
      <c r="K34" s="107">
        <v>1E-4</v>
      </c>
    </row>
    <row r="35" spans="1:12" x14ac:dyDescent="0.25">
      <c r="A35" s="48">
        <f t="shared" si="0"/>
        <v>41423</v>
      </c>
      <c r="B35" s="52"/>
      <c r="C35" s="53"/>
      <c r="D35" s="53"/>
      <c r="E35" s="53"/>
      <c r="F35" s="54"/>
      <c r="G35" s="103">
        <v>230.77379999999999</v>
      </c>
      <c r="H35" s="103">
        <v>9.6191999999999993</v>
      </c>
      <c r="I35" s="52"/>
      <c r="J35" s="54"/>
      <c r="K35" s="107">
        <v>8.0000000000000004E-4</v>
      </c>
    </row>
    <row r="36" spans="1:12" x14ac:dyDescent="0.25">
      <c r="A36" s="48">
        <f t="shared" si="0"/>
        <v>41424</v>
      </c>
      <c r="B36" s="52"/>
      <c r="C36" s="53"/>
      <c r="D36" s="53"/>
      <c r="E36" s="53"/>
      <c r="F36" s="54"/>
      <c r="G36" s="103">
        <v>231.8922</v>
      </c>
      <c r="H36" s="103">
        <v>10.019399999999999</v>
      </c>
      <c r="I36" s="52"/>
      <c r="J36" s="54"/>
      <c r="K36" s="107">
        <v>0</v>
      </c>
    </row>
    <row r="37" spans="1:12" x14ac:dyDescent="0.25">
      <c r="A37" s="64">
        <f t="shared" si="0"/>
        <v>41425</v>
      </c>
      <c r="B37" s="65"/>
      <c r="C37" s="66"/>
      <c r="D37" s="66"/>
      <c r="E37" s="66"/>
      <c r="F37" s="67"/>
      <c r="G37" s="104">
        <v>234.0651</v>
      </c>
      <c r="H37" s="104">
        <v>11.341699999999999</v>
      </c>
      <c r="I37" s="65"/>
      <c r="J37" s="67"/>
      <c r="K37" s="108">
        <v>1.1000000000000001E-3</v>
      </c>
      <c r="L37" s="83"/>
    </row>
    <row r="38" spans="1:1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2" ht="15.75" thickBot="1" x14ac:dyDescent="0.3">
      <c r="A39" s="40" t="s">
        <v>19</v>
      </c>
      <c r="B39" s="19"/>
      <c r="C39" s="41"/>
      <c r="D39" s="41"/>
      <c r="E39" s="41"/>
      <c r="F39" s="41"/>
      <c r="G39" s="41">
        <f>+MIN(G7:G37)</f>
        <v>223.6926</v>
      </c>
      <c r="H39" s="41">
        <f>+MIN(H7:H37)</f>
        <v>9.6191999999999993</v>
      </c>
      <c r="I39" s="41"/>
      <c r="J39" s="41"/>
      <c r="K39" s="41">
        <f>+MIN(K7:K37)</f>
        <v>0</v>
      </c>
    </row>
    <row r="40" spans="1:12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2" x14ac:dyDescent="0.25">
      <c r="A41" s="18" t="s">
        <v>23</v>
      </c>
      <c r="B41" s="145"/>
      <c r="C41" s="146"/>
      <c r="D41" s="146"/>
      <c r="E41" s="146"/>
      <c r="F41" s="146"/>
      <c r="G41" s="146"/>
      <c r="H41" s="146"/>
      <c r="I41" s="146"/>
      <c r="J41" s="146"/>
      <c r="K41" s="147"/>
    </row>
    <row r="42" spans="1:12" x14ac:dyDescent="0.25">
      <c r="A42" s="16"/>
      <c r="B42" s="148"/>
      <c r="C42" s="149"/>
      <c r="D42" s="149"/>
      <c r="E42" s="149"/>
      <c r="F42" s="149"/>
      <c r="G42" s="149"/>
      <c r="H42" s="149"/>
      <c r="I42" s="149"/>
      <c r="J42" s="149"/>
      <c r="K42" s="150"/>
    </row>
    <row r="43" spans="1:12" x14ac:dyDescent="0.25">
      <c r="A43" s="16"/>
      <c r="B43" s="148"/>
      <c r="C43" s="149"/>
      <c r="D43" s="149"/>
      <c r="E43" s="149"/>
      <c r="F43" s="149"/>
      <c r="G43" s="149"/>
      <c r="H43" s="149"/>
      <c r="I43" s="149"/>
      <c r="J43" s="149"/>
      <c r="K43" s="150"/>
    </row>
    <row r="44" spans="1:12" x14ac:dyDescent="0.25">
      <c r="A44" s="16"/>
      <c r="B44" s="148"/>
      <c r="C44" s="149"/>
      <c r="D44" s="149"/>
      <c r="E44" s="149"/>
      <c r="F44" s="149"/>
      <c r="G44" s="149"/>
      <c r="H44" s="149"/>
      <c r="I44" s="149"/>
      <c r="J44" s="149"/>
      <c r="K44" s="150"/>
    </row>
    <row r="45" spans="1:12" x14ac:dyDescent="0.25">
      <c r="A45" s="16"/>
      <c r="B45" s="151"/>
      <c r="C45" s="152"/>
      <c r="D45" s="152"/>
      <c r="E45" s="152"/>
      <c r="F45" s="152"/>
      <c r="G45" s="152"/>
      <c r="H45" s="152"/>
      <c r="I45" s="152"/>
      <c r="J45" s="152"/>
      <c r="K45" s="153"/>
    </row>
  </sheetData>
  <protectedRanges>
    <protectedRange sqref="A2:B4" name="Rango1"/>
    <protectedRange sqref="C4:K4" name="Rango1_1"/>
    <protectedRange sqref="C2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F25" sqref="F25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4" s="22" customFormat="1" ht="9.1999999999999993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29" t="s">
        <v>1</v>
      </c>
      <c r="B3" s="129"/>
      <c r="C3" s="130" t="s">
        <v>26</v>
      </c>
      <c r="D3" s="130"/>
      <c r="E3" s="130"/>
      <c r="F3" s="130"/>
      <c r="G3" s="130"/>
      <c r="H3" s="130"/>
      <c r="I3" s="130"/>
      <c r="J3" s="130"/>
      <c r="K3" s="130"/>
      <c r="L3" s="1"/>
      <c r="M3" s="2"/>
      <c r="N3" s="2"/>
    </row>
    <row r="4" spans="1:14" x14ac:dyDescent="0.25">
      <c r="A4" s="131" t="s">
        <v>2</v>
      </c>
      <c r="B4" s="129"/>
      <c r="C4" s="130" t="s">
        <v>25</v>
      </c>
      <c r="D4" s="130"/>
      <c r="E4" s="130"/>
      <c r="F4" s="130"/>
      <c r="G4" s="130"/>
      <c r="H4" s="130"/>
      <c r="I4" s="130"/>
      <c r="J4" s="130"/>
      <c r="K4" s="130"/>
      <c r="L4" s="1"/>
      <c r="M4" s="2"/>
      <c r="N4" s="2"/>
    </row>
    <row r="5" spans="1:14" x14ac:dyDescent="0.25">
      <c r="A5" s="131" t="s">
        <v>3</v>
      </c>
      <c r="B5" s="131"/>
      <c r="C5" s="130" t="s">
        <v>4</v>
      </c>
      <c r="D5" s="130"/>
      <c r="E5" s="20"/>
      <c r="F5" s="20"/>
      <c r="G5" s="20"/>
      <c r="H5" s="20"/>
      <c r="I5" s="20"/>
      <c r="J5" s="20"/>
      <c r="K5" s="20"/>
      <c r="L5" s="3"/>
    </row>
    <row r="6" spans="1:14" ht="9.199999999999999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85" t="s">
        <v>15</v>
      </c>
      <c r="L7" s="6"/>
      <c r="M7" s="36" t="s">
        <v>16</v>
      </c>
      <c r="N7" s="37" t="s">
        <v>17</v>
      </c>
    </row>
    <row r="8" spans="1:14" x14ac:dyDescent="0.25">
      <c r="A8" s="25">
        <f>+'Gloria a Dios'!A8</f>
        <v>41395</v>
      </c>
      <c r="B8" s="7">
        <v>91.297200000000004</v>
      </c>
      <c r="C8" s="80">
        <v>0.26929999999999998</v>
      </c>
      <c r="D8" s="80">
        <v>2.1812</v>
      </c>
      <c r="E8" s="80">
        <v>2.4504999999999999</v>
      </c>
      <c r="F8" s="80">
        <v>5.2438000000000002</v>
      </c>
      <c r="G8" s="109">
        <v>239.441</v>
      </c>
      <c r="H8" s="76">
        <v>14.3726</v>
      </c>
      <c r="I8" s="80">
        <v>39.0092</v>
      </c>
      <c r="J8" s="80">
        <v>50.217199999999998</v>
      </c>
      <c r="K8" s="63">
        <v>0.1178</v>
      </c>
      <c r="L8" s="23"/>
      <c r="M8" s="69"/>
      <c r="N8" s="69"/>
    </row>
    <row r="9" spans="1:14" x14ac:dyDescent="0.25">
      <c r="A9" s="25">
        <f>+'Gloria a Dios'!A9</f>
        <v>41396</v>
      </c>
      <c r="B9" s="8">
        <v>91.150099999999995</v>
      </c>
      <c r="C9" s="9">
        <v>0.2525</v>
      </c>
      <c r="D9" s="82">
        <v>2.1318999999999999</v>
      </c>
      <c r="E9" s="9">
        <v>2.3843999999999999</v>
      </c>
      <c r="F9" s="9">
        <v>5.3083999999999998</v>
      </c>
      <c r="G9" s="109">
        <v>238.38149999999999</v>
      </c>
      <c r="H9" s="61">
        <v>12.580299999999999</v>
      </c>
      <c r="I9" s="9">
        <v>39.149299999999997</v>
      </c>
      <c r="J9" s="82">
        <v>50.329799999999999</v>
      </c>
      <c r="K9" s="63">
        <v>0.1047</v>
      </c>
      <c r="L9" s="23"/>
      <c r="M9" s="34"/>
      <c r="N9" s="34"/>
    </row>
    <row r="10" spans="1:14" x14ac:dyDescent="0.25">
      <c r="A10" s="25">
        <f>+'Gloria a Dios'!A10</f>
        <v>41397</v>
      </c>
      <c r="B10" s="8">
        <v>91.149299999999997</v>
      </c>
      <c r="C10" s="9">
        <v>0.19950000000000001</v>
      </c>
      <c r="D10" s="82">
        <v>2.3046000000000002</v>
      </c>
      <c r="E10" s="9">
        <v>2.5041000000000002</v>
      </c>
      <c r="F10" s="9">
        <v>5.2968999999999999</v>
      </c>
      <c r="G10" s="109">
        <v>239.70089999999999</v>
      </c>
      <c r="H10" s="61">
        <v>12.216200000000001</v>
      </c>
      <c r="I10" s="9">
        <v>39.025199999999998</v>
      </c>
      <c r="J10" s="82">
        <v>50.219099999999997</v>
      </c>
      <c r="K10" s="63">
        <v>9.2899999999999996E-2</v>
      </c>
      <c r="L10" s="23"/>
      <c r="M10" s="34"/>
      <c r="N10" s="34"/>
    </row>
    <row r="11" spans="1:14" x14ac:dyDescent="0.25">
      <c r="A11" s="25">
        <f>+'Gloria a Dios'!A11</f>
        <v>41398</v>
      </c>
      <c r="B11" s="8">
        <v>91.1721</v>
      </c>
      <c r="C11" s="9">
        <v>0.29110000000000003</v>
      </c>
      <c r="D11" s="82">
        <v>2.1469999999999998</v>
      </c>
      <c r="E11" s="9">
        <v>2.4380000000000002</v>
      </c>
      <c r="F11" s="9">
        <v>5.2994000000000003</v>
      </c>
      <c r="G11" s="109">
        <v>236.8314</v>
      </c>
      <c r="H11" s="61">
        <v>12.353400000000001</v>
      </c>
      <c r="I11" s="9">
        <v>39.075899999999997</v>
      </c>
      <c r="J11" s="82">
        <v>50.255600000000001</v>
      </c>
      <c r="K11" s="63">
        <v>9.2600000000000002E-2</v>
      </c>
      <c r="L11" s="23"/>
      <c r="M11" s="34"/>
      <c r="N11" s="34"/>
    </row>
    <row r="12" spans="1:14" x14ac:dyDescent="0.25">
      <c r="A12" s="25">
        <f>+'Gloria a Dios'!A12</f>
        <v>41399</v>
      </c>
      <c r="B12" s="8">
        <v>91.096900000000005</v>
      </c>
      <c r="C12" s="9">
        <v>0.3352</v>
      </c>
      <c r="D12" s="82">
        <v>2.0598000000000001</v>
      </c>
      <c r="E12" s="9">
        <v>2.395</v>
      </c>
      <c r="F12" s="9">
        <v>5.4279999999999999</v>
      </c>
      <c r="G12" s="109">
        <v>238.6611</v>
      </c>
      <c r="H12" s="61">
        <v>12.810600000000001</v>
      </c>
      <c r="I12" s="9">
        <v>39.130000000000003</v>
      </c>
      <c r="J12" s="82">
        <v>50.295400000000001</v>
      </c>
      <c r="K12" s="63">
        <v>0.1045</v>
      </c>
      <c r="L12" s="23"/>
      <c r="M12" s="34"/>
      <c r="N12" s="34"/>
    </row>
    <row r="13" spans="1:14" x14ac:dyDescent="0.25">
      <c r="A13" s="25">
        <f>+'Gloria a Dios'!A13</f>
        <v>41400</v>
      </c>
      <c r="B13" s="8">
        <v>91.227000000000004</v>
      </c>
      <c r="C13" s="9">
        <v>0.33500000000000002</v>
      </c>
      <c r="D13" s="82">
        <v>2.1145</v>
      </c>
      <c r="E13" s="9">
        <v>2.4495</v>
      </c>
      <c r="F13" s="9">
        <v>5.0530999999999997</v>
      </c>
      <c r="G13" s="109">
        <v>239.47460000000001</v>
      </c>
      <c r="H13" s="61">
        <v>12.891</v>
      </c>
      <c r="I13" s="9">
        <v>39.134399999999999</v>
      </c>
      <c r="J13" s="82">
        <v>50.273200000000003</v>
      </c>
      <c r="K13" s="63">
        <v>0.1206</v>
      </c>
      <c r="L13" s="23"/>
      <c r="M13" s="34"/>
      <c r="N13" s="34"/>
    </row>
    <row r="14" spans="1:14" x14ac:dyDescent="0.25">
      <c r="A14" s="25">
        <f>+'Gloria a Dios'!A14</f>
        <v>41401</v>
      </c>
      <c r="B14" s="8">
        <v>92.374700000000004</v>
      </c>
      <c r="C14" s="9">
        <v>0.38279999999999997</v>
      </c>
      <c r="D14" s="82">
        <v>2.0266000000000002</v>
      </c>
      <c r="E14" s="9">
        <v>2.4094000000000002</v>
      </c>
      <c r="F14" s="9">
        <v>4.2972999999999999</v>
      </c>
      <c r="G14" s="109">
        <v>240.279</v>
      </c>
      <c r="H14" s="61">
        <v>12.7906</v>
      </c>
      <c r="I14" s="9">
        <v>38.698500000000003</v>
      </c>
      <c r="J14" s="82">
        <v>50.029800000000002</v>
      </c>
      <c r="K14" s="63">
        <v>9.8400000000000001E-2</v>
      </c>
      <c r="L14" s="23"/>
      <c r="M14" s="34"/>
      <c r="N14" s="34"/>
    </row>
    <row r="15" spans="1:14" x14ac:dyDescent="0.25">
      <c r="A15" s="25">
        <f>+'Gloria a Dios'!A15</f>
        <v>41402</v>
      </c>
      <c r="B15" s="8">
        <v>92.323300000000003</v>
      </c>
      <c r="C15" s="9">
        <v>0.34300000000000003</v>
      </c>
      <c r="D15" s="9">
        <v>2.0678000000000001</v>
      </c>
      <c r="E15" s="9">
        <v>2.4108000000000001</v>
      </c>
      <c r="F15" s="9">
        <v>4.3784999999999998</v>
      </c>
      <c r="G15" s="109">
        <v>236.88159999999999</v>
      </c>
      <c r="H15" s="61">
        <v>13.1472</v>
      </c>
      <c r="I15" s="9">
        <v>38.700499999999998</v>
      </c>
      <c r="J15" s="82">
        <v>50.039000000000001</v>
      </c>
      <c r="K15" s="63">
        <v>0.1275</v>
      </c>
      <c r="L15" s="23"/>
      <c r="M15" s="34"/>
      <c r="N15" s="34"/>
    </row>
    <row r="16" spans="1:14" x14ac:dyDescent="0.25">
      <c r="A16" s="25">
        <f>+'Gloria a Dios'!A16</f>
        <v>41403</v>
      </c>
      <c r="B16" s="8">
        <v>91.81</v>
      </c>
      <c r="C16" s="9">
        <v>0.28029999999999999</v>
      </c>
      <c r="D16" s="9">
        <v>2.1884000000000001</v>
      </c>
      <c r="E16" s="9">
        <v>2.4687999999999999</v>
      </c>
      <c r="F16" s="9">
        <v>4.7876000000000003</v>
      </c>
      <c r="G16" s="109">
        <v>236.31559999999999</v>
      </c>
      <c r="H16" s="61">
        <v>13.2333</v>
      </c>
      <c r="I16" s="9">
        <v>38.825099999999999</v>
      </c>
      <c r="J16" s="82">
        <v>50.1006</v>
      </c>
      <c r="K16" s="63">
        <v>0.1176</v>
      </c>
      <c r="L16" s="23"/>
      <c r="M16" s="34"/>
      <c r="N16" s="34"/>
    </row>
    <row r="17" spans="1:14" x14ac:dyDescent="0.25">
      <c r="A17" s="25">
        <f>+'Gloria a Dios'!A17</f>
        <v>41404</v>
      </c>
      <c r="B17" s="8">
        <v>91.765600000000006</v>
      </c>
      <c r="C17" s="9">
        <v>0.3296</v>
      </c>
      <c r="D17" s="9">
        <v>2.0992999999999999</v>
      </c>
      <c r="E17" s="9">
        <v>2.4289000000000001</v>
      </c>
      <c r="F17" s="9">
        <v>4.7343999999999999</v>
      </c>
      <c r="G17" s="109">
        <v>235.45910000000001</v>
      </c>
      <c r="H17" s="61">
        <v>13.3499</v>
      </c>
      <c r="I17" s="9">
        <v>38.916800000000002</v>
      </c>
      <c r="J17" s="82">
        <v>50.158700000000003</v>
      </c>
      <c r="K17" s="63">
        <v>0.1086</v>
      </c>
      <c r="L17" s="23"/>
      <c r="M17" s="34"/>
      <c r="N17" s="34"/>
    </row>
    <row r="18" spans="1:14" x14ac:dyDescent="0.25">
      <c r="A18" s="25">
        <f>+'Gloria a Dios'!A18</f>
        <v>41405</v>
      </c>
      <c r="B18" s="8">
        <v>91.351299999999995</v>
      </c>
      <c r="C18" s="9">
        <v>0.27100000000000002</v>
      </c>
      <c r="D18" s="9">
        <v>2.0910000000000002</v>
      </c>
      <c r="E18" s="9">
        <v>2.3620000000000001</v>
      </c>
      <c r="F18" s="9">
        <v>5.0862999999999996</v>
      </c>
      <c r="G18" s="109">
        <v>239.97710000000001</v>
      </c>
      <c r="H18" s="61">
        <v>13.1629</v>
      </c>
      <c r="I18" s="9">
        <v>39.128999999999998</v>
      </c>
      <c r="J18" s="82">
        <v>50.3232</v>
      </c>
      <c r="K18" s="63">
        <v>7.7399999999999997E-2</v>
      </c>
      <c r="L18" s="23"/>
      <c r="M18" s="34"/>
      <c r="N18" s="34"/>
    </row>
    <row r="19" spans="1:14" x14ac:dyDescent="0.25">
      <c r="A19" s="25">
        <f>+'Gloria a Dios'!A19</f>
        <v>41406</v>
      </c>
      <c r="B19" s="8">
        <v>91.345299999999995</v>
      </c>
      <c r="C19" s="9">
        <v>0.28799999999999998</v>
      </c>
      <c r="D19" s="9">
        <v>2.1183000000000001</v>
      </c>
      <c r="E19" s="9">
        <v>2.4062999999999999</v>
      </c>
      <c r="F19" s="9">
        <v>5.1273</v>
      </c>
      <c r="G19" s="109">
        <v>246.5051</v>
      </c>
      <c r="H19" s="61">
        <v>12.852</v>
      </c>
      <c r="I19" s="9">
        <v>39.068600000000004</v>
      </c>
      <c r="J19" s="82">
        <v>50.265700000000002</v>
      </c>
      <c r="K19" s="63">
        <v>9.9000000000000005E-2</v>
      </c>
      <c r="L19" s="23"/>
      <c r="M19" s="34"/>
      <c r="N19" s="34"/>
    </row>
    <row r="20" spans="1:14" x14ac:dyDescent="0.25">
      <c r="A20" s="25">
        <f>+'Gloria a Dios'!A20</f>
        <v>41407</v>
      </c>
      <c r="B20" s="8">
        <v>91.550299999999993</v>
      </c>
      <c r="C20" s="9">
        <v>0.30570000000000003</v>
      </c>
      <c r="D20" s="9">
        <v>2.1474000000000002</v>
      </c>
      <c r="E20" s="9">
        <v>2.4531000000000001</v>
      </c>
      <c r="F20" s="9">
        <v>4.9955999999999996</v>
      </c>
      <c r="G20" s="109">
        <v>237.268</v>
      </c>
      <c r="H20" s="61">
        <v>11.936199999999999</v>
      </c>
      <c r="I20" s="9">
        <v>38.934699999999999</v>
      </c>
      <c r="J20" s="82">
        <v>50.164400000000001</v>
      </c>
      <c r="K20" s="63">
        <v>8.6599999999999996E-2</v>
      </c>
      <c r="L20" s="23"/>
      <c r="M20" s="34"/>
      <c r="N20" s="34"/>
    </row>
    <row r="21" spans="1:14" x14ac:dyDescent="0.25">
      <c r="A21" s="25">
        <f>+'Gloria a Dios'!A21</f>
        <v>41408</v>
      </c>
      <c r="B21" s="8">
        <v>91.708200000000005</v>
      </c>
      <c r="C21" s="9">
        <v>0.2792</v>
      </c>
      <c r="D21" s="9">
        <v>2.2170999999999998</v>
      </c>
      <c r="E21" s="9">
        <v>2.4963000000000002</v>
      </c>
      <c r="F21" s="9">
        <v>4.8441999999999998</v>
      </c>
      <c r="G21" s="109">
        <v>237.5402</v>
      </c>
      <c r="H21" s="61">
        <v>12.128299999999999</v>
      </c>
      <c r="I21" s="9">
        <v>38.838799999999999</v>
      </c>
      <c r="J21" s="82">
        <v>50.096499999999999</v>
      </c>
      <c r="K21" s="63">
        <v>6.8500000000000005E-2</v>
      </c>
      <c r="L21" s="23"/>
      <c r="M21" s="34"/>
      <c r="N21" s="34"/>
    </row>
    <row r="22" spans="1:14" x14ac:dyDescent="0.25">
      <c r="A22" s="25">
        <f>+'Gloria a Dios'!A22</f>
        <v>41409</v>
      </c>
      <c r="B22" s="8">
        <v>91.759699999999995</v>
      </c>
      <c r="C22" s="9">
        <v>0.30980000000000002</v>
      </c>
      <c r="D22" s="9">
        <v>2.1413000000000002</v>
      </c>
      <c r="E22" s="9">
        <v>2.4512</v>
      </c>
      <c r="F22" s="9">
        <v>4.8875000000000002</v>
      </c>
      <c r="G22" s="109">
        <v>236.01759999999999</v>
      </c>
      <c r="H22" s="61">
        <v>12.9308</v>
      </c>
      <c r="I22" s="9">
        <v>38.837299999999999</v>
      </c>
      <c r="J22" s="82">
        <v>50.108800000000002</v>
      </c>
      <c r="K22" s="63">
        <v>0.1016</v>
      </c>
      <c r="L22" s="23"/>
      <c r="M22" s="34"/>
      <c r="N22" s="34"/>
    </row>
    <row r="23" spans="1:14" x14ac:dyDescent="0.25">
      <c r="A23" s="25">
        <f>+'Gloria a Dios'!A23</f>
        <v>41410</v>
      </c>
      <c r="B23" s="8">
        <v>91.418800000000005</v>
      </c>
      <c r="C23" s="9">
        <v>0.30859999999999999</v>
      </c>
      <c r="D23" s="9">
        <v>2.1787999999999998</v>
      </c>
      <c r="E23" s="9">
        <v>2.4874000000000001</v>
      </c>
      <c r="F23" s="9">
        <v>5.1938000000000004</v>
      </c>
      <c r="G23" s="109">
        <v>237.99160000000001</v>
      </c>
      <c r="H23" s="61">
        <v>12.621499999999999</v>
      </c>
      <c r="I23" s="9">
        <v>38.907299999999999</v>
      </c>
      <c r="J23" s="82">
        <v>50.133200000000002</v>
      </c>
      <c r="K23" s="63">
        <v>0.1048</v>
      </c>
      <c r="L23" s="23"/>
      <c r="M23" s="34"/>
      <c r="N23" s="34"/>
    </row>
    <row r="24" spans="1:14" x14ac:dyDescent="0.25">
      <c r="A24" s="25">
        <f>+'Gloria a Dios'!A24</f>
        <v>41411</v>
      </c>
      <c r="B24" s="8">
        <v>91.692800000000005</v>
      </c>
      <c r="C24" s="9">
        <v>0.33489999999999998</v>
      </c>
      <c r="D24" s="9">
        <v>2.0289999999999999</v>
      </c>
      <c r="E24" s="9">
        <v>2.3639999999999999</v>
      </c>
      <c r="F24" s="9">
        <v>5.0034999999999998</v>
      </c>
      <c r="G24" s="109">
        <v>236.49109999999999</v>
      </c>
      <c r="H24" s="61">
        <v>12.569599999999999</v>
      </c>
      <c r="I24" s="9">
        <v>38.931699999999999</v>
      </c>
      <c r="J24" s="82">
        <v>50.196199999999997</v>
      </c>
      <c r="K24" s="63">
        <v>9.1700000000000004E-2</v>
      </c>
      <c r="L24" s="23"/>
      <c r="M24" s="34"/>
      <c r="N24" s="34"/>
    </row>
    <row r="25" spans="1:14" x14ac:dyDescent="0.25">
      <c r="A25" s="25">
        <f>+'Gloria a Dios'!A25</f>
        <v>41412</v>
      </c>
      <c r="B25" s="8">
        <v>91.182900000000004</v>
      </c>
      <c r="C25" s="9">
        <v>0.3236</v>
      </c>
      <c r="D25" s="9">
        <v>2.0432000000000001</v>
      </c>
      <c r="E25" s="9">
        <v>2.3668</v>
      </c>
      <c r="F25" s="9">
        <v>5.3624999999999998</v>
      </c>
      <c r="G25" s="109">
        <v>239.2818</v>
      </c>
      <c r="H25" s="61">
        <v>11.7995</v>
      </c>
      <c r="I25" s="9">
        <v>39.127099999999999</v>
      </c>
      <c r="J25" s="82">
        <v>50.309100000000001</v>
      </c>
      <c r="K25" s="63">
        <v>8.6800000000000002E-2</v>
      </c>
      <c r="L25" s="23"/>
      <c r="M25" s="34"/>
      <c r="N25" s="34"/>
    </row>
    <row r="26" spans="1:14" x14ac:dyDescent="0.25">
      <c r="A26" s="25">
        <f>+'Gloria a Dios'!A26</f>
        <v>41413</v>
      </c>
      <c r="B26" s="8">
        <v>91.173699999999997</v>
      </c>
      <c r="C26" s="9">
        <v>0.3775</v>
      </c>
      <c r="D26" s="9">
        <v>1.9581999999999999</v>
      </c>
      <c r="E26" s="9">
        <v>2.3355999999999999</v>
      </c>
      <c r="F26" s="9">
        <v>5.4737999999999998</v>
      </c>
      <c r="G26" s="109">
        <v>238.30070000000001</v>
      </c>
      <c r="H26" s="61">
        <v>11.064399999999999</v>
      </c>
      <c r="I26" s="9">
        <v>39.1205</v>
      </c>
      <c r="J26" s="82">
        <v>50.306699999999999</v>
      </c>
      <c r="K26" s="63">
        <v>9.0200000000000002E-2</v>
      </c>
      <c r="L26" s="23"/>
      <c r="M26" s="34"/>
      <c r="N26" s="34"/>
    </row>
    <row r="27" spans="1:14" x14ac:dyDescent="0.25">
      <c r="A27" s="25">
        <f>+'Gloria a Dios'!A27</f>
        <v>41414</v>
      </c>
      <c r="B27" s="8">
        <v>92.107699999999994</v>
      </c>
      <c r="C27" s="9">
        <v>0.38290000000000002</v>
      </c>
      <c r="D27" s="9">
        <v>1.9702999999999999</v>
      </c>
      <c r="E27" s="9">
        <v>2.3532000000000002</v>
      </c>
      <c r="F27" s="9">
        <v>4.6707999999999998</v>
      </c>
      <c r="G27" s="109">
        <v>237.9752</v>
      </c>
      <c r="H27" s="61">
        <v>10.6372</v>
      </c>
      <c r="I27" s="9">
        <v>38.791400000000003</v>
      </c>
      <c r="J27" s="82">
        <v>50.1083</v>
      </c>
      <c r="K27" s="63">
        <v>8.0799999999999997E-2</v>
      </c>
      <c r="L27" s="23"/>
      <c r="M27" s="34"/>
      <c r="N27" s="34"/>
    </row>
    <row r="28" spans="1:14" x14ac:dyDescent="0.25">
      <c r="A28" s="25">
        <f>+'Gloria a Dios'!A28</f>
        <v>41415</v>
      </c>
      <c r="B28" s="8">
        <v>91.571899999999999</v>
      </c>
      <c r="C28" s="9">
        <v>0.30149999999999999</v>
      </c>
      <c r="D28" s="9">
        <v>2.0537999999999998</v>
      </c>
      <c r="E28" s="9">
        <v>2.3553000000000002</v>
      </c>
      <c r="F28" s="9">
        <v>5.0785999999999998</v>
      </c>
      <c r="G28" s="109">
        <v>236.7756</v>
      </c>
      <c r="H28" s="61">
        <v>10.6242</v>
      </c>
      <c r="I28" s="9">
        <v>38.983800000000002</v>
      </c>
      <c r="J28" s="82">
        <v>50.235399999999998</v>
      </c>
      <c r="K28" s="63">
        <v>8.2100000000000006E-2</v>
      </c>
      <c r="L28" s="23"/>
      <c r="M28" s="34"/>
      <c r="N28" s="34"/>
    </row>
    <row r="29" spans="1:14" x14ac:dyDescent="0.25">
      <c r="A29" s="25">
        <f>+'Gloria a Dios'!A29</f>
        <v>41416</v>
      </c>
      <c r="B29" s="8">
        <v>91.828000000000003</v>
      </c>
      <c r="C29" s="9">
        <v>0.2742</v>
      </c>
      <c r="D29" s="9">
        <v>2.141</v>
      </c>
      <c r="E29" s="9">
        <v>2.4150999999999998</v>
      </c>
      <c r="F29" s="9">
        <v>4.8007999999999997</v>
      </c>
      <c r="G29" s="109">
        <v>237.1824</v>
      </c>
      <c r="H29" s="61">
        <v>11.0101</v>
      </c>
      <c r="I29" s="9">
        <v>38.860500000000002</v>
      </c>
      <c r="J29" s="82">
        <v>50.145699999999998</v>
      </c>
      <c r="K29" s="63">
        <v>7.4899999999999994E-2</v>
      </c>
      <c r="L29" s="23"/>
      <c r="M29" s="34"/>
      <c r="N29" s="34"/>
    </row>
    <row r="30" spans="1:14" x14ac:dyDescent="0.25">
      <c r="A30" s="25">
        <f>+'Gloria a Dios'!A30</f>
        <v>41417</v>
      </c>
      <c r="B30" s="8">
        <v>90.895300000000006</v>
      </c>
      <c r="C30" s="9">
        <v>0.26750000000000002</v>
      </c>
      <c r="D30" s="9">
        <v>2.0762999999999998</v>
      </c>
      <c r="E30" s="9">
        <v>2.3437999999999999</v>
      </c>
      <c r="F30" s="9">
        <v>5.4713000000000003</v>
      </c>
      <c r="G30" s="109">
        <v>238.37309999999999</v>
      </c>
      <c r="H30" s="61">
        <v>11.565899999999999</v>
      </c>
      <c r="I30" s="9">
        <v>39.305300000000003</v>
      </c>
      <c r="J30" s="82">
        <v>50.433399999999999</v>
      </c>
      <c r="K30" s="63">
        <v>8.1199999999999994E-2</v>
      </c>
      <c r="L30" s="23"/>
      <c r="M30" s="34"/>
      <c r="N30" s="34"/>
    </row>
    <row r="31" spans="1:14" x14ac:dyDescent="0.25">
      <c r="A31" s="25">
        <f>+'Gloria a Dios'!A31</f>
        <v>41418</v>
      </c>
      <c r="B31" s="8">
        <v>90.695300000000003</v>
      </c>
      <c r="C31" s="9">
        <v>0.28570000000000001</v>
      </c>
      <c r="D31" s="9">
        <v>2.0503</v>
      </c>
      <c r="E31" s="9">
        <v>2.3359000000000001</v>
      </c>
      <c r="F31" s="9">
        <v>5.4997999999999996</v>
      </c>
      <c r="G31" s="109">
        <v>248.84809999999999</v>
      </c>
      <c r="H31" s="61">
        <v>11.4505</v>
      </c>
      <c r="I31" s="9">
        <v>39.444600000000001</v>
      </c>
      <c r="J31" s="82">
        <v>50.511499999999998</v>
      </c>
      <c r="K31" s="63">
        <v>7.0099999999999996E-2</v>
      </c>
      <c r="L31" s="23"/>
      <c r="M31" s="34"/>
      <c r="N31" s="34"/>
    </row>
    <row r="32" spans="1:14" x14ac:dyDescent="0.25">
      <c r="A32" s="25">
        <f>+'Gloria a Dios'!A32</f>
        <v>41419</v>
      </c>
      <c r="B32" s="8">
        <v>90.014799999999994</v>
      </c>
      <c r="C32" s="9">
        <v>0.25390000000000001</v>
      </c>
      <c r="D32" s="9">
        <v>2.0396000000000001</v>
      </c>
      <c r="E32" s="9">
        <v>2.2934999999999999</v>
      </c>
      <c r="F32" s="9">
        <v>6.2992999999999997</v>
      </c>
      <c r="G32" s="109">
        <v>248.2244</v>
      </c>
      <c r="H32" s="61">
        <v>11.426399999999999</v>
      </c>
      <c r="I32" s="9">
        <v>39.628500000000003</v>
      </c>
      <c r="J32" s="82">
        <v>50.643300000000004</v>
      </c>
      <c r="K32" s="63">
        <v>8.48E-2</v>
      </c>
      <c r="L32" s="23"/>
      <c r="M32" s="34"/>
      <c r="N32" s="34"/>
    </row>
    <row r="33" spans="1:14" x14ac:dyDescent="0.25">
      <c r="A33" s="25">
        <f>+'Gloria a Dios'!A33</f>
        <v>41420</v>
      </c>
      <c r="B33" s="8">
        <v>91.304900000000004</v>
      </c>
      <c r="C33" s="9">
        <v>0.27510000000000001</v>
      </c>
      <c r="D33" s="9">
        <v>2.0588000000000002</v>
      </c>
      <c r="E33" s="9">
        <v>2.3338999999999999</v>
      </c>
      <c r="F33" s="9">
        <v>5.2148000000000003</v>
      </c>
      <c r="G33" s="109">
        <v>244.5642</v>
      </c>
      <c r="H33" s="61">
        <v>11.333500000000001</v>
      </c>
      <c r="I33" s="9">
        <v>39.133400000000002</v>
      </c>
      <c r="J33" s="82">
        <v>50.338000000000001</v>
      </c>
      <c r="K33" s="63">
        <v>8.0799999999999997E-2</v>
      </c>
      <c r="L33" s="23"/>
      <c r="M33" s="34"/>
      <c r="N33" s="34"/>
    </row>
    <row r="34" spans="1:14" x14ac:dyDescent="0.25">
      <c r="A34" s="25">
        <f>+'Gloria a Dios'!A34</f>
        <v>41421</v>
      </c>
      <c r="B34" s="8">
        <v>91.218199999999996</v>
      </c>
      <c r="C34" s="9">
        <v>0.33239999999999997</v>
      </c>
      <c r="D34" s="9">
        <v>1.9633</v>
      </c>
      <c r="E34" s="9">
        <v>2.2957000000000001</v>
      </c>
      <c r="F34" s="9">
        <v>5.3033000000000001</v>
      </c>
      <c r="G34" s="109">
        <v>238.89529999999999</v>
      </c>
      <c r="H34" s="61">
        <v>11.2263</v>
      </c>
      <c r="I34" s="9">
        <v>39.192</v>
      </c>
      <c r="J34" s="82">
        <v>50.375100000000003</v>
      </c>
      <c r="K34" s="63">
        <v>8.1900000000000001E-2</v>
      </c>
      <c r="L34" s="23"/>
      <c r="M34" s="34"/>
      <c r="N34" s="34"/>
    </row>
    <row r="35" spans="1:14" x14ac:dyDescent="0.25">
      <c r="A35" s="25">
        <f>+'Gloria a Dios'!A35</f>
        <v>41422</v>
      </c>
      <c r="B35" s="8">
        <v>90.9315</v>
      </c>
      <c r="C35" s="9">
        <v>0.29880000000000001</v>
      </c>
      <c r="D35" s="9">
        <v>2.0021</v>
      </c>
      <c r="E35" s="9">
        <v>2.3008000000000002</v>
      </c>
      <c r="F35" s="9">
        <v>5.3979999999999997</v>
      </c>
      <c r="G35" s="109">
        <v>241.3271</v>
      </c>
      <c r="H35" s="61">
        <v>10.6289</v>
      </c>
      <c r="I35" s="9">
        <v>39.330599999999997</v>
      </c>
      <c r="J35" s="82">
        <v>50.459699999999998</v>
      </c>
      <c r="K35" s="63">
        <v>9.11E-2</v>
      </c>
      <c r="L35" s="23"/>
      <c r="M35" s="34"/>
      <c r="N35" s="34"/>
    </row>
    <row r="36" spans="1:14" x14ac:dyDescent="0.25">
      <c r="A36" s="25">
        <f>+'Gloria a Dios'!A36</f>
        <v>41423</v>
      </c>
      <c r="B36" s="8">
        <v>91.005300000000005</v>
      </c>
      <c r="C36" s="9">
        <v>0.26690000000000003</v>
      </c>
      <c r="D36" s="9">
        <v>2.1313</v>
      </c>
      <c r="E36" s="9">
        <v>2.3982000000000001</v>
      </c>
      <c r="F36" s="9">
        <v>5.4077999999999999</v>
      </c>
      <c r="G36" s="109">
        <v>239.94820000000001</v>
      </c>
      <c r="H36" s="61">
        <v>10.039899999999999</v>
      </c>
      <c r="I36" s="9">
        <v>39.180199999999999</v>
      </c>
      <c r="J36" s="82">
        <v>50.3384</v>
      </c>
      <c r="K36" s="63">
        <v>6.0699999999999997E-2</v>
      </c>
      <c r="L36" s="23"/>
      <c r="M36" s="34"/>
      <c r="N36" s="34"/>
    </row>
    <row r="37" spans="1:14" x14ac:dyDescent="0.25">
      <c r="A37" s="25">
        <f>+'Gloria a Dios'!A37</f>
        <v>41424</v>
      </c>
      <c r="B37" s="8">
        <v>91.391099999999994</v>
      </c>
      <c r="C37" s="9">
        <v>0.28000000000000003</v>
      </c>
      <c r="D37" s="9">
        <v>2.1577000000000002</v>
      </c>
      <c r="E37" s="9">
        <v>2.4377</v>
      </c>
      <c r="F37" s="9">
        <v>5.0831999999999997</v>
      </c>
      <c r="G37" s="109">
        <v>239.03440000000001</v>
      </c>
      <c r="H37" s="61">
        <v>10.431100000000001</v>
      </c>
      <c r="I37" s="9">
        <v>39.017699999999998</v>
      </c>
      <c r="J37" s="82">
        <v>50.224600000000002</v>
      </c>
      <c r="K37" s="63">
        <v>4.3299999999999998E-2</v>
      </c>
      <c r="L37" s="23"/>
      <c r="M37" s="34"/>
      <c r="N37" s="34"/>
    </row>
    <row r="38" spans="1:14" ht="15.75" thickBot="1" x14ac:dyDescent="0.3">
      <c r="A38" s="25">
        <f>+'Gloria a Dios'!A38</f>
        <v>41425</v>
      </c>
      <c r="B38" s="8">
        <v>92.144000000000005</v>
      </c>
      <c r="C38" s="9">
        <v>0.34079999999999999</v>
      </c>
      <c r="D38" s="9">
        <v>2.0638999999999998</v>
      </c>
      <c r="E38" s="9">
        <v>2.4047000000000001</v>
      </c>
      <c r="F38" s="9">
        <v>4.5175000000000001</v>
      </c>
      <c r="G38" s="109">
        <v>243.90559999999999</v>
      </c>
      <c r="H38" s="61">
        <v>11.9389</v>
      </c>
      <c r="I38" s="9">
        <v>38.776400000000002</v>
      </c>
      <c r="J38" s="82">
        <v>50.086300000000001</v>
      </c>
      <c r="K38" s="86">
        <v>6.9199999999999998E-2</v>
      </c>
      <c r="L38" s="23"/>
      <c r="M38" s="34"/>
      <c r="N38" s="34"/>
    </row>
    <row r="39" spans="1:14" x14ac:dyDescent="0.25">
      <c r="A39" s="116" t="s">
        <v>18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0"/>
      <c r="M39" s="10"/>
      <c r="N39" s="10"/>
    </row>
    <row r="40" spans="1:14" ht="6.75" customHeight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5"/>
      <c r="N40" s="35"/>
    </row>
    <row r="41" spans="1:14" x14ac:dyDescent="0.25">
      <c r="A41" s="30" t="s">
        <v>19</v>
      </c>
      <c r="B41" s="12">
        <f t="shared" ref="B41:K41" si="0">+MIN(B8:B38)</f>
        <v>90.014799999999994</v>
      </c>
      <c r="C41" s="12">
        <f t="shared" si="0"/>
        <v>0.19950000000000001</v>
      </c>
      <c r="D41" s="12">
        <f t="shared" si="0"/>
        <v>1.9581999999999999</v>
      </c>
      <c r="E41" s="12">
        <f t="shared" si="0"/>
        <v>2.2934999999999999</v>
      </c>
      <c r="F41" s="12">
        <f t="shared" si="0"/>
        <v>4.2972999999999999</v>
      </c>
      <c r="G41" s="12">
        <f t="shared" si="0"/>
        <v>235.45910000000001</v>
      </c>
      <c r="H41" s="12">
        <f t="shared" si="0"/>
        <v>10.039899999999999</v>
      </c>
      <c r="I41" s="12">
        <f t="shared" si="0"/>
        <v>38.698500000000003</v>
      </c>
      <c r="J41" s="12">
        <f t="shared" si="0"/>
        <v>50.029800000000002</v>
      </c>
      <c r="K41" s="26">
        <f t="shared" si="0"/>
        <v>4.3299999999999998E-2</v>
      </c>
      <c r="L41" s="13"/>
      <c r="M41" s="70">
        <f>+MIN(M8:M38)</f>
        <v>0</v>
      </c>
      <c r="N41" s="26">
        <f>+MIN(N8:N38)</f>
        <v>0</v>
      </c>
    </row>
    <row r="42" spans="1:14" x14ac:dyDescent="0.25">
      <c r="A42" s="31" t="s">
        <v>20</v>
      </c>
      <c r="B42" s="14">
        <f t="shared" ref="B42:K42" si="1">+IF(ISERROR(AVERAGE(B8:B38)),"",AVERAGE(B8:B38))</f>
        <v>91.408296774193531</v>
      </c>
      <c r="C42" s="14">
        <f t="shared" si="1"/>
        <v>0.30246129032258062</v>
      </c>
      <c r="D42" s="14">
        <f t="shared" si="1"/>
        <v>2.0952838709677422</v>
      </c>
      <c r="E42" s="14">
        <f t="shared" si="1"/>
        <v>2.3977387096774199</v>
      </c>
      <c r="F42" s="14">
        <f t="shared" si="1"/>
        <v>5.1144225806451624</v>
      </c>
      <c r="G42" s="14">
        <f t="shared" si="1"/>
        <v>239.54363225806452</v>
      </c>
      <c r="H42" s="14">
        <f t="shared" si="1"/>
        <v>12.036232258064516</v>
      </c>
      <c r="I42" s="14">
        <f t="shared" si="1"/>
        <v>39.038848387096778</v>
      </c>
      <c r="J42" s="14">
        <f t="shared" si="1"/>
        <v>50.249093548387094</v>
      </c>
      <c r="K42" s="27">
        <f t="shared" si="1"/>
        <v>9.0087096774193548E-2</v>
      </c>
      <c r="L42" s="13"/>
      <c r="M42" s="71" t="str">
        <f>+IF(ISERROR(AVERAGE(M8:M38)),"",AVERAGE(M8:M38))</f>
        <v/>
      </c>
      <c r="N42" s="27" t="str">
        <f>+IF(ISERROR(AVERAGE(N8:N38)),"",AVERAGE(N8:N38))</f>
        <v/>
      </c>
    </row>
    <row r="43" spans="1:14" x14ac:dyDescent="0.25">
      <c r="A43" s="32" t="s">
        <v>21</v>
      </c>
      <c r="B43" s="15">
        <f t="shared" ref="B43:K43" si="2">+MAX(B8:B38)</f>
        <v>92.374700000000004</v>
      </c>
      <c r="C43" s="15">
        <f t="shared" si="2"/>
        <v>0.38290000000000002</v>
      </c>
      <c r="D43" s="15">
        <f t="shared" si="2"/>
        <v>2.3046000000000002</v>
      </c>
      <c r="E43" s="15">
        <f t="shared" si="2"/>
        <v>2.5041000000000002</v>
      </c>
      <c r="F43" s="15">
        <f t="shared" si="2"/>
        <v>6.2992999999999997</v>
      </c>
      <c r="G43" s="15">
        <f t="shared" si="2"/>
        <v>248.84809999999999</v>
      </c>
      <c r="H43" s="15">
        <f t="shared" si="2"/>
        <v>14.3726</v>
      </c>
      <c r="I43" s="15">
        <f t="shared" si="2"/>
        <v>39.628500000000003</v>
      </c>
      <c r="J43" s="15">
        <f t="shared" si="2"/>
        <v>50.643300000000004</v>
      </c>
      <c r="K43" s="28">
        <f t="shared" si="2"/>
        <v>0.1275</v>
      </c>
      <c r="L43" s="13"/>
      <c r="M43" s="72">
        <f>+MAX(M8:M38)</f>
        <v>0</v>
      </c>
      <c r="N43" s="28">
        <f>+MAX(N8:N38)</f>
        <v>0</v>
      </c>
    </row>
    <row r="44" spans="1:14" ht="15.75" thickBot="1" x14ac:dyDescent="0.3">
      <c r="A44" s="33" t="s">
        <v>22</v>
      </c>
      <c r="B44" s="19">
        <f t="shared" ref="B44:K44" si="3">IF(ISERROR(STDEV(B8:B38)),"",STDEV(B8:B38))</f>
        <v>0.49000609757013719</v>
      </c>
      <c r="C44" s="19">
        <f t="shared" si="3"/>
        <v>4.1143081049911344E-2</v>
      </c>
      <c r="D44" s="19">
        <f t="shared" si="3"/>
        <v>7.8021476089489616E-2</v>
      </c>
      <c r="E44" s="19">
        <f t="shared" si="3"/>
        <v>5.862547613122563E-2</v>
      </c>
      <c r="F44" s="19">
        <f t="shared" si="3"/>
        <v>0.39068935802388871</v>
      </c>
      <c r="G44" s="19">
        <f t="shared" si="3"/>
        <v>3.4405669963333172</v>
      </c>
      <c r="H44" s="19">
        <f t="shared" si="3"/>
        <v>1.0360653571363463</v>
      </c>
      <c r="I44" s="19">
        <f t="shared" si="3"/>
        <v>0.21236203030197862</v>
      </c>
      <c r="J44" s="19">
        <f t="shared" si="3"/>
        <v>0.14199107703299255</v>
      </c>
      <c r="K44" s="29">
        <f t="shared" si="3"/>
        <v>1.8542181495812667E-2</v>
      </c>
      <c r="L44" s="13"/>
      <c r="M44" s="73" t="str">
        <f>IF(ISERROR(STDEV(M8:M38)),"",STDEV(M8:M38))</f>
        <v/>
      </c>
      <c r="N44" s="29" t="str">
        <f>IF(ISERROR(STDEV(N8:N38)),"",STDEV(N8:N38))</f>
        <v/>
      </c>
    </row>
    <row r="45" spans="1:14" ht="6.75" customHeight="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4" x14ac:dyDescent="0.25">
      <c r="A46" s="18" t="s">
        <v>23</v>
      </c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9"/>
    </row>
    <row r="47" spans="1:14" x14ac:dyDescent="0.25">
      <c r="A47" s="16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2"/>
    </row>
    <row r="48" spans="1:14" x14ac:dyDescent="0.25">
      <c r="A48" s="16"/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2"/>
    </row>
    <row r="49" spans="1:14" x14ac:dyDescent="0.25">
      <c r="A49" s="16"/>
      <c r="B49" s="120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2"/>
    </row>
    <row r="50" spans="1:14" x14ac:dyDescent="0.25">
      <c r="A50" s="16"/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5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9:K39"/>
    <mergeCell ref="B46:N50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1" orientation="landscape" verticalDpi="300" r:id="rId1"/>
  <ignoredErrors>
    <ignoredError sqref="B41:K44 A8 A9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1" zoomScale="60" zoomScaleNormal="100" workbookViewId="0">
      <selection activeCell="E26" sqref="E26"/>
    </sheetView>
  </sheetViews>
  <sheetFormatPr baseColWidth="10" defaultRowHeight="15" x14ac:dyDescent="0.25"/>
  <sheetData>
    <row r="1" spans="1:11" ht="32.25" customHeight="1" x14ac:dyDescent="0.25">
      <c r="A1" s="141" t="s">
        <v>27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x14ac:dyDescent="0.25">
      <c r="A2" s="131" t="s">
        <v>1</v>
      </c>
      <c r="B2" s="144"/>
      <c r="C2" s="130" t="s">
        <v>26</v>
      </c>
      <c r="D2" s="130"/>
      <c r="E2" s="130"/>
      <c r="F2" s="130"/>
      <c r="G2" s="130"/>
      <c r="H2" s="130"/>
      <c r="I2" s="130"/>
      <c r="J2" s="130"/>
      <c r="K2" s="130"/>
    </row>
    <row r="3" spans="1:11" x14ac:dyDescent="0.25">
      <c r="A3" s="131" t="s">
        <v>2</v>
      </c>
      <c r="B3" s="144"/>
      <c r="C3" s="130" t="s">
        <v>25</v>
      </c>
      <c r="D3" s="130"/>
      <c r="E3" s="130"/>
      <c r="F3" s="130"/>
      <c r="G3" s="130"/>
      <c r="H3" s="130"/>
      <c r="I3" s="130"/>
      <c r="J3" s="130"/>
      <c r="K3" s="130"/>
    </row>
    <row r="4" spans="1:11" x14ac:dyDescent="0.25">
      <c r="A4" s="131" t="s">
        <v>3</v>
      </c>
      <c r="B4" s="131"/>
      <c r="C4" s="130" t="s">
        <v>4</v>
      </c>
      <c r="D4" s="130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  <c r="F6" s="44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84" t="s">
        <v>15</v>
      </c>
    </row>
    <row r="7" spans="1:11" x14ac:dyDescent="0.25">
      <c r="A7" s="47">
        <v>41395</v>
      </c>
      <c r="B7" s="49"/>
      <c r="C7" s="50"/>
      <c r="D7" s="50"/>
      <c r="E7" s="50"/>
      <c r="F7" s="51"/>
      <c r="G7" s="110">
        <v>246.8235</v>
      </c>
      <c r="H7" s="74">
        <v>14.3726</v>
      </c>
      <c r="I7" s="49"/>
      <c r="J7" s="51"/>
      <c r="K7" s="77">
        <v>0.65190000000000003</v>
      </c>
    </row>
    <row r="8" spans="1:11" x14ac:dyDescent="0.25">
      <c r="A8" s="48">
        <f>+A7+1</f>
        <v>41396</v>
      </c>
      <c r="B8" s="52"/>
      <c r="C8" s="53"/>
      <c r="D8" s="53"/>
      <c r="E8" s="53"/>
      <c r="F8" s="54"/>
      <c r="G8" s="112">
        <v>243.3614</v>
      </c>
      <c r="H8" s="75">
        <v>12.580299999999999</v>
      </c>
      <c r="I8" s="52"/>
      <c r="J8" s="54"/>
      <c r="K8" s="78">
        <v>0.38229999999999997</v>
      </c>
    </row>
    <row r="9" spans="1:11" x14ac:dyDescent="0.25">
      <c r="A9" s="48">
        <f>+A8+1</f>
        <v>41397</v>
      </c>
      <c r="B9" s="52"/>
      <c r="C9" s="53"/>
      <c r="D9" s="53"/>
      <c r="E9" s="53"/>
      <c r="F9" s="54"/>
      <c r="G9" s="112">
        <v>245.89340000000001</v>
      </c>
      <c r="H9" s="75">
        <v>12.216200000000001</v>
      </c>
      <c r="I9" s="52"/>
      <c r="J9" s="54"/>
      <c r="K9" s="78">
        <v>0.34210000000000002</v>
      </c>
    </row>
    <row r="10" spans="1:11" x14ac:dyDescent="0.25">
      <c r="A10" s="48">
        <f t="shared" ref="A10:A37" si="0">+A9+1</f>
        <v>41398</v>
      </c>
      <c r="B10" s="52"/>
      <c r="C10" s="53"/>
      <c r="D10" s="53"/>
      <c r="E10" s="53"/>
      <c r="F10" s="54"/>
      <c r="G10" s="112">
        <v>241.22630000000001</v>
      </c>
      <c r="H10" s="75">
        <v>12.353400000000001</v>
      </c>
      <c r="I10" s="52"/>
      <c r="J10" s="54"/>
      <c r="K10" s="78">
        <v>0.90369999999999995</v>
      </c>
    </row>
    <row r="11" spans="1:11" x14ac:dyDescent="0.25">
      <c r="A11" s="48">
        <f t="shared" si="0"/>
        <v>41399</v>
      </c>
      <c r="B11" s="52"/>
      <c r="C11" s="53"/>
      <c r="D11" s="53"/>
      <c r="E11" s="53"/>
      <c r="F11" s="54"/>
      <c r="G11" s="112">
        <v>243.0273</v>
      </c>
      <c r="H11" s="75">
        <v>12.810600000000001</v>
      </c>
      <c r="I11" s="52"/>
      <c r="J11" s="54"/>
      <c r="K11" s="78">
        <v>0.5393</v>
      </c>
    </row>
    <row r="12" spans="1:11" x14ac:dyDescent="0.25">
      <c r="A12" s="48">
        <f t="shared" si="0"/>
        <v>41400</v>
      </c>
      <c r="B12" s="52"/>
      <c r="C12" s="53"/>
      <c r="D12" s="53"/>
      <c r="E12" s="53"/>
      <c r="F12" s="54"/>
      <c r="G12" s="112">
        <v>245.03389999999999</v>
      </c>
      <c r="H12" s="75">
        <v>12.891</v>
      </c>
      <c r="I12" s="52"/>
      <c r="J12" s="54"/>
      <c r="K12" s="78">
        <v>0.44479999999999997</v>
      </c>
    </row>
    <row r="13" spans="1:11" x14ac:dyDescent="0.25">
      <c r="A13" s="48">
        <f t="shared" si="0"/>
        <v>41401</v>
      </c>
      <c r="B13" s="52"/>
      <c r="C13" s="53"/>
      <c r="D13" s="53"/>
      <c r="E13" s="53"/>
      <c r="F13" s="54"/>
      <c r="G13" s="112">
        <v>252.49700000000001</v>
      </c>
      <c r="H13" s="75">
        <v>12.7906</v>
      </c>
      <c r="I13" s="52"/>
      <c r="J13" s="54"/>
      <c r="K13" s="78">
        <v>0.96499999999999997</v>
      </c>
    </row>
    <row r="14" spans="1:11" x14ac:dyDescent="0.25">
      <c r="A14" s="48">
        <f t="shared" si="0"/>
        <v>41402</v>
      </c>
      <c r="B14" s="52"/>
      <c r="C14" s="53"/>
      <c r="D14" s="53"/>
      <c r="E14" s="53"/>
      <c r="F14" s="54"/>
      <c r="G14" s="112">
        <v>245.7379</v>
      </c>
      <c r="H14" s="75">
        <v>13.1472</v>
      </c>
      <c r="I14" s="52"/>
      <c r="J14" s="54"/>
      <c r="K14" s="78">
        <v>0.4264</v>
      </c>
    </row>
    <row r="15" spans="1:11" x14ac:dyDescent="0.25">
      <c r="A15" s="48">
        <f t="shared" si="0"/>
        <v>41403</v>
      </c>
      <c r="B15" s="52"/>
      <c r="C15" s="53"/>
      <c r="D15" s="53"/>
      <c r="E15" s="53"/>
      <c r="F15" s="54"/>
      <c r="G15" s="112">
        <v>241.65190000000001</v>
      </c>
      <c r="H15" s="75">
        <v>13.2333</v>
      </c>
      <c r="I15" s="52"/>
      <c r="J15" s="54"/>
      <c r="K15" s="78">
        <v>0.4783</v>
      </c>
    </row>
    <row r="16" spans="1:11" x14ac:dyDescent="0.25">
      <c r="A16" s="48">
        <f t="shared" si="0"/>
        <v>41404</v>
      </c>
      <c r="B16" s="52"/>
      <c r="C16" s="53"/>
      <c r="D16" s="53"/>
      <c r="E16" s="53"/>
      <c r="F16" s="54"/>
      <c r="G16" s="112">
        <v>240.12309999999999</v>
      </c>
      <c r="H16" s="75">
        <v>13.3499</v>
      </c>
      <c r="I16" s="52"/>
      <c r="J16" s="54"/>
      <c r="K16" s="78">
        <v>0.3911</v>
      </c>
    </row>
    <row r="17" spans="1:11" x14ac:dyDescent="0.25">
      <c r="A17" s="48">
        <f t="shared" si="0"/>
        <v>41405</v>
      </c>
      <c r="B17" s="52"/>
      <c r="C17" s="53"/>
      <c r="D17" s="53"/>
      <c r="E17" s="53"/>
      <c r="F17" s="54"/>
      <c r="G17" s="112">
        <v>246.1259</v>
      </c>
      <c r="H17" s="75">
        <v>13.1629</v>
      </c>
      <c r="I17" s="52"/>
      <c r="J17" s="54"/>
      <c r="K17" s="78">
        <v>0.37169999999999997</v>
      </c>
    </row>
    <row r="18" spans="1:11" x14ac:dyDescent="0.25">
      <c r="A18" s="48">
        <f t="shared" si="0"/>
        <v>41406</v>
      </c>
      <c r="B18" s="52"/>
      <c r="C18" s="53"/>
      <c r="D18" s="53"/>
      <c r="E18" s="53"/>
      <c r="F18" s="54"/>
      <c r="G18" s="112">
        <v>251.79570000000001</v>
      </c>
      <c r="H18" s="75">
        <v>12.852</v>
      </c>
      <c r="I18" s="52"/>
      <c r="J18" s="54"/>
      <c r="K18" s="78">
        <v>0.37530000000000002</v>
      </c>
    </row>
    <row r="19" spans="1:11" x14ac:dyDescent="0.25">
      <c r="A19" s="48">
        <f t="shared" si="0"/>
        <v>41407</v>
      </c>
      <c r="B19" s="52"/>
      <c r="C19" s="53"/>
      <c r="D19" s="53"/>
      <c r="E19" s="53"/>
      <c r="F19" s="54"/>
      <c r="G19" s="112">
        <v>243.83760000000001</v>
      </c>
      <c r="H19" s="75">
        <v>11.936199999999999</v>
      </c>
      <c r="I19" s="52"/>
      <c r="J19" s="54"/>
      <c r="K19" s="78">
        <v>0.34370000000000001</v>
      </c>
    </row>
    <row r="20" spans="1:11" x14ac:dyDescent="0.25">
      <c r="A20" s="48">
        <f t="shared" si="0"/>
        <v>41408</v>
      </c>
      <c r="B20" s="52"/>
      <c r="C20" s="53"/>
      <c r="D20" s="53"/>
      <c r="E20" s="53"/>
      <c r="F20" s="54"/>
      <c r="G20" s="112">
        <v>241.4239</v>
      </c>
      <c r="H20" s="75">
        <v>12.128299999999999</v>
      </c>
      <c r="I20" s="52"/>
      <c r="J20" s="54"/>
      <c r="K20" s="78">
        <v>0.32900000000000001</v>
      </c>
    </row>
    <row r="21" spans="1:11" x14ac:dyDescent="0.25">
      <c r="A21" s="48">
        <f t="shared" si="0"/>
        <v>41409</v>
      </c>
      <c r="B21" s="52"/>
      <c r="C21" s="53"/>
      <c r="D21" s="53"/>
      <c r="E21" s="53"/>
      <c r="F21" s="54"/>
      <c r="G21" s="112">
        <v>243.94380000000001</v>
      </c>
      <c r="H21" s="75">
        <v>12.9308</v>
      </c>
      <c r="I21" s="52"/>
      <c r="J21" s="54"/>
      <c r="K21" s="78">
        <v>0.37719999999999998</v>
      </c>
    </row>
    <row r="22" spans="1:11" x14ac:dyDescent="0.25">
      <c r="A22" s="48">
        <f t="shared" si="0"/>
        <v>41410</v>
      </c>
      <c r="B22" s="52"/>
      <c r="C22" s="53"/>
      <c r="D22" s="53"/>
      <c r="E22" s="53"/>
      <c r="F22" s="54"/>
      <c r="G22" s="112">
        <v>247.423</v>
      </c>
      <c r="H22" s="75">
        <v>12.621499999999999</v>
      </c>
      <c r="I22" s="52"/>
      <c r="J22" s="54"/>
      <c r="K22" s="78">
        <v>0.39</v>
      </c>
    </row>
    <row r="23" spans="1:11" x14ac:dyDescent="0.25">
      <c r="A23" s="48">
        <f t="shared" si="0"/>
        <v>41411</v>
      </c>
      <c r="B23" s="52"/>
      <c r="C23" s="53"/>
      <c r="D23" s="53"/>
      <c r="E23" s="53"/>
      <c r="F23" s="54"/>
      <c r="G23" s="112">
        <v>242.00530000000001</v>
      </c>
      <c r="H23" s="75">
        <v>12.569599999999999</v>
      </c>
      <c r="I23" s="52"/>
      <c r="J23" s="54"/>
      <c r="K23" s="78">
        <v>0.34239999999999998</v>
      </c>
    </row>
    <row r="24" spans="1:11" x14ac:dyDescent="0.25">
      <c r="A24" s="48">
        <f t="shared" si="0"/>
        <v>41412</v>
      </c>
      <c r="B24" s="52"/>
      <c r="C24" s="53"/>
      <c r="D24" s="53"/>
      <c r="E24" s="53"/>
      <c r="F24" s="54"/>
      <c r="G24" s="112">
        <v>246.8998</v>
      </c>
      <c r="H24" s="75">
        <v>11.7995</v>
      </c>
      <c r="I24" s="52"/>
      <c r="J24" s="54"/>
      <c r="K24" s="78">
        <v>0.3659</v>
      </c>
    </row>
    <row r="25" spans="1:11" x14ac:dyDescent="0.25">
      <c r="A25" s="48">
        <f t="shared" si="0"/>
        <v>41413</v>
      </c>
      <c r="B25" s="52"/>
      <c r="C25" s="53"/>
      <c r="D25" s="53"/>
      <c r="E25" s="53"/>
      <c r="F25" s="54"/>
      <c r="G25" s="112">
        <v>247.0675</v>
      </c>
      <c r="H25" s="75">
        <v>11.064399999999999</v>
      </c>
      <c r="I25" s="52"/>
      <c r="J25" s="54"/>
      <c r="K25" s="78">
        <v>0.35339999999999999</v>
      </c>
    </row>
    <row r="26" spans="1:11" x14ac:dyDescent="0.25">
      <c r="A26" s="48">
        <f t="shared" si="0"/>
        <v>41414</v>
      </c>
      <c r="B26" s="52"/>
      <c r="C26" s="53"/>
      <c r="D26" s="53"/>
      <c r="E26" s="53"/>
      <c r="F26" s="54"/>
      <c r="G26" s="112">
        <v>253.6831</v>
      </c>
      <c r="H26" s="75">
        <v>10.6372</v>
      </c>
      <c r="I26" s="52"/>
      <c r="J26" s="54"/>
      <c r="K26" s="78">
        <v>0.33989999999999998</v>
      </c>
    </row>
    <row r="27" spans="1:11" x14ac:dyDescent="0.25">
      <c r="A27" s="48">
        <f t="shared" si="0"/>
        <v>41415</v>
      </c>
      <c r="B27" s="52"/>
      <c r="C27" s="53"/>
      <c r="D27" s="53"/>
      <c r="E27" s="53"/>
      <c r="F27" s="54"/>
      <c r="G27" s="112">
        <v>239.48060000000001</v>
      </c>
      <c r="H27" s="75">
        <v>10.6242</v>
      </c>
      <c r="I27" s="52"/>
      <c r="J27" s="54"/>
      <c r="K27" s="78">
        <v>0.35920000000000002</v>
      </c>
    </row>
    <row r="28" spans="1:11" x14ac:dyDescent="0.25">
      <c r="A28" s="48">
        <f t="shared" si="0"/>
        <v>41416</v>
      </c>
      <c r="B28" s="52"/>
      <c r="C28" s="53"/>
      <c r="D28" s="53"/>
      <c r="E28" s="53"/>
      <c r="F28" s="54"/>
      <c r="G28" s="112">
        <v>241.01410000000001</v>
      </c>
      <c r="H28" s="75">
        <v>11.0101</v>
      </c>
      <c r="I28" s="52"/>
      <c r="J28" s="54"/>
      <c r="K28" s="78">
        <v>0.36459999999999998</v>
      </c>
    </row>
    <row r="29" spans="1:11" x14ac:dyDescent="0.25">
      <c r="A29" s="48">
        <f t="shared" si="0"/>
        <v>41417</v>
      </c>
      <c r="B29" s="52"/>
      <c r="C29" s="53"/>
      <c r="D29" s="53"/>
      <c r="E29" s="53"/>
      <c r="F29" s="54"/>
      <c r="G29" s="112">
        <v>244.02879999999999</v>
      </c>
      <c r="H29" s="75">
        <v>11.565899999999999</v>
      </c>
      <c r="I29" s="52"/>
      <c r="J29" s="54"/>
      <c r="K29" s="78">
        <v>0.36299999999999999</v>
      </c>
    </row>
    <row r="30" spans="1:11" x14ac:dyDescent="0.25">
      <c r="A30" s="48">
        <f t="shared" si="0"/>
        <v>41418</v>
      </c>
      <c r="B30" s="52"/>
      <c r="C30" s="53"/>
      <c r="D30" s="53"/>
      <c r="E30" s="53"/>
      <c r="F30" s="54"/>
      <c r="G30" s="112">
        <v>253.90790000000001</v>
      </c>
      <c r="H30" s="75">
        <v>11.4505</v>
      </c>
      <c r="I30" s="52"/>
      <c r="J30" s="54"/>
      <c r="K30" s="78">
        <v>0.37880000000000003</v>
      </c>
    </row>
    <row r="31" spans="1:11" x14ac:dyDescent="0.25">
      <c r="A31" s="48">
        <f t="shared" si="0"/>
        <v>41419</v>
      </c>
      <c r="B31" s="52"/>
      <c r="C31" s="53"/>
      <c r="D31" s="53"/>
      <c r="E31" s="53"/>
      <c r="F31" s="54"/>
      <c r="G31" s="112">
        <v>251.8561</v>
      </c>
      <c r="H31" s="75">
        <v>11.426399999999999</v>
      </c>
      <c r="I31" s="52"/>
      <c r="J31" s="54"/>
      <c r="K31" s="78">
        <v>0.59899999999999998</v>
      </c>
    </row>
    <row r="32" spans="1:11" x14ac:dyDescent="0.25">
      <c r="A32" s="48">
        <f t="shared" si="0"/>
        <v>41420</v>
      </c>
      <c r="B32" s="52"/>
      <c r="C32" s="53"/>
      <c r="D32" s="53"/>
      <c r="E32" s="53"/>
      <c r="F32" s="54"/>
      <c r="G32" s="112">
        <v>247.036</v>
      </c>
      <c r="H32" s="75">
        <v>11.333500000000001</v>
      </c>
      <c r="I32" s="52"/>
      <c r="J32" s="54"/>
      <c r="K32" s="78">
        <v>0.34949999999999998</v>
      </c>
    </row>
    <row r="33" spans="1:11" x14ac:dyDescent="0.25">
      <c r="A33" s="48">
        <f t="shared" si="0"/>
        <v>41421</v>
      </c>
      <c r="B33" s="52"/>
      <c r="C33" s="53"/>
      <c r="D33" s="53"/>
      <c r="E33" s="53"/>
      <c r="F33" s="54"/>
      <c r="G33" s="112">
        <v>248.477</v>
      </c>
      <c r="H33" s="75">
        <v>11.2263</v>
      </c>
      <c r="I33" s="52"/>
      <c r="J33" s="54"/>
      <c r="K33" s="78">
        <v>0.34460000000000002</v>
      </c>
    </row>
    <row r="34" spans="1:11" x14ac:dyDescent="0.25">
      <c r="A34" s="48">
        <f t="shared" si="0"/>
        <v>41422</v>
      </c>
      <c r="B34" s="52"/>
      <c r="C34" s="53"/>
      <c r="D34" s="53"/>
      <c r="E34" s="53"/>
      <c r="F34" s="54"/>
      <c r="G34" s="112">
        <v>245.4949</v>
      </c>
      <c r="H34" s="75">
        <v>10.6289</v>
      </c>
      <c r="I34" s="52"/>
      <c r="J34" s="54"/>
      <c r="K34" s="78">
        <v>0.35220000000000001</v>
      </c>
    </row>
    <row r="35" spans="1:11" x14ac:dyDescent="0.25">
      <c r="A35" s="48">
        <f t="shared" si="0"/>
        <v>41423</v>
      </c>
      <c r="B35" s="52"/>
      <c r="C35" s="53"/>
      <c r="D35" s="53"/>
      <c r="E35" s="53"/>
      <c r="F35" s="54"/>
      <c r="G35" s="112">
        <v>247.44569999999999</v>
      </c>
      <c r="H35" s="75">
        <v>10.039899999999999</v>
      </c>
      <c r="I35" s="52"/>
      <c r="J35" s="54"/>
      <c r="K35" s="78">
        <v>0.24529999999999999</v>
      </c>
    </row>
    <row r="36" spans="1:11" x14ac:dyDescent="0.25">
      <c r="A36" s="48">
        <f t="shared" si="0"/>
        <v>41424</v>
      </c>
      <c r="B36" s="52"/>
      <c r="C36" s="53"/>
      <c r="D36" s="53"/>
      <c r="E36" s="53"/>
      <c r="F36" s="54"/>
      <c r="G36" s="112">
        <v>249.2629</v>
      </c>
      <c r="H36" s="75">
        <v>10.431100000000001</v>
      </c>
      <c r="I36" s="52"/>
      <c r="J36" s="54"/>
      <c r="K36" s="78">
        <v>0.248</v>
      </c>
    </row>
    <row r="37" spans="1:11" x14ac:dyDescent="0.25">
      <c r="A37" s="64">
        <f t="shared" si="0"/>
        <v>41425</v>
      </c>
      <c r="B37" s="65"/>
      <c r="C37" s="66"/>
      <c r="D37" s="66"/>
      <c r="E37" s="66"/>
      <c r="F37" s="67"/>
      <c r="G37" s="111">
        <v>251.42570000000001</v>
      </c>
      <c r="H37" s="68">
        <v>11.9389</v>
      </c>
      <c r="I37" s="65"/>
      <c r="J37" s="67"/>
      <c r="K37" s="81">
        <v>0.28000000000000003</v>
      </c>
    </row>
    <row r="39" spans="1:11" ht="15.75" thickBot="1" x14ac:dyDescent="0.3">
      <c r="A39" s="40" t="s">
        <v>21</v>
      </c>
      <c r="B39" s="19"/>
      <c r="C39" s="41"/>
      <c r="D39" s="41"/>
      <c r="E39" s="41"/>
      <c r="F39" s="41"/>
      <c r="G39" s="41">
        <f>+MAX(G7:G37)</f>
        <v>253.90790000000001</v>
      </c>
      <c r="H39" s="41">
        <f>+MAX(H7:H37)</f>
        <v>14.3726</v>
      </c>
      <c r="I39" s="41"/>
      <c r="J39" s="41"/>
      <c r="K39" s="41">
        <f>+MAX(K7:K37)</f>
        <v>0.96499999999999997</v>
      </c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8" t="s">
        <v>23</v>
      </c>
      <c r="B41" s="132"/>
      <c r="C41" s="133"/>
      <c r="D41" s="133"/>
      <c r="E41" s="133"/>
      <c r="F41" s="133"/>
      <c r="G41" s="133"/>
      <c r="H41" s="133"/>
      <c r="I41" s="133"/>
      <c r="J41" s="133"/>
      <c r="K41" s="134"/>
    </row>
    <row r="42" spans="1:11" x14ac:dyDescent="0.25">
      <c r="A42" s="16"/>
      <c r="B42" s="135"/>
      <c r="C42" s="136"/>
      <c r="D42" s="136"/>
      <c r="E42" s="136"/>
      <c r="F42" s="136"/>
      <c r="G42" s="136"/>
      <c r="H42" s="136"/>
      <c r="I42" s="136"/>
      <c r="J42" s="136"/>
      <c r="K42" s="137"/>
    </row>
    <row r="43" spans="1:11" x14ac:dyDescent="0.25">
      <c r="A43" s="16"/>
      <c r="B43" s="135"/>
      <c r="C43" s="136"/>
      <c r="D43" s="136"/>
      <c r="E43" s="136"/>
      <c r="F43" s="136"/>
      <c r="G43" s="136"/>
      <c r="H43" s="136"/>
      <c r="I43" s="136"/>
      <c r="J43" s="136"/>
      <c r="K43" s="137"/>
    </row>
    <row r="44" spans="1:11" x14ac:dyDescent="0.25">
      <c r="A44" s="16"/>
      <c r="B44" s="135"/>
      <c r="C44" s="136"/>
      <c r="D44" s="136"/>
      <c r="E44" s="136"/>
      <c r="F44" s="136"/>
      <c r="G44" s="136"/>
      <c r="H44" s="136"/>
      <c r="I44" s="136"/>
      <c r="J44" s="136"/>
      <c r="K44" s="137"/>
    </row>
    <row r="45" spans="1:11" x14ac:dyDescent="0.25">
      <c r="A45" s="16"/>
      <c r="B45" s="138"/>
      <c r="C45" s="139"/>
      <c r="D45" s="139"/>
      <c r="E45" s="139"/>
      <c r="F45" s="139"/>
      <c r="G45" s="139"/>
      <c r="H45" s="139"/>
      <c r="I45" s="139"/>
      <c r="J45" s="139"/>
      <c r="K45" s="140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8">
      <formula1>40909</formula1>
    </dataValidation>
    <dataValidation type="decimal" allowBlank="1" showInputMessage="1" showErrorMessage="1" errorTitle="Error" error="El valor tiene que estar entre 0 y 100" sqref="B7:F38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view="pageBreakPreview" topLeftCell="A12" zoomScale="60" zoomScaleNormal="100" workbookViewId="0">
      <selection activeCell="L50" sqref="L49:L50"/>
    </sheetView>
  </sheetViews>
  <sheetFormatPr baseColWidth="10" defaultRowHeight="15" x14ac:dyDescent="0.25"/>
  <sheetData>
    <row r="1" spans="1:11" ht="32.25" customHeight="1" x14ac:dyDescent="0.25">
      <c r="A1" s="154" t="s">
        <v>28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 x14ac:dyDescent="0.25">
      <c r="A2" s="131" t="s">
        <v>1</v>
      </c>
      <c r="B2" s="144"/>
      <c r="C2" s="130" t="s">
        <v>26</v>
      </c>
      <c r="D2" s="130"/>
      <c r="E2" s="130"/>
      <c r="F2" s="130"/>
      <c r="G2" s="130"/>
      <c r="H2" s="130"/>
      <c r="I2" s="130"/>
      <c r="J2" s="130"/>
      <c r="K2" s="130"/>
    </row>
    <row r="3" spans="1:11" x14ac:dyDescent="0.25">
      <c r="A3" s="131" t="s">
        <v>2</v>
      </c>
      <c r="B3" s="144"/>
      <c r="C3" s="130" t="s">
        <v>25</v>
      </c>
      <c r="D3" s="130"/>
      <c r="E3" s="130"/>
      <c r="F3" s="130"/>
      <c r="G3" s="130"/>
      <c r="H3" s="130"/>
      <c r="I3" s="130"/>
      <c r="J3" s="130"/>
      <c r="K3" s="130"/>
    </row>
    <row r="4" spans="1:11" x14ac:dyDescent="0.25">
      <c r="A4" s="131" t="s">
        <v>3</v>
      </c>
      <c r="B4" s="131"/>
      <c r="C4" s="130" t="s">
        <v>4</v>
      </c>
      <c r="D4" s="130"/>
      <c r="E4" s="20"/>
      <c r="F4" s="20"/>
      <c r="G4" s="20"/>
      <c r="H4" s="20"/>
      <c r="I4" s="20"/>
      <c r="J4" s="20"/>
      <c r="K4" s="20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39" t="s">
        <v>5</v>
      </c>
      <c r="B6" s="42" t="s">
        <v>6</v>
      </c>
      <c r="C6" s="42" t="s">
        <v>7</v>
      </c>
      <c r="D6" s="42" t="s">
        <v>8</v>
      </c>
      <c r="E6" s="43" t="s">
        <v>9</v>
      </c>
      <c r="F6" s="42" t="s">
        <v>10</v>
      </c>
      <c r="G6" s="42" t="s">
        <v>11</v>
      </c>
      <c r="H6" s="42" t="s">
        <v>12</v>
      </c>
      <c r="I6" s="42" t="s">
        <v>13</v>
      </c>
      <c r="J6" s="42" t="s">
        <v>14</v>
      </c>
      <c r="K6" s="87" t="s">
        <v>15</v>
      </c>
    </row>
    <row r="7" spans="1:11" x14ac:dyDescent="0.25">
      <c r="A7" s="47">
        <v>41395</v>
      </c>
      <c r="B7" s="49"/>
      <c r="C7" s="50"/>
      <c r="D7" s="50"/>
      <c r="E7" s="50"/>
      <c r="F7" s="51"/>
      <c r="G7" s="113">
        <v>234.37559999999999</v>
      </c>
      <c r="H7" s="60">
        <v>13.7849</v>
      </c>
      <c r="I7" s="49"/>
      <c r="J7" s="51"/>
      <c r="K7" s="62">
        <v>4.0000000000000001E-3</v>
      </c>
    </row>
    <row r="8" spans="1:11" x14ac:dyDescent="0.25">
      <c r="A8" s="48">
        <f>+A7+1</f>
        <v>41396</v>
      </c>
      <c r="B8" s="52"/>
      <c r="C8" s="53"/>
      <c r="D8" s="53"/>
      <c r="E8" s="53"/>
      <c r="F8" s="54"/>
      <c r="G8" s="114">
        <v>234.0549</v>
      </c>
      <c r="H8" s="61">
        <v>12.039099999999999</v>
      </c>
      <c r="I8" s="52"/>
      <c r="J8" s="54"/>
      <c r="K8" s="63">
        <v>3.0000000000000001E-3</v>
      </c>
    </row>
    <row r="9" spans="1:11" x14ac:dyDescent="0.25">
      <c r="A9" s="48">
        <f>+A8+1</f>
        <v>41397</v>
      </c>
      <c r="B9" s="52"/>
      <c r="C9" s="53"/>
      <c r="D9" s="53"/>
      <c r="E9" s="53"/>
      <c r="F9" s="54"/>
      <c r="G9" s="114">
        <v>233.07560000000001</v>
      </c>
      <c r="H9" s="61">
        <v>11.6288</v>
      </c>
      <c r="I9" s="52"/>
      <c r="J9" s="54"/>
      <c r="K9" s="63">
        <v>6.9999999999999999E-4</v>
      </c>
    </row>
    <row r="10" spans="1:11" x14ac:dyDescent="0.25">
      <c r="A10" s="48">
        <f>+A9+1</f>
        <v>41398</v>
      </c>
      <c r="B10" s="52"/>
      <c r="C10" s="53"/>
      <c r="D10" s="53"/>
      <c r="E10" s="53"/>
      <c r="F10" s="54"/>
      <c r="G10" s="114">
        <v>230.76220000000001</v>
      </c>
      <c r="H10" s="82">
        <v>11.783899999999999</v>
      </c>
      <c r="I10" s="52"/>
      <c r="J10" s="54"/>
      <c r="K10" s="63">
        <v>3.0999999999999999E-3</v>
      </c>
    </row>
    <row r="11" spans="1:11" x14ac:dyDescent="0.25">
      <c r="A11" s="48">
        <f t="shared" ref="A11:A37" si="0">+A10+1</f>
        <v>41399</v>
      </c>
      <c r="B11" s="52"/>
      <c r="C11" s="53"/>
      <c r="D11" s="53"/>
      <c r="E11" s="53"/>
      <c r="F11" s="54"/>
      <c r="G11" s="114">
        <v>234.64789999999999</v>
      </c>
      <c r="H11" s="61">
        <v>12.2476</v>
      </c>
      <c r="I11" s="52"/>
      <c r="J11" s="54"/>
      <c r="K11" s="63">
        <v>3.3E-3</v>
      </c>
    </row>
    <row r="12" spans="1:11" x14ac:dyDescent="0.25">
      <c r="A12" s="48">
        <f t="shared" si="0"/>
        <v>41400</v>
      </c>
      <c r="B12" s="52"/>
      <c r="C12" s="53"/>
      <c r="D12" s="53"/>
      <c r="E12" s="53"/>
      <c r="F12" s="54"/>
      <c r="G12" s="114">
        <v>234.81129999999999</v>
      </c>
      <c r="H12" s="61">
        <v>12.3116</v>
      </c>
      <c r="I12" s="52"/>
      <c r="J12" s="54"/>
      <c r="K12" s="63">
        <v>3.5999999999999999E-3</v>
      </c>
    </row>
    <row r="13" spans="1:11" x14ac:dyDescent="0.25">
      <c r="A13" s="48">
        <f t="shared" si="0"/>
        <v>41401</v>
      </c>
      <c r="B13" s="52"/>
      <c r="C13" s="53"/>
      <c r="D13" s="53"/>
      <c r="E13" s="53"/>
      <c r="F13" s="54"/>
      <c r="G13" s="114">
        <v>233.7414</v>
      </c>
      <c r="H13" s="61">
        <v>12.2425</v>
      </c>
      <c r="I13" s="52"/>
      <c r="J13" s="54"/>
      <c r="K13" s="63">
        <v>3.5000000000000001E-3</v>
      </c>
    </row>
    <row r="14" spans="1:11" x14ac:dyDescent="0.25">
      <c r="A14" s="48">
        <f t="shared" si="0"/>
        <v>41402</v>
      </c>
      <c r="B14" s="52"/>
      <c r="C14" s="53"/>
      <c r="D14" s="53"/>
      <c r="E14" s="53"/>
      <c r="F14" s="54"/>
      <c r="G14" s="114">
        <v>234.0967</v>
      </c>
      <c r="H14" s="61">
        <v>12.555899999999999</v>
      </c>
      <c r="I14" s="52"/>
      <c r="J14" s="54"/>
      <c r="K14" s="63">
        <v>3.5999999999999999E-3</v>
      </c>
    </row>
    <row r="15" spans="1:11" x14ac:dyDescent="0.25">
      <c r="A15" s="48">
        <f t="shared" si="0"/>
        <v>41403</v>
      </c>
      <c r="B15" s="52"/>
      <c r="C15" s="53"/>
      <c r="D15" s="53"/>
      <c r="E15" s="53"/>
      <c r="F15" s="54"/>
      <c r="G15" s="114">
        <v>233.07400000000001</v>
      </c>
      <c r="H15" s="61">
        <v>12.6112</v>
      </c>
      <c r="I15" s="52"/>
      <c r="J15" s="54"/>
      <c r="K15" s="63">
        <v>3.8999999999999998E-3</v>
      </c>
    </row>
    <row r="16" spans="1:11" x14ac:dyDescent="0.25">
      <c r="A16" s="48">
        <f t="shared" si="0"/>
        <v>41404</v>
      </c>
      <c r="B16" s="52"/>
      <c r="C16" s="53"/>
      <c r="D16" s="53"/>
      <c r="E16" s="53"/>
      <c r="F16" s="54"/>
      <c r="G16" s="114">
        <v>232.17320000000001</v>
      </c>
      <c r="H16" s="61">
        <v>12.828799999999999</v>
      </c>
      <c r="I16" s="52"/>
      <c r="J16" s="54"/>
      <c r="K16" s="63">
        <v>2.8999999999999998E-3</v>
      </c>
    </row>
    <row r="17" spans="1:11" x14ac:dyDescent="0.25">
      <c r="A17" s="48">
        <f t="shared" si="0"/>
        <v>41405</v>
      </c>
      <c r="B17" s="52"/>
      <c r="C17" s="53"/>
      <c r="D17" s="53"/>
      <c r="E17" s="53"/>
      <c r="F17" s="54"/>
      <c r="G17" s="114">
        <v>235.18790000000001</v>
      </c>
      <c r="H17" s="61">
        <v>12.582100000000001</v>
      </c>
      <c r="I17" s="52"/>
      <c r="J17" s="54"/>
      <c r="K17" s="63">
        <v>5.0000000000000001E-4</v>
      </c>
    </row>
    <row r="18" spans="1:11" x14ac:dyDescent="0.25">
      <c r="A18" s="48">
        <f t="shared" si="0"/>
        <v>41406</v>
      </c>
      <c r="B18" s="52"/>
      <c r="C18" s="53"/>
      <c r="D18" s="53"/>
      <c r="E18" s="53"/>
      <c r="F18" s="54"/>
      <c r="G18" s="114">
        <v>238.19110000000001</v>
      </c>
      <c r="H18" s="61">
        <v>12.3346</v>
      </c>
      <c r="I18" s="52"/>
      <c r="J18" s="54"/>
      <c r="K18" s="63">
        <v>1E-4</v>
      </c>
    </row>
    <row r="19" spans="1:11" x14ac:dyDescent="0.25">
      <c r="A19" s="48">
        <f t="shared" si="0"/>
        <v>41407</v>
      </c>
      <c r="B19" s="52"/>
      <c r="C19" s="53"/>
      <c r="D19" s="53"/>
      <c r="E19" s="53"/>
      <c r="F19" s="54"/>
      <c r="G19" s="114">
        <v>233.53809999999999</v>
      </c>
      <c r="H19" s="61">
        <v>11.3759</v>
      </c>
      <c r="I19" s="52"/>
      <c r="J19" s="54"/>
      <c r="K19" s="63">
        <v>1.8E-3</v>
      </c>
    </row>
    <row r="20" spans="1:11" x14ac:dyDescent="0.25">
      <c r="A20" s="48">
        <f t="shared" si="0"/>
        <v>41408</v>
      </c>
      <c r="B20" s="52"/>
      <c r="C20" s="53"/>
      <c r="D20" s="53"/>
      <c r="E20" s="53"/>
      <c r="F20" s="54"/>
      <c r="G20" s="114">
        <v>234.72370000000001</v>
      </c>
      <c r="H20" s="61">
        <v>11.620200000000001</v>
      </c>
      <c r="I20" s="52"/>
      <c r="J20" s="54"/>
      <c r="K20" s="63">
        <v>5.9999999999999995E-4</v>
      </c>
    </row>
    <row r="21" spans="1:11" x14ac:dyDescent="0.25">
      <c r="A21" s="48">
        <f t="shared" si="0"/>
        <v>41409</v>
      </c>
      <c r="B21" s="52"/>
      <c r="C21" s="53"/>
      <c r="D21" s="53"/>
      <c r="E21" s="53"/>
      <c r="F21" s="54"/>
      <c r="G21" s="114">
        <v>231.83580000000001</v>
      </c>
      <c r="H21" s="61">
        <v>12.3604</v>
      </c>
      <c r="I21" s="52"/>
      <c r="J21" s="54"/>
      <c r="K21" s="63">
        <v>1.8E-3</v>
      </c>
    </row>
    <row r="22" spans="1:11" x14ac:dyDescent="0.25">
      <c r="A22" s="48">
        <f t="shared" si="0"/>
        <v>41410</v>
      </c>
      <c r="B22" s="52"/>
      <c r="C22" s="53"/>
      <c r="D22" s="53"/>
      <c r="E22" s="53"/>
      <c r="F22" s="54"/>
      <c r="G22" s="114">
        <v>230.93170000000001</v>
      </c>
      <c r="H22" s="61">
        <v>12.0505</v>
      </c>
      <c r="I22" s="52"/>
      <c r="J22" s="54"/>
      <c r="K22" s="63">
        <v>1.6000000000000001E-3</v>
      </c>
    </row>
    <row r="23" spans="1:11" x14ac:dyDescent="0.25">
      <c r="A23" s="48">
        <f t="shared" si="0"/>
        <v>41411</v>
      </c>
      <c r="B23" s="52"/>
      <c r="C23" s="53"/>
      <c r="D23" s="53"/>
      <c r="E23" s="53"/>
      <c r="F23" s="54"/>
      <c r="G23" s="114">
        <v>231.28909999999999</v>
      </c>
      <c r="H23" s="61">
        <v>12.054</v>
      </c>
      <c r="I23" s="52"/>
      <c r="J23" s="54"/>
      <c r="K23" s="63">
        <v>2.3999999999999998E-3</v>
      </c>
    </row>
    <row r="24" spans="1:11" x14ac:dyDescent="0.25">
      <c r="A24" s="48">
        <f t="shared" si="0"/>
        <v>41412</v>
      </c>
      <c r="B24" s="52"/>
      <c r="C24" s="53"/>
      <c r="D24" s="53"/>
      <c r="E24" s="53"/>
      <c r="F24" s="54"/>
      <c r="G24" s="114">
        <v>234.82060000000001</v>
      </c>
      <c r="H24" s="61">
        <v>11.3439</v>
      </c>
      <c r="I24" s="52"/>
      <c r="J24" s="54"/>
      <c r="K24" s="63">
        <v>5.0000000000000001E-4</v>
      </c>
    </row>
    <row r="25" spans="1:11" x14ac:dyDescent="0.25">
      <c r="A25" s="48">
        <f t="shared" si="0"/>
        <v>41413</v>
      </c>
      <c r="B25" s="52"/>
      <c r="C25" s="53"/>
      <c r="D25" s="53"/>
      <c r="E25" s="53"/>
      <c r="F25" s="54"/>
      <c r="G25" s="114">
        <v>233.97659999999999</v>
      </c>
      <c r="H25" s="61">
        <v>10.532</v>
      </c>
      <c r="I25" s="52"/>
      <c r="J25" s="54"/>
      <c r="K25" s="63">
        <v>4.0000000000000002E-4</v>
      </c>
    </row>
    <row r="26" spans="1:11" x14ac:dyDescent="0.25">
      <c r="A26" s="48">
        <f t="shared" si="0"/>
        <v>41414</v>
      </c>
      <c r="B26" s="52"/>
      <c r="C26" s="53"/>
      <c r="D26" s="53"/>
      <c r="E26" s="53"/>
      <c r="F26" s="54"/>
      <c r="G26" s="114">
        <v>233.1704</v>
      </c>
      <c r="H26" s="61">
        <v>10.1433</v>
      </c>
      <c r="I26" s="52"/>
      <c r="J26" s="54"/>
      <c r="K26" s="63">
        <v>0</v>
      </c>
    </row>
    <row r="27" spans="1:11" x14ac:dyDescent="0.25">
      <c r="A27" s="48">
        <f t="shared" si="0"/>
        <v>41415</v>
      </c>
      <c r="B27" s="52"/>
      <c r="C27" s="53"/>
      <c r="D27" s="53"/>
      <c r="E27" s="53"/>
      <c r="F27" s="54"/>
      <c r="G27" s="114">
        <v>233.5095</v>
      </c>
      <c r="H27" s="61">
        <v>10.196099999999999</v>
      </c>
      <c r="I27" s="52"/>
      <c r="J27" s="54"/>
      <c r="K27" s="63">
        <v>8.0000000000000004E-4</v>
      </c>
    </row>
    <row r="28" spans="1:11" x14ac:dyDescent="0.25">
      <c r="A28" s="48">
        <f t="shared" si="0"/>
        <v>41416</v>
      </c>
      <c r="B28" s="52"/>
      <c r="C28" s="53"/>
      <c r="D28" s="53"/>
      <c r="E28" s="53"/>
      <c r="F28" s="54"/>
      <c r="G28" s="114">
        <v>234.4119</v>
      </c>
      <c r="H28" s="61">
        <v>10.605</v>
      </c>
      <c r="I28" s="52"/>
      <c r="J28" s="54"/>
      <c r="K28" s="63">
        <v>0</v>
      </c>
    </row>
    <row r="29" spans="1:11" x14ac:dyDescent="0.25">
      <c r="A29" s="48">
        <f t="shared" si="0"/>
        <v>41417</v>
      </c>
      <c r="B29" s="52"/>
      <c r="C29" s="53"/>
      <c r="D29" s="53"/>
      <c r="E29" s="53"/>
      <c r="F29" s="54"/>
      <c r="G29" s="114">
        <v>234.8526</v>
      </c>
      <c r="H29" s="82">
        <v>11.066599999999999</v>
      </c>
      <c r="I29" s="52"/>
      <c r="J29" s="54"/>
      <c r="K29" s="63">
        <v>0</v>
      </c>
    </row>
    <row r="30" spans="1:11" x14ac:dyDescent="0.25">
      <c r="A30" s="48">
        <f t="shared" si="0"/>
        <v>41418</v>
      </c>
      <c r="B30" s="52"/>
      <c r="C30" s="53"/>
      <c r="D30" s="53"/>
      <c r="E30" s="53"/>
      <c r="F30" s="54"/>
      <c r="G30" s="114">
        <v>244.3169</v>
      </c>
      <c r="H30" s="61">
        <v>10.9733</v>
      </c>
      <c r="I30" s="52"/>
      <c r="J30" s="54"/>
      <c r="K30" s="63">
        <v>0</v>
      </c>
    </row>
    <row r="31" spans="1:11" x14ac:dyDescent="0.25">
      <c r="A31" s="48">
        <f t="shared" si="0"/>
        <v>41419</v>
      </c>
      <c r="B31" s="52"/>
      <c r="C31" s="53"/>
      <c r="D31" s="53"/>
      <c r="E31" s="53"/>
      <c r="F31" s="54"/>
      <c r="G31" s="114">
        <v>243.96870000000001</v>
      </c>
      <c r="H31" s="61">
        <v>10.840400000000001</v>
      </c>
      <c r="I31" s="52"/>
      <c r="J31" s="54"/>
      <c r="K31" s="63">
        <v>0</v>
      </c>
    </row>
    <row r="32" spans="1:11" x14ac:dyDescent="0.25">
      <c r="A32" s="48">
        <f t="shared" si="0"/>
        <v>41420</v>
      </c>
      <c r="B32" s="52"/>
      <c r="C32" s="53"/>
      <c r="D32" s="53"/>
      <c r="E32" s="53"/>
      <c r="F32" s="54"/>
      <c r="G32" s="114">
        <v>241.71600000000001</v>
      </c>
      <c r="H32" s="61">
        <v>10.7461</v>
      </c>
      <c r="I32" s="52"/>
      <c r="J32" s="54"/>
      <c r="K32" s="63">
        <v>2.9999999999999997E-4</v>
      </c>
    </row>
    <row r="33" spans="1:11" x14ac:dyDescent="0.25">
      <c r="A33" s="48">
        <f t="shared" si="0"/>
        <v>41421</v>
      </c>
      <c r="B33" s="52"/>
      <c r="C33" s="53"/>
      <c r="D33" s="53"/>
      <c r="E33" s="53"/>
      <c r="F33" s="54"/>
      <c r="G33" s="114">
        <v>234.98099999999999</v>
      </c>
      <c r="H33" s="61">
        <v>10.702500000000001</v>
      </c>
      <c r="I33" s="52"/>
      <c r="J33" s="54"/>
      <c r="K33" s="63">
        <v>1E-4</v>
      </c>
    </row>
    <row r="34" spans="1:11" x14ac:dyDescent="0.25">
      <c r="A34" s="48">
        <f t="shared" si="0"/>
        <v>41422</v>
      </c>
      <c r="B34" s="52"/>
      <c r="C34" s="53"/>
      <c r="D34" s="53"/>
      <c r="E34" s="53"/>
      <c r="F34" s="54"/>
      <c r="G34" s="114">
        <v>236.67920000000001</v>
      </c>
      <c r="H34" s="61">
        <v>10.0967</v>
      </c>
      <c r="I34" s="52"/>
      <c r="J34" s="54"/>
      <c r="K34" s="63">
        <v>1E-4</v>
      </c>
    </row>
    <row r="35" spans="1:11" x14ac:dyDescent="0.25">
      <c r="A35" s="48">
        <f t="shared" si="0"/>
        <v>41423</v>
      </c>
      <c r="B35" s="52"/>
      <c r="C35" s="53"/>
      <c r="D35" s="53"/>
      <c r="E35" s="53"/>
      <c r="F35" s="54"/>
      <c r="G35" s="114">
        <v>234.23609999999999</v>
      </c>
      <c r="H35" s="61">
        <v>9.6191999999999993</v>
      </c>
      <c r="I35" s="52"/>
      <c r="J35" s="54"/>
      <c r="K35" s="63">
        <v>8.0000000000000004E-4</v>
      </c>
    </row>
    <row r="36" spans="1:11" x14ac:dyDescent="0.25">
      <c r="A36" s="48">
        <f t="shared" si="0"/>
        <v>41424</v>
      </c>
      <c r="B36" s="52"/>
      <c r="C36" s="53"/>
      <c r="D36" s="53"/>
      <c r="E36" s="53"/>
      <c r="F36" s="54"/>
      <c r="G36" s="114">
        <v>234.24940000000001</v>
      </c>
      <c r="H36" s="61">
        <v>10.019399999999999</v>
      </c>
      <c r="I36" s="52"/>
      <c r="J36" s="54"/>
      <c r="K36" s="63">
        <v>0</v>
      </c>
    </row>
    <row r="37" spans="1:11" x14ac:dyDescent="0.25">
      <c r="A37" s="64">
        <f t="shared" si="0"/>
        <v>41425</v>
      </c>
      <c r="B37" s="65"/>
      <c r="C37" s="66"/>
      <c r="D37" s="66"/>
      <c r="E37" s="66"/>
      <c r="F37" s="67"/>
      <c r="G37" s="115">
        <v>237.11019999999999</v>
      </c>
      <c r="H37" s="68">
        <v>11.341699999999999</v>
      </c>
      <c r="I37" s="65"/>
      <c r="J37" s="67"/>
      <c r="K37" s="79">
        <v>1.1000000000000001E-3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thickBot="1" x14ac:dyDescent="0.3">
      <c r="A39" s="40" t="s">
        <v>19</v>
      </c>
      <c r="B39" s="19"/>
      <c r="C39" s="41"/>
      <c r="D39" s="41"/>
      <c r="E39" s="41"/>
      <c r="F39" s="41"/>
      <c r="G39" s="41">
        <f>+MIN(G7:G37)</f>
        <v>230.76220000000001</v>
      </c>
      <c r="H39" s="41">
        <f>+MIN(H7:H37)</f>
        <v>9.6191999999999993</v>
      </c>
      <c r="I39" s="41"/>
      <c r="J39" s="41"/>
      <c r="K39" s="41">
        <f>+MIN(K7:K37)</f>
        <v>0</v>
      </c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8" t="s">
        <v>23</v>
      </c>
      <c r="B41" s="145"/>
      <c r="C41" s="146"/>
      <c r="D41" s="146"/>
      <c r="E41" s="146"/>
      <c r="F41" s="146"/>
      <c r="G41" s="146"/>
      <c r="H41" s="146"/>
      <c r="I41" s="146"/>
      <c r="J41" s="146"/>
      <c r="K41" s="147"/>
    </row>
    <row r="42" spans="1:11" x14ac:dyDescent="0.25">
      <c r="A42" s="16"/>
      <c r="B42" s="148"/>
      <c r="C42" s="149"/>
      <c r="D42" s="149"/>
      <c r="E42" s="149"/>
      <c r="F42" s="149"/>
      <c r="G42" s="149"/>
      <c r="H42" s="149"/>
      <c r="I42" s="149"/>
      <c r="J42" s="149"/>
      <c r="K42" s="150"/>
    </row>
    <row r="43" spans="1:11" x14ac:dyDescent="0.25">
      <c r="A43" s="16"/>
      <c r="B43" s="148"/>
      <c r="C43" s="149"/>
      <c r="D43" s="149"/>
      <c r="E43" s="149"/>
      <c r="F43" s="149"/>
      <c r="G43" s="149"/>
      <c r="H43" s="149"/>
      <c r="I43" s="149"/>
      <c r="J43" s="149"/>
      <c r="K43" s="150"/>
    </row>
    <row r="44" spans="1:11" x14ac:dyDescent="0.25">
      <c r="A44" s="16"/>
      <c r="B44" s="148"/>
      <c r="C44" s="149"/>
      <c r="D44" s="149"/>
      <c r="E44" s="149"/>
      <c r="F44" s="149"/>
      <c r="G44" s="149"/>
      <c r="H44" s="149"/>
      <c r="I44" s="149"/>
      <c r="J44" s="149"/>
      <c r="K44" s="150"/>
    </row>
    <row r="45" spans="1:11" x14ac:dyDescent="0.25">
      <c r="A45" s="16"/>
      <c r="B45" s="151"/>
      <c r="C45" s="152"/>
      <c r="D45" s="152"/>
      <c r="E45" s="152"/>
      <c r="F45" s="152"/>
      <c r="G45" s="152"/>
      <c r="H45" s="152"/>
      <c r="I45" s="152"/>
      <c r="J45" s="152"/>
      <c r="K45" s="153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2013-01-10T22:14:32Z</cp:lastPrinted>
  <dcterms:created xsi:type="dcterms:W3CDTF">2012-06-19T15:23:28Z</dcterms:created>
  <dcterms:modified xsi:type="dcterms:W3CDTF">2015-06-11T18:45:19Z</dcterms:modified>
</cp:coreProperties>
</file>