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3\"/>
    </mc:Choice>
  </mc:AlternateContent>
  <bookViews>
    <workbookView xWindow="-15" yWindow="-15" windowWidth="10260" windowHeight="811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Sam'!$A$1:$L$48</definedName>
    <definedName name="_xlnm.Print_Area" localSheetId="2">'Mínimos GAD'!$A$1:$L$48</definedName>
    <definedName name="_xlnm.Print_Area" localSheetId="5">'Mínimos Sam'!$A$1:$L$48</definedName>
    <definedName name="_xlnm.Print_Area" localSheetId="3">Samalayuca!$A$1:$O$54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<sst xmlns="http://schemas.openxmlformats.org/spreadsheetml/2006/main" count="132" uniqueCount="29">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</sst>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79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5 2" xfId="78"/>
    <cellStyle name="Millares 6" xfId="76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2 2" xfId="77"/>
    <cellStyle name="Normal 13" xfId="75"/>
    <cellStyle name="Normal 2" xfId="5"/>
    <cellStyle name="Normal 2 2" xfId="58"/>
    <cellStyle name="Normal 3" xfId="3"/>
    <cellStyle name="Normal 4" xfId="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view="pageBreakPreview" zoomScale="60" zoomScaleNormal="100" workbookViewId="0">
      <selection activeCell="O12" sqref="O12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</row>
    <row r="2" spans="1:19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9" x14ac:dyDescent="0.25">
      <c r="A3" s="141" t="s">
        <v>1</v>
      </c>
      <c r="B3" s="141"/>
      <c r="C3" s="142" t="s">
        <v>26</v>
      </c>
      <c r="D3" s="142"/>
      <c r="E3" s="142"/>
      <c r="F3" s="142"/>
      <c r="G3" s="142"/>
      <c r="H3" s="142"/>
      <c r="I3" s="142"/>
      <c r="J3" s="142"/>
      <c r="K3" s="142"/>
      <c r="L3" s="1"/>
      <c r="M3" s="2"/>
      <c r="N3" s="2"/>
    </row>
    <row r="4" spans="1:19" x14ac:dyDescent="0.25">
      <c r="A4" s="143" t="s">
        <v>2</v>
      </c>
      <c r="B4" s="141"/>
      <c r="C4" s="142" t="s">
        <v>24</v>
      </c>
      <c r="D4" s="142"/>
      <c r="E4" s="142"/>
      <c r="F4" s="142"/>
      <c r="G4" s="142"/>
      <c r="H4" s="142"/>
      <c r="I4" s="142"/>
      <c r="J4" s="142"/>
      <c r="K4" s="142"/>
      <c r="L4" s="1"/>
      <c r="M4" s="2"/>
      <c r="N4" s="2"/>
    </row>
    <row r="5" spans="1:19" x14ac:dyDescent="0.25">
      <c r="A5" s="143" t="s">
        <v>3</v>
      </c>
      <c r="B5" s="143"/>
      <c r="C5" s="142" t="s">
        <v>4</v>
      </c>
      <c r="D5" s="142"/>
      <c r="E5" s="17"/>
      <c r="F5" s="17"/>
      <c r="G5" s="17"/>
      <c r="H5" s="17"/>
      <c r="I5" s="17"/>
      <c r="J5" s="17"/>
      <c r="K5" s="17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9" x14ac:dyDescent="0.25">
      <c r="A8" s="22">
        <v>41456</v>
      </c>
      <c r="B8" s="115">
        <v>93.617099999999994</v>
      </c>
      <c r="C8" s="118">
        <v>0.4083</v>
      </c>
      <c r="D8" s="118">
        <v>1.9432</v>
      </c>
      <c r="E8" s="118">
        <v>2.3515000000000001</v>
      </c>
      <c r="F8" s="118">
        <v>3.4527999999999999</v>
      </c>
      <c r="G8" s="80">
        <v>238.66560000000001</v>
      </c>
      <c r="H8" s="80">
        <v>22.3523</v>
      </c>
      <c r="I8" s="118">
        <v>38.261299999999999</v>
      </c>
      <c r="J8" s="118">
        <v>49.796900000000001</v>
      </c>
      <c r="K8" s="83">
        <v>8.6900000000000005E-2</v>
      </c>
      <c r="L8" s="20"/>
      <c r="M8" s="79"/>
      <c r="N8" s="79"/>
    </row>
    <row r="9" spans="1:19" x14ac:dyDescent="0.25">
      <c r="A9" s="22">
        <f>+A8+1</f>
        <v>41457</v>
      </c>
      <c r="B9" s="116">
        <v>93.428899999999999</v>
      </c>
      <c r="C9" s="119">
        <v>0.40970000000000001</v>
      </c>
      <c r="D9" s="121">
        <v>1.9557</v>
      </c>
      <c r="E9" s="119">
        <v>2.3654000000000002</v>
      </c>
      <c r="F9" s="119">
        <v>3.61</v>
      </c>
      <c r="G9" s="81">
        <v>243.2535</v>
      </c>
      <c r="H9" s="81">
        <v>20.0578</v>
      </c>
      <c r="I9" s="121">
        <v>38.3033</v>
      </c>
      <c r="J9" s="121">
        <v>49.815300000000001</v>
      </c>
      <c r="K9" s="84">
        <v>0.11119999999999999</v>
      </c>
      <c r="L9" s="20"/>
      <c r="M9" s="31"/>
      <c r="N9" s="31"/>
    </row>
    <row r="10" spans="1:19" x14ac:dyDescent="0.25">
      <c r="A10" s="22">
        <f>+A9+1</f>
        <v>41458</v>
      </c>
      <c r="B10" s="116">
        <v>93.307000000000002</v>
      </c>
      <c r="C10" s="119">
        <v>0.45669999999999999</v>
      </c>
      <c r="D10" s="121">
        <v>1.8740000000000001</v>
      </c>
      <c r="E10" s="119">
        <v>2.3307000000000002</v>
      </c>
      <c r="F10" s="119">
        <v>3.7336</v>
      </c>
      <c r="G10" s="81">
        <v>241.74700000000001</v>
      </c>
      <c r="H10" s="81">
        <v>20.026199999999999</v>
      </c>
      <c r="I10" s="121">
        <v>38.3735</v>
      </c>
      <c r="J10" s="121">
        <v>49.860399999999998</v>
      </c>
      <c r="K10" s="84">
        <v>0.11550000000000001</v>
      </c>
      <c r="L10" s="20"/>
      <c r="M10" s="31"/>
      <c r="N10" s="31"/>
      <c r="S10" s="35"/>
    </row>
    <row r="11" spans="1:19" x14ac:dyDescent="0.25">
      <c r="A11" s="22">
        <f t="shared" ref="A11:A38" si="0">+A10+1</f>
        <v>41459</v>
      </c>
      <c r="B11" s="116">
        <v>93.102500000000006</v>
      </c>
      <c r="C11" s="119">
        <v>0.46779999999999999</v>
      </c>
      <c r="D11" s="121">
        <v>1.8363</v>
      </c>
      <c r="E11" s="119">
        <v>2.3041</v>
      </c>
      <c r="F11" s="119">
        <v>3.8858000000000001</v>
      </c>
      <c r="G11" s="81">
        <v>242.82490000000001</v>
      </c>
      <c r="H11" s="81">
        <v>23.401299999999999</v>
      </c>
      <c r="I11" s="121">
        <v>38.479399999999998</v>
      </c>
      <c r="J11" s="121">
        <v>49.930799999999998</v>
      </c>
      <c r="K11" s="84">
        <v>0.126</v>
      </c>
      <c r="L11" s="20"/>
      <c r="M11" s="31"/>
      <c r="N11" s="31"/>
      <c r="S11" s="35"/>
    </row>
    <row r="12" spans="1:19" x14ac:dyDescent="0.25">
      <c r="A12" s="22">
        <f t="shared" si="0"/>
        <v>41460</v>
      </c>
      <c r="B12" s="116">
        <v>92.792500000000004</v>
      </c>
      <c r="C12" s="119">
        <v>0.45440000000000003</v>
      </c>
      <c r="D12" s="121">
        <v>1.8367</v>
      </c>
      <c r="E12" s="119">
        <v>2.2909999999999999</v>
      </c>
      <c r="F12" s="119">
        <v>4.0627000000000004</v>
      </c>
      <c r="G12" s="81">
        <v>245.6831</v>
      </c>
      <c r="H12" s="81">
        <v>23.719799999999999</v>
      </c>
      <c r="I12" s="121">
        <v>38.623100000000001</v>
      </c>
      <c r="J12" s="121">
        <v>50.022199999999998</v>
      </c>
      <c r="K12" s="84">
        <v>0.13800000000000001</v>
      </c>
      <c r="L12" s="20"/>
      <c r="M12" s="31"/>
      <c r="N12" s="31"/>
    </row>
    <row r="13" spans="1:19" x14ac:dyDescent="0.25">
      <c r="A13" s="22">
        <f t="shared" si="0"/>
        <v>41461</v>
      </c>
      <c r="B13" s="116">
        <v>92.507999999999996</v>
      </c>
      <c r="C13" s="119">
        <v>0.47549999999999998</v>
      </c>
      <c r="D13" s="121">
        <v>1.8468</v>
      </c>
      <c r="E13" s="119">
        <v>2.3222999999999998</v>
      </c>
      <c r="F13" s="119">
        <v>4.319</v>
      </c>
      <c r="G13" s="81">
        <v>239.72819999999999</v>
      </c>
      <c r="H13" s="81">
        <v>23.2864</v>
      </c>
      <c r="I13" s="121">
        <v>38.685899999999997</v>
      </c>
      <c r="J13" s="121">
        <v>50.0398</v>
      </c>
      <c r="K13" s="84">
        <v>0.1457</v>
      </c>
      <c r="L13" s="20"/>
      <c r="M13" s="31"/>
      <c r="N13" s="31"/>
    </row>
    <row r="14" spans="1:19" x14ac:dyDescent="0.25">
      <c r="A14" s="22">
        <f t="shared" si="0"/>
        <v>41462</v>
      </c>
      <c r="B14" s="116">
        <v>92.498900000000006</v>
      </c>
      <c r="C14" s="119">
        <v>0.43630000000000002</v>
      </c>
      <c r="D14" s="121">
        <v>1.8675999999999999</v>
      </c>
      <c r="E14" s="119">
        <v>2.3039000000000001</v>
      </c>
      <c r="F14" s="119">
        <v>4.4481000000000002</v>
      </c>
      <c r="G14" s="81">
        <v>235.27520000000001</v>
      </c>
      <c r="H14" s="81">
        <v>23.859300000000001</v>
      </c>
      <c r="I14" s="121">
        <v>38.664499999999997</v>
      </c>
      <c r="J14" s="121">
        <v>50.045400000000001</v>
      </c>
      <c r="K14" s="84">
        <v>0.13150000000000001</v>
      </c>
      <c r="L14" s="20"/>
      <c r="M14" s="31"/>
      <c r="N14" s="31"/>
    </row>
    <row r="15" spans="1:19" x14ac:dyDescent="0.25">
      <c r="A15" s="22">
        <f t="shared" si="0"/>
        <v>41463</v>
      </c>
      <c r="B15" s="116">
        <v>92.552999999999997</v>
      </c>
      <c r="C15" s="119">
        <v>0.45600000000000002</v>
      </c>
      <c r="D15" s="119">
        <v>1.883</v>
      </c>
      <c r="E15" s="119">
        <v>2.3391000000000002</v>
      </c>
      <c r="F15" s="119">
        <v>4.3678999999999997</v>
      </c>
      <c r="G15" s="81">
        <v>233.1968</v>
      </c>
      <c r="H15" s="81">
        <v>23.025500000000001</v>
      </c>
      <c r="I15" s="121">
        <v>38.621699999999997</v>
      </c>
      <c r="J15" s="121">
        <v>50.000300000000003</v>
      </c>
      <c r="K15" s="84">
        <v>0.124</v>
      </c>
      <c r="L15" s="20"/>
      <c r="M15" s="31"/>
      <c r="N15" s="31"/>
    </row>
    <row r="16" spans="1:19" x14ac:dyDescent="0.25">
      <c r="A16" s="22">
        <f t="shared" si="0"/>
        <v>41464</v>
      </c>
      <c r="B16" s="116">
        <v>93.153999999999996</v>
      </c>
      <c r="C16" s="119">
        <v>0.4718</v>
      </c>
      <c r="D16" s="119">
        <v>1.9066000000000001</v>
      </c>
      <c r="E16" s="119">
        <v>2.3784000000000001</v>
      </c>
      <c r="F16" s="119">
        <v>3.8248000000000002</v>
      </c>
      <c r="G16" s="81">
        <v>236.1003</v>
      </c>
      <c r="H16" s="81">
        <v>23.9956</v>
      </c>
      <c r="I16" s="121">
        <v>38.395000000000003</v>
      </c>
      <c r="J16" s="121">
        <v>49.848199999999999</v>
      </c>
      <c r="K16" s="84">
        <v>0.1115</v>
      </c>
      <c r="L16" s="20"/>
      <c r="M16" s="31"/>
      <c r="N16" s="31"/>
    </row>
    <row r="17" spans="1:14" x14ac:dyDescent="0.25">
      <c r="A17" s="22">
        <f t="shared" si="0"/>
        <v>41465</v>
      </c>
      <c r="B17" s="116">
        <v>93.123800000000003</v>
      </c>
      <c r="C17" s="119">
        <v>0.47660000000000002</v>
      </c>
      <c r="D17" s="119">
        <v>1.903</v>
      </c>
      <c r="E17" s="119">
        <v>2.3795999999999999</v>
      </c>
      <c r="F17" s="119">
        <v>3.8353999999999999</v>
      </c>
      <c r="G17" s="81">
        <v>240.01509999999999</v>
      </c>
      <c r="H17" s="81">
        <v>25.232299999999999</v>
      </c>
      <c r="I17" s="121">
        <v>38.410499999999999</v>
      </c>
      <c r="J17" s="121">
        <v>49.855400000000003</v>
      </c>
      <c r="K17" s="84">
        <v>0.121</v>
      </c>
      <c r="L17" s="20"/>
      <c r="M17" s="31"/>
      <c r="N17" s="31"/>
    </row>
    <row r="18" spans="1:14" x14ac:dyDescent="0.25">
      <c r="A18" s="22">
        <f t="shared" si="0"/>
        <v>41466</v>
      </c>
      <c r="B18" s="116">
        <v>92.817499999999995</v>
      </c>
      <c r="C18" s="119">
        <v>0.44950000000000001</v>
      </c>
      <c r="D18" s="119">
        <v>1.9836</v>
      </c>
      <c r="E18" s="119">
        <v>2.4331</v>
      </c>
      <c r="F18" s="119">
        <v>4.0744999999999996</v>
      </c>
      <c r="G18" s="81">
        <v>244.57</v>
      </c>
      <c r="H18" s="81">
        <v>25.687000000000001</v>
      </c>
      <c r="I18" s="121">
        <v>38.462899999999998</v>
      </c>
      <c r="J18" s="121">
        <v>49.868299999999998</v>
      </c>
      <c r="K18" s="84">
        <v>0.12959999999999999</v>
      </c>
      <c r="L18" s="20"/>
      <c r="M18" s="31"/>
      <c r="N18" s="31"/>
    </row>
    <row r="19" spans="1:14" x14ac:dyDescent="0.25">
      <c r="A19" s="22">
        <f t="shared" si="0"/>
        <v>41467</v>
      </c>
      <c r="B19" s="116">
        <v>92.786299999999997</v>
      </c>
      <c r="C19" s="119">
        <v>0.48499999999999999</v>
      </c>
      <c r="D19" s="119">
        <v>1.9249000000000001</v>
      </c>
      <c r="E19" s="119">
        <v>2.4098999999999999</v>
      </c>
      <c r="F19" s="119">
        <v>4.1482999999999999</v>
      </c>
      <c r="G19" s="81">
        <v>243.41380000000001</v>
      </c>
      <c r="H19" s="81">
        <v>25.1358</v>
      </c>
      <c r="I19" s="121">
        <v>38.4788</v>
      </c>
      <c r="J19" s="121">
        <v>49.879800000000003</v>
      </c>
      <c r="K19" s="84">
        <v>0.14530000000000001</v>
      </c>
      <c r="L19" s="20"/>
      <c r="M19" s="31"/>
      <c r="N19" s="31"/>
    </row>
    <row r="20" spans="1:14" x14ac:dyDescent="0.25">
      <c r="A20" s="22">
        <f t="shared" si="0"/>
        <v>41468</v>
      </c>
      <c r="B20" s="116">
        <v>92.668300000000002</v>
      </c>
      <c r="C20" s="119">
        <v>0.43359999999999999</v>
      </c>
      <c r="D20" s="119">
        <v>2.0436999999999999</v>
      </c>
      <c r="E20" s="119">
        <v>2.4773000000000001</v>
      </c>
      <c r="F20" s="119">
        <v>4.1193999999999997</v>
      </c>
      <c r="G20" s="81">
        <v>241.70320000000001</v>
      </c>
      <c r="H20" s="81">
        <v>24.2456</v>
      </c>
      <c r="I20" s="121">
        <v>38.502099999999999</v>
      </c>
      <c r="J20" s="121">
        <v>49.8748</v>
      </c>
      <c r="K20" s="84">
        <v>0.1288</v>
      </c>
      <c r="L20" s="20"/>
      <c r="M20" s="31"/>
      <c r="N20" s="31"/>
    </row>
    <row r="21" spans="1:14" x14ac:dyDescent="0.25">
      <c r="A21" s="22">
        <f t="shared" si="0"/>
        <v>41469</v>
      </c>
      <c r="B21" s="116">
        <v>92.995900000000006</v>
      </c>
      <c r="C21" s="119">
        <v>0.43240000000000001</v>
      </c>
      <c r="D21" s="119">
        <v>2.0095000000000001</v>
      </c>
      <c r="E21" s="119">
        <v>2.4418000000000002</v>
      </c>
      <c r="F21" s="119">
        <v>3.8967999999999998</v>
      </c>
      <c r="G21" s="81">
        <v>243.3314</v>
      </c>
      <c r="H21" s="81">
        <v>24.4876</v>
      </c>
      <c r="I21" s="121">
        <v>38.407800000000002</v>
      </c>
      <c r="J21" s="121">
        <v>49.836399999999998</v>
      </c>
      <c r="K21" s="84">
        <v>0.13389999999999999</v>
      </c>
      <c r="L21" s="20"/>
      <c r="M21" s="31"/>
      <c r="N21" s="31"/>
    </row>
    <row r="22" spans="1:14" x14ac:dyDescent="0.25">
      <c r="A22" s="22">
        <f t="shared" si="0"/>
        <v>41470</v>
      </c>
      <c r="B22" s="116">
        <v>93.157399999999996</v>
      </c>
      <c r="C22" s="119">
        <v>0.43759999999999999</v>
      </c>
      <c r="D22" s="119">
        <v>1.9771000000000001</v>
      </c>
      <c r="E22" s="119">
        <v>2.4146999999999998</v>
      </c>
      <c r="F22" s="119">
        <v>3.7926000000000002</v>
      </c>
      <c r="G22" s="81">
        <v>243.13900000000001</v>
      </c>
      <c r="H22" s="81">
        <v>23.023800000000001</v>
      </c>
      <c r="I22" s="121">
        <v>38.3675</v>
      </c>
      <c r="J22" s="121">
        <v>49.823999999999998</v>
      </c>
      <c r="K22" s="84">
        <v>8.0799999999999997E-2</v>
      </c>
      <c r="L22" s="20"/>
      <c r="M22" s="31"/>
      <c r="N22" s="31"/>
    </row>
    <row r="23" spans="1:14" x14ac:dyDescent="0.25">
      <c r="A23" s="22">
        <f t="shared" si="0"/>
        <v>41471</v>
      </c>
      <c r="B23" s="116">
        <v>92.7941</v>
      </c>
      <c r="C23" s="119">
        <v>0.46450000000000002</v>
      </c>
      <c r="D23" s="119">
        <v>1.9235</v>
      </c>
      <c r="E23" s="119">
        <v>2.3879999999999999</v>
      </c>
      <c r="F23" s="119">
        <v>4.0685000000000002</v>
      </c>
      <c r="G23" s="81">
        <v>242.57069999999999</v>
      </c>
      <c r="H23" s="81">
        <v>22.735499999999998</v>
      </c>
      <c r="I23" s="121">
        <v>38.525500000000001</v>
      </c>
      <c r="J23" s="121">
        <v>49.9208</v>
      </c>
      <c r="K23" s="84">
        <v>0.1086</v>
      </c>
      <c r="L23" s="20"/>
      <c r="M23" s="31"/>
      <c r="N23" s="31"/>
    </row>
    <row r="24" spans="1:14" x14ac:dyDescent="0.25">
      <c r="A24" s="22">
        <f t="shared" si="0"/>
        <v>41472</v>
      </c>
      <c r="B24" s="116">
        <v>93.253699999999995</v>
      </c>
      <c r="C24" s="119">
        <v>0.5353</v>
      </c>
      <c r="D24" s="119">
        <v>1.8132999999999999</v>
      </c>
      <c r="E24" s="119">
        <v>2.3487</v>
      </c>
      <c r="F24" s="119">
        <v>3.7824</v>
      </c>
      <c r="G24" s="81">
        <v>242.57740000000001</v>
      </c>
      <c r="H24" s="81">
        <v>20.500399999999999</v>
      </c>
      <c r="I24" s="121">
        <v>38.376899999999999</v>
      </c>
      <c r="J24" s="121">
        <v>49.836100000000002</v>
      </c>
      <c r="K24" s="84">
        <v>7.5899999999999995E-2</v>
      </c>
      <c r="L24" s="20"/>
      <c r="M24" s="31"/>
      <c r="N24" s="31"/>
    </row>
    <row r="25" spans="1:14" x14ac:dyDescent="0.25">
      <c r="A25" s="22">
        <f t="shared" si="0"/>
        <v>41473</v>
      </c>
      <c r="B25" s="116">
        <v>93.666899999999998</v>
      </c>
      <c r="C25" s="119">
        <v>0.51249999999999996</v>
      </c>
      <c r="D25" s="119">
        <v>1.7967</v>
      </c>
      <c r="E25" s="119">
        <v>2.3092999999999999</v>
      </c>
      <c r="F25" s="119">
        <v>3.4573999999999998</v>
      </c>
      <c r="G25" s="81">
        <v>242.9049</v>
      </c>
      <c r="H25" s="81">
        <v>21.688700000000001</v>
      </c>
      <c r="I25" s="121">
        <v>38.266500000000001</v>
      </c>
      <c r="J25" s="121">
        <v>49.795000000000002</v>
      </c>
      <c r="K25" s="84">
        <v>8.14E-2</v>
      </c>
      <c r="L25" s="20"/>
      <c r="M25" s="31"/>
      <c r="N25" s="31"/>
    </row>
    <row r="26" spans="1:14" x14ac:dyDescent="0.25">
      <c r="A26" s="22">
        <f t="shared" si="0"/>
        <v>41474</v>
      </c>
      <c r="B26" s="116">
        <v>93.287000000000006</v>
      </c>
      <c r="C26" s="119">
        <v>0.40910000000000002</v>
      </c>
      <c r="D26" s="119">
        <v>2.0811999999999999</v>
      </c>
      <c r="E26" s="119">
        <v>2.4903</v>
      </c>
      <c r="F26" s="119">
        <v>3.6114999999999999</v>
      </c>
      <c r="G26" s="81">
        <v>242.76570000000001</v>
      </c>
      <c r="H26" s="81">
        <v>15.260300000000001</v>
      </c>
      <c r="I26" s="121">
        <v>38.268999999999998</v>
      </c>
      <c r="J26" s="121">
        <v>49.739699999999999</v>
      </c>
      <c r="K26" s="84">
        <v>8.9899999999999994E-2</v>
      </c>
      <c r="L26" s="20"/>
      <c r="M26" s="31"/>
      <c r="N26" s="31"/>
    </row>
    <row r="27" spans="1:14" x14ac:dyDescent="0.25">
      <c r="A27" s="22">
        <f t="shared" si="0"/>
        <v>41475</v>
      </c>
      <c r="B27" s="116">
        <v>92.358000000000004</v>
      </c>
      <c r="C27" s="119">
        <v>0.32750000000000001</v>
      </c>
      <c r="D27" s="119">
        <v>2.1337999999999999</v>
      </c>
      <c r="E27" s="119">
        <v>2.4613</v>
      </c>
      <c r="F27" s="119">
        <v>4.3101000000000003</v>
      </c>
      <c r="G27" s="81">
        <v>242.0093</v>
      </c>
      <c r="H27" s="81">
        <v>30.8185</v>
      </c>
      <c r="I27" s="121">
        <v>38.635800000000003</v>
      </c>
      <c r="J27" s="121">
        <v>49.983499999999999</v>
      </c>
      <c r="K27" s="84">
        <v>0.10340000000000001</v>
      </c>
      <c r="L27" s="20"/>
      <c r="M27" s="31"/>
      <c r="N27" s="31"/>
    </row>
    <row r="28" spans="1:14" x14ac:dyDescent="0.25">
      <c r="A28" s="22">
        <f t="shared" si="0"/>
        <v>41476</v>
      </c>
      <c r="B28" s="116">
        <v>91.770200000000003</v>
      </c>
      <c r="C28" s="119">
        <v>0.2823</v>
      </c>
      <c r="D28" s="119">
        <v>2.1133000000000002</v>
      </c>
      <c r="E28" s="119">
        <v>2.3956</v>
      </c>
      <c r="F28" s="119">
        <v>4.9219999999999997</v>
      </c>
      <c r="G28" s="81">
        <v>232.02959999999999</v>
      </c>
      <c r="H28" s="81">
        <v>127.07389999999999</v>
      </c>
      <c r="I28" s="121">
        <v>38.862000000000002</v>
      </c>
      <c r="J28" s="121">
        <v>50.153799999999997</v>
      </c>
      <c r="K28" s="84">
        <v>0.1303</v>
      </c>
      <c r="L28" s="20"/>
      <c r="M28" s="31"/>
      <c r="N28" s="31"/>
    </row>
    <row r="29" spans="1:14" x14ac:dyDescent="0.25">
      <c r="A29" s="22">
        <f t="shared" si="0"/>
        <v>41477</v>
      </c>
      <c r="B29" s="116">
        <v>92.024900000000002</v>
      </c>
      <c r="C29" s="119">
        <v>0.27129999999999999</v>
      </c>
      <c r="D29" s="119">
        <v>2.1379999999999999</v>
      </c>
      <c r="E29" s="119">
        <v>2.4094000000000002</v>
      </c>
      <c r="F29" s="119">
        <v>4.7183000000000002</v>
      </c>
      <c r="G29" s="81">
        <v>231.8295</v>
      </c>
      <c r="H29" s="81">
        <v>21.977599999999999</v>
      </c>
      <c r="I29" s="121">
        <v>38.756700000000002</v>
      </c>
      <c r="J29" s="121">
        <v>50.089599999999997</v>
      </c>
      <c r="K29" s="84">
        <v>0.105</v>
      </c>
      <c r="L29" s="20"/>
      <c r="M29" s="31"/>
      <c r="N29" s="31"/>
    </row>
    <row r="30" spans="1:14" x14ac:dyDescent="0.25">
      <c r="A30" s="22">
        <f t="shared" si="0"/>
        <v>41478</v>
      </c>
      <c r="B30" s="116">
        <v>92.173699999999997</v>
      </c>
      <c r="C30" s="119">
        <v>0.312</v>
      </c>
      <c r="D30" s="119">
        <v>2.1063000000000001</v>
      </c>
      <c r="E30" s="119">
        <v>2.4182999999999999</v>
      </c>
      <c r="F30" s="119">
        <v>4.5682999999999998</v>
      </c>
      <c r="G30" s="81">
        <v>231.76159999999999</v>
      </c>
      <c r="H30" s="81">
        <v>20.640499999999999</v>
      </c>
      <c r="I30" s="121">
        <v>38.711199999999998</v>
      </c>
      <c r="J30" s="121">
        <v>50.049700000000001</v>
      </c>
      <c r="K30" s="84">
        <v>0.1142</v>
      </c>
      <c r="L30" s="20"/>
      <c r="M30" s="31"/>
      <c r="N30" s="31"/>
    </row>
    <row r="31" spans="1:14" x14ac:dyDescent="0.25">
      <c r="A31" s="22">
        <f t="shared" si="0"/>
        <v>41479</v>
      </c>
      <c r="B31" s="116">
        <v>92.995999999999995</v>
      </c>
      <c r="C31" s="119">
        <v>0.3931</v>
      </c>
      <c r="D31" s="119">
        <v>2.0768</v>
      </c>
      <c r="E31" s="119">
        <v>2.4699</v>
      </c>
      <c r="F31" s="119">
        <v>3.9154</v>
      </c>
      <c r="G31" s="81">
        <v>235.08629999999999</v>
      </c>
      <c r="H31" s="81">
        <v>22.546500000000002</v>
      </c>
      <c r="I31" s="121">
        <v>38.368099999999998</v>
      </c>
      <c r="J31" s="121">
        <v>49.810099999999998</v>
      </c>
      <c r="K31" s="84">
        <v>0.1183</v>
      </c>
      <c r="L31" s="20"/>
      <c r="M31" s="31"/>
      <c r="N31" s="31"/>
    </row>
    <row r="32" spans="1:14" x14ac:dyDescent="0.25">
      <c r="A32" s="22">
        <f t="shared" si="0"/>
        <v>41480</v>
      </c>
      <c r="B32" s="116">
        <v>92.588499999999996</v>
      </c>
      <c r="C32" s="119">
        <v>0.42180000000000001</v>
      </c>
      <c r="D32" s="119">
        <v>1.9784999999999999</v>
      </c>
      <c r="E32" s="119">
        <v>2.4003000000000001</v>
      </c>
      <c r="F32" s="119">
        <v>4.1676000000000002</v>
      </c>
      <c r="G32" s="81">
        <v>243.03700000000001</v>
      </c>
      <c r="H32" s="81">
        <v>23.035399999999999</v>
      </c>
      <c r="I32" s="121">
        <v>38.600299999999997</v>
      </c>
      <c r="J32" s="121">
        <v>49.968299999999999</v>
      </c>
      <c r="K32" s="84">
        <v>0.10680000000000001</v>
      </c>
      <c r="L32" s="20"/>
      <c r="M32" s="31"/>
      <c r="N32" s="31"/>
    </row>
    <row r="33" spans="1:14" x14ac:dyDescent="0.25">
      <c r="A33" s="22">
        <f t="shared" si="0"/>
        <v>41481</v>
      </c>
      <c r="B33" s="116">
        <v>92.264099999999999</v>
      </c>
      <c r="C33" s="119">
        <v>0.38369999999999999</v>
      </c>
      <c r="D33" s="119">
        <v>2.0396000000000001</v>
      </c>
      <c r="E33" s="119">
        <v>2.4232999999999998</v>
      </c>
      <c r="F33" s="119">
        <v>4.3705999999999996</v>
      </c>
      <c r="G33" s="81">
        <v>235.95670000000001</v>
      </c>
      <c r="H33" s="81">
        <v>22.2532</v>
      </c>
      <c r="I33" s="121">
        <v>38.710099999999997</v>
      </c>
      <c r="J33" s="121">
        <v>50.030099999999997</v>
      </c>
      <c r="K33" s="84">
        <v>9.6299999999999997E-2</v>
      </c>
      <c r="L33" s="20"/>
      <c r="M33" s="31"/>
      <c r="N33" s="31"/>
    </row>
    <row r="34" spans="1:14" x14ac:dyDescent="0.25">
      <c r="A34" s="22">
        <f t="shared" si="0"/>
        <v>41482</v>
      </c>
      <c r="B34" s="116">
        <v>92.327699999999993</v>
      </c>
      <c r="C34" s="119">
        <v>0.40789999999999998</v>
      </c>
      <c r="D34" s="119">
        <v>1.9672000000000001</v>
      </c>
      <c r="E34" s="119">
        <v>2.3751000000000002</v>
      </c>
      <c r="F34" s="119">
        <v>4.3209999999999997</v>
      </c>
      <c r="G34" s="81">
        <v>240.83789999999999</v>
      </c>
      <c r="H34" s="81">
        <v>20.7164</v>
      </c>
      <c r="I34" s="121">
        <v>38.733800000000002</v>
      </c>
      <c r="J34" s="121">
        <v>50.059600000000003</v>
      </c>
      <c r="K34" s="84">
        <v>0.1168</v>
      </c>
      <c r="L34" s="20"/>
      <c r="M34" s="31"/>
      <c r="N34" s="31"/>
    </row>
    <row r="35" spans="1:14" x14ac:dyDescent="0.25">
      <c r="A35" s="22">
        <f t="shared" si="0"/>
        <v>41483</v>
      </c>
      <c r="B35" s="116">
        <v>92.2714</v>
      </c>
      <c r="C35" s="119">
        <v>0.42270000000000002</v>
      </c>
      <c r="D35" s="119">
        <v>1.9159999999999999</v>
      </c>
      <c r="E35" s="119">
        <v>2.3386999999999998</v>
      </c>
      <c r="F35" s="119">
        <v>4.3479999999999999</v>
      </c>
      <c r="G35" s="81">
        <v>231.01689999999999</v>
      </c>
      <c r="H35" s="81">
        <v>19.0397</v>
      </c>
      <c r="I35" s="121">
        <v>38.7973</v>
      </c>
      <c r="J35" s="121">
        <v>50.108499999999999</v>
      </c>
      <c r="K35" s="84">
        <v>0.13589999999999999</v>
      </c>
      <c r="L35" s="20"/>
      <c r="M35" s="31"/>
      <c r="N35" s="31"/>
    </row>
    <row r="36" spans="1:14" x14ac:dyDescent="0.25">
      <c r="A36" s="22">
        <f t="shared" si="0"/>
        <v>41484</v>
      </c>
      <c r="B36" s="116">
        <v>92.420599999999993</v>
      </c>
      <c r="C36" s="119">
        <v>0.44819999999999999</v>
      </c>
      <c r="D36" s="119">
        <v>1.8583000000000001</v>
      </c>
      <c r="E36" s="119">
        <v>2.3065000000000002</v>
      </c>
      <c r="F36" s="119">
        <v>4.3185000000000002</v>
      </c>
      <c r="G36" s="81">
        <v>230.12819999999999</v>
      </c>
      <c r="H36" s="81">
        <v>19.341200000000001</v>
      </c>
      <c r="I36" s="121">
        <v>38.747</v>
      </c>
      <c r="J36" s="121">
        <v>50.088299999999997</v>
      </c>
      <c r="K36" s="84">
        <v>0.121</v>
      </c>
      <c r="L36" s="20"/>
      <c r="M36" s="31"/>
      <c r="N36" s="31"/>
    </row>
    <row r="37" spans="1:14" x14ac:dyDescent="0.25">
      <c r="A37" s="22">
        <f t="shared" si="0"/>
        <v>41485</v>
      </c>
      <c r="B37" s="116">
        <v>92.157499999999999</v>
      </c>
      <c r="C37" s="119">
        <v>0.49</v>
      </c>
      <c r="D37" s="119">
        <v>1.843</v>
      </c>
      <c r="E37" s="119">
        <v>2.3330000000000002</v>
      </c>
      <c r="F37" s="119">
        <v>4.4916</v>
      </c>
      <c r="G37" s="81">
        <v>231.63220000000001</v>
      </c>
      <c r="H37" s="81">
        <v>21.376100000000001</v>
      </c>
      <c r="I37" s="121">
        <v>38.836100000000002</v>
      </c>
      <c r="J37" s="121">
        <v>50.117899999999999</v>
      </c>
      <c r="K37" s="84">
        <v>0.188</v>
      </c>
      <c r="L37" s="20"/>
      <c r="M37" s="31"/>
      <c r="N37" s="31"/>
    </row>
    <row r="38" spans="1:14" ht="15.75" thickBot="1" x14ac:dyDescent="0.3">
      <c r="A38" s="22">
        <f t="shared" si="0"/>
        <v>41486</v>
      </c>
      <c r="B38" s="116">
        <v>92.358999999999995</v>
      </c>
      <c r="C38" s="120">
        <v>0.46789999999999998</v>
      </c>
      <c r="D38" s="120">
        <v>1.8862000000000001</v>
      </c>
      <c r="E38" s="120">
        <v>2.3540999999999999</v>
      </c>
      <c r="F38" s="120">
        <v>4.4573999999999998</v>
      </c>
      <c r="G38" s="82">
        <v>239.11429999999999</v>
      </c>
      <c r="H38" s="82">
        <v>25.028400000000001</v>
      </c>
      <c r="I38" s="122">
        <v>38.695900000000002</v>
      </c>
      <c r="J38" s="122">
        <v>50.033499999999997</v>
      </c>
      <c r="K38" s="85">
        <v>0.14449999999999999</v>
      </c>
      <c r="L38" s="20"/>
      <c r="M38" s="31"/>
      <c r="N38" s="31"/>
    </row>
    <row r="39" spans="1:14" x14ac:dyDescent="0.25">
      <c r="A39" s="128" t="s">
        <v>18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1">+MIN(B8:B38)</f>
        <v>91.770200000000003</v>
      </c>
      <c r="C41" s="9">
        <f t="shared" si="1"/>
        <v>0.27129999999999999</v>
      </c>
      <c r="D41" s="9">
        <f t="shared" si="1"/>
        <v>1.7967</v>
      </c>
      <c r="E41" s="9">
        <f t="shared" si="1"/>
        <v>2.2909999999999999</v>
      </c>
      <c r="F41" s="9">
        <f t="shared" si="1"/>
        <v>3.4527999999999999</v>
      </c>
      <c r="G41" s="9">
        <f t="shared" si="1"/>
        <v>230.12819999999999</v>
      </c>
      <c r="H41" s="9">
        <f t="shared" si="1"/>
        <v>15.260300000000001</v>
      </c>
      <c r="I41" s="9">
        <f t="shared" si="1"/>
        <v>38.261299999999999</v>
      </c>
      <c r="J41" s="9">
        <f t="shared" si="1"/>
        <v>49.739699999999999</v>
      </c>
      <c r="K41" s="23">
        <f t="shared" si="1"/>
        <v>7.5899999999999995E-2</v>
      </c>
      <c r="L41" s="10"/>
      <c r="M41" s="62">
        <f>+MIN(M8:M38)</f>
        <v>0</v>
      </c>
      <c r="N41" s="23">
        <f>+MIN(N8:N38)</f>
        <v>0</v>
      </c>
    </row>
    <row r="42" spans="1:14" x14ac:dyDescent="0.25">
      <c r="A42" s="28" t="s">
        <v>20</v>
      </c>
      <c r="B42" s="11">
        <f t="shared" ref="B42:K42" si="2">+IF(ISERROR(AVERAGE(B8:B38)),"",AVERAGE(B8:B38))</f>
        <v>92.749174193548356</v>
      </c>
      <c r="C42" s="11">
        <f t="shared" si="2"/>
        <v>0.42906451612903224</v>
      </c>
      <c r="D42" s="11">
        <f t="shared" si="2"/>
        <v>1.9504322580645159</v>
      </c>
      <c r="E42" s="11">
        <f t="shared" si="2"/>
        <v>2.3795032258064515</v>
      </c>
      <c r="F42" s="11">
        <f t="shared" si="2"/>
        <v>4.1096870967741932</v>
      </c>
      <c r="G42" s="11">
        <f t="shared" si="2"/>
        <v>238.96468709677418</v>
      </c>
      <c r="H42" s="11">
        <f t="shared" si="2"/>
        <v>25.98608387096774</v>
      </c>
      <c r="I42" s="11">
        <f t="shared" si="2"/>
        <v>38.546112903225797</v>
      </c>
      <c r="J42" s="11">
        <f t="shared" si="2"/>
        <v>49.944596774193542</v>
      </c>
      <c r="K42" s="24">
        <f t="shared" si="2"/>
        <v>0.11825806451612902</v>
      </c>
      <c r="L42" s="10"/>
      <c r="M42" s="63" t="str">
        <f>+IF(ISERROR(AVERAGE(M8:M38)),"",AVERAGE(M8:M38))</f>
        <v/>
      </c>
      <c r="N42" s="24" t="str">
        <f>+IF(ISERROR(AVERAGE(N8:N38)),"",AVERAGE(N8:N38))</f>
        <v/>
      </c>
    </row>
    <row r="43" spans="1:14" x14ac:dyDescent="0.25">
      <c r="A43" s="29" t="s">
        <v>21</v>
      </c>
      <c r="B43" s="12">
        <f t="shared" ref="B43:K43" si="3">+MAX(B8:B38)</f>
        <v>93.666899999999998</v>
      </c>
      <c r="C43" s="12">
        <f t="shared" si="3"/>
        <v>0.5353</v>
      </c>
      <c r="D43" s="12">
        <f t="shared" si="3"/>
        <v>2.1379999999999999</v>
      </c>
      <c r="E43" s="12">
        <f t="shared" si="3"/>
        <v>2.4903</v>
      </c>
      <c r="F43" s="12">
        <f t="shared" si="3"/>
        <v>4.9219999999999997</v>
      </c>
      <c r="G43" s="12">
        <f t="shared" si="3"/>
        <v>245.6831</v>
      </c>
      <c r="H43" s="12">
        <f t="shared" si="3"/>
        <v>127.07389999999999</v>
      </c>
      <c r="I43" s="12">
        <f t="shared" si="3"/>
        <v>38.862000000000002</v>
      </c>
      <c r="J43" s="12">
        <f t="shared" si="3"/>
        <v>50.153799999999997</v>
      </c>
      <c r="K43" s="25">
        <f t="shared" si="3"/>
        <v>0.188</v>
      </c>
      <c r="L43" s="10"/>
      <c r="M43" s="64">
        <f>+MAX(M8:M38)</f>
        <v>0</v>
      </c>
      <c r="N43" s="25">
        <f>+MAX(N8:N38)</f>
        <v>0</v>
      </c>
    </row>
    <row r="44" spans="1:14" ht="15.75" thickBot="1" x14ac:dyDescent="0.3">
      <c r="A44" s="30" t="s">
        <v>22</v>
      </c>
      <c r="B44" s="16">
        <f t="shared" ref="B44:K44" si="4">IF(ISERROR(STDEV(B8:B38)),"",STDEV(B8:B38))</f>
        <v>0.48477643642387147</v>
      </c>
      <c r="C44" s="16">
        <f t="shared" si="4"/>
        <v>6.1701953228872661E-2</v>
      </c>
      <c r="D44" s="16">
        <f t="shared" si="4"/>
        <v>0.10051097912532334</v>
      </c>
      <c r="E44" s="16">
        <f t="shared" si="4"/>
        <v>5.5947490166351317E-2</v>
      </c>
      <c r="F44" s="16">
        <f t="shared" si="4"/>
        <v>0.36465861088780505</v>
      </c>
      <c r="G44" s="16">
        <f t="shared" si="4"/>
        <v>4.8085030478477719</v>
      </c>
      <c r="H44" s="16">
        <f t="shared" si="4"/>
        <v>18.950271302369202</v>
      </c>
      <c r="I44" s="16">
        <f t="shared" si="4"/>
        <v>0.18214961751617934</v>
      </c>
      <c r="J44" s="16">
        <f t="shared" si="4"/>
        <v>0.11708169080851427</v>
      </c>
      <c r="K44" s="26">
        <f t="shared" si="4"/>
        <v>2.3251462666443835E-2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1"/>
    </row>
    <row r="47" spans="1:14" x14ac:dyDescent="0.25">
      <c r="A47" s="13"/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4"/>
    </row>
    <row r="48" spans="1:14" x14ac:dyDescent="0.25">
      <c r="A48" s="13"/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4"/>
    </row>
    <row r="49" spans="1:14" x14ac:dyDescent="0.25">
      <c r="A49" s="13"/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</row>
    <row r="50" spans="1:14" x14ac:dyDescent="0.25">
      <c r="A50" s="13"/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7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D17" sqref="D17"/>
    </sheetView>
  </sheetViews>
  <sheetFormatPr baseColWidth="10" defaultRowHeight="15" x14ac:dyDescent="0.25"/>
  <sheetData>
    <row r="1" spans="1:11" ht="32.25" customHeight="1" x14ac:dyDescent="0.25">
      <c r="A1" s="153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 x14ac:dyDescent="0.25">
      <c r="A2" s="143" t="s">
        <v>1</v>
      </c>
      <c r="B2" s="156"/>
      <c r="C2" s="142" t="s">
        <v>26</v>
      </c>
      <c r="D2" s="142"/>
      <c r="E2" s="142"/>
      <c r="F2" s="142"/>
      <c r="G2" s="142"/>
      <c r="H2" s="142"/>
      <c r="I2" s="142"/>
      <c r="J2" s="142"/>
      <c r="K2" s="142"/>
    </row>
    <row r="3" spans="1:11" x14ac:dyDescent="0.25">
      <c r="A3" s="143" t="s">
        <v>2</v>
      </c>
      <c r="B3" s="156"/>
      <c r="C3" s="142" t="s">
        <v>24</v>
      </c>
      <c r="D3" s="142"/>
      <c r="E3" s="142"/>
      <c r="F3" s="142"/>
      <c r="G3" s="142"/>
      <c r="H3" s="142"/>
      <c r="I3" s="142"/>
      <c r="J3" s="142"/>
      <c r="K3" s="142"/>
    </row>
    <row r="4" spans="1:11" x14ac:dyDescent="0.25">
      <c r="A4" s="143" t="s">
        <v>3</v>
      </c>
      <c r="B4" s="143"/>
      <c r="C4" s="142" t="s">
        <v>4</v>
      </c>
      <c r="D4" s="142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41456</v>
      </c>
      <c r="B7" s="46"/>
      <c r="C7" s="47"/>
      <c r="D7" s="47"/>
      <c r="E7" s="47"/>
      <c r="F7" s="48"/>
      <c r="G7" s="92">
        <v>249.1242</v>
      </c>
      <c r="H7" s="92">
        <v>50.3658</v>
      </c>
      <c r="I7" s="86"/>
      <c r="J7" s="87"/>
      <c r="K7" s="94">
        <v>0.84950000000000003</v>
      </c>
    </row>
    <row r="8" spans="1:11" x14ac:dyDescent="0.25">
      <c r="A8" s="45">
        <f>+A7+1</f>
        <v>41457</v>
      </c>
      <c r="B8" s="49"/>
      <c r="C8" s="50"/>
      <c r="D8" s="50"/>
      <c r="E8" s="50"/>
      <c r="F8" s="51"/>
      <c r="G8" s="93">
        <v>267.42970000000003</v>
      </c>
      <c r="H8" s="93">
        <v>34.637599999999999</v>
      </c>
      <c r="I8" s="88"/>
      <c r="J8" s="89"/>
      <c r="K8" s="95">
        <v>1.1560999999999999</v>
      </c>
    </row>
    <row r="9" spans="1:11" x14ac:dyDescent="0.25">
      <c r="A9" s="45">
        <f>+A8+1</f>
        <v>41458</v>
      </c>
      <c r="B9" s="49"/>
      <c r="C9" s="50"/>
      <c r="D9" s="50"/>
      <c r="E9" s="50"/>
      <c r="F9" s="51"/>
      <c r="G9" s="93">
        <v>284.8734</v>
      </c>
      <c r="H9" s="93">
        <v>20.917000000000002</v>
      </c>
      <c r="I9" s="88"/>
      <c r="J9" s="89"/>
      <c r="K9" s="95">
        <v>0.4667</v>
      </c>
    </row>
    <row r="10" spans="1:11" x14ac:dyDescent="0.25">
      <c r="A10" s="45">
        <f>+A9+1</f>
        <v>41459</v>
      </c>
      <c r="B10" s="49"/>
      <c r="C10" s="50"/>
      <c r="D10" s="50"/>
      <c r="E10" s="50"/>
      <c r="F10" s="51"/>
      <c r="G10" s="93">
        <v>247.39570000000001</v>
      </c>
      <c r="H10" s="93">
        <v>31.667999999999999</v>
      </c>
      <c r="I10" s="88"/>
      <c r="J10" s="89"/>
      <c r="K10" s="95">
        <v>0.52769999999999995</v>
      </c>
    </row>
    <row r="11" spans="1:11" x14ac:dyDescent="0.25">
      <c r="A11" s="45">
        <f>+A10+1</f>
        <v>41460</v>
      </c>
      <c r="B11" s="49"/>
      <c r="C11" s="50"/>
      <c r="D11" s="50"/>
      <c r="E11" s="50"/>
      <c r="F11" s="51"/>
      <c r="G11" s="93">
        <v>247.6337</v>
      </c>
      <c r="H11" s="93">
        <v>39.241199999999999</v>
      </c>
      <c r="I11" s="88"/>
      <c r="J11" s="89"/>
      <c r="K11" s="95">
        <v>0.4778</v>
      </c>
    </row>
    <row r="12" spans="1:11" x14ac:dyDescent="0.25">
      <c r="A12" s="45">
        <f>+A11+1</f>
        <v>41461</v>
      </c>
      <c r="B12" s="49"/>
      <c r="C12" s="50"/>
      <c r="D12" s="50"/>
      <c r="E12" s="50"/>
      <c r="F12" s="51"/>
      <c r="G12" s="93">
        <v>244.99860000000001</v>
      </c>
      <c r="H12" s="93">
        <v>24.1737</v>
      </c>
      <c r="I12" s="88"/>
      <c r="J12" s="89"/>
      <c r="K12" s="95">
        <v>0.53510000000000002</v>
      </c>
    </row>
    <row r="13" spans="1:11" x14ac:dyDescent="0.25">
      <c r="A13" s="45">
        <f t="shared" ref="A13:A37" si="0">+A12+1</f>
        <v>41462</v>
      </c>
      <c r="B13" s="49"/>
      <c r="C13" s="50"/>
      <c r="D13" s="50"/>
      <c r="E13" s="50"/>
      <c r="F13" s="51"/>
      <c r="G13" s="93">
        <v>243.66120000000001</v>
      </c>
      <c r="H13" s="93">
        <v>24.793800000000001</v>
      </c>
      <c r="I13" s="88"/>
      <c r="J13" s="89"/>
      <c r="K13" s="95">
        <v>0.40679999999999999</v>
      </c>
    </row>
    <row r="14" spans="1:11" x14ac:dyDescent="0.25">
      <c r="A14" s="45">
        <f t="shared" si="0"/>
        <v>41463</v>
      </c>
      <c r="B14" s="49"/>
      <c r="C14" s="50"/>
      <c r="D14" s="50"/>
      <c r="E14" s="50"/>
      <c r="F14" s="51"/>
      <c r="G14" s="93">
        <v>241.97909999999999</v>
      </c>
      <c r="H14" s="93">
        <v>23.872900000000001</v>
      </c>
      <c r="I14" s="88"/>
      <c r="J14" s="89"/>
      <c r="K14" s="95">
        <v>0.45850000000000002</v>
      </c>
    </row>
    <row r="15" spans="1:11" x14ac:dyDescent="0.25">
      <c r="A15" s="45">
        <f t="shared" si="0"/>
        <v>41464</v>
      </c>
      <c r="B15" s="49"/>
      <c r="C15" s="50"/>
      <c r="D15" s="50"/>
      <c r="E15" s="50"/>
      <c r="F15" s="51"/>
      <c r="G15" s="93">
        <v>243.7483</v>
      </c>
      <c r="H15" s="93">
        <v>24.821200000000001</v>
      </c>
      <c r="I15" s="88"/>
      <c r="J15" s="89"/>
      <c r="K15" s="95">
        <v>0.75439999999999996</v>
      </c>
    </row>
    <row r="16" spans="1:11" x14ac:dyDescent="0.25">
      <c r="A16" s="45">
        <f t="shared" si="0"/>
        <v>41465</v>
      </c>
      <c r="B16" s="49"/>
      <c r="C16" s="50"/>
      <c r="D16" s="50"/>
      <c r="E16" s="50"/>
      <c r="F16" s="51"/>
      <c r="G16" s="93">
        <v>245.0865</v>
      </c>
      <c r="H16" s="93">
        <v>26.042100000000001</v>
      </c>
      <c r="I16" s="88"/>
      <c r="J16" s="89"/>
      <c r="K16" s="95">
        <v>0.495</v>
      </c>
    </row>
    <row r="17" spans="1:11" x14ac:dyDescent="0.25">
      <c r="A17" s="45">
        <f t="shared" si="0"/>
        <v>41466</v>
      </c>
      <c r="B17" s="49"/>
      <c r="C17" s="50"/>
      <c r="D17" s="50"/>
      <c r="E17" s="50"/>
      <c r="F17" s="51"/>
      <c r="G17" s="93">
        <v>247.07480000000001</v>
      </c>
      <c r="H17" s="93">
        <v>26.5425</v>
      </c>
      <c r="I17" s="88"/>
      <c r="J17" s="89"/>
      <c r="K17" s="95">
        <v>0.5262</v>
      </c>
    </row>
    <row r="18" spans="1:11" x14ac:dyDescent="0.25">
      <c r="A18" s="45">
        <f t="shared" si="0"/>
        <v>41467</v>
      </c>
      <c r="B18" s="49"/>
      <c r="C18" s="50"/>
      <c r="D18" s="50"/>
      <c r="E18" s="50"/>
      <c r="F18" s="51"/>
      <c r="G18" s="93">
        <v>246.78030000000001</v>
      </c>
      <c r="H18" s="93">
        <v>26.052399999999999</v>
      </c>
      <c r="I18" s="88"/>
      <c r="J18" s="89"/>
      <c r="K18" s="95">
        <v>0.57250000000000001</v>
      </c>
    </row>
    <row r="19" spans="1:11" x14ac:dyDescent="0.25">
      <c r="A19" s="45">
        <f t="shared" si="0"/>
        <v>41468</v>
      </c>
      <c r="B19" s="49"/>
      <c r="C19" s="50"/>
      <c r="D19" s="50"/>
      <c r="E19" s="50"/>
      <c r="F19" s="51"/>
      <c r="G19" s="93">
        <v>246.6464</v>
      </c>
      <c r="H19" s="93">
        <v>25.108499999999999</v>
      </c>
      <c r="I19" s="88"/>
      <c r="J19" s="89"/>
      <c r="K19" s="95">
        <v>0.45569999999999999</v>
      </c>
    </row>
    <row r="20" spans="1:11" x14ac:dyDescent="0.25">
      <c r="A20" s="45">
        <f t="shared" si="0"/>
        <v>41469</v>
      </c>
      <c r="B20" s="49"/>
      <c r="C20" s="50"/>
      <c r="D20" s="50"/>
      <c r="E20" s="50"/>
      <c r="F20" s="51"/>
      <c r="G20" s="93">
        <v>247.18639999999999</v>
      </c>
      <c r="H20" s="93">
        <v>25.412700000000001</v>
      </c>
      <c r="I20" s="88"/>
      <c r="J20" s="89"/>
      <c r="K20" s="95">
        <v>0.41789999999999999</v>
      </c>
    </row>
    <row r="21" spans="1:11" x14ac:dyDescent="0.25">
      <c r="A21" s="45">
        <f t="shared" si="0"/>
        <v>41470</v>
      </c>
      <c r="B21" s="49"/>
      <c r="C21" s="50"/>
      <c r="D21" s="50"/>
      <c r="E21" s="50"/>
      <c r="F21" s="51"/>
      <c r="G21" s="93">
        <v>248.33799999999999</v>
      </c>
      <c r="H21" s="93">
        <v>23.7864</v>
      </c>
      <c r="I21" s="88"/>
      <c r="J21" s="89"/>
      <c r="K21" s="95">
        <v>0.35749999999999998</v>
      </c>
    </row>
    <row r="22" spans="1:11" x14ac:dyDescent="0.25">
      <c r="A22" s="45">
        <f t="shared" si="0"/>
        <v>41471</v>
      </c>
      <c r="B22" s="49"/>
      <c r="C22" s="50"/>
      <c r="D22" s="50"/>
      <c r="E22" s="50"/>
      <c r="F22" s="51"/>
      <c r="G22" s="93">
        <v>254.2704</v>
      </c>
      <c r="H22" s="93">
        <v>23.491700000000002</v>
      </c>
      <c r="I22" s="88"/>
      <c r="J22" s="89"/>
      <c r="K22" s="95">
        <v>0.47760000000000002</v>
      </c>
    </row>
    <row r="23" spans="1:11" x14ac:dyDescent="0.25">
      <c r="A23" s="45">
        <f t="shared" si="0"/>
        <v>41472</v>
      </c>
      <c r="B23" s="49"/>
      <c r="C23" s="50"/>
      <c r="D23" s="50"/>
      <c r="E23" s="50"/>
      <c r="F23" s="51"/>
      <c r="G23" s="93">
        <v>259.61590000000001</v>
      </c>
      <c r="H23" s="93">
        <v>21.161899999999999</v>
      </c>
      <c r="I23" s="88"/>
      <c r="J23" s="89"/>
      <c r="K23" s="95">
        <v>0.37980000000000003</v>
      </c>
    </row>
    <row r="24" spans="1:11" x14ac:dyDescent="0.25">
      <c r="A24" s="45">
        <f t="shared" si="0"/>
        <v>41473</v>
      </c>
      <c r="B24" s="49"/>
      <c r="C24" s="50"/>
      <c r="D24" s="50"/>
      <c r="E24" s="50"/>
      <c r="F24" s="51"/>
      <c r="G24" s="93">
        <v>254.27869999999999</v>
      </c>
      <c r="H24" s="93">
        <v>44.482300000000002</v>
      </c>
      <c r="I24" s="88"/>
      <c r="J24" s="89"/>
      <c r="K24" s="95">
        <v>0.38779999999999998</v>
      </c>
    </row>
    <row r="25" spans="1:11" x14ac:dyDescent="0.25">
      <c r="A25" s="45">
        <f t="shared" si="0"/>
        <v>41474</v>
      </c>
      <c r="B25" s="49"/>
      <c r="C25" s="50"/>
      <c r="D25" s="50"/>
      <c r="E25" s="50"/>
      <c r="F25" s="51"/>
      <c r="G25" s="93">
        <v>245.88560000000001</v>
      </c>
      <c r="H25" s="93">
        <v>16.595700000000001</v>
      </c>
      <c r="I25" s="88"/>
      <c r="J25" s="89"/>
      <c r="K25" s="95">
        <v>0.39100000000000001</v>
      </c>
    </row>
    <row r="26" spans="1:11" x14ac:dyDescent="0.25">
      <c r="A26" s="45">
        <f t="shared" si="0"/>
        <v>41475</v>
      </c>
      <c r="B26" s="49"/>
      <c r="C26" s="50"/>
      <c r="D26" s="50"/>
      <c r="E26" s="50"/>
      <c r="F26" s="51"/>
      <c r="G26" s="93">
        <v>246.3723</v>
      </c>
      <c r="H26" s="93">
        <v>40.126100000000001</v>
      </c>
      <c r="I26" s="88"/>
      <c r="J26" s="89"/>
      <c r="K26" s="95">
        <v>0.42280000000000001</v>
      </c>
    </row>
    <row r="27" spans="1:11" x14ac:dyDescent="0.25">
      <c r="A27" s="45">
        <f t="shared" si="0"/>
        <v>41476</v>
      </c>
      <c r="B27" s="49"/>
      <c r="C27" s="50"/>
      <c r="D27" s="50"/>
      <c r="E27" s="50"/>
      <c r="F27" s="51"/>
      <c r="G27" s="93">
        <v>241.62</v>
      </c>
      <c r="H27" s="93">
        <v>177.8777</v>
      </c>
      <c r="I27" s="88"/>
      <c r="J27" s="89"/>
      <c r="K27" s="95">
        <v>0.50370000000000004</v>
      </c>
    </row>
    <row r="28" spans="1:11" x14ac:dyDescent="0.25">
      <c r="A28" s="45">
        <f t="shared" si="0"/>
        <v>41477</v>
      </c>
      <c r="B28" s="49"/>
      <c r="C28" s="50"/>
      <c r="D28" s="50"/>
      <c r="E28" s="50"/>
      <c r="F28" s="51"/>
      <c r="G28" s="93">
        <v>234.02860000000001</v>
      </c>
      <c r="H28" s="93">
        <v>30.511900000000001</v>
      </c>
      <c r="I28" s="88"/>
      <c r="J28" s="89"/>
      <c r="K28" s="95">
        <v>0.44969999999999999</v>
      </c>
    </row>
    <row r="29" spans="1:11" x14ac:dyDescent="0.25">
      <c r="A29" s="45">
        <f t="shared" si="0"/>
        <v>41478</v>
      </c>
      <c r="B29" s="49"/>
      <c r="C29" s="50"/>
      <c r="D29" s="50"/>
      <c r="E29" s="50"/>
      <c r="F29" s="51"/>
      <c r="G29" s="93">
        <v>241.2259</v>
      </c>
      <c r="H29" s="93">
        <v>21.416899999999998</v>
      </c>
      <c r="I29" s="88"/>
      <c r="J29" s="89"/>
      <c r="K29" s="95">
        <v>0.43759999999999999</v>
      </c>
    </row>
    <row r="30" spans="1:11" x14ac:dyDescent="0.25">
      <c r="A30" s="45">
        <f t="shared" si="0"/>
        <v>41479</v>
      </c>
      <c r="B30" s="49"/>
      <c r="C30" s="50"/>
      <c r="D30" s="50"/>
      <c r="E30" s="50"/>
      <c r="F30" s="51"/>
      <c r="G30" s="93">
        <v>245.93680000000001</v>
      </c>
      <c r="H30" s="93">
        <v>23.331299999999999</v>
      </c>
      <c r="I30" s="88"/>
      <c r="J30" s="89"/>
      <c r="K30" s="95">
        <v>0.48680000000000001</v>
      </c>
    </row>
    <row r="31" spans="1:11" x14ac:dyDescent="0.25">
      <c r="A31" s="45">
        <f t="shared" si="0"/>
        <v>41480</v>
      </c>
      <c r="B31" s="49"/>
      <c r="C31" s="50"/>
      <c r="D31" s="50"/>
      <c r="E31" s="50"/>
      <c r="F31" s="51"/>
      <c r="G31" s="93">
        <v>246.78030000000001</v>
      </c>
      <c r="H31" s="93">
        <v>23.9345</v>
      </c>
      <c r="I31" s="88"/>
      <c r="J31" s="89"/>
      <c r="K31" s="95">
        <v>0.38769999999999999</v>
      </c>
    </row>
    <row r="32" spans="1:11" x14ac:dyDescent="0.25">
      <c r="A32" s="45">
        <f t="shared" si="0"/>
        <v>41481</v>
      </c>
      <c r="B32" s="49"/>
      <c r="C32" s="50"/>
      <c r="D32" s="50"/>
      <c r="E32" s="50"/>
      <c r="F32" s="51"/>
      <c r="G32" s="93">
        <v>245.76009999999999</v>
      </c>
      <c r="H32" s="93">
        <v>23.217600000000001</v>
      </c>
      <c r="I32" s="88"/>
      <c r="J32" s="89"/>
      <c r="K32" s="95">
        <v>0.37659999999999999</v>
      </c>
    </row>
    <row r="33" spans="1:11" x14ac:dyDescent="0.25">
      <c r="A33" s="45">
        <f t="shared" si="0"/>
        <v>41482</v>
      </c>
      <c r="B33" s="49"/>
      <c r="C33" s="50"/>
      <c r="D33" s="50"/>
      <c r="E33" s="50"/>
      <c r="F33" s="51"/>
      <c r="G33" s="93">
        <v>247.0136</v>
      </c>
      <c r="H33" s="93">
        <v>21.496700000000001</v>
      </c>
      <c r="I33" s="88"/>
      <c r="J33" s="89"/>
      <c r="K33" s="95">
        <v>0.47589999999999999</v>
      </c>
    </row>
    <row r="34" spans="1:11" x14ac:dyDescent="0.25">
      <c r="A34" s="45">
        <f t="shared" si="0"/>
        <v>41483</v>
      </c>
      <c r="B34" s="49"/>
      <c r="C34" s="50"/>
      <c r="D34" s="50"/>
      <c r="E34" s="50"/>
      <c r="F34" s="51"/>
      <c r="G34" s="93">
        <v>239.6422</v>
      </c>
      <c r="H34" s="93">
        <v>19.7272</v>
      </c>
      <c r="I34" s="88"/>
      <c r="J34" s="89"/>
      <c r="K34" s="95">
        <v>0.44009999999999999</v>
      </c>
    </row>
    <row r="35" spans="1:11" x14ac:dyDescent="0.25">
      <c r="A35" s="45">
        <f t="shared" si="0"/>
        <v>41484</v>
      </c>
      <c r="B35" s="49"/>
      <c r="C35" s="50"/>
      <c r="D35" s="50"/>
      <c r="E35" s="50"/>
      <c r="F35" s="51"/>
      <c r="G35" s="93">
        <v>237.2217</v>
      </c>
      <c r="H35" s="93">
        <v>20.1098</v>
      </c>
      <c r="I35" s="88"/>
      <c r="J35" s="89"/>
      <c r="K35" s="95">
        <v>0.42720000000000002</v>
      </c>
    </row>
    <row r="36" spans="1:11" x14ac:dyDescent="0.25">
      <c r="A36" s="45">
        <f t="shared" si="0"/>
        <v>41485</v>
      </c>
      <c r="B36" s="49"/>
      <c r="C36" s="50"/>
      <c r="D36" s="50"/>
      <c r="E36" s="50"/>
      <c r="F36" s="51"/>
      <c r="G36" s="93">
        <v>246.5633</v>
      </c>
      <c r="H36" s="93">
        <v>22.310099999999998</v>
      </c>
      <c r="I36" s="88"/>
      <c r="J36" s="89"/>
      <c r="K36" s="95">
        <v>0.61880000000000002</v>
      </c>
    </row>
    <row r="37" spans="1:11" x14ac:dyDescent="0.25">
      <c r="A37" s="56">
        <f t="shared" si="0"/>
        <v>41486</v>
      </c>
      <c r="B37" s="57"/>
      <c r="C37" s="58"/>
      <c r="D37" s="58"/>
      <c r="E37" s="58"/>
      <c r="F37" s="59"/>
      <c r="G37" s="98">
        <v>246.5361</v>
      </c>
      <c r="H37" s="97">
        <v>25.896799999999999</v>
      </c>
      <c r="I37" s="90"/>
      <c r="J37" s="91"/>
      <c r="K37" s="96">
        <v>0.50329999999999997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284.8734</v>
      </c>
      <c r="H39" s="38">
        <f>+MAX(H7:H37)</f>
        <v>177.8777</v>
      </c>
      <c r="I39" s="38"/>
      <c r="J39" s="38"/>
      <c r="K39" s="38">
        <f>+MAX(K7:K37)</f>
        <v>1.1560999999999999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44"/>
      <c r="C41" s="145"/>
      <c r="D41" s="145"/>
      <c r="E41" s="145"/>
      <c r="F41" s="145"/>
      <c r="G41" s="145"/>
      <c r="H41" s="145"/>
      <c r="I41" s="145"/>
      <c r="J41" s="145"/>
      <c r="K41" s="146"/>
    </row>
    <row r="42" spans="1:11" x14ac:dyDescent="0.25">
      <c r="A42" s="13"/>
      <c r="B42" s="147"/>
      <c r="C42" s="148"/>
      <c r="D42" s="148"/>
      <c r="E42" s="148"/>
      <c r="F42" s="148"/>
      <c r="G42" s="148"/>
      <c r="H42" s="148"/>
      <c r="I42" s="148"/>
      <c r="J42" s="148"/>
      <c r="K42" s="149"/>
    </row>
    <row r="43" spans="1:11" x14ac:dyDescent="0.25">
      <c r="A43" s="13"/>
      <c r="B43" s="147"/>
      <c r="C43" s="148"/>
      <c r="D43" s="148"/>
      <c r="E43" s="148"/>
      <c r="F43" s="148"/>
      <c r="G43" s="148"/>
      <c r="H43" s="148"/>
      <c r="I43" s="148"/>
      <c r="J43" s="148"/>
      <c r="K43" s="149"/>
    </row>
    <row r="44" spans="1:11" x14ac:dyDescent="0.25">
      <c r="A44" s="13"/>
      <c r="B44" s="147"/>
      <c r="C44" s="148"/>
      <c r="D44" s="148"/>
      <c r="E44" s="148"/>
      <c r="F44" s="148"/>
      <c r="G44" s="148"/>
      <c r="H44" s="148"/>
      <c r="I44" s="148"/>
      <c r="J44" s="148"/>
      <c r="K44" s="149"/>
    </row>
    <row r="45" spans="1:11" x14ac:dyDescent="0.25">
      <c r="A45" s="13"/>
      <c r="B45" s="150"/>
      <c r="C45" s="151"/>
      <c r="D45" s="151"/>
      <c r="E45" s="151"/>
      <c r="F45" s="151"/>
      <c r="G45" s="151"/>
      <c r="H45" s="151"/>
      <c r="I45" s="151"/>
      <c r="J45" s="151"/>
      <c r="K45" s="15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topLeftCell="A10" zoomScale="60" zoomScaleNormal="100" workbookViewId="0">
      <selection activeCell="E14" sqref="E14"/>
    </sheetView>
  </sheetViews>
  <sheetFormatPr baseColWidth="10" defaultRowHeight="15" x14ac:dyDescent="0.25"/>
  <sheetData>
    <row r="1" spans="1:12" ht="32.25" customHeight="1" x14ac:dyDescent="0.25">
      <c r="A1" s="166" t="s">
        <v>28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2" x14ac:dyDescent="0.25">
      <c r="A2" s="143" t="s">
        <v>1</v>
      </c>
      <c r="B2" s="156"/>
      <c r="C2" s="142" t="s">
        <v>26</v>
      </c>
      <c r="D2" s="142"/>
      <c r="E2" s="142"/>
      <c r="F2" s="142"/>
      <c r="G2" s="142"/>
      <c r="H2" s="142"/>
      <c r="I2" s="142"/>
      <c r="J2" s="142"/>
      <c r="K2" s="142"/>
    </row>
    <row r="3" spans="1:12" x14ac:dyDescent="0.25">
      <c r="A3" s="143" t="s">
        <v>2</v>
      </c>
      <c r="B3" s="156"/>
      <c r="C3" s="142" t="s">
        <v>24</v>
      </c>
      <c r="D3" s="142"/>
      <c r="E3" s="142"/>
      <c r="F3" s="142"/>
      <c r="G3" s="142"/>
      <c r="H3" s="142"/>
      <c r="I3" s="142"/>
      <c r="J3" s="142"/>
      <c r="K3" s="142"/>
    </row>
    <row r="4" spans="1:12" x14ac:dyDescent="0.25">
      <c r="A4" s="143" t="s">
        <v>3</v>
      </c>
      <c r="B4" s="143"/>
      <c r="C4" s="142" t="s">
        <v>4</v>
      </c>
      <c r="D4" s="142"/>
      <c r="E4" s="17"/>
      <c r="F4" s="17"/>
      <c r="G4" s="17"/>
      <c r="H4" s="17"/>
      <c r="I4" s="17"/>
      <c r="J4" s="17"/>
      <c r="K4" s="17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39" t="s">
        <v>15</v>
      </c>
      <c r="L6" s="74"/>
    </row>
    <row r="7" spans="1:12" x14ac:dyDescent="0.25">
      <c r="A7" s="44">
        <v>41456</v>
      </c>
      <c r="B7" s="46"/>
      <c r="C7" s="47"/>
      <c r="D7" s="47"/>
      <c r="E7" s="47"/>
      <c r="F7" s="48"/>
      <c r="G7" s="103">
        <v>228.27500000000001</v>
      </c>
      <c r="H7" s="103">
        <v>21.516500000000001</v>
      </c>
      <c r="I7" s="99"/>
      <c r="J7" s="100"/>
      <c r="K7" s="105">
        <v>4.3E-3</v>
      </c>
    </row>
    <row r="8" spans="1:12" x14ac:dyDescent="0.25">
      <c r="A8" s="45">
        <f>+A7+1</f>
        <v>41457</v>
      </c>
      <c r="B8" s="49"/>
      <c r="C8" s="50"/>
      <c r="D8" s="50"/>
      <c r="E8" s="50"/>
      <c r="F8" s="51"/>
      <c r="G8" s="104">
        <v>227.4058</v>
      </c>
      <c r="H8" s="104">
        <v>19.274799999999999</v>
      </c>
      <c r="I8" s="101"/>
      <c r="J8" s="102"/>
      <c r="K8" s="106">
        <v>1.5E-3</v>
      </c>
    </row>
    <row r="9" spans="1:12" x14ac:dyDescent="0.25">
      <c r="A9" s="45">
        <f>+A8+1</f>
        <v>41458</v>
      </c>
      <c r="B9" s="49"/>
      <c r="C9" s="50"/>
      <c r="D9" s="50"/>
      <c r="E9" s="50"/>
      <c r="F9" s="51"/>
      <c r="G9" s="104">
        <v>232.82640000000001</v>
      </c>
      <c r="H9" s="104">
        <v>19.063199999999998</v>
      </c>
      <c r="I9" s="101"/>
      <c r="J9" s="102"/>
      <c r="K9" s="106">
        <v>3.5000000000000001E-3</v>
      </c>
    </row>
    <row r="10" spans="1:12" x14ac:dyDescent="0.25">
      <c r="A10" s="45">
        <f>+A9+1</f>
        <v>41459</v>
      </c>
      <c r="B10" s="49"/>
      <c r="C10" s="50"/>
      <c r="D10" s="50"/>
      <c r="E10" s="50"/>
      <c r="F10" s="51"/>
      <c r="G10" s="104">
        <v>232.10319999999999</v>
      </c>
      <c r="H10" s="110">
        <v>22.388300000000001</v>
      </c>
      <c r="I10" s="101"/>
      <c r="J10" s="102"/>
      <c r="K10" s="106">
        <v>4.4000000000000003E-3</v>
      </c>
    </row>
    <row r="11" spans="1:12" x14ac:dyDescent="0.25">
      <c r="A11" s="45">
        <f t="shared" ref="A11:A37" si="0">+A10+1</f>
        <v>41460</v>
      </c>
      <c r="B11" s="49"/>
      <c r="C11" s="50"/>
      <c r="D11" s="50"/>
      <c r="E11" s="50"/>
      <c r="F11" s="51"/>
      <c r="G11" s="104">
        <v>243.07499999999999</v>
      </c>
      <c r="H11" s="104">
        <v>22.665099999999999</v>
      </c>
      <c r="I11" s="101"/>
      <c r="J11" s="102"/>
      <c r="K11" s="106">
        <v>7.7999999999999996E-3</v>
      </c>
    </row>
    <row r="12" spans="1:12" x14ac:dyDescent="0.25">
      <c r="A12" s="45">
        <f t="shared" si="0"/>
        <v>41461</v>
      </c>
      <c r="B12" s="49"/>
      <c r="C12" s="50"/>
      <c r="D12" s="50"/>
      <c r="E12" s="50"/>
      <c r="F12" s="51"/>
      <c r="G12" s="104">
        <v>227.38200000000001</v>
      </c>
      <c r="H12" s="104">
        <v>22.262</v>
      </c>
      <c r="I12" s="101"/>
      <c r="J12" s="102"/>
      <c r="K12" s="106">
        <v>8.3000000000000001E-3</v>
      </c>
    </row>
    <row r="13" spans="1:12" x14ac:dyDescent="0.25">
      <c r="A13" s="45">
        <f t="shared" si="0"/>
        <v>41462</v>
      </c>
      <c r="B13" s="49"/>
      <c r="C13" s="50"/>
      <c r="D13" s="50"/>
      <c r="E13" s="50"/>
      <c r="F13" s="51"/>
      <c r="G13" s="104">
        <v>224.74430000000001</v>
      </c>
      <c r="H13" s="104">
        <v>22.781600000000001</v>
      </c>
      <c r="I13" s="101"/>
      <c r="J13" s="102"/>
      <c r="K13" s="106">
        <v>1.0999999999999999E-2</v>
      </c>
    </row>
    <row r="14" spans="1:12" x14ac:dyDescent="0.25">
      <c r="A14" s="45">
        <f t="shared" si="0"/>
        <v>41463</v>
      </c>
      <c r="B14" s="49"/>
      <c r="C14" s="50"/>
      <c r="D14" s="50"/>
      <c r="E14" s="50"/>
      <c r="F14" s="51"/>
      <c r="G14" s="104">
        <v>225.39349999999999</v>
      </c>
      <c r="H14" s="104">
        <v>22.047599999999999</v>
      </c>
      <c r="I14" s="101"/>
      <c r="J14" s="102"/>
      <c r="K14" s="106">
        <v>4.5999999999999999E-3</v>
      </c>
    </row>
    <row r="15" spans="1:12" x14ac:dyDescent="0.25">
      <c r="A15" s="45">
        <f t="shared" si="0"/>
        <v>41464</v>
      </c>
      <c r="B15" s="49"/>
      <c r="C15" s="50"/>
      <c r="D15" s="50"/>
      <c r="E15" s="50"/>
      <c r="F15" s="51"/>
      <c r="G15" s="104">
        <v>221.6173</v>
      </c>
      <c r="H15" s="104">
        <v>23.071899999999999</v>
      </c>
      <c r="I15" s="101"/>
      <c r="J15" s="102"/>
      <c r="K15" s="106">
        <v>6.1000000000000004E-3</v>
      </c>
    </row>
    <row r="16" spans="1:12" x14ac:dyDescent="0.25">
      <c r="A16" s="45">
        <f t="shared" si="0"/>
        <v>41465</v>
      </c>
      <c r="B16" s="49"/>
      <c r="C16" s="50"/>
      <c r="D16" s="50"/>
      <c r="E16" s="50"/>
      <c r="F16" s="51"/>
      <c r="G16" s="104">
        <v>228.15039999999999</v>
      </c>
      <c r="H16" s="104">
        <v>24.240500000000001</v>
      </c>
      <c r="I16" s="101"/>
      <c r="J16" s="102"/>
      <c r="K16" s="106">
        <v>7.9000000000000008E-3</v>
      </c>
    </row>
    <row r="17" spans="1:11" x14ac:dyDescent="0.25">
      <c r="A17" s="45">
        <f t="shared" si="0"/>
        <v>41466</v>
      </c>
      <c r="B17" s="49"/>
      <c r="C17" s="50"/>
      <c r="D17" s="50"/>
      <c r="E17" s="50"/>
      <c r="F17" s="51"/>
      <c r="G17" s="104">
        <v>241.6943</v>
      </c>
      <c r="H17" s="104">
        <v>24.520199999999999</v>
      </c>
      <c r="I17" s="101"/>
      <c r="J17" s="102"/>
      <c r="K17" s="106">
        <v>4.1999999999999997E-3</v>
      </c>
    </row>
    <row r="18" spans="1:11" x14ac:dyDescent="0.25">
      <c r="A18" s="45">
        <f t="shared" si="0"/>
        <v>41467</v>
      </c>
      <c r="B18" s="49"/>
      <c r="C18" s="50"/>
      <c r="D18" s="50"/>
      <c r="E18" s="50"/>
      <c r="F18" s="51"/>
      <c r="G18" s="104">
        <v>239.09690000000001</v>
      </c>
      <c r="H18" s="104">
        <v>24.056799999999999</v>
      </c>
      <c r="I18" s="101"/>
      <c r="J18" s="102"/>
      <c r="K18" s="106">
        <v>6.0000000000000001E-3</v>
      </c>
    </row>
    <row r="19" spans="1:11" x14ac:dyDescent="0.25">
      <c r="A19" s="45">
        <f t="shared" si="0"/>
        <v>41468</v>
      </c>
      <c r="B19" s="49"/>
      <c r="C19" s="50"/>
      <c r="D19" s="50"/>
      <c r="E19" s="50"/>
      <c r="F19" s="51"/>
      <c r="G19" s="104">
        <v>230.59520000000001</v>
      </c>
      <c r="H19" s="104">
        <v>23.1113</v>
      </c>
      <c r="I19" s="101"/>
      <c r="J19" s="102"/>
      <c r="K19" s="106">
        <v>7.9000000000000008E-3</v>
      </c>
    </row>
    <row r="20" spans="1:11" x14ac:dyDescent="0.25">
      <c r="A20" s="45">
        <f t="shared" si="0"/>
        <v>41469</v>
      </c>
      <c r="B20" s="49"/>
      <c r="C20" s="50"/>
      <c r="D20" s="50"/>
      <c r="E20" s="50"/>
      <c r="F20" s="51"/>
      <c r="G20" s="104">
        <v>237.12299999999999</v>
      </c>
      <c r="H20" s="104">
        <v>23.3919</v>
      </c>
      <c r="I20" s="101"/>
      <c r="J20" s="102"/>
      <c r="K20" s="106">
        <v>9.1999999999999998E-3</v>
      </c>
    </row>
    <row r="21" spans="1:11" x14ac:dyDescent="0.25">
      <c r="A21" s="45">
        <f t="shared" si="0"/>
        <v>41470</v>
      </c>
      <c r="B21" s="49"/>
      <c r="C21" s="50"/>
      <c r="D21" s="50"/>
      <c r="E21" s="50"/>
      <c r="F21" s="51"/>
      <c r="G21" s="104">
        <v>232.74889999999999</v>
      </c>
      <c r="H21" s="104">
        <v>22.145299999999999</v>
      </c>
      <c r="I21" s="101"/>
      <c r="J21" s="102"/>
      <c r="K21" s="106">
        <v>2.0000000000000001E-4</v>
      </c>
    </row>
    <row r="22" spans="1:11" x14ac:dyDescent="0.25">
      <c r="A22" s="45">
        <f t="shared" si="0"/>
        <v>41471</v>
      </c>
      <c r="B22" s="49"/>
      <c r="C22" s="50"/>
      <c r="D22" s="50"/>
      <c r="E22" s="50"/>
      <c r="F22" s="51"/>
      <c r="G22" s="104">
        <v>223.54239999999999</v>
      </c>
      <c r="H22" s="104">
        <v>21.883400000000002</v>
      </c>
      <c r="I22" s="101"/>
      <c r="J22" s="102"/>
      <c r="K22" s="106">
        <v>1.5E-3</v>
      </c>
    </row>
    <row r="23" spans="1:11" x14ac:dyDescent="0.25">
      <c r="A23" s="45">
        <f t="shared" si="0"/>
        <v>41472</v>
      </c>
      <c r="B23" s="49"/>
      <c r="C23" s="50"/>
      <c r="D23" s="50"/>
      <c r="E23" s="50"/>
      <c r="F23" s="51"/>
      <c r="G23" s="104">
        <v>229.29089999999999</v>
      </c>
      <c r="H23" s="104">
        <v>19.768799999999999</v>
      </c>
      <c r="I23" s="101"/>
      <c r="J23" s="102"/>
      <c r="K23" s="106">
        <v>0</v>
      </c>
    </row>
    <row r="24" spans="1:11" x14ac:dyDescent="0.25">
      <c r="A24" s="45">
        <f t="shared" si="0"/>
        <v>41473</v>
      </c>
      <c r="B24" s="49"/>
      <c r="C24" s="50"/>
      <c r="D24" s="50"/>
      <c r="E24" s="50"/>
      <c r="F24" s="51"/>
      <c r="G24" s="104">
        <v>238.76130000000001</v>
      </c>
      <c r="H24" s="104">
        <v>11.6386</v>
      </c>
      <c r="I24" s="101"/>
      <c r="J24" s="102"/>
      <c r="K24" s="106">
        <v>0</v>
      </c>
    </row>
    <row r="25" spans="1:11" x14ac:dyDescent="0.25">
      <c r="A25" s="45">
        <f t="shared" si="0"/>
        <v>41474</v>
      </c>
      <c r="B25" s="49"/>
      <c r="C25" s="50"/>
      <c r="D25" s="50"/>
      <c r="E25" s="50"/>
      <c r="F25" s="51"/>
      <c r="G25" s="104">
        <v>230.983</v>
      </c>
      <c r="H25" s="104">
        <v>13.7807</v>
      </c>
      <c r="I25" s="101"/>
      <c r="J25" s="102"/>
      <c r="K25" s="106">
        <v>8.0000000000000004E-4</v>
      </c>
    </row>
    <row r="26" spans="1:11" x14ac:dyDescent="0.25">
      <c r="A26" s="45">
        <f t="shared" si="0"/>
        <v>41475</v>
      </c>
      <c r="B26" s="49"/>
      <c r="C26" s="50"/>
      <c r="D26" s="50"/>
      <c r="E26" s="50"/>
      <c r="F26" s="51"/>
      <c r="G26" s="104">
        <v>230.078</v>
      </c>
      <c r="H26" s="104">
        <v>20.32</v>
      </c>
      <c r="I26" s="101"/>
      <c r="J26" s="102"/>
      <c r="K26" s="106">
        <v>1.5E-3</v>
      </c>
    </row>
    <row r="27" spans="1:11" x14ac:dyDescent="0.25">
      <c r="A27" s="45">
        <f t="shared" si="0"/>
        <v>41476</v>
      </c>
      <c r="B27" s="49"/>
      <c r="C27" s="50"/>
      <c r="D27" s="50"/>
      <c r="E27" s="50"/>
      <c r="F27" s="51"/>
      <c r="G27" s="104">
        <v>221.8989</v>
      </c>
      <c r="H27" s="104">
        <v>60.962000000000003</v>
      </c>
      <c r="I27" s="101"/>
      <c r="J27" s="102"/>
      <c r="K27" s="106">
        <v>4.8999999999999998E-3</v>
      </c>
    </row>
    <row r="28" spans="1:11" x14ac:dyDescent="0.25">
      <c r="A28" s="45">
        <f t="shared" si="0"/>
        <v>41477</v>
      </c>
      <c r="B28" s="49"/>
      <c r="C28" s="50"/>
      <c r="D28" s="50"/>
      <c r="E28" s="50"/>
      <c r="F28" s="51"/>
      <c r="G28" s="104">
        <v>227.12360000000001</v>
      </c>
      <c r="H28" s="104">
        <v>18.484500000000001</v>
      </c>
      <c r="I28" s="101"/>
      <c r="J28" s="102"/>
      <c r="K28" s="106">
        <v>1.8E-3</v>
      </c>
    </row>
    <row r="29" spans="1:11" x14ac:dyDescent="0.25">
      <c r="A29" s="45">
        <f t="shared" si="0"/>
        <v>41478</v>
      </c>
      <c r="B29" s="49"/>
      <c r="C29" s="50"/>
      <c r="D29" s="50"/>
      <c r="E29" s="50"/>
      <c r="F29" s="51"/>
      <c r="G29" s="104">
        <v>218.65729999999999</v>
      </c>
      <c r="H29" s="110">
        <v>19.765499999999999</v>
      </c>
      <c r="I29" s="101"/>
      <c r="J29" s="102"/>
      <c r="K29" s="106">
        <v>4.7000000000000002E-3</v>
      </c>
    </row>
    <row r="30" spans="1:11" x14ac:dyDescent="0.25">
      <c r="A30" s="45">
        <f t="shared" si="0"/>
        <v>41479</v>
      </c>
      <c r="B30" s="49"/>
      <c r="C30" s="50"/>
      <c r="D30" s="50"/>
      <c r="E30" s="50"/>
      <c r="F30" s="51"/>
      <c r="G30" s="104">
        <v>223.95320000000001</v>
      </c>
      <c r="H30" s="104">
        <v>21.541699999999999</v>
      </c>
      <c r="I30" s="101"/>
      <c r="J30" s="102"/>
      <c r="K30" s="106">
        <v>5.1000000000000004E-3</v>
      </c>
    </row>
    <row r="31" spans="1:11" x14ac:dyDescent="0.25">
      <c r="A31" s="45">
        <f t="shared" si="0"/>
        <v>41480</v>
      </c>
      <c r="B31" s="49"/>
      <c r="C31" s="50"/>
      <c r="D31" s="50"/>
      <c r="E31" s="50"/>
      <c r="F31" s="51"/>
      <c r="G31" s="104">
        <v>240.06309999999999</v>
      </c>
      <c r="H31" s="104">
        <v>22.0992</v>
      </c>
      <c r="I31" s="101"/>
      <c r="J31" s="102"/>
      <c r="K31" s="106">
        <v>1.38E-2</v>
      </c>
    </row>
    <row r="32" spans="1:11" x14ac:dyDescent="0.25">
      <c r="A32" s="45">
        <f t="shared" si="0"/>
        <v>41481</v>
      </c>
      <c r="B32" s="49"/>
      <c r="C32" s="50"/>
      <c r="D32" s="50"/>
      <c r="E32" s="50"/>
      <c r="F32" s="51"/>
      <c r="G32" s="104">
        <v>222.6737</v>
      </c>
      <c r="H32" s="104">
        <v>21.223099999999999</v>
      </c>
      <c r="I32" s="101"/>
      <c r="J32" s="102"/>
      <c r="K32" s="106">
        <v>2.3E-3</v>
      </c>
    </row>
    <row r="33" spans="1:12" x14ac:dyDescent="0.25">
      <c r="A33" s="45">
        <f t="shared" si="0"/>
        <v>41482</v>
      </c>
      <c r="B33" s="49"/>
      <c r="C33" s="50"/>
      <c r="D33" s="50"/>
      <c r="E33" s="50"/>
      <c r="F33" s="51"/>
      <c r="G33" s="104">
        <v>228.79130000000001</v>
      </c>
      <c r="H33" s="104">
        <v>19.8352</v>
      </c>
      <c r="I33" s="101"/>
      <c r="J33" s="102"/>
      <c r="K33" s="106">
        <v>1.0999999999999999E-2</v>
      </c>
    </row>
    <row r="34" spans="1:12" x14ac:dyDescent="0.25">
      <c r="A34" s="45">
        <f t="shared" si="0"/>
        <v>41483</v>
      </c>
      <c r="B34" s="49"/>
      <c r="C34" s="50"/>
      <c r="D34" s="50"/>
      <c r="E34" s="50"/>
      <c r="F34" s="51"/>
      <c r="G34" s="104">
        <v>224.4674</v>
      </c>
      <c r="H34" s="104">
        <v>18.215800000000002</v>
      </c>
      <c r="I34" s="101"/>
      <c r="J34" s="102"/>
      <c r="K34" s="106">
        <v>9.2999999999999992E-3</v>
      </c>
    </row>
    <row r="35" spans="1:12" x14ac:dyDescent="0.25">
      <c r="A35" s="45">
        <f t="shared" si="0"/>
        <v>41484</v>
      </c>
      <c r="B35" s="49"/>
      <c r="C35" s="50"/>
      <c r="D35" s="50"/>
      <c r="E35" s="50"/>
      <c r="F35" s="51"/>
      <c r="G35" s="104">
        <v>222.0445</v>
      </c>
      <c r="H35" s="104">
        <v>18.5029</v>
      </c>
      <c r="I35" s="101"/>
      <c r="J35" s="102"/>
      <c r="K35" s="106">
        <v>2.69E-2</v>
      </c>
    </row>
    <row r="36" spans="1:12" x14ac:dyDescent="0.25">
      <c r="A36" s="45">
        <f t="shared" si="0"/>
        <v>41485</v>
      </c>
      <c r="B36" s="49"/>
      <c r="C36" s="50"/>
      <c r="D36" s="50"/>
      <c r="E36" s="50"/>
      <c r="F36" s="51"/>
      <c r="G36" s="104">
        <v>221.3349</v>
      </c>
      <c r="H36" s="104">
        <v>20.3598</v>
      </c>
      <c r="I36" s="101"/>
      <c r="J36" s="102"/>
      <c r="K36" s="106">
        <v>1.9599999999999999E-2</v>
      </c>
    </row>
    <row r="37" spans="1:12" x14ac:dyDescent="0.25">
      <c r="A37" s="56">
        <f t="shared" si="0"/>
        <v>41486</v>
      </c>
      <c r="B37" s="57"/>
      <c r="C37" s="58"/>
      <c r="D37" s="58"/>
      <c r="E37" s="58"/>
      <c r="F37" s="59"/>
      <c r="G37" s="109">
        <v>231.21879999999999</v>
      </c>
      <c r="H37" s="109">
        <v>23.960799999999999</v>
      </c>
      <c r="I37" s="107"/>
      <c r="J37" s="108"/>
      <c r="K37" s="109">
        <v>2.2800000000000001E-2</v>
      </c>
      <c r="L37" s="74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2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218.65729999999999</v>
      </c>
      <c r="H39" s="38">
        <f>+MIN(H7:H37)</f>
        <v>11.6386</v>
      </c>
      <c r="I39" s="38"/>
      <c r="J39" s="38"/>
      <c r="K39" s="38">
        <f>+MIN(K7:K37)</f>
        <v>0</v>
      </c>
    </row>
    <row r="40" spans="1:12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2" x14ac:dyDescent="0.25">
      <c r="A41" s="15" t="s">
        <v>23</v>
      </c>
      <c r="B41" s="157"/>
      <c r="C41" s="158"/>
      <c r="D41" s="158"/>
      <c r="E41" s="158"/>
      <c r="F41" s="158"/>
      <c r="G41" s="158"/>
      <c r="H41" s="158"/>
      <c r="I41" s="158"/>
      <c r="J41" s="158"/>
      <c r="K41" s="159"/>
    </row>
    <row r="42" spans="1:12" x14ac:dyDescent="0.25">
      <c r="A42" s="13"/>
      <c r="B42" s="160"/>
      <c r="C42" s="161"/>
      <c r="D42" s="161"/>
      <c r="E42" s="161"/>
      <c r="F42" s="161"/>
      <c r="G42" s="161"/>
      <c r="H42" s="161"/>
      <c r="I42" s="161"/>
      <c r="J42" s="161"/>
      <c r="K42" s="162"/>
    </row>
    <row r="43" spans="1:12" x14ac:dyDescent="0.25">
      <c r="A43" s="13"/>
      <c r="B43" s="160"/>
      <c r="C43" s="161"/>
      <c r="D43" s="161"/>
      <c r="E43" s="161"/>
      <c r="F43" s="161"/>
      <c r="G43" s="161"/>
      <c r="H43" s="161"/>
      <c r="I43" s="161"/>
      <c r="J43" s="161"/>
      <c r="K43" s="162"/>
    </row>
    <row r="44" spans="1:12" x14ac:dyDescent="0.25">
      <c r="A44" s="13"/>
      <c r="B44" s="160"/>
      <c r="C44" s="161"/>
      <c r="D44" s="161"/>
      <c r="E44" s="161"/>
      <c r="F44" s="161"/>
      <c r="G44" s="161"/>
      <c r="H44" s="161"/>
      <c r="I44" s="161"/>
      <c r="J44" s="161"/>
      <c r="K44" s="162"/>
    </row>
    <row r="45" spans="1:12" x14ac:dyDescent="0.25">
      <c r="A45" s="13"/>
      <c r="B45" s="163"/>
      <c r="C45" s="164"/>
      <c r="D45" s="164"/>
      <c r="E45" s="164"/>
      <c r="F45" s="164"/>
      <c r="G45" s="164"/>
      <c r="H45" s="164"/>
      <c r="I45" s="164"/>
      <c r="J45" s="164"/>
      <c r="K45" s="165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9" zoomScale="60" zoomScaleNormal="100" workbookViewId="0">
      <selection activeCell="M36" sqref="M36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</row>
    <row r="2" spans="1:14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41" t="s">
        <v>1</v>
      </c>
      <c r="B3" s="141"/>
      <c r="C3" s="142" t="s">
        <v>26</v>
      </c>
      <c r="D3" s="142"/>
      <c r="E3" s="142"/>
      <c r="F3" s="142"/>
      <c r="G3" s="142"/>
      <c r="H3" s="142"/>
      <c r="I3" s="142"/>
      <c r="J3" s="142"/>
      <c r="K3" s="142"/>
      <c r="L3" s="1"/>
      <c r="M3" s="2"/>
      <c r="N3" s="2"/>
    </row>
    <row r="4" spans="1:14" x14ac:dyDescent="0.25">
      <c r="A4" s="143" t="s">
        <v>2</v>
      </c>
      <c r="B4" s="141"/>
      <c r="C4" s="142" t="s">
        <v>25</v>
      </c>
      <c r="D4" s="142"/>
      <c r="E4" s="142"/>
      <c r="F4" s="142"/>
      <c r="G4" s="142"/>
      <c r="H4" s="142"/>
      <c r="I4" s="142"/>
      <c r="J4" s="142"/>
      <c r="K4" s="142"/>
      <c r="L4" s="1"/>
      <c r="M4" s="2"/>
      <c r="N4" s="2"/>
    </row>
    <row r="5" spans="1:14" x14ac:dyDescent="0.25">
      <c r="A5" s="143" t="s">
        <v>3</v>
      </c>
      <c r="B5" s="143"/>
      <c r="C5" s="142" t="s">
        <v>4</v>
      </c>
      <c r="D5" s="142"/>
      <c r="E5" s="17"/>
      <c r="F5" s="17"/>
      <c r="G5" s="17"/>
      <c r="H5" s="17"/>
      <c r="I5" s="17"/>
      <c r="J5" s="17"/>
      <c r="K5" s="17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4" x14ac:dyDescent="0.25">
      <c r="A8" s="22">
        <f>+'Gloria a Dios'!A8</f>
        <v>41456</v>
      </c>
      <c r="B8" s="115">
        <v>93.509600000000006</v>
      </c>
      <c r="C8" s="125">
        <v>0.40279999999999999</v>
      </c>
      <c r="D8" s="125">
        <v>1.9404999999999999</v>
      </c>
      <c r="E8" s="125">
        <v>2.3433000000000002</v>
      </c>
      <c r="F8" s="125">
        <v>3.5804999999999998</v>
      </c>
      <c r="G8" s="111">
        <v>237.6446</v>
      </c>
      <c r="H8" s="68">
        <v>22.3523</v>
      </c>
      <c r="I8" s="125">
        <v>38.295900000000003</v>
      </c>
      <c r="J8" s="125">
        <v>49.822499999999998</v>
      </c>
      <c r="K8" s="55">
        <v>8.6900000000000005E-2</v>
      </c>
      <c r="L8" s="20"/>
      <c r="M8" s="61"/>
      <c r="N8" s="61"/>
    </row>
    <row r="9" spans="1:14" x14ac:dyDescent="0.25">
      <c r="A9" s="22">
        <f>+'Gloria a Dios'!A9</f>
        <v>41457</v>
      </c>
      <c r="B9" s="116">
        <v>93.349299999999999</v>
      </c>
      <c r="C9" s="117">
        <v>0.40450000000000003</v>
      </c>
      <c r="D9" s="126">
        <v>1.9369000000000001</v>
      </c>
      <c r="E9" s="117">
        <v>2.3414000000000001</v>
      </c>
      <c r="F9" s="117">
        <v>3.7246999999999999</v>
      </c>
      <c r="G9" s="111">
        <v>243.8065</v>
      </c>
      <c r="H9" s="53">
        <v>20.0578</v>
      </c>
      <c r="I9" s="117">
        <v>38.338999999999999</v>
      </c>
      <c r="J9" s="126">
        <v>49.848100000000002</v>
      </c>
      <c r="K9" s="55">
        <v>0.11119999999999999</v>
      </c>
      <c r="L9" s="20"/>
      <c r="M9" s="31"/>
      <c r="N9" s="31"/>
    </row>
    <row r="10" spans="1:14" x14ac:dyDescent="0.25">
      <c r="A10" s="22">
        <f>+'Gloria a Dios'!A10</f>
        <v>41458</v>
      </c>
      <c r="B10" s="116">
        <v>93.341899999999995</v>
      </c>
      <c r="C10" s="117">
        <v>0.45090000000000002</v>
      </c>
      <c r="D10" s="126">
        <v>1.8767</v>
      </c>
      <c r="E10" s="117">
        <v>2.3275999999999999</v>
      </c>
      <c r="F10" s="117">
        <v>3.7145000000000001</v>
      </c>
      <c r="G10" s="111">
        <v>241.3116</v>
      </c>
      <c r="H10" s="53">
        <v>20.026199999999999</v>
      </c>
      <c r="I10" s="117">
        <v>38.362000000000002</v>
      </c>
      <c r="J10" s="126">
        <v>49.8566</v>
      </c>
      <c r="K10" s="55">
        <v>0.11550000000000001</v>
      </c>
      <c r="L10" s="20"/>
      <c r="M10" s="31"/>
      <c r="N10" s="31"/>
    </row>
    <row r="11" spans="1:14" x14ac:dyDescent="0.25">
      <c r="A11" s="22">
        <f>+'Gloria a Dios'!A11</f>
        <v>41459</v>
      </c>
      <c r="B11" s="116">
        <v>93.058899999999994</v>
      </c>
      <c r="C11" s="117">
        <v>0.46379999999999999</v>
      </c>
      <c r="D11" s="126">
        <v>1.8325</v>
      </c>
      <c r="E11" s="117">
        <v>2.2961999999999998</v>
      </c>
      <c r="F11" s="117">
        <v>3.9512</v>
      </c>
      <c r="G11" s="111">
        <v>243.5361</v>
      </c>
      <c r="H11" s="53">
        <v>23.401299999999999</v>
      </c>
      <c r="I11" s="117">
        <v>38.493400000000001</v>
      </c>
      <c r="J11" s="126">
        <v>49.9435</v>
      </c>
      <c r="K11" s="55">
        <v>0.126</v>
      </c>
      <c r="L11" s="20"/>
      <c r="M11" s="31"/>
      <c r="N11" s="31"/>
    </row>
    <row r="12" spans="1:14" x14ac:dyDescent="0.25">
      <c r="A12" s="22">
        <f>+'Gloria a Dios'!A12</f>
        <v>41460</v>
      </c>
      <c r="B12" s="116">
        <v>92.668000000000006</v>
      </c>
      <c r="C12" s="117">
        <v>0.45019999999999999</v>
      </c>
      <c r="D12" s="126">
        <v>1.8308</v>
      </c>
      <c r="E12" s="117">
        <v>2.2808999999999999</v>
      </c>
      <c r="F12" s="117">
        <v>4.2272999999999996</v>
      </c>
      <c r="G12" s="111">
        <v>246.6292</v>
      </c>
      <c r="H12" s="53">
        <v>23.719799999999999</v>
      </c>
      <c r="I12" s="117">
        <v>38.6554</v>
      </c>
      <c r="J12" s="126">
        <v>50.046500000000002</v>
      </c>
      <c r="K12" s="55">
        <v>0.13800000000000001</v>
      </c>
      <c r="L12" s="20"/>
      <c r="M12" s="31"/>
      <c r="N12" s="31"/>
    </row>
    <row r="13" spans="1:14" x14ac:dyDescent="0.25">
      <c r="A13" s="22">
        <f>+'Gloria a Dios'!A13</f>
        <v>41461</v>
      </c>
      <c r="B13" s="116">
        <v>92.398600000000002</v>
      </c>
      <c r="C13" s="117">
        <v>0.4723</v>
      </c>
      <c r="D13" s="126">
        <v>1.8419000000000001</v>
      </c>
      <c r="E13" s="117">
        <v>2.3142</v>
      </c>
      <c r="F13" s="117">
        <v>4.4416000000000002</v>
      </c>
      <c r="G13" s="111">
        <v>237.67019999999999</v>
      </c>
      <c r="H13" s="53">
        <v>23.2864</v>
      </c>
      <c r="I13" s="117">
        <v>38.721299999999999</v>
      </c>
      <c r="J13" s="126">
        <v>50.064700000000002</v>
      </c>
      <c r="K13" s="55">
        <v>0.1457</v>
      </c>
      <c r="L13" s="20"/>
      <c r="M13" s="31"/>
      <c r="N13" s="31"/>
    </row>
    <row r="14" spans="1:14" x14ac:dyDescent="0.25">
      <c r="A14" s="22">
        <f>+'Gloria a Dios'!A14</f>
        <v>41462</v>
      </c>
      <c r="B14" s="116">
        <v>92.523300000000006</v>
      </c>
      <c r="C14" s="117">
        <v>0.43269999999999997</v>
      </c>
      <c r="D14" s="126">
        <v>1.8657999999999999</v>
      </c>
      <c r="E14" s="117">
        <v>2.2985000000000002</v>
      </c>
      <c r="F14" s="117">
        <v>4.4462000000000002</v>
      </c>
      <c r="G14" s="111">
        <v>234.80420000000001</v>
      </c>
      <c r="H14" s="53">
        <v>23.859300000000001</v>
      </c>
      <c r="I14" s="117">
        <v>38.6556</v>
      </c>
      <c r="J14" s="126">
        <v>50.043300000000002</v>
      </c>
      <c r="K14" s="55">
        <v>0.13150000000000001</v>
      </c>
      <c r="L14" s="20"/>
      <c r="M14" s="31"/>
      <c r="N14" s="31"/>
    </row>
    <row r="15" spans="1:14" x14ac:dyDescent="0.25">
      <c r="A15" s="22">
        <f>+'Gloria a Dios'!A15</f>
        <v>41463</v>
      </c>
      <c r="B15" s="116">
        <v>92.555400000000006</v>
      </c>
      <c r="C15" s="117">
        <v>0.45050000000000001</v>
      </c>
      <c r="D15" s="117">
        <v>1.8773</v>
      </c>
      <c r="E15" s="117">
        <v>2.3277999999999999</v>
      </c>
      <c r="F15" s="117">
        <v>4.3810000000000002</v>
      </c>
      <c r="G15" s="111">
        <v>234.13310000000001</v>
      </c>
      <c r="H15" s="53">
        <v>23.025500000000001</v>
      </c>
      <c r="I15" s="117">
        <v>38.627200000000002</v>
      </c>
      <c r="J15" s="126">
        <v>50.009799999999998</v>
      </c>
      <c r="K15" s="55">
        <v>0.124</v>
      </c>
      <c r="L15" s="20"/>
      <c r="M15" s="31"/>
      <c r="N15" s="31"/>
    </row>
    <row r="16" spans="1:14" x14ac:dyDescent="0.25">
      <c r="A16" s="22">
        <f>+'Gloria a Dios'!A16</f>
        <v>41464</v>
      </c>
      <c r="B16" s="116">
        <v>93.181700000000006</v>
      </c>
      <c r="C16" s="117">
        <v>0.46650000000000003</v>
      </c>
      <c r="D16" s="117">
        <v>1.9077999999999999</v>
      </c>
      <c r="E16" s="117">
        <v>2.3744000000000001</v>
      </c>
      <c r="F16" s="117">
        <v>3.8130000000000002</v>
      </c>
      <c r="G16" s="111">
        <v>237.2056</v>
      </c>
      <c r="H16" s="53">
        <v>23.9956</v>
      </c>
      <c r="I16" s="117">
        <v>38.386400000000002</v>
      </c>
      <c r="J16" s="126">
        <v>49.8461</v>
      </c>
      <c r="K16" s="55">
        <v>0.1115</v>
      </c>
      <c r="L16" s="20"/>
      <c r="M16" s="31"/>
      <c r="N16" s="31"/>
    </row>
    <row r="17" spans="1:14" x14ac:dyDescent="0.25">
      <c r="A17" s="22">
        <f>+'Gloria a Dios'!A17</f>
        <v>41465</v>
      </c>
      <c r="B17" s="116">
        <v>93.146100000000004</v>
      </c>
      <c r="C17" s="117">
        <v>0.47110000000000002</v>
      </c>
      <c r="D17" s="117">
        <v>1.9009</v>
      </c>
      <c r="E17" s="117">
        <v>2.3719999999999999</v>
      </c>
      <c r="F17" s="117">
        <v>3.8315000000000001</v>
      </c>
      <c r="G17" s="111">
        <v>241.3124</v>
      </c>
      <c r="H17" s="53">
        <v>25.232299999999999</v>
      </c>
      <c r="I17" s="117">
        <v>38.406799999999997</v>
      </c>
      <c r="J17" s="126">
        <v>49.857900000000001</v>
      </c>
      <c r="K17" s="55">
        <v>0.121</v>
      </c>
      <c r="L17" s="20"/>
      <c r="M17" s="31"/>
      <c r="N17" s="31"/>
    </row>
    <row r="18" spans="1:14" x14ac:dyDescent="0.25">
      <c r="A18" s="22">
        <f>+'Gloria a Dios'!A18</f>
        <v>41466</v>
      </c>
      <c r="B18" s="116">
        <v>92.906199999999998</v>
      </c>
      <c r="C18" s="117">
        <v>0.44629999999999997</v>
      </c>
      <c r="D18" s="117">
        <v>1.9795</v>
      </c>
      <c r="E18" s="117">
        <v>2.4258000000000002</v>
      </c>
      <c r="F18" s="117">
        <v>4.0045000000000002</v>
      </c>
      <c r="G18" s="111">
        <v>245.62459999999999</v>
      </c>
      <c r="H18" s="53">
        <v>25.687000000000001</v>
      </c>
      <c r="I18" s="117">
        <v>38.440300000000001</v>
      </c>
      <c r="J18" s="126">
        <v>49.859099999999998</v>
      </c>
      <c r="K18" s="55">
        <v>0.12959999999999999</v>
      </c>
      <c r="L18" s="20"/>
      <c r="M18" s="31"/>
      <c r="N18" s="31"/>
    </row>
    <row r="19" spans="1:14" x14ac:dyDescent="0.25">
      <c r="A19" s="22">
        <f>+'Gloria a Dios'!A19</f>
        <v>41467</v>
      </c>
      <c r="B19" s="116">
        <v>92.812600000000003</v>
      </c>
      <c r="C19" s="117">
        <v>0.48070000000000002</v>
      </c>
      <c r="D19" s="117">
        <v>1.9215</v>
      </c>
      <c r="E19" s="117">
        <v>2.4022999999999999</v>
      </c>
      <c r="F19" s="117">
        <v>4.1448999999999998</v>
      </c>
      <c r="G19" s="111">
        <v>243.2834</v>
      </c>
      <c r="H19" s="53">
        <v>25.1358</v>
      </c>
      <c r="I19" s="117">
        <v>38.471400000000003</v>
      </c>
      <c r="J19" s="126">
        <v>49.879800000000003</v>
      </c>
      <c r="K19" s="55">
        <v>0.14530000000000001</v>
      </c>
      <c r="L19" s="20"/>
      <c r="M19" s="31"/>
      <c r="N19" s="31"/>
    </row>
    <row r="20" spans="1:14" x14ac:dyDescent="0.25">
      <c r="A20" s="22">
        <f>+'Gloria a Dios'!A20</f>
        <v>41468</v>
      </c>
      <c r="B20" s="116">
        <v>92.558400000000006</v>
      </c>
      <c r="C20" s="117">
        <v>0.4325</v>
      </c>
      <c r="D20" s="117">
        <v>2.0314999999999999</v>
      </c>
      <c r="E20" s="117">
        <v>2.464</v>
      </c>
      <c r="F20" s="117">
        <v>4.2515000000000001</v>
      </c>
      <c r="G20" s="111">
        <v>242.4967</v>
      </c>
      <c r="H20" s="53">
        <v>24.2456</v>
      </c>
      <c r="I20" s="117">
        <v>38.544699999999999</v>
      </c>
      <c r="J20" s="126">
        <v>49.905799999999999</v>
      </c>
      <c r="K20" s="55">
        <v>0.1288</v>
      </c>
      <c r="L20" s="20"/>
      <c r="M20" s="31"/>
      <c r="N20" s="31"/>
    </row>
    <row r="21" spans="1:14" x14ac:dyDescent="0.25">
      <c r="A21" s="22">
        <f>+'Gloria a Dios'!A21</f>
        <v>41469</v>
      </c>
      <c r="B21" s="116">
        <v>92.874700000000004</v>
      </c>
      <c r="C21" s="117">
        <v>0.4274</v>
      </c>
      <c r="D21" s="117">
        <v>2.0190999999999999</v>
      </c>
      <c r="E21" s="117">
        <v>2.4464999999999999</v>
      </c>
      <c r="F21" s="117">
        <v>4.0213000000000001</v>
      </c>
      <c r="G21" s="111">
        <v>243.0189</v>
      </c>
      <c r="H21" s="53">
        <v>24.4876</v>
      </c>
      <c r="I21" s="117">
        <v>38.436999999999998</v>
      </c>
      <c r="J21" s="126">
        <v>49.852499999999999</v>
      </c>
      <c r="K21" s="55">
        <v>0.13389999999999999</v>
      </c>
      <c r="L21" s="20"/>
      <c r="M21" s="31"/>
      <c r="N21" s="31"/>
    </row>
    <row r="22" spans="1:14" x14ac:dyDescent="0.25">
      <c r="A22" s="22">
        <f>+'Gloria a Dios'!A22</f>
        <v>41470</v>
      </c>
      <c r="B22" s="116">
        <v>92.893500000000003</v>
      </c>
      <c r="C22" s="117">
        <v>0.43120000000000003</v>
      </c>
      <c r="D22" s="117">
        <v>1.9662999999999999</v>
      </c>
      <c r="E22" s="117">
        <v>2.3975</v>
      </c>
      <c r="F22" s="117">
        <v>4.0810000000000004</v>
      </c>
      <c r="G22" s="111">
        <v>243.20410000000001</v>
      </c>
      <c r="H22" s="53">
        <v>23.023800000000001</v>
      </c>
      <c r="I22" s="117">
        <v>38.452599999999997</v>
      </c>
      <c r="J22" s="126">
        <v>49.882399999999997</v>
      </c>
      <c r="K22" s="55">
        <v>8.0799999999999997E-2</v>
      </c>
      <c r="L22" s="20"/>
      <c r="M22" s="31"/>
      <c r="N22" s="31"/>
    </row>
    <row r="23" spans="1:14" x14ac:dyDescent="0.25">
      <c r="A23" s="22">
        <f>+'Gloria a Dios'!A23</f>
        <v>41471</v>
      </c>
      <c r="B23" s="116">
        <v>92.5715</v>
      </c>
      <c r="C23" s="117">
        <v>0.45910000000000001</v>
      </c>
      <c r="D23" s="117">
        <v>1.9187000000000001</v>
      </c>
      <c r="E23" s="117">
        <v>2.3778000000000001</v>
      </c>
      <c r="F23" s="117">
        <v>4.3042999999999996</v>
      </c>
      <c r="G23" s="111">
        <v>238.57910000000001</v>
      </c>
      <c r="H23" s="53">
        <v>22.735499999999998</v>
      </c>
      <c r="I23" s="117">
        <v>38.5989</v>
      </c>
      <c r="J23" s="126">
        <v>49.969299999999997</v>
      </c>
      <c r="K23" s="55">
        <v>0.1086</v>
      </c>
      <c r="L23" s="20"/>
      <c r="M23" s="31"/>
      <c r="N23" s="31"/>
    </row>
    <row r="24" spans="1:14" x14ac:dyDescent="0.25">
      <c r="A24" s="22">
        <f>+'Gloria a Dios'!A24</f>
        <v>41472</v>
      </c>
      <c r="B24" s="116">
        <v>93.274799999999999</v>
      </c>
      <c r="C24" s="117">
        <v>0.52790000000000004</v>
      </c>
      <c r="D24" s="117">
        <v>1.8194999999999999</v>
      </c>
      <c r="E24" s="117">
        <v>2.3473999999999999</v>
      </c>
      <c r="F24" s="117">
        <v>3.7658</v>
      </c>
      <c r="G24" s="111">
        <v>243.6371</v>
      </c>
      <c r="H24" s="53">
        <v>20.500399999999999</v>
      </c>
      <c r="I24" s="117">
        <v>38.370199999999997</v>
      </c>
      <c r="J24" s="126">
        <v>49.834499999999998</v>
      </c>
      <c r="K24" s="55">
        <v>7.5899999999999995E-2</v>
      </c>
      <c r="L24" s="20"/>
      <c r="M24" s="31"/>
      <c r="N24" s="31"/>
    </row>
    <row r="25" spans="1:14" x14ac:dyDescent="0.25">
      <c r="A25" s="22">
        <f>+'Gloria a Dios'!A25</f>
        <v>41473</v>
      </c>
      <c r="B25" s="116">
        <v>93.652100000000004</v>
      </c>
      <c r="C25" s="117">
        <v>0.51049999999999995</v>
      </c>
      <c r="D25" s="117">
        <v>1.7813000000000001</v>
      </c>
      <c r="E25" s="117">
        <v>2.2917999999999998</v>
      </c>
      <c r="F25" s="117">
        <v>3.4908000000000001</v>
      </c>
      <c r="G25" s="111">
        <v>243.5307</v>
      </c>
      <c r="H25" s="53">
        <v>21.688700000000001</v>
      </c>
      <c r="I25" s="117">
        <v>38.283900000000003</v>
      </c>
      <c r="J25" s="126">
        <v>49.813499999999998</v>
      </c>
      <c r="K25" s="55">
        <v>8.14E-2</v>
      </c>
      <c r="L25" s="20"/>
      <c r="M25" s="31"/>
      <c r="N25" s="31"/>
    </row>
    <row r="26" spans="1:14" x14ac:dyDescent="0.25">
      <c r="A26" s="22">
        <f>+'Gloria a Dios'!A26</f>
        <v>41474</v>
      </c>
      <c r="B26" s="116">
        <v>93.205299999999994</v>
      </c>
      <c r="C26" s="117">
        <v>0.41060000000000002</v>
      </c>
      <c r="D26" s="117">
        <v>2.0510000000000002</v>
      </c>
      <c r="E26" s="117">
        <v>2.4615999999999998</v>
      </c>
      <c r="F26" s="117">
        <v>3.7277999999999998</v>
      </c>
      <c r="G26" s="111">
        <v>243.8117</v>
      </c>
      <c r="H26" s="53">
        <v>15.260300000000001</v>
      </c>
      <c r="I26" s="117">
        <v>38.310400000000001</v>
      </c>
      <c r="J26" s="126">
        <v>49.776400000000002</v>
      </c>
      <c r="K26" s="55">
        <v>8.9899999999999994E-2</v>
      </c>
      <c r="L26" s="20"/>
      <c r="M26" s="31"/>
      <c r="N26" s="31"/>
    </row>
    <row r="27" spans="1:14" x14ac:dyDescent="0.25">
      <c r="A27" s="22">
        <f>+'Gloria a Dios'!A27</f>
        <v>41475</v>
      </c>
      <c r="B27" s="116">
        <v>92.328100000000006</v>
      </c>
      <c r="C27" s="117">
        <v>0.3281</v>
      </c>
      <c r="D27" s="117">
        <v>2.113</v>
      </c>
      <c r="E27" s="117">
        <v>2.4411</v>
      </c>
      <c r="F27" s="117">
        <v>4.3787000000000003</v>
      </c>
      <c r="G27" s="111">
        <v>239.01499999999999</v>
      </c>
      <c r="H27" s="53">
        <v>30.8185</v>
      </c>
      <c r="I27" s="117">
        <v>38.653300000000002</v>
      </c>
      <c r="J27" s="126">
        <v>50.002499999999998</v>
      </c>
      <c r="K27" s="55">
        <v>0.10340000000000001</v>
      </c>
      <c r="L27" s="20"/>
      <c r="M27" s="31"/>
      <c r="N27" s="31"/>
    </row>
    <row r="28" spans="1:14" x14ac:dyDescent="0.25">
      <c r="A28" s="22">
        <f>+'Gloria a Dios'!A28</f>
        <v>41476</v>
      </c>
      <c r="B28" s="116">
        <v>91.756500000000003</v>
      </c>
      <c r="C28" s="117">
        <v>0.2823</v>
      </c>
      <c r="D28" s="117">
        <v>2.1133999999999999</v>
      </c>
      <c r="E28" s="117">
        <v>2.3957000000000002</v>
      </c>
      <c r="F28" s="117">
        <v>4.9428000000000001</v>
      </c>
      <c r="G28" s="111">
        <v>233.78970000000001</v>
      </c>
      <c r="H28" s="53">
        <v>127.07389999999999</v>
      </c>
      <c r="I28" s="117">
        <v>38.863700000000001</v>
      </c>
      <c r="J28" s="126">
        <v>50.154699999999998</v>
      </c>
      <c r="K28" s="55">
        <v>0.1303</v>
      </c>
      <c r="L28" s="20"/>
      <c r="M28" s="31"/>
      <c r="N28" s="31"/>
    </row>
    <row r="29" spans="1:14" x14ac:dyDescent="0.25">
      <c r="A29" s="22">
        <f>+'Gloria a Dios'!A29</f>
        <v>41477</v>
      </c>
      <c r="B29" s="116">
        <v>91.912099999999995</v>
      </c>
      <c r="C29" s="117">
        <v>0.26519999999999999</v>
      </c>
      <c r="D29" s="117">
        <v>2.1280000000000001</v>
      </c>
      <c r="E29" s="117">
        <v>2.3932000000000002</v>
      </c>
      <c r="F29" s="117">
        <v>4.8888999999999996</v>
      </c>
      <c r="G29" s="111">
        <v>232.988</v>
      </c>
      <c r="H29" s="53">
        <v>21.977599999999999</v>
      </c>
      <c r="I29" s="117">
        <v>38.786299999999997</v>
      </c>
      <c r="J29" s="126">
        <v>50.115499999999997</v>
      </c>
      <c r="K29" s="55">
        <v>0.105</v>
      </c>
      <c r="L29" s="20"/>
      <c r="M29" s="31"/>
      <c r="N29" s="31"/>
    </row>
    <row r="30" spans="1:14" x14ac:dyDescent="0.25">
      <c r="A30" s="22">
        <f>+'Gloria a Dios'!A30</f>
        <v>41478</v>
      </c>
      <c r="B30" s="116">
        <v>91.727500000000006</v>
      </c>
      <c r="C30" s="117">
        <v>0.30599999999999999</v>
      </c>
      <c r="D30" s="117">
        <v>2.0880999999999998</v>
      </c>
      <c r="E30" s="117">
        <v>2.3942000000000001</v>
      </c>
      <c r="F30" s="117">
        <v>5.048</v>
      </c>
      <c r="G30" s="111">
        <v>233.78970000000001</v>
      </c>
      <c r="H30" s="53">
        <v>20.640499999999999</v>
      </c>
      <c r="I30" s="117">
        <v>38.852499999999999</v>
      </c>
      <c r="J30" s="126">
        <v>50.143599999999999</v>
      </c>
      <c r="K30" s="55">
        <v>0.1142</v>
      </c>
      <c r="L30" s="20"/>
      <c r="M30" s="31"/>
      <c r="N30" s="31"/>
    </row>
    <row r="31" spans="1:14" x14ac:dyDescent="0.25">
      <c r="A31" s="22">
        <f>+'Gloria a Dios'!A31</f>
        <v>41479</v>
      </c>
      <c r="B31" s="116">
        <v>92.622799999999998</v>
      </c>
      <c r="C31" s="117">
        <v>0.38800000000000001</v>
      </c>
      <c r="D31" s="117">
        <v>2.0488</v>
      </c>
      <c r="E31" s="117">
        <v>2.4367999999999999</v>
      </c>
      <c r="F31" s="117">
        <v>4.3152999999999997</v>
      </c>
      <c r="G31" s="111">
        <v>238.1037</v>
      </c>
      <c r="H31" s="53">
        <v>22.546500000000002</v>
      </c>
      <c r="I31" s="117">
        <v>38.5015</v>
      </c>
      <c r="J31" s="126">
        <v>49.903799999999997</v>
      </c>
      <c r="K31" s="55">
        <v>0.1183</v>
      </c>
      <c r="L31" s="20"/>
      <c r="M31" s="31"/>
      <c r="N31" s="31"/>
    </row>
    <row r="32" spans="1:14" x14ac:dyDescent="0.25">
      <c r="A32" s="22">
        <f>+'Gloria a Dios'!A32</f>
        <v>41480</v>
      </c>
      <c r="B32" s="116">
        <v>92.369399999999999</v>
      </c>
      <c r="C32" s="117">
        <v>0.42230000000000001</v>
      </c>
      <c r="D32" s="117">
        <v>1.9568000000000001</v>
      </c>
      <c r="E32" s="117">
        <v>2.3791000000000002</v>
      </c>
      <c r="F32" s="117">
        <v>4.4402999999999997</v>
      </c>
      <c r="G32" s="111">
        <v>242.50890000000001</v>
      </c>
      <c r="H32" s="53">
        <v>23.035399999999999</v>
      </c>
      <c r="I32" s="117">
        <v>38.667000000000002</v>
      </c>
      <c r="J32" s="126">
        <v>50.016300000000001</v>
      </c>
      <c r="K32" s="55">
        <v>0.10680000000000001</v>
      </c>
      <c r="L32" s="20"/>
      <c r="M32" s="31"/>
      <c r="N32" s="31"/>
    </row>
    <row r="33" spans="1:14" x14ac:dyDescent="0.25">
      <c r="A33" s="22">
        <f>+'Gloria a Dios'!A33</f>
        <v>41481</v>
      </c>
      <c r="B33" s="116">
        <v>91.933099999999996</v>
      </c>
      <c r="C33" s="117">
        <v>0.38229999999999997</v>
      </c>
      <c r="D33" s="117">
        <v>2.0078</v>
      </c>
      <c r="E33" s="117">
        <v>2.39</v>
      </c>
      <c r="F33" s="117">
        <v>4.7240000000000002</v>
      </c>
      <c r="G33" s="111">
        <v>238.43340000000001</v>
      </c>
      <c r="H33" s="53">
        <v>22.2532</v>
      </c>
      <c r="I33" s="117">
        <v>38.834200000000003</v>
      </c>
      <c r="J33" s="126">
        <v>50.116900000000001</v>
      </c>
      <c r="K33" s="55">
        <v>9.6299999999999997E-2</v>
      </c>
      <c r="L33" s="20"/>
      <c r="M33" s="31"/>
      <c r="N33" s="31"/>
    </row>
    <row r="34" spans="1:14" x14ac:dyDescent="0.25">
      <c r="A34" s="22">
        <f>+'Gloria a Dios'!A34</f>
        <v>41482</v>
      </c>
      <c r="B34" s="116">
        <v>91.624899999999997</v>
      </c>
      <c r="C34" s="117">
        <v>0.4047</v>
      </c>
      <c r="D34" s="117">
        <v>1.9401999999999999</v>
      </c>
      <c r="E34" s="117">
        <v>2.3449</v>
      </c>
      <c r="F34" s="117">
        <v>5.0621999999999998</v>
      </c>
      <c r="G34" s="111">
        <v>237.94749999999999</v>
      </c>
      <c r="H34" s="53">
        <v>20.7164</v>
      </c>
      <c r="I34" s="117">
        <v>38.953099999999999</v>
      </c>
      <c r="J34" s="126">
        <v>50.200499999999998</v>
      </c>
      <c r="K34" s="55">
        <v>0.1168</v>
      </c>
      <c r="L34" s="20"/>
      <c r="M34" s="31"/>
      <c r="N34" s="31"/>
    </row>
    <row r="35" spans="1:14" x14ac:dyDescent="0.25">
      <c r="A35" s="22">
        <f>+'Gloria a Dios'!A35</f>
        <v>41483</v>
      </c>
      <c r="B35" s="116">
        <v>91.584100000000007</v>
      </c>
      <c r="C35" s="117">
        <v>0.41899999999999998</v>
      </c>
      <c r="D35" s="117">
        <v>1.8857999999999999</v>
      </c>
      <c r="E35" s="117">
        <v>2.3048000000000002</v>
      </c>
      <c r="F35" s="117">
        <v>5.0682999999999998</v>
      </c>
      <c r="G35" s="111">
        <v>233.2372</v>
      </c>
      <c r="H35" s="53">
        <v>19.0397</v>
      </c>
      <c r="I35" s="117">
        <v>39.024999999999999</v>
      </c>
      <c r="J35" s="126">
        <v>50.256399999999999</v>
      </c>
      <c r="K35" s="55">
        <v>0.13589999999999999</v>
      </c>
      <c r="L35" s="20"/>
      <c r="M35" s="31"/>
      <c r="N35" s="31"/>
    </row>
    <row r="36" spans="1:14" x14ac:dyDescent="0.25">
      <c r="A36" s="22">
        <f>+'Gloria a Dios'!A36</f>
        <v>41484</v>
      </c>
      <c r="B36" s="116">
        <v>91.832700000000003</v>
      </c>
      <c r="C36" s="117">
        <v>0.44450000000000001</v>
      </c>
      <c r="D36" s="117">
        <v>1.8242</v>
      </c>
      <c r="E36" s="117">
        <v>2.2686999999999999</v>
      </c>
      <c r="F36" s="117">
        <v>4.9656000000000002</v>
      </c>
      <c r="G36" s="111">
        <v>232.36959999999999</v>
      </c>
      <c r="H36" s="53">
        <v>19.341200000000001</v>
      </c>
      <c r="I36" s="117">
        <v>38.933999999999997</v>
      </c>
      <c r="J36" s="126">
        <v>50.213900000000002</v>
      </c>
      <c r="K36" s="55">
        <v>0.121</v>
      </c>
      <c r="L36" s="20"/>
      <c r="M36" s="31"/>
      <c r="N36" s="31"/>
    </row>
    <row r="37" spans="1:14" x14ac:dyDescent="0.25">
      <c r="A37" s="22">
        <f>+'Gloria a Dios'!A37</f>
        <v>41485</v>
      </c>
      <c r="B37" s="116">
        <v>91.412199999999999</v>
      </c>
      <c r="C37" s="117">
        <v>0.47399999999999998</v>
      </c>
      <c r="D37" s="117">
        <v>1.8115000000000001</v>
      </c>
      <c r="E37" s="117">
        <v>2.2854000000000001</v>
      </c>
      <c r="F37" s="117">
        <v>5.2507999999999999</v>
      </c>
      <c r="G37" s="111">
        <v>237.03360000000001</v>
      </c>
      <c r="H37" s="53">
        <v>21.376100000000001</v>
      </c>
      <c r="I37" s="117">
        <v>39.0976</v>
      </c>
      <c r="J37" s="126">
        <v>50.293300000000002</v>
      </c>
      <c r="K37" s="55">
        <v>0.188</v>
      </c>
      <c r="L37" s="20"/>
      <c r="M37" s="31"/>
      <c r="N37" s="31"/>
    </row>
    <row r="38" spans="1:14" ht="15.75" thickBot="1" x14ac:dyDescent="0.3">
      <c r="A38" s="22">
        <f>+'Gloria a Dios'!A38</f>
        <v>41486</v>
      </c>
      <c r="B38" s="116">
        <v>91.684600000000003</v>
      </c>
      <c r="C38" s="117">
        <v>0.46579999999999999</v>
      </c>
      <c r="D38" s="117">
        <v>1.8531</v>
      </c>
      <c r="E38" s="117">
        <v>2.3189000000000002</v>
      </c>
      <c r="F38" s="117">
        <v>5.1702500000000002</v>
      </c>
      <c r="G38" s="111">
        <v>239.75960000000001</v>
      </c>
      <c r="H38" s="53">
        <v>25.028400000000001</v>
      </c>
      <c r="I38" s="117">
        <v>38.912300000000002</v>
      </c>
      <c r="J38" s="126">
        <v>50.174700000000001</v>
      </c>
      <c r="K38" s="77">
        <v>0.14449999999999999</v>
      </c>
      <c r="L38" s="20"/>
      <c r="M38" s="31"/>
      <c r="N38" s="31"/>
    </row>
    <row r="39" spans="1:14" x14ac:dyDescent="0.25">
      <c r="A39" s="128" t="s">
        <v>18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0">+MIN(B8:B38)</f>
        <v>91.412199999999999</v>
      </c>
      <c r="C41" s="9">
        <f t="shared" si="0"/>
        <v>0.26519999999999999</v>
      </c>
      <c r="D41" s="9">
        <f t="shared" si="0"/>
        <v>1.7813000000000001</v>
      </c>
      <c r="E41" s="9">
        <f t="shared" si="0"/>
        <v>2.2686999999999999</v>
      </c>
      <c r="F41" s="9">
        <f t="shared" si="0"/>
        <v>3.4908000000000001</v>
      </c>
      <c r="G41" s="9">
        <f t="shared" si="0"/>
        <v>232.36959999999999</v>
      </c>
      <c r="H41" s="9">
        <f t="shared" si="0"/>
        <v>15.260300000000001</v>
      </c>
      <c r="I41" s="9">
        <f t="shared" si="0"/>
        <v>38.283900000000003</v>
      </c>
      <c r="J41" s="9">
        <f t="shared" si="0"/>
        <v>49.776400000000002</v>
      </c>
      <c r="K41" s="23">
        <f t="shared" si="0"/>
        <v>7.5899999999999995E-2</v>
      </c>
      <c r="L41" s="10"/>
      <c r="M41" s="62">
        <f>+MIN(M8:M38)</f>
        <v>0</v>
      </c>
      <c r="N41" s="23">
        <f>+MIN(N8:N38)</f>
        <v>0</v>
      </c>
    </row>
    <row r="42" spans="1:14" x14ac:dyDescent="0.25">
      <c r="A42" s="28" t="s">
        <v>20</v>
      </c>
      <c r="B42" s="11">
        <f t="shared" ref="B42:K42" si="1">+IF(ISERROR(AVERAGE(B8:B38)),"",AVERAGE(B8:B38))</f>
        <v>92.557093548387115</v>
      </c>
      <c r="C42" s="11">
        <f t="shared" si="1"/>
        <v>0.42495806451612905</v>
      </c>
      <c r="D42" s="11">
        <f t="shared" si="1"/>
        <v>1.9377483870967744</v>
      </c>
      <c r="E42" s="11">
        <f t="shared" si="1"/>
        <v>2.3627032258064511</v>
      </c>
      <c r="F42" s="11">
        <f t="shared" si="1"/>
        <v>4.3276951612903227</v>
      </c>
      <c r="G42" s="11">
        <f t="shared" si="1"/>
        <v>239.49082903225809</v>
      </c>
      <c r="H42" s="11">
        <f t="shared" si="1"/>
        <v>25.98608387096774</v>
      </c>
      <c r="I42" s="11">
        <f t="shared" si="1"/>
        <v>38.610738709677413</v>
      </c>
      <c r="J42" s="11">
        <f t="shared" si="1"/>
        <v>49.99046451612903</v>
      </c>
      <c r="K42" s="24">
        <f t="shared" si="1"/>
        <v>0.11825806451612902</v>
      </c>
      <c r="L42" s="10"/>
      <c r="M42" s="63" t="str">
        <f>+IF(ISERROR(AVERAGE(M8:M38)),"",AVERAGE(M8:M38))</f>
        <v/>
      </c>
      <c r="N42" s="24" t="str">
        <f>+IF(ISERROR(AVERAGE(N8:N38)),"",AVERAGE(N8:N38))</f>
        <v/>
      </c>
    </row>
    <row r="43" spans="1:14" x14ac:dyDescent="0.25">
      <c r="A43" s="29" t="s">
        <v>21</v>
      </c>
      <c r="B43" s="12">
        <f t="shared" ref="B43:K43" si="2">+MAX(B8:B38)</f>
        <v>93.652100000000004</v>
      </c>
      <c r="C43" s="12">
        <f t="shared" si="2"/>
        <v>0.52790000000000004</v>
      </c>
      <c r="D43" s="12">
        <f t="shared" si="2"/>
        <v>2.1280000000000001</v>
      </c>
      <c r="E43" s="12">
        <f t="shared" si="2"/>
        <v>2.464</v>
      </c>
      <c r="F43" s="12">
        <f t="shared" si="2"/>
        <v>5.2507999999999999</v>
      </c>
      <c r="G43" s="12">
        <f t="shared" si="2"/>
        <v>246.6292</v>
      </c>
      <c r="H43" s="12">
        <f t="shared" si="2"/>
        <v>127.07389999999999</v>
      </c>
      <c r="I43" s="12">
        <f t="shared" si="2"/>
        <v>39.0976</v>
      </c>
      <c r="J43" s="12">
        <f t="shared" si="2"/>
        <v>50.293300000000002</v>
      </c>
      <c r="K43" s="25">
        <f t="shared" si="2"/>
        <v>0.188</v>
      </c>
      <c r="L43" s="10"/>
      <c r="M43" s="64">
        <f>+MAX(M8:M38)</f>
        <v>0</v>
      </c>
      <c r="N43" s="25">
        <f>+MAX(N8:N38)</f>
        <v>0</v>
      </c>
    </row>
    <row r="44" spans="1:14" ht="15.75" thickBot="1" x14ac:dyDescent="0.3">
      <c r="A44" s="30" t="s">
        <v>22</v>
      </c>
      <c r="B44" s="16">
        <f t="shared" ref="B44:K44" si="3">IF(ISERROR(STDEV(B8:B38)),"",STDEV(B8:B38))</f>
        <v>0.64168943783083721</v>
      </c>
      <c r="C44" s="16">
        <f t="shared" si="3"/>
        <v>6.0824220911264743E-2</v>
      </c>
      <c r="D44" s="16">
        <f t="shared" si="3"/>
        <v>9.8838659342613308E-2</v>
      </c>
      <c r="E44" s="16">
        <f t="shared" si="3"/>
        <v>5.670625764334989E-2</v>
      </c>
      <c r="F44" s="16">
        <f t="shared" si="3"/>
        <v>0.51984758701547418</v>
      </c>
      <c r="G44" s="16">
        <f t="shared" si="3"/>
        <v>4.1370963012072064</v>
      </c>
      <c r="H44" s="16">
        <f t="shared" si="3"/>
        <v>18.950271302369202</v>
      </c>
      <c r="I44" s="16">
        <f t="shared" si="3"/>
        <v>0.23533446365746374</v>
      </c>
      <c r="J44" s="16">
        <f t="shared" si="3"/>
        <v>0.14932191298977129</v>
      </c>
      <c r="K44" s="26">
        <f t="shared" si="3"/>
        <v>2.3251462666443835E-2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1"/>
    </row>
    <row r="47" spans="1:14" x14ac:dyDescent="0.25">
      <c r="A47" s="13"/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4"/>
    </row>
    <row r="48" spans="1:14" x14ac:dyDescent="0.25">
      <c r="A48" s="13"/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4"/>
    </row>
    <row r="49" spans="1:14" x14ac:dyDescent="0.25">
      <c r="A49" s="13"/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</row>
    <row r="50" spans="1:14" x14ac:dyDescent="0.25">
      <c r="A50" s="13"/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7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69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E32" sqref="E32"/>
    </sheetView>
  </sheetViews>
  <sheetFormatPr baseColWidth="10" defaultRowHeight="15" x14ac:dyDescent="0.25"/>
  <sheetData>
    <row r="1" spans="1:11" ht="32.25" customHeight="1" x14ac:dyDescent="0.25">
      <c r="A1" s="153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 x14ac:dyDescent="0.25">
      <c r="A2" s="143" t="s">
        <v>1</v>
      </c>
      <c r="B2" s="156"/>
      <c r="C2" s="142" t="s">
        <v>26</v>
      </c>
      <c r="D2" s="142"/>
      <c r="E2" s="142"/>
      <c r="F2" s="142"/>
      <c r="G2" s="142"/>
      <c r="H2" s="142"/>
      <c r="I2" s="142"/>
      <c r="J2" s="142"/>
      <c r="K2" s="142"/>
    </row>
    <row r="3" spans="1:11" x14ac:dyDescent="0.25">
      <c r="A3" s="143" t="s">
        <v>2</v>
      </c>
      <c r="B3" s="156"/>
      <c r="C3" s="142" t="s">
        <v>25</v>
      </c>
      <c r="D3" s="142"/>
      <c r="E3" s="142"/>
      <c r="F3" s="142"/>
      <c r="G3" s="142"/>
      <c r="H3" s="142"/>
      <c r="I3" s="142"/>
      <c r="J3" s="142"/>
      <c r="K3" s="142"/>
    </row>
    <row r="4" spans="1:11" x14ac:dyDescent="0.25">
      <c r="A4" s="143" t="s">
        <v>3</v>
      </c>
      <c r="B4" s="143"/>
      <c r="C4" s="142" t="s">
        <v>4</v>
      </c>
      <c r="D4" s="142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41456</v>
      </c>
      <c r="B7" s="46"/>
      <c r="C7" s="47"/>
      <c r="D7" s="47"/>
      <c r="E7" s="47"/>
      <c r="F7" s="48"/>
      <c r="G7" s="114">
        <v>246.9383</v>
      </c>
      <c r="H7" s="66">
        <v>50.3658</v>
      </c>
      <c r="I7" s="46"/>
      <c r="J7" s="48"/>
      <c r="K7" s="69">
        <v>0.84950000000000003</v>
      </c>
    </row>
    <row r="8" spans="1:11" x14ac:dyDescent="0.25">
      <c r="A8" s="45">
        <f>+A7+1</f>
        <v>41457</v>
      </c>
      <c r="B8" s="49"/>
      <c r="C8" s="50"/>
      <c r="D8" s="50"/>
      <c r="E8" s="50"/>
      <c r="F8" s="51"/>
      <c r="G8" s="113">
        <v>249.12450000000001</v>
      </c>
      <c r="H8" s="67">
        <v>34.637599999999999</v>
      </c>
      <c r="I8" s="49"/>
      <c r="J8" s="51"/>
      <c r="K8" s="70">
        <v>1.1560999999999999</v>
      </c>
    </row>
    <row r="9" spans="1:11" x14ac:dyDescent="0.25">
      <c r="A9" s="45">
        <f>+A8+1</f>
        <v>41458</v>
      </c>
      <c r="B9" s="49"/>
      <c r="C9" s="50"/>
      <c r="D9" s="50"/>
      <c r="E9" s="50"/>
      <c r="F9" s="51"/>
      <c r="G9" s="113">
        <v>245.1574</v>
      </c>
      <c r="H9" s="67">
        <v>20.917000000000002</v>
      </c>
      <c r="I9" s="49"/>
      <c r="J9" s="51"/>
      <c r="K9" s="70">
        <v>0.4667</v>
      </c>
    </row>
    <row r="10" spans="1:11" x14ac:dyDescent="0.25">
      <c r="A10" s="45">
        <f t="shared" ref="A10:A37" si="0">+A9+1</f>
        <v>41459</v>
      </c>
      <c r="B10" s="49"/>
      <c r="C10" s="50"/>
      <c r="D10" s="50"/>
      <c r="E10" s="50"/>
      <c r="F10" s="51"/>
      <c r="G10" s="113">
        <v>248.12219999999999</v>
      </c>
      <c r="H10" s="67">
        <v>31.667999999999999</v>
      </c>
      <c r="I10" s="49"/>
      <c r="J10" s="51"/>
      <c r="K10" s="70">
        <v>0.52769999999999995</v>
      </c>
    </row>
    <row r="11" spans="1:11" x14ac:dyDescent="0.25">
      <c r="A11" s="45">
        <f t="shared" si="0"/>
        <v>41460</v>
      </c>
      <c r="B11" s="49"/>
      <c r="C11" s="50"/>
      <c r="D11" s="50"/>
      <c r="E11" s="50"/>
      <c r="F11" s="51"/>
      <c r="G11" s="113">
        <v>249.1542</v>
      </c>
      <c r="H11" s="67">
        <v>39.241199999999999</v>
      </c>
      <c r="I11" s="49"/>
      <c r="J11" s="51"/>
      <c r="K11" s="70">
        <v>0.4778</v>
      </c>
    </row>
    <row r="12" spans="1:11" x14ac:dyDescent="0.25">
      <c r="A12" s="45">
        <f t="shared" si="0"/>
        <v>41461</v>
      </c>
      <c r="B12" s="49"/>
      <c r="C12" s="50"/>
      <c r="D12" s="50"/>
      <c r="E12" s="50"/>
      <c r="F12" s="51"/>
      <c r="G12" s="113">
        <v>246.38839999999999</v>
      </c>
      <c r="H12" s="67">
        <v>24.1737</v>
      </c>
      <c r="I12" s="49"/>
      <c r="J12" s="51"/>
      <c r="K12" s="70">
        <v>0.53510000000000002</v>
      </c>
    </row>
    <row r="13" spans="1:11" x14ac:dyDescent="0.25">
      <c r="A13" s="45">
        <f t="shared" si="0"/>
        <v>41462</v>
      </c>
      <c r="B13" s="49"/>
      <c r="C13" s="50"/>
      <c r="D13" s="50"/>
      <c r="E13" s="50"/>
      <c r="F13" s="51"/>
      <c r="G13" s="113">
        <v>242.98750000000001</v>
      </c>
      <c r="H13" s="67">
        <v>24.793800000000001</v>
      </c>
      <c r="I13" s="49"/>
      <c r="J13" s="51"/>
      <c r="K13" s="70">
        <v>0.40679999999999999</v>
      </c>
    </row>
    <row r="14" spans="1:11" x14ac:dyDescent="0.25">
      <c r="A14" s="45">
        <f t="shared" si="0"/>
        <v>41463</v>
      </c>
      <c r="B14" s="49"/>
      <c r="C14" s="50"/>
      <c r="D14" s="50"/>
      <c r="E14" s="50"/>
      <c r="F14" s="51"/>
      <c r="G14" s="113">
        <v>237.9949</v>
      </c>
      <c r="H14" s="67">
        <v>23.872900000000001</v>
      </c>
      <c r="I14" s="49"/>
      <c r="J14" s="51"/>
      <c r="K14" s="70">
        <v>0.45850000000000002</v>
      </c>
    </row>
    <row r="15" spans="1:11" x14ac:dyDescent="0.25">
      <c r="A15" s="45">
        <f t="shared" si="0"/>
        <v>41464</v>
      </c>
      <c r="B15" s="49"/>
      <c r="C15" s="50"/>
      <c r="D15" s="50"/>
      <c r="E15" s="50"/>
      <c r="F15" s="51"/>
      <c r="G15" s="113">
        <v>245.23240000000001</v>
      </c>
      <c r="H15" s="67">
        <v>24.821200000000001</v>
      </c>
      <c r="I15" s="49"/>
      <c r="J15" s="51"/>
      <c r="K15" s="70">
        <v>0.75439999999999996</v>
      </c>
    </row>
    <row r="16" spans="1:11" x14ac:dyDescent="0.25">
      <c r="A16" s="45">
        <f t="shared" si="0"/>
        <v>41465</v>
      </c>
      <c r="B16" s="49"/>
      <c r="C16" s="50"/>
      <c r="D16" s="50"/>
      <c r="E16" s="50"/>
      <c r="F16" s="51"/>
      <c r="G16" s="113">
        <v>247.67400000000001</v>
      </c>
      <c r="H16" s="67">
        <v>26.042100000000001</v>
      </c>
      <c r="I16" s="49"/>
      <c r="J16" s="51"/>
      <c r="K16" s="70">
        <v>0.495</v>
      </c>
    </row>
    <row r="17" spans="1:11" x14ac:dyDescent="0.25">
      <c r="A17" s="45">
        <f t="shared" si="0"/>
        <v>41466</v>
      </c>
      <c r="B17" s="49"/>
      <c r="C17" s="50"/>
      <c r="D17" s="50"/>
      <c r="E17" s="50"/>
      <c r="F17" s="51"/>
      <c r="G17" s="113">
        <v>247.4556</v>
      </c>
      <c r="H17" s="67">
        <v>26.5425</v>
      </c>
      <c r="I17" s="49"/>
      <c r="J17" s="51"/>
      <c r="K17" s="70">
        <v>0.5262</v>
      </c>
    </row>
    <row r="18" spans="1:11" x14ac:dyDescent="0.25">
      <c r="A18" s="45">
        <f t="shared" si="0"/>
        <v>41467</v>
      </c>
      <c r="B18" s="49"/>
      <c r="C18" s="50"/>
      <c r="D18" s="50"/>
      <c r="E18" s="50"/>
      <c r="F18" s="51"/>
      <c r="G18" s="113">
        <v>248.18350000000001</v>
      </c>
      <c r="H18" s="67">
        <v>26.052399999999999</v>
      </c>
      <c r="I18" s="49"/>
      <c r="J18" s="51"/>
      <c r="K18" s="70">
        <v>0.57250000000000001</v>
      </c>
    </row>
    <row r="19" spans="1:11" x14ac:dyDescent="0.25">
      <c r="A19" s="45">
        <f t="shared" si="0"/>
        <v>41468</v>
      </c>
      <c r="B19" s="49"/>
      <c r="C19" s="50"/>
      <c r="D19" s="50"/>
      <c r="E19" s="50"/>
      <c r="F19" s="51"/>
      <c r="G19" s="113">
        <v>248.75399999999999</v>
      </c>
      <c r="H19" s="67">
        <v>25.108499999999999</v>
      </c>
      <c r="I19" s="49"/>
      <c r="J19" s="51"/>
      <c r="K19" s="70">
        <v>0.45569999999999999</v>
      </c>
    </row>
    <row r="20" spans="1:11" x14ac:dyDescent="0.25">
      <c r="A20" s="45">
        <f t="shared" si="0"/>
        <v>41469</v>
      </c>
      <c r="B20" s="49"/>
      <c r="C20" s="50"/>
      <c r="D20" s="50"/>
      <c r="E20" s="50"/>
      <c r="F20" s="51"/>
      <c r="G20" s="113">
        <v>247.7473</v>
      </c>
      <c r="H20" s="67">
        <v>25.412700000000001</v>
      </c>
      <c r="I20" s="49"/>
      <c r="J20" s="51"/>
      <c r="K20" s="70">
        <v>0.41789999999999999</v>
      </c>
    </row>
    <row r="21" spans="1:11" x14ac:dyDescent="0.25">
      <c r="A21" s="45">
        <f t="shared" si="0"/>
        <v>41470</v>
      </c>
      <c r="B21" s="49"/>
      <c r="C21" s="50"/>
      <c r="D21" s="50"/>
      <c r="E21" s="50"/>
      <c r="F21" s="51"/>
      <c r="G21" s="113">
        <v>247.84739999999999</v>
      </c>
      <c r="H21" s="67">
        <v>23.7864</v>
      </c>
      <c r="I21" s="49"/>
      <c r="J21" s="51"/>
      <c r="K21" s="70">
        <v>0.35749999999999998</v>
      </c>
    </row>
    <row r="22" spans="1:11" x14ac:dyDescent="0.25">
      <c r="A22" s="45">
        <f t="shared" si="0"/>
        <v>41471</v>
      </c>
      <c r="B22" s="49"/>
      <c r="C22" s="50"/>
      <c r="D22" s="50"/>
      <c r="E22" s="50"/>
      <c r="F22" s="51"/>
      <c r="G22" s="113">
        <v>246.9091</v>
      </c>
      <c r="H22" s="67">
        <v>23.491700000000002</v>
      </c>
      <c r="I22" s="49"/>
      <c r="J22" s="51"/>
      <c r="K22" s="70">
        <v>0.47760000000000002</v>
      </c>
    </row>
    <row r="23" spans="1:11" x14ac:dyDescent="0.25">
      <c r="A23" s="45">
        <f t="shared" si="0"/>
        <v>41472</v>
      </c>
      <c r="B23" s="49"/>
      <c r="C23" s="50"/>
      <c r="D23" s="50"/>
      <c r="E23" s="50"/>
      <c r="F23" s="51"/>
      <c r="G23" s="113">
        <v>247.1831</v>
      </c>
      <c r="H23" s="67">
        <v>21.161899999999999</v>
      </c>
      <c r="I23" s="49"/>
      <c r="J23" s="51"/>
      <c r="K23" s="70">
        <v>0.37980000000000003</v>
      </c>
    </row>
    <row r="24" spans="1:11" x14ac:dyDescent="0.25">
      <c r="A24" s="45">
        <f t="shared" si="0"/>
        <v>41473</v>
      </c>
      <c r="B24" s="49"/>
      <c r="C24" s="50"/>
      <c r="D24" s="50"/>
      <c r="E24" s="50"/>
      <c r="F24" s="51"/>
      <c r="G24" s="113">
        <v>247.28290000000001</v>
      </c>
      <c r="H24" s="67">
        <v>44.482300000000002</v>
      </c>
      <c r="I24" s="49"/>
      <c r="J24" s="51"/>
      <c r="K24" s="70">
        <v>0.38779999999999998</v>
      </c>
    </row>
    <row r="25" spans="1:11" x14ac:dyDescent="0.25">
      <c r="A25" s="45">
        <f t="shared" si="0"/>
        <v>41474</v>
      </c>
      <c r="B25" s="49"/>
      <c r="C25" s="50"/>
      <c r="D25" s="50"/>
      <c r="E25" s="50"/>
      <c r="F25" s="51"/>
      <c r="G25" s="113">
        <v>247.40690000000001</v>
      </c>
      <c r="H25" s="67">
        <v>16.595700000000001</v>
      </c>
      <c r="I25" s="49"/>
      <c r="J25" s="51"/>
      <c r="K25" s="70">
        <v>0.39100000000000001</v>
      </c>
    </row>
    <row r="26" spans="1:11" x14ac:dyDescent="0.25">
      <c r="A26" s="45">
        <f t="shared" si="0"/>
        <v>41475</v>
      </c>
      <c r="B26" s="49"/>
      <c r="C26" s="50"/>
      <c r="D26" s="50"/>
      <c r="E26" s="50"/>
      <c r="F26" s="51"/>
      <c r="G26" s="113">
        <v>246.79140000000001</v>
      </c>
      <c r="H26" s="67">
        <v>40.126100000000001</v>
      </c>
      <c r="I26" s="49"/>
      <c r="J26" s="51"/>
      <c r="K26" s="70">
        <v>0.42280000000000001</v>
      </c>
    </row>
    <row r="27" spans="1:11" x14ac:dyDescent="0.25">
      <c r="A27" s="45">
        <f t="shared" si="0"/>
        <v>41476</v>
      </c>
      <c r="B27" s="49"/>
      <c r="C27" s="50"/>
      <c r="D27" s="50"/>
      <c r="E27" s="50"/>
      <c r="F27" s="51"/>
      <c r="G27" s="113">
        <v>238.93</v>
      </c>
      <c r="H27" s="67">
        <v>177.8777</v>
      </c>
      <c r="I27" s="49"/>
      <c r="J27" s="51"/>
      <c r="K27" s="70">
        <v>0.50370000000000004</v>
      </c>
    </row>
    <row r="28" spans="1:11" x14ac:dyDescent="0.25">
      <c r="A28" s="45">
        <f t="shared" si="0"/>
        <v>41477</v>
      </c>
      <c r="B28" s="49"/>
      <c r="C28" s="50"/>
      <c r="D28" s="50"/>
      <c r="E28" s="50"/>
      <c r="F28" s="51"/>
      <c r="G28" s="113">
        <v>237.5557</v>
      </c>
      <c r="H28" s="67">
        <v>30.511900000000001</v>
      </c>
      <c r="I28" s="49"/>
      <c r="J28" s="51"/>
      <c r="K28" s="70">
        <v>0.44969999999999999</v>
      </c>
    </row>
    <row r="29" spans="1:11" x14ac:dyDescent="0.25">
      <c r="A29" s="45">
        <f t="shared" si="0"/>
        <v>41478</v>
      </c>
      <c r="B29" s="49"/>
      <c r="C29" s="50"/>
      <c r="D29" s="50"/>
      <c r="E29" s="50"/>
      <c r="F29" s="51"/>
      <c r="G29" s="113">
        <v>238.7842</v>
      </c>
      <c r="H29" s="67">
        <v>21.416899999999998</v>
      </c>
      <c r="I29" s="49"/>
      <c r="J29" s="51"/>
      <c r="K29" s="70">
        <v>0.43759999999999999</v>
      </c>
    </row>
    <row r="30" spans="1:11" x14ac:dyDescent="0.25">
      <c r="A30" s="45">
        <f t="shared" si="0"/>
        <v>41479</v>
      </c>
      <c r="B30" s="49"/>
      <c r="C30" s="50"/>
      <c r="D30" s="50"/>
      <c r="E30" s="50"/>
      <c r="F30" s="51"/>
      <c r="G30" s="113">
        <v>247.1695</v>
      </c>
      <c r="H30" s="67">
        <v>23.331299999999999</v>
      </c>
      <c r="I30" s="49"/>
      <c r="J30" s="51"/>
      <c r="K30" s="70">
        <v>0.48680000000000001</v>
      </c>
    </row>
    <row r="31" spans="1:11" x14ac:dyDescent="0.25">
      <c r="A31" s="45">
        <f t="shared" si="0"/>
        <v>41480</v>
      </c>
      <c r="B31" s="49"/>
      <c r="C31" s="50"/>
      <c r="D31" s="50"/>
      <c r="E31" s="50"/>
      <c r="F31" s="51"/>
      <c r="G31" s="113">
        <v>247.92150000000001</v>
      </c>
      <c r="H31" s="67">
        <v>23.9345</v>
      </c>
      <c r="I31" s="49"/>
      <c r="J31" s="51"/>
      <c r="K31" s="70">
        <v>0.38769999999999999</v>
      </c>
    </row>
    <row r="32" spans="1:11" x14ac:dyDescent="0.25">
      <c r="A32" s="45">
        <f t="shared" si="0"/>
        <v>41481</v>
      </c>
      <c r="B32" s="49"/>
      <c r="C32" s="50"/>
      <c r="D32" s="50"/>
      <c r="E32" s="50"/>
      <c r="F32" s="51"/>
      <c r="G32" s="113">
        <v>247.2801</v>
      </c>
      <c r="H32" s="67">
        <v>23.217600000000001</v>
      </c>
      <c r="I32" s="49"/>
      <c r="J32" s="51"/>
      <c r="K32" s="70">
        <v>0.37659999999999999</v>
      </c>
    </row>
    <row r="33" spans="1:11" x14ac:dyDescent="0.25">
      <c r="A33" s="45">
        <f t="shared" si="0"/>
        <v>41482</v>
      </c>
      <c r="B33" s="49"/>
      <c r="C33" s="50"/>
      <c r="D33" s="50"/>
      <c r="E33" s="50"/>
      <c r="F33" s="51"/>
      <c r="G33" s="113">
        <v>245.58580000000001</v>
      </c>
      <c r="H33" s="67">
        <v>21.496700000000001</v>
      </c>
      <c r="I33" s="49"/>
      <c r="J33" s="51"/>
      <c r="K33" s="70">
        <v>0.47589999999999999</v>
      </c>
    </row>
    <row r="34" spans="1:11" x14ac:dyDescent="0.25">
      <c r="A34" s="45">
        <f t="shared" si="0"/>
        <v>41483</v>
      </c>
      <c r="B34" s="49"/>
      <c r="C34" s="50"/>
      <c r="D34" s="50"/>
      <c r="E34" s="50"/>
      <c r="F34" s="51"/>
      <c r="G34" s="113">
        <v>236.49950000000001</v>
      </c>
      <c r="H34" s="67">
        <v>19.7272</v>
      </c>
      <c r="I34" s="49"/>
      <c r="J34" s="51"/>
      <c r="K34" s="70">
        <v>0.44009999999999999</v>
      </c>
    </row>
    <row r="35" spans="1:11" x14ac:dyDescent="0.25">
      <c r="A35" s="45">
        <f t="shared" si="0"/>
        <v>41484</v>
      </c>
      <c r="B35" s="49"/>
      <c r="C35" s="50"/>
      <c r="D35" s="50"/>
      <c r="E35" s="50"/>
      <c r="F35" s="51"/>
      <c r="G35" s="113">
        <v>239.81219999999999</v>
      </c>
      <c r="H35" s="67">
        <v>20.1098</v>
      </c>
      <c r="I35" s="49"/>
      <c r="J35" s="51"/>
      <c r="K35" s="70">
        <v>0.42720000000000002</v>
      </c>
    </row>
    <row r="36" spans="1:11" x14ac:dyDescent="0.25">
      <c r="A36" s="45">
        <f t="shared" si="0"/>
        <v>41485</v>
      </c>
      <c r="B36" s="49"/>
      <c r="C36" s="50"/>
      <c r="D36" s="50"/>
      <c r="E36" s="50"/>
      <c r="F36" s="51"/>
      <c r="G36" s="113">
        <v>245.28980000000001</v>
      </c>
      <c r="H36" s="67">
        <v>22.310099999999998</v>
      </c>
      <c r="I36" s="49"/>
      <c r="J36" s="51"/>
      <c r="K36" s="70">
        <v>0.61880000000000002</v>
      </c>
    </row>
    <row r="37" spans="1:11" x14ac:dyDescent="0.25">
      <c r="A37" s="56">
        <f t="shared" si="0"/>
        <v>41486</v>
      </c>
      <c r="B37" s="57"/>
      <c r="C37" s="58"/>
      <c r="D37" s="58"/>
      <c r="E37" s="58"/>
      <c r="F37" s="59"/>
      <c r="G37" s="112">
        <v>246.3475</v>
      </c>
      <c r="H37" s="60">
        <v>25.896799999999999</v>
      </c>
      <c r="I37" s="57"/>
      <c r="J37" s="59"/>
      <c r="K37" s="72">
        <v>0.50329999999999997</v>
      </c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249.1542</v>
      </c>
      <c r="H39" s="38">
        <f>+MAX(H7:H37)</f>
        <v>177.8777</v>
      </c>
      <c r="I39" s="38"/>
      <c r="J39" s="38"/>
      <c r="K39" s="38">
        <f>+MAX(K7:K37)</f>
        <v>1.1560999999999999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44"/>
      <c r="C41" s="145"/>
      <c r="D41" s="145"/>
      <c r="E41" s="145"/>
      <c r="F41" s="145"/>
      <c r="G41" s="145"/>
      <c r="H41" s="145"/>
      <c r="I41" s="145"/>
      <c r="J41" s="145"/>
      <c r="K41" s="146"/>
    </row>
    <row r="42" spans="1:11" x14ac:dyDescent="0.25">
      <c r="A42" s="13"/>
      <c r="B42" s="147"/>
      <c r="C42" s="148"/>
      <c r="D42" s="148"/>
      <c r="E42" s="148"/>
      <c r="F42" s="148"/>
      <c r="G42" s="148"/>
      <c r="H42" s="148"/>
      <c r="I42" s="148"/>
      <c r="J42" s="148"/>
      <c r="K42" s="149"/>
    </row>
    <row r="43" spans="1:11" x14ac:dyDescent="0.25">
      <c r="A43" s="13"/>
      <c r="B43" s="147"/>
      <c r="C43" s="148"/>
      <c r="D43" s="148"/>
      <c r="E43" s="148"/>
      <c r="F43" s="148"/>
      <c r="G43" s="148"/>
      <c r="H43" s="148"/>
      <c r="I43" s="148"/>
      <c r="J43" s="148"/>
      <c r="K43" s="149"/>
    </row>
    <row r="44" spans="1:11" x14ac:dyDescent="0.25">
      <c r="A44" s="13"/>
      <c r="B44" s="147"/>
      <c r="C44" s="148"/>
      <c r="D44" s="148"/>
      <c r="E44" s="148"/>
      <c r="F44" s="148"/>
      <c r="G44" s="148"/>
      <c r="H44" s="148"/>
      <c r="I44" s="148"/>
      <c r="J44" s="148"/>
      <c r="K44" s="149"/>
    </row>
    <row r="45" spans="1:11" x14ac:dyDescent="0.25">
      <c r="A45" s="13"/>
      <c r="B45" s="150"/>
      <c r="C45" s="151"/>
      <c r="D45" s="151"/>
      <c r="E45" s="151"/>
      <c r="F45" s="151"/>
      <c r="G45" s="151"/>
      <c r="H45" s="151"/>
      <c r="I45" s="151"/>
      <c r="J45" s="151"/>
      <c r="K45" s="15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2" zoomScale="60" zoomScaleNormal="100" workbookViewId="0">
      <selection activeCell="K23" sqref="K23"/>
    </sheetView>
  </sheetViews>
  <sheetFormatPr baseColWidth="10" defaultRowHeight="15" x14ac:dyDescent="0.25"/>
  <sheetData>
    <row r="1" spans="1:11" ht="32.25" customHeight="1" x14ac:dyDescent="0.25">
      <c r="A1" s="166" t="s">
        <v>28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x14ac:dyDescent="0.25">
      <c r="A2" s="143" t="s">
        <v>1</v>
      </c>
      <c r="B2" s="156"/>
      <c r="C2" s="142" t="s">
        <v>26</v>
      </c>
      <c r="D2" s="142"/>
      <c r="E2" s="142"/>
      <c r="F2" s="142"/>
      <c r="G2" s="142"/>
      <c r="H2" s="142"/>
      <c r="I2" s="142"/>
      <c r="J2" s="142"/>
      <c r="K2" s="142"/>
    </row>
    <row r="3" spans="1:11" x14ac:dyDescent="0.25">
      <c r="A3" s="143" t="s">
        <v>2</v>
      </c>
      <c r="B3" s="156"/>
      <c r="C3" s="142" t="s">
        <v>25</v>
      </c>
      <c r="D3" s="142"/>
      <c r="E3" s="142"/>
      <c r="F3" s="142"/>
      <c r="G3" s="142"/>
      <c r="H3" s="142"/>
      <c r="I3" s="142"/>
      <c r="J3" s="142"/>
      <c r="K3" s="142"/>
    </row>
    <row r="4" spans="1:11" x14ac:dyDescent="0.25">
      <c r="A4" s="143" t="s">
        <v>3</v>
      </c>
      <c r="B4" s="143"/>
      <c r="C4" s="142" t="s">
        <v>4</v>
      </c>
      <c r="D4" s="142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78" t="s">
        <v>15</v>
      </c>
    </row>
    <row r="7" spans="1:11" x14ac:dyDescent="0.25">
      <c r="A7" s="44">
        <v>41456</v>
      </c>
      <c r="B7" s="46"/>
      <c r="C7" s="47"/>
      <c r="D7" s="47"/>
      <c r="E7" s="47"/>
      <c r="F7" s="48"/>
      <c r="G7" s="127">
        <v>230.8501</v>
      </c>
      <c r="H7" s="52">
        <v>21.516500000000001</v>
      </c>
      <c r="I7" s="46"/>
      <c r="J7" s="48"/>
      <c r="K7" s="54">
        <v>4.3E-3</v>
      </c>
    </row>
    <row r="8" spans="1:11" x14ac:dyDescent="0.25">
      <c r="A8" s="45">
        <f>+A7+1</f>
        <v>41457</v>
      </c>
      <c r="B8" s="49"/>
      <c r="C8" s="50"/>
      <c r="D8" s="50"/>
      <c r="E8" s="50"/>
      <c r="F8" s="51"/>
      <c r="G8" s="123">
        <v>234.34460000000001</v>
      </c>
      <c r="H8" s="53">
        <v>19.274799999999999</v>
      </c>
      <c r="I8" s="49"/>
      <c r="J8" s="51"/>
      <c r="K8" s="55">
        <v>1.5E-3</v>
      </c>
    </row>
    <row r="9" spans="1:11" x14ac:dyDescent="0.25">
      <c r="A9" s="45">
        <f>+A8+1</f>
        <v>41458</v>
      </c>
      <c r="B9" s="49"/>
      <c r="C9" s="50"/>
      <c r="D9" s="50"/>
      <c r="E9" s="50"/>
      <c r="F9" s="51"/>
      <c r="G9" s="123">
        <v>233.19560000000001</v>
      </c>
      <c r="H9" s="53">
        <v>19.063199999999998</v>
      </c>
      <c r="I9" s="49"/>
      <c r="J9" s="51"/>
      <c r="K9" s="55">
        <v>3.5000000000000001E-3</v>
      </c>
    </row>
    <row r="10" spans="1:11" x14ac:dyDescent="0.25">
      <c r="A10" s="45">
        <f>+A9+1</f>
        <v>41459</v>
      </c>
      <c r="B10" s="49"/>
      <c r="C10" s="50"/>
      <c r="D10" s="50"/>
      <c r="E10" s="50"/>
      <c r="F10" s="51"/>
      <c r="G10" s="123">
        <v>233.3571</v>
      </c>
      <c r="H10" s="73">
        <v>22.388300000000001</v>
      </c>
      <c r="I10" s="49"/>
      <c r="J10" s="51"/>
      <c r="K10" s="55">
        <v>4.4000000000000003E-3</v>
      </c>
    </row>
    <row r="11" spans="1:11" x14ac:dyDescent="0.25">
      <c r="A11" s="45">
        <f t="shared" ref="A11:A37" si="0">+A10+1</f>
        <v>41460</v>
      </c>
      <c r="B11" s="49"/>
      <c r="C11" s="50"/>
      <c r="D11" s="50"/>
      <c r="E11" s="50"/>
      <c r="F11" s="51"/>
      <c r="G11" s="123">
        <v>242.28100000000001</v>
      </c>
      <c r="H11" s="53">
        <v>22.665099999999999</v>
      </c>
      <c r="I11" s="49"/>
      <c r="J11" s="51"/>
      <c r="K11" s="55">
        <v>7.7999999999999996E-3</v>
      </c>
    </row>
    <row r="12" spans="1:11" x14ac:dyDescent="0.25">
      <c r="A12" s="45">
        <f t="shared" si="0"/>
        <v>41461</v>
      </c>
      <c r="B12" s="49"/>
      <c r="C12" s="50"/>
      <c r="D12" s="50"/>
      <c r="E12" s="50"/>
      <c r="F12" s="51"/>
      <c r="G12" s="123">
        <v>230.8081</v>
      </c>
      <c r="H12" s="53">
        <v>22.262</v>
      </c>
      <c r="I12" s="49"/>
      <c r="J12" s="51"/>
      <c r="K12" s="55">
        <v>8.3000000000000001E-3</v>
      </c>
    </row>
    <row r="13" spans="1:11" x14ac:dyDescent="0.25">
      <c r="A13" s="45">
        <f t="shared" si="0"/>
        <v>41462</v>
      </c>
      <c r="B13" s="49"/>
      <c r="C13" s="50"/>
      <c r="D13" s="50"/>
      <c r="E13" s="50"/>
      <c r="F13" s="51"/>
      <c r="G13" s="123">
        <v>231.404</v>
      </c>
      <c r="H13" s="53">
        <v>22.781600000000001</v>
      </c>
      <c r="I13" s="49"/>
      <c r="J13" s="51"/>
      <c r="K13" s="55">
        <v>1.0999999999999999E-2</v>
      </c>
    </row>
    <row r="14" spans="1:11" x14ac:dyDescent="0.25">
      <c r="A14" s="45">
        <f t="shared" si="0"/>
        <v>41463</v>
      </c>
      <c r="B14" s="49"/>
      <c r="C14" s="50"/>
      <c r="D14" s="50"/>
      <c r="E14" s="50"/>
      <c r="F14" s="51"/>
      <c r="G14" s="123">
        <v>232.08349999999999</v>
      </c>
      <c r="H14" s="53">
        <v>22.047599999999999</v>
      </c>
      <c r="I14" s="49"/>
      <c r="J14" s="51"/>
      <c r="K14" s="55">
        <v>4.5999999999999999E-3</v>
      </c>
    </row>
    <row r="15" spans="1:11" x14ac:dyDescent="0.25">
      <c r="A15" s="45">
        <f t="shared" si="0"/>
        <v>41464</v>
      </c>
      <c r="B15" s="49"/>
      <c r="C15" s="50"/>
      <c r="D15" s="50"/>
      <c r="E15" s="50"/>
      <c r="F15" s="51"/>
      <c r="G15" s="123">
        <v>230.9659</v>
      </c>
      <c r="H15" s="53">
        <v>23.071899999999999</v>
      </c>
      <c r="I15" s="49"/>
      <c r="J15" s="51"/>
      <c r="K15" s="55">
        <v>6.1000000000000004E-3</v>
      </c>
    </row>
    <row r="16" spans="1:11" x14ac:dyDescent="0.25">
      <c r="A16" s="45">
        <f t="shared" si="0"/>
        <v>41465</v>
      </c>
      <c r="B16" s="49"/>
      <c r="C16" s="50"/>
      <c r="D16" s="50"/>
      <c r="E16" s="50"/>
      <c r="F16" s="51"/>
      <c r="G16" s="123">
        <v>233.19479999999999</v>
      </c>
      <c r="H16" s="53">
        <v>24.240500000000001</v>
      </c>
      <c r="I16" s="49"/>
      <c r="J16" s="51"/>
      <c r="K16" s="55">
        <v>7.9000000000000008E-3</v>
      </c>
    </row>
    <row r="17" spans="1:11" x14ac:dyDescent="0.25">
      <c r="A17" s="45">
        <f t="shared" si="0"/>
        <v>41466</v>
      </c>
      <c r="B17" s="49"/>
      <c r="C17" s="50"/>
      <c r="D17" s="50"/>
      <c r="E17" s="50"/>
      <c r="F17" s="51"/>
      <c r="G17" s="123">
        <v>242.5461</v>
      </c>
      <c r="H17" s="53">
        <v>24.520199999999999</v>
      </c>
      <c r="I17" s="49"/>
      <c r="J17" s="51"/>
      <c r="K17" s="55">
        <v>4.1999999999999997E-3</v>
      </c>
    </row>
    <row r="18" spans="1:11" x14ac:dyDescent="0.25">
      <c r="A18" s="45">
        <f t="shared" si="0"/>
        <v>41467</v>
      </c>
      <c r="B18" s="49"/>
      <c r="C18" s="50"/>
      <c r="D18" s="50"/>
      <c r="E18" s="50"/>
      <c r="F18" s="51"/>
      <c r="G18" s="123">
        <v>231.7302</v>
      </c>
      <c r="H18" s="53">
        <v>24.056799999999999</v>
      </c>
      <c r="I18" s="49"/>
      <c r="J18" s="51"/>
      <c r="K18" s="55">
        <v>6.0000000000000001E-3</v>
      </c>
    </row>
    <row r="19" spans="1:11" x14ac:dyDescent="0.25">
      <c r="A19" s="45">
        <f t="shared" si="0"/>
        <v>41468</v>
      </c>
      <c r="B19" s="49"/>
      <c r="C19" s="50"/>
      <c r="D19" s="50"/>
      <c r="E19" s="50"/>
      <c r="F19" s="51"/>
      <c r="G19" s="123">
        <v>233.33269999999999</v>
      </c>
      <c r="H19" s="53">
        <v>23.1113</v>
      </c>
      <c r="I19" s="49"/>
      <c r="J19" s="51"/>
      <c r="K19" s="55">
        <v>7.9000000000000008E-3</v>
      </c>
    </row>
    <row r="20" spans="1:11" x14ac:dyDescent="0.25">
      <c r="A20" s="45">
        <f t="shared" si="0"/>
        <v>41469</v>
      </c>
      <c r="B20" s="49"/>
      <c r="C20" s="50"/>
      <c r="D20" s="50"/>
      <c r="E20" s="50"/>
      <c r="F20" s="51"/>
      <c r="G20" s="123">
        <v>235.61269999999999</v>
      </c>
      <c r="H20" s="53">
        <v>23.3919</v>
      </c>
      <c r="I20" s="49"/>
      <c r="J20" s="51"/>
      <c r="K20" s="55">
        <v>9.1999999999999998E-3</v>
      </c>
    </row>
    <row r="21" spans="1:11" x14ac:dyDescent="0.25">
      <c r="A21" s="45">
        <f t="shared" si="0"/>
        <v>41470</v>
      </c>
      <c r="B21" s="49"/>
      <c r="C21" s="50"/>
      <c r="D21" s="50"/>
      <c r="E21" s="50"/>
      <c r="F21" s="51"/>
      <c r="G21" s="123">
        <v>234.94569999999999</v>
      </c>
      <c r="H21" s="53">
        <v>22.145299999999999</v>
      </c>
      <c r="I21" s="49"/>
      <c r="J21" s="51"/>
      <c r="K21" s="55">
        <v>2.0000000000000001E-4</v>
      </c>
    </row>
    <row r="22" spans="1:11" x14ac:dyDescent="0.25">
      <c r="A22" s="45">
        <f t="shared" si="0"/>
        <v>41471</v>
      </c>
      <c r="B22" s="49"/>
      <c r="C22" s="50"/>
      <c r="D22" s="50"/>
      <c r="E22" s="50"/>
      <c r="F22" s="51"/>
      <c r="G22" s="123">
        <v>231.8904</v>
      </c>
      <c r="H22" s="53">
        <v>21.883400000000002</v>
      </c>
      <c r="I22" s="49"/>
      <c r="J22" s="51"/>
      <c r="K22" s="55">
        <v>1.5E-3</v>
      </c>
    </row>
    <row r="23" spans="1:11" x14ac:dyDescent="0.25">
      <c r="A23" s="45">
        <f t="shared" si="0"/>
        <v>41472</v>
      </c>
      <c r="B23" s="49"/>
      <c r="C23" s="50"/>
      <c r="D23" s="50"/>
      <c r="E23" s="50"/>
      <c r="F23" s="51"/>
      <c r="G23" s="123">
        <v>233.40270000000001</v>
      </c>
      <c r="H23" s="53">
        <v>19.768799999999999</v>
      </c>
      <c r="I23" s="49"/>
      <c r="J23" s="51"/>
      <c r="K23" s="55">
        <v>0</v>
      </c>
    </row>
    <row r="24" spans="1:11" x14ac:dyDescent="0.25">
      <c r="A24" s="45">
        <f t="shared" si="0"/>
        <v>41473</v>
      </c>
      <c r="B24" s="49"/>
      <c r="C24" s="50"/>
      <c r="D24" s="50"/>
      <c r="E24" s="50"/>
      <c r="F24" s="51"/>
      <c r="G24" s="123">
        <v>236.0232</v>
      </c>
      <c r="H24" s="53">
        <v>11.6386</v>
      </c>
      <c r="I24" s="49"/>
      <c r="J24" s="51"/>
      <c r="K24" s="55">
        <v>0</v>
      </c>
    </row>
    <row r="25" spans="1:11" x14ac:dyDescent="0.25">
      <c r="A25" s="45">
        <f t="shared" si="0"/>
        <v>41474</v>
      </c>
      <c r="B25" s="49"/>
      <c r="C25" s="50"/>
      <c r="D25" s="50"/>
      <c r="E25" s="50"/>
      <c r="F25" s="51"/>
      <c r="G25" s="123">
        <v>233.34880000000001</v>
      </c>
      <c r="H25" s="53">
        <v>13.7807</v>
      </c>
      <c r="I25" s="49"/>
      <c r="J25" s="51"/>
      <c r="K25" s="55">
        <v>8.0000000000000004E-4</v>
      </c>
    </row>
    <row r="26" spans="1:11" x14ac:dyDescent="0.25">
      <c r="A26" s="45">
        <f t="shared" si="0"/>
        <v>41475</v>
      </c>
      <c r="B26" s="49"/>
      <c r="C26" s="50"/>
      <c r="D26" s="50"/>
      <c r="E26" s="50"/>
      <c r="F26" s="51"/>
      <c r="G26" s="123">
        <v>230.1748</v>
      </c>
      <c r="H26" s="53">
        <v>20.32</v>
      </c>
      <c r="I26" s="49"/>
      <c r="J26" s="51"/>
      <c r="K26" s="55">
        <v>1.5E-3</v>
      </c>
    </row>
    <row r="27" spans="1:11" x14ac:dyDescent="0.25">
      <c r="A27" s="45">
        <f t="shared" si="0"/>
        <v>41476</v>
      </c>
      <c r="B27" s="49"/>
      <c r="C27" s="50"/>
      <c r="D27" s="50"/>
      <c r="E27" s="50"/>
      <c r="F27" s="51"/>
      <c r="G27" s="123">
        <v>230.30969999999999</v>
      </c>
      <c r="H27" s="53">
        <v>60.962000000000003</v>
      </c>
      <c r="I27" s="49"/>
      <c r="J27" s="51"/>
      <c r="K27" s="55">
        <v>4.8999999999999998E-3</v>
      </c>
    </row>
    <row r="28" spans="1:11" x14ac:dyDescent="0.25">
      <c r="A28" s="45">
        <f t="shared" si="0"/>
        <v>41477</v>
      </c>
      <c r="B28" s="49"/>
      <c r="C28" s="50"/>
      <c r="D28" s="50"/>
      <c r="E28" s="50"/>
      <c r="F28" s="51"/>
      <c r="G28" s="123">
        <v>230.6292</v>
      </c>
      <c r="H28" s="53">
        <v>18.484500000000001</v>
      </c>
      <c r="I28" s="49"/>
      <c r="J28" s="51"/>
      <c r="K28" s="55">
        <v>1.8E-3</v>
      </c>
    </row>
    <row r="29" spans="1:11" x14ac:dyDescent="0.25">
      <c r="A29" s="45">
        <f t="shared" si="0"/>
        <v>41478</v>
      </c>
      <c r="B29" s="49"/>
      <c r="C29" s="50"/>
      <c r="D29" s="50"/>
      <c r="E29" s="50"/>
      <c r="F29" s="51"/>
      <c r="G29" s="123">
        <v>226.7577</v>
      </c>
      <c r="H29" s="73">
        <v>19.765499999999999</v>
      </c>
      <c r="I29" s="49"/>
      <c r="J29" s="51"/>
      <c r="K29" s="55">
        <v>4.7000000000000002E-3</v>
      </c>
    </row>
    <row r="30" spans="1:11" x14ac:dyDescent="0.25">
      <c r="A30" s="45">
        <f t="shared" si="0"/>
        <v>41479</v>
      </c>
      <c r="B30" s="49"/>
      <c r="C30" s="50"/>
      <c r="D30" s="50"/>
      <c r="E30" s="50"/>
      <c r="F30" s="51"/>
      <c r="G30" s="123">
        <v>231.13419999999999</v>
      </c>
      <c r="H30" s="53">
        <v>21.541699999999999</v>
      </c>
      <c r="I30" s="49"/>
      <c r="J30" s="51"/>
      <c r="K30" s="55">
        <v>5.1000000000000004E-3</v>
      </c>
    </row>
    <row r="31" spans="1:11" x14ac:dyDescent="0.25">
      <c r="A31" s="45">
        <f t="shared" si="0"/>
        <v>41480</v>
      </c>
      <c r="B31" s="49"/>
      <c r="C31" s="50"/>
      <c r="D31" s="50"/>
      <c r="E31" s="50"/>
      <c r="F31" s="51"/>
      <c r="G31" s="123">
        <v>228.69759999999999</v>
      </c>
      <c r="H31" s="53">
        <v>22.0992</v>
      </c>
      <c r="I31" s="49"/>
      <c r="J31" s="51"/>
      <c r="K31" s="55">
        <v>1.38E-2</v>
      </c>
    </row>
    <row r="32" spans="1:11" x14ac:dyDescent="0.25">
      <c r="A32" s="45">
        <f t="shared" si="0"/>
        <v>41481</v>
      </c>
      <c r="B32" s="49"/>
      <c r="C32" s="50"/>
      <c r="D32" s="50"/>
      <c r="E32" s="50"/>
      <c r="F32" s="51"/>
      <c r="G32" s="123">
        <v>228.8698</v>
      </c>
      <c r="H32" s="53">
        <v>21.223099999999999</v>
      </c>
      <c r="I32" s="49"/>
      <c r="J32" s="51"/>
      <c r="K32" s="55">
        <v>2.3E-3</v>
      </c>
    </row>
    <row r="33" spans="1:11" x14ac:dyDescent="0.25">
      <c r="A33" s="45">
        <f t="shared" si="0"/>
        <v>41482</v>
      </c>
      <c r="B33" s="49"/>
      <c r="C33" s="50"/>
      <c r="D33" s="50"/>
      <c r="E33" s="50"/>
      <c r="F33" s="51"/>
      <c r="G33" s="123">
        <v>233.12350000000001</v>
      </c>
      <c r="H33" s="53">
        <v>19.8352</v>
      </c>
      <c r="I33" s="49"/>
      <c r="J33" s="51"/>
      <c r="K33" s="55">
        <v>1.0999999999999999E-2</v>
      </c>
    </row>
    <row r="34" spans="1:11" x14ac:dyDescent="0.25">
      <c r="A34" s="45">
        <f t="shared" si="0"/>
        <v>41483</v>
      </c>
      <c r="B34" s="49"/>
      <c r="C34" s="50"/>
      <c r="D34" s="50"/>
      <c r="E34" s="50"/>
      <c r="F34" s="51"/>
      <c r="G34" s="123">
        <v>230.46619999999999</v>
      </c>
      <c r="H34" s="53">
        <v>18.215800000000002</v>
      </c>
      <c r="I34" s="49"/>
      <c r="J34" s="51"/>
      <c r="K34" s="55">
        <v>9.2999999999999992E-3</v>
      </c>
    </row>
    <row r="35" spans="1:11" x14ac:dyDescent="0.25">
      <c r="A35" s="45">
        <f t="shared" si="0"/>
        <v>41484</v>
      </c>
      <c r="B35" s="49"/>
      <c r="C35" s="50"/>
      <c r="D35" s="50"/>
      <c r="E35" s="50"/>
      <c r="F35" s="51"/>
      <c r="G35" s="123">
        <v>228.68969999999999</v>
      </c>
      <c r="H35" s="53">
        <v>18.5029</v>
      </c>
      <c r="I35" s="49"/>
      <c r="J35" s="51"/>
      <c r="K35" s="55">
        <v>2.69E-2</v>
      </c>
    </row>
    <row r="36" spans="1:11" x14ac:dyDescent="0.25">
      <c r="A36" s="45">
        <f t="shared" si="0"/>
        <v>41485</v>
      </c>
      <c r="B36" s="49"/>
      <c r="C36" s="50"/>
      <c r="D36" s="50"/>
      <c r="E36" s="50"/>
      <c r="F36" s="51"/>
      <c r="G36" s="123">
        <v>229.62649999999999</v>
      </c>
      <c r="H36" s="53">
        <v>20.3598</v>
      </c>
      <c r="I36" s="49"/>
      <c r="J36" s="51"/>
      <c r="K36" s="55">
        <v>1.9599999999999999E-2</v>
      </c>
    </row>
    <row r="37" spans="1:11" x14ac:dyDescent="0.25">
      <c r="A37" s="56">
        <f t="shared" si="0"/>
        <v>41486</v>
      </c>
      <c r="B37" s="57"/>
      <c r="C37" s="58"/>
      <c r="D37" s="58"/>
      <c r="E37" s="58"/>
      <c r="F37" s="59"/>
      <c r="G37" s="124">
        <v>235.4623</v>
      </c>
      <c r="H37" s="60">
        <v>23.960799999999999</v>
      </c>
      <c r="I37" s="57"/>
      <c r="J37" s="59"/>
      <c r="K37" s="71">
        <v>2.2800000000000001E-2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226.7577</v>
      </c>
      <c r="H39" s="38">
        <f>+MIN(H7:H37)</f>
        <v>11.6386</v>
      </c>
      <c r="I39" s="38"/>
      <c r="J39" s="38"/>
      <c r="K39" s="38">
        <f>+MIN(K7:K37)</f>
        <v>0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7"/>
      <c r="C41" s="158"/>
      <c r="D41" s="158"/>
      <c r="E41" s="158"/>
      <c r="F41" s="158"/>
      <c r="G41" s="158"/>
      <c r="H41" s="158"/>
      <c r="I41" s="158"/>
      <c r="J41" s="158"/>
      <c r="K41" s="159"/>
    </row>
    <row r="42" spans="1:11" x14ac:dyDescent="0.25">
      <c r="A42" s="13"/>
      <c r="B42" s="160"/>
      <c r="C42" s="161"/>
      <c r="D42" s="161"/>
      <c r="E42" s="161"/>
      <c r="F42" s="161"/>
      <c r="G42" s="161"/>
      <c r="H42" s="161"/>
      <c r="I42" s="161"/>
      <c r="J42" s="161"/>
      <c r="K42" s="162"/>
    </row>
    <row r="43" spans="1:11" x14ac:dyDescent="0.25">
      <c r="A43" s="13"/>
      <c r="B43" s="160"/>
      <c r="C43" s="161"/>
      <c r="D43" s="161"/>
      <c r="E43" s="161"/>
      <c r="F43" s="161"/>
      <c r="G43" s="161"/>
      <c r="H43" s="161"/>
      <c r="I43" s="161"/>
      <c r="J43" s="161"/>
      <c r="K43" s="162"/>
    </row>
    <row r="44" spans="1:11" x14ac:dyDescent="0.25">
      <c r="A44" s="13"/>
      <c r="B44" s="160"/>
      <c r="C44" s="161"/>
      <c r="D44" s="161"/>
      <c r="E44" s="161"/>
      <c r="F44" s="161"/>
      <c r="G44" s="161"/>
      <c r="H44" s="161"/>
      <c r="I44" s="161"/>
      <c r="J44" s="161"/>
      <c r="K44" s="162"/>
    </row>
    <row r="45" spans="1:11" x14ac:dyDescent="0.25">
      <c r="A45" s="13"/>
      <c r="B45" s="163"/>
      <c r="C45" s="164"/>
      <c r="D45" s="164"/>
      <c r="E45" s="164"/>
      <c r="F45" s="164"/>
      <c r="G45" s="164"/>
      <c r="H45" s="164"/>
      <c r="I45" s="164"/>
      <c r="J45" s="164"/>
      <c r="K45" s="165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2013-01-10T22:14:32Z</cp:lastPrinted>
  <dcterms:created xsi:type="dcterms:W3CDTF">2012-06-19T15:23:28Z</dcterms:created>
  <dcterms:modified xsi:type="dcterms:W3CDTF">2015-06-11T20:43:57Z</dcterms:modified>
</cp:coreProperties>
</file>