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CHIHUAHUA, S. DE R.L. DE C.V\2012\07-2012\"/>
    </mc:Choice>
  </mc:AlternateContent>
  <bookViews>
    <workbookView xWindow="-15" yWindow="-15" windowWidth="10260" windowHeight="8115" activeTab="1"/>
  </bookViews>
  <sheets>
    <sheet name="Gloria a Dios" sheetId="7" r:id="rId1"/>
    <sheet name="Samalayuca" sheetId="8" r:id="rId2"/>
  </sheets>
  <externalReferences>
    <externalReference r:id="rId3"/>
  </externalReferences>
  <definedNames>
    <definedName name="_xlnm.Print_Area" localSheetId="0">'Gloria a Dios'!$A$1:$O$52</definedName>
    <definedName name="_xlnm.Print_Area" localSheetId="1">Samalayuca!$A$1:$O$53</definedName>
    <definedName name="regiones">[1]Promedios!$Q$4:$Q$5</definedName>
  </definedNames>
  <calcPr calcId="152511"/>
</workbook>
</file>

<file path=xl/calcChain.xml><?xml version="1.0" encoding="utf-8"?>
<calcChain xmlns="http://schemas.openxmlformats.org/spreadsheetml/2006/main">
  <c r="A8" i="8" l="1"/>
  <c r="A9" i="7"/>
  <c r="A10" i="7" s="1"/>
  <c r="N44" i="8"/>
  <c r="M44" i="8"/>
  <c r="N43" i="8"/>
  <c r="M43" i="8"/>
  <c r="N42" i="8"/>
  <c r="M42" i="8"/>
  <c r="N41" i="8"/>
  <c r="M41" i="8"/>
  <c r="N44" i="7"/>
  <c r="M44" i="7"/>
  <c r="N43" i="7"/>
  <c r="M43" i="7"/>
  <c r="N42" i="7"/>
  <c r="N41" i="7"/>
  <c r="M41" i="7"/>
  <c r="A11" i="7" l="1"/>
  <c r="A10" i="8"/>
  <c r="A9" i="8"/>
  <c r="K44" i="8"/>
  <c r="J44" i="8"/>
  <c r="I44" i="8"/>
  <c r="H44" i="8"/>
  <c r="G44" i="8"/>
  <c r="F44" i="8"/>
  <c r="E44" i="8"/>
  <c r="D44" i="8"/>
  <c r="C44" i="8"/>
  <c r="B44" i="8"/>
  <c r="K43" i="8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K44" i="7"/>
  <c r="J44" i="7"/>
  <c r="I44" i="7"/>
  <c r="H44" i="7"/>
  <c r="G44" i="7"/>
  <c r="F44" i="7"/>
  <c r="E44" i="7"/>
  <c r="D44" i="7"/>
  <c r="C44" i="7"/>
  <c r="B44" i="7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  <c r="A12" i="7" l="1"/>
  <c r="A11" i="8"/>
  <c r="A13" i="7" l="1"/>
  <c r="A12" i="8"/>
  <c r="A14" i="7" l="1"/>
  <c r="A13" i="8"/>
  <c r="A15" i="7" l="1"/>
  <c r="A14" i="8"/>
  <c r="A16" i="7" l="1"/>
  <c r="A15" i="8"/>
  <c r="A17" i="7" l="1"/>
  <c r="A16" i="8"/>
  <c r="A18" i="7" l="1"/>
  <c r="A17" i="8"/>
  <c r="A19" i="7" l="1"/>
  <c r="A18" i="8"/>
  <c r="A20" i="7" l="1"/>
  <c r="A19" i="8"/>
  <c r="A21" i="7" l="1"/>
  <c r="A20" i="8"/>
  <c r="A22" i="7" l="1"/>
  <c r="A21" i="8"/>
  <c r="A23" i="7" l="1"/>
  <c r="A22" i="8"/>
  <c r="A24" i="7" l="1"/>
  <c r="A23" i="8"/>
  <c r="A25" i="7" l="1"/>
  <c r="A24" i="8"/>
  <c r="A26" i="7" l="1"/>
  <c r="A25" i="8"/>
  <c r="A27" i="7" l="1"/>
  <c r="A26" i="8"/>
  <c r="A28" i="7" l="1"/>
  <c r="A27" i="8"/>
  <c r="A29" i="7" l="1"/>
  <c r="A28" i="8"/>
  <c r="A30" i="7" l="1"/>
  <c r="A29" i="8"/>
  <c r="A31" i="7" l="1"/>
  <c r="A30" i="8"/>
  <c r="A32" i="7" l="1"/>
  <c r="A31" i="8"/>
  <c r="A33" i="7" l="1"/>
  <c r="A32" i="8"/>
  <c r="A34" i="7" l="1"/>
  <c r="A33" i="8"/>
  <c r="A35" i="7" l="1"/>
  <c r="A34" i="8"/>
  <c r="A36" i="7" l="1"/>
  <c r="A35" i="8"/>
  <c r="A37" i="7" l="1"/>
  <c r="A36" i="8"/>
  <c r="A37" i="8" l="1"/>
  <c r="A38" i="7"/>
  <c r="A38" i="8" s="1"/>
</calcChain>
</file>

<file path=xl/sharedStrings.xml><?xml version="1.0" encoding="utf-8"?>
<sst xmlns="http://schemas.openxmlformats.org/spreadsheetml/2006/main" count="52" uniqueCount="27">
  <si>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</si>
  <si>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</si>
  <si>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</si>
  <si>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</si>
  <si>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</si>
  <si>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</si>
  <si>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</si>
  <si>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</si>
  <si>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</si>
  <si>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</si>
  <si>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</si>
  <si>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</si>
  <si>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</si>
  <si>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</si>
  <si>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</si>
  <si>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</si>
  <si>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</si>
  <si>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</si>
  <si>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</si>
  <si>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</si>
  <si>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</si>
  <si>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</si>
  <si>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</si>
  <si>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</si>
  <si>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GLORIA A DIOS</t>
  </si>
  <si>
    <t>SAMALAYUCA</t>
  </si>
  <si>
    <t>GASODUCTOS DE CHIHUAHUA  S. DE R.L.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</si>
</sst>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/>
  </cellStyleXfs>
  <cellXfs count="67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7" xfId="0" applyNumberFormat="1" applyFont="1" applyBorder="1" applyProtection="1">
      <protection locked="0"/>
    </xf>
    <xf numFmtId="165" fontId="10" fillId="0" borderId="5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3" xfId="0" applyNumberFormat="1" applyFont="1" applyBorder="1" applyProtection="1">
      <protection locked="0"/>
    </xf>
    <xf numFmtId="165" fontId="10" fillId="0" borderId="24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9" fillId="0" borderId="26" xfId="0" applyNumberFormat="1" applyFont="1" applyFill="1" applyBorder="1" applyAlignment="1" applyProtection="1">
      <alignment horizontal="left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4" fontId="9" fillId="0" borderId="27" xfId="0" applyNumberFormat="1" applyFont="1" applyFill="1" applyBorder="1" applyAlignment="1" applyProtection="1">
      <alignment horizontal="left"/>
      <protection locked="0"/>
    </xf>
    <xf numFmtId="165" fontId="10" fillId="0" borderId="13" xfId="1" applyNumberFormat="1" applyFont="1" applyBorder="1" applyAlignment="1" applyProtection="1">
      <alignment horizontal="center" vertical="center"/>
      <protection locked="0"/>
    </xf>
    <xf numFmtId="165" fontId="10" fillId="0" borderId="24" xfId="1" applyNumberFormat="1" applyFont="1" applyBorder="1" applyAlignment="1" applyProtection="1">
      <alignment horizontal="center" vertical="center"/>
      <protection locked="0"/>
    </xf>
    <xf numFmtId="165" fontId="10" fillId="0" borderId="12" xfId="1" applyNumberFormat="1" applyFont="1" applyFill="1" applyBorder="1" applyAlignment="1" applyProtection="1">
      <alignment horizontal="center" vertical="center"/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30" xfId="0" applyNumberFormat="1" applyFont="1" applyBorder="1" applyProtection="1">
      <protection locked="0"/>
    </xf>
    <xf numFmtId="0" fontId="5" fillId="0" borderId="31" xfId="0" applyFont="1" applyFill="1" applyBorder="1"/>
    <xf numFmtId="0" fontId="5" fillId="0" borderId="32" xfId="0" applyFont="1" applyFill="1" applyBorder="1"/>
    <xf numFmtId="0" fontId="5" fillId="0" borderId="26" xfId="0" applyFont="1" applyFill="1" applyBorder="1"/>
    <xf numFmtId="0" fontId="5" fillId="0" borderId="27" xfId="0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65" fontId="10" fillId="0" borderId="0" xfId="0" applyNumberFormat="1" applyFont="1" applyBorder="1" applyProtection="1">
      <protection locked="0"/>
    </xf>
    <xf numFmtId="0" fontId="6" fillId="4" borderId="14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165" fontId="10" fillId="0" borderId="33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6" fillId="0" borderId="9" xfId="0" applyFont="1" applyBorder="1" applyAlignment="1">
      <alignment horizontal="left" vertical="center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right" vertical="center"/>
    </xf>
  </cellXfs>
  <cellStyles count="3">
    <cellStyle name="=C:\WINNT\SYSTEM32\COMMAND.COM 2 2" xfId="2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1</xdr:row>
      <xdr:rowOff>104775</xdr:rowOff>
    </xdr:from>
    <xdr:to>
      <xdr:col>13</xdr:col>
      <xdr:colOff>647432</xdr:colOff>
      <xdr:row>4</xdr:row>
      <xdr:rowOff>139753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3325" y="514350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333374</xdr:colOff>
      <xdr:row>1</xdr:row>
      <xdr:rowOff>107897</xdr:rowOff>
    </xdr:from>
    <xdr:to>
      <xdr:col>13</xdr:col>
      <xdr:colOff>637906</xdr:colOff>
      <xdr:row>4</xdr:row>
      <xdr:rowOff>142875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99" y="517472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view="pageBreakPreview" zoomScale="60" zoomScaleNormal="90" workbookViewId="0">
      <selection sqref="A1:N1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9" ht="32.25" customHeight="1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</row>
    <row r="2" spans="1:19" s="25" customFormat="1" ht="9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9" x14ac:dyDescent="0.25">
      <c r="A3" s="64" t="s">
        <v>1</v>
      </c>
      <c r="B3" s="64"/>
      <c r="C3" s="65" t="s">
        <v>26</v>
      </c>
      <c r="D3" s="65"/>
      <c r="E3" s="65"/>
      <c r="F3" s="65"/>
      <c r="G3" s="65"/>
      <c r="H3" s="65"/>
      <c r="I3" s="65"/>
      <c r="J3" s="65"/>
      <c r="K3" s="65"/>
      <c r="L3" s="1"/>
      <c r="M3" s="2"/>
      <c r="N3" s="2"/>
    </row>
    <row r="4" spans="1:19" x14ac:dyDescent="0.25">
      <c r="A4" s="66" t="s">
        <v>2</v>
      </c>
      <c r="B4" s="64"/>
      <c r="C4" s="65" t="s">
        <v>24</v>
      </c>
      <c r="D4" s="65"/>
      <c r="E4" s="65"/>
      <c r="F4" s="65"/>
      <c r="G4" s="65"/>
      <c r="H4" s="65"/>
      <c r="I4" s="65"/>
      <c r="J4" s="65"/>
      <c r="K4" s="65"/>
      <c r="L4" s="1"/>
      <c r="M4" s="2"/>
      <c r="N4" s="2"/>
    </row>
    <row r="5" spans="1:19" x14ac:dyDescent="0.25">
      <c r="A5" s="66" t="s">
        <v>3</v>
      </c>
      <c r="B5" s="66"/>
      <c r="C5" s="65" t="s">
        <v>4</v>
      </c>
      <c r="D5" s="65"/>
      <c r="E5" s="23"/>
      <c r="F5" s="23"/>
      <c r="G5" s="23"/>
      <c r="H5" s="23"/>
      <c r="I5" s="23"/>
      <c r="J5" s="23"/>
      <c r="K5" s="23"/>
      <c r="L5" s="3"/>
    </row>
    <row r="6" spans="1:19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9" ht="39" thickBot="1" x14ac:dyDescent="0.3">
      <c r="A7" s="27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28" t="s">
        <v>15</v>
      </c>
      <c r="L7" s="6"/>
      <c r="M7" s="46" t="s">
        <v>16</v>
      </c>
      <c r="N7" s="47" t="s">
        <v>17</v>
      </c>
    </row>
    <row r="8" spans="1:19" x14ac:dyDescent="0.25">
      <c r="A8" s="29">
        <v>41091</v>
      </c>
      <c r="B8" s="7">
        <v>92.448700000000002</v>
      </c>
      <c r="C8" s="8">
        <v>0.25459999999999999</v>
      </c>
      <c r="D8" s="8">
        <v>2.1492</v>
      </c>
      <c r="E8" s="8">
        <v>2.4037999999999999</v>
      </c>
      <c r="F8" s="8">
        <v>4.4763999999999999</v>
      </c>
      <c r="G8" s="8">
        <v>246.66984063060428</v>
      </c>
      <c r="H8" s="8">
        <v>15.530401823834602</v>
      </c>
      <c r="I8" s="8">
        <v>38.584200000000003</v>
      </c>
      <c r="J8" s="8">
        <v>49.996899999999997</v>
      </c>
      <c r="K8" s="30">
        <v>0.11741340800573265</v>
      </c>
      <c r="L8" s="26"/>
      <c r="M8" s="48">
        <v>4.4584186046511629</v>
      </c>
      <c r="N8" s="49">
        <v>0</v>
      </c>
    </row>
    <row r="9" spans="1:19" x14ac:dyDescent="0.25">
      <c r="A9" s="29">
        <f>+A8+1</f>
        <v>41092</v>
      </c>
      <c r="B9" s="9">
        <v>92.409599999999998</v>
      </c>
      <c r="C9" s="10">
        <v>0.24149999999999999</v>
      </c>
      <c r="D9" s="11">
        <v>2.1812999999999998</v>
      </c>
      <c r="E9" s="10">
        <v>2.4228000000000001</v>
      </c>
      <c r="F9" s="10">
        <v>4.5274000000000001</v>
      </c>
      <c r="G9" s="10">
        <v>245.94877606237816</v>
      </c>
      <c r="H9" s="10">
        <v>14.345397417903269</v>
      </c>
      <c r="I9" s="10">
        <v>38.568899999999999</v>
      </c>
      <c r="J9" s="11">
        <v>49.982799999999997</v>
      </c>
      <c r="K9" s="30">
        <v>7.4159954786041718E-2</v>
      </c>
      <c r="L9" s="26"/>
      <c r="M9" s="43"/>
      <c r="N9" s="43"/>
    </row>
    <row r="10" spans="1:19" x14ac:dyDescent="0.25">
      <c r="A10" s="29">
        <f t="shared" ref="A10:A38" si="0">+A9+1</f>
        <v>41093</v>
      </c>
      <c r="B10" s="9">
        <v>92.441599999999994</v>
      </c>
      <c r="C10" s="10">
        <v>0.26140000000000002</v>
      </c>
      <c r="D10" s="11">
        <v>2.1116000000000001</v>
      </c>
      <c r="E10" s="10">
        <v>2.3730000000000002</v>
      </c>
      <c r="F10" s="10">
        <v>4.5122</v>
      </c>
      <c r="G10" s="10">
        <v>245.20783179142299</v>
      </c>
      <c r="H10" s="10">
        <v>13.89558158591541</v>
      </c>
      <c r="I10" s="10">
        <v>38.602800000000002</v>
      </c>
      <c r="J10" s="11">
        <v>50.019799999999996</v>
      </c>
      <c r="K10" s="30">
        <v>8.2502781434529784E-2</v>
      </c>
      <c r="L10" s="26"/>
      <c r="M10" s="43"/>
      <c r="N10" s="43"/>
      <c r="S10" s="50"/>
    </row>
    <row r="11" spans="1:19" x14ac:dyDescent="0.25">
      <c r="A11" s="29">
        <f t="shared" si="0"/>
        <v>41094</v>
      </c>
      <c r="B11" s="9">
        <v>92.541300000000007</v>
      </c>
      <c r="C11" s="10">
        <v>0.24829999999999999</v>
      </c>
      <c r="D11" s="11">
        <v>2.13</v>
      </c>
      <c r="E11" s="10">
        <v>2.3782999999999999</v>
      </c>
      <c r="F11" s="10">
        <v>4.4775</v>
      </c>
      <c r="G11" s="10">
        <v>244.82986582456138</v>
      </c>
      <c r="H11" s="10">
        <v>13.756734300613608</v>
      </c>
      <c r="I11" s="10">
        <v>38.548900000000003</v>
      </c>
      <c r="J11" s="11">
        <v>49.989600000000003</v>
      </c>
      <c r="K11" s="30">
        <v>8.9407717059842684E-2</v>
      </c>
      <c r="L11" s="26"/>
      <c r="M11" s="43"/>
      <c r="N11" s="43"/>
    </row>
    <row r="12" spans="1:19" x14ac:dyDescent="0.25">
      <c r="A12" s="29">
        <f t="shared" si="0"/>
        <v>41095</v>
      </c>
      <c r="B12" s="9">
        <v>92.132900000000006</v>
      </c>
      <c r="C12" s="10">
        <v>0.2316</v>
      </c>
      <c r="D12" s="11">
        <v>2.1558999999999999</v>
      </c>
      <c r="E12" s="10">
        <v>2.3875000000000002</v>
      </c>
      <c r="F12" s="10">
        <v>4.7141000000000002</v>
      </c>
      <c r="G12" s="10">
        <v>244.85470032553604</v>
      </c>
      <c r="H12" s="10">
        <v>14.590570489512009</v>
      </c>
      <c r="I12" s="10">
        <v>38.703899999999997</v>
      </c>
      <c r="J12" s="11">
        <v>50.065399999999997</v>
      </c>
      <c r="K12" s="30">
        <v>0.10599119385234264</v>
      </c>
      <c r="L12" s="26"/>
      <c r="M12" s="43"/>
      <c r="N12" s="43"/>
    </row>
    <row r="13" spans="1:19" x14ac:dyDescent="0.25">
      <c r="A13" s="29">
        <f t="shared" si="0"/>
        <v>41096</v>
      </c>
      <c r="B13" s="9">
        <v>91.9435</v>
      </c>
      <c r="C13" s="10">
        <v>0.2014</v>
      </c>
      <c r="D13" s="11">
        <v>2.1916000000000002</v>
      </c>
      <c r="E13" s="10">
        <v>2.3929999999999998</v>
      </c>
      <c r="F13" s="10">
        <v>4.8556999999999997</v>
      </c>
      <c r="G13" s="10">
        <v>245.10927954171538</v>
      </c>
      <c r="H13" s="10">
        <v>11.29872885340972</v>
      </c>
      <c r="I13" s="10">
        <v>38.780999999999999</v>
      </c>
      <c r="J13" s="11">
        <v>50.127299999999998</v>
      </c>
      <c r="K13" s="30">
        <v>8.7479637772027094E-2</v>
      </c>
      <c r="L13" s="26"/>
      <c r="M13" s="43"/>
      <c r="N13" s="43"/>
    </row>
    <row r="14" spans="1:19" x14ac:dyDescent="0.25">
      <c r="A14" s="29">
        <f t="shared" si="0"/>
        <v>41097</v>
      </c>
      <c r="B14" s="9">
        <v>92.570400000000006</v>
      </c>
      <c r="C14" s="10">
        <v>0.23780000000000001</v>
      </c>
      <c r="D14" s="10">
        <v>2.1339000000000001</v>
      </c>
      <c r="E14" s="10">
        <v>2.3717000000000001</v>
      </c>
      <c r="F14" s="10">
        <v>4.4215</v>
      </c>
      <c r="G14" s="10">
        <v>245.61382300584793</v>
      </c>
      <c r="H14" s="10">
        <v>10.930490234942681</v>
      </c>
      <c r="I14" s="10">
        <v>38.559699999999999</v>
      </c>
      <c r="J14" s="11">
        <v>50.000999999999998</v>
      </c>
      <c r="K14" s="30">
        <v>0.10701964227242698</v>
      </c>
      <c r="L14" s="26"/>
      <c r="M14" s="43"/>
      <c r="N14" s="43"/>
    </row>
    <row r="15" spans="1:19" x14ac:dyDescent="0.25">
      <c r="A15" s="29">
        <f t="shared" si="0"/>
        <v>41098</v>
      </c>
      <c r="B15" s="9">
        <v>92.665099999999995</v>
      </c>
      <c r="C15" s="10">
        <v>0.2341</v>
      </c>
      <c r="D15" s="10">
        <v>2.14</v>
      </c>
      <c r="E15" s="10">
        <v>2.3740999999999999</v>
      </c>
      <c r="F15" s="10">
        <v>4.3505000000000003</v>
      </c>
      <c r="G15" s="10">
        <v>246.98685578362571</v>
      </c>
      <c r="H15" s="10">
        <v>11.40350308514526</v>
      </c>
      <c r="I15" s="10">
        <v>38.527099999999997</v>
      </c>
      <c r="J15" s="11">
        <v>49.981999999999999</v>
      </c>
      <c r="K15" s="30">
        <v>0.1141784207640083</v>
      </c>
      <c r="L15" s="26"/>
      <c r="M15" s="43"/>
      <c r="N15" s="43"/>
    </row>
    <row r="16" spans="1:19" x14ac:dyDescent="0.25">
      <c r="A16" s="29">
        <f t="shared" si="0"/>
        <v>41099</v>
      </c>
      <c r="B16" s="9">
        <v>92.587599999999995</v>
      </c>
      <c r="C16" s="10">
        <v>0.19370000000000001</v>
      </c>
      <c r="D16" s="10">
        <v>2.1583000000000001</v>
      </c>
      <c r="E16" s="10">
        <v>2.3519999999999999</v>
      </c>
      <c r="F16" s="10">
        <v>4.4263000000000003</v>
      </c>
      <c r="G16" s="10">
        <v>250.12810481520467</v>
      </c>
      <c r="H16" s="10">
        <v>13.146843800852935</v>
      </c>
      <c r="I16" s="10">
        <v>38.571399999999997</v>
      </c>
      <c r="J16" s="11">
        <v>50.026800000000001</v>
      </c>
      <c r="K16" s="30">
        <v>0.11564811561386705</v>
      </c>
      <c r="L16" s="26"/>
      <c r="M16" s="43"/>
      <c r="N16" s="43"/>
    </row>
    <row r="17" spans="1:14" x14ac:dyDescent="0.25">
      <c r="A17" s="29">
        <f t="shared" si="0"/>
        <v>41100</v>
      </c>
      <c r="B17" s="9">
        <v>92.203900000000004</v>
      </c>
      <c r="C17" s="10">
        <v>0.20130000000000001</v>
      </c>
      <c r="D17" s="10">
        <v>2.1511</v>
      </c>
      <c r="E17" s="10">
        <v>2.3525</v>
      </c>
      <c r="F17" s="10">
        <v>4.6890000000000001</v>
      </c>
      <c r="G17" s="10">
        <v>249.55503122274521</v>
      </c>
      <c r="H17" s="10">
        <v>14.646649178919551</v>
      </c>
      <c r="I17" s="10">
        <v>38.701900000000002</v>
      </c>
      <c r="J17" s="11">
        <v>50.0869</v>
      </c>
      <c r="K17" s="30">
        <v>0.10554216388354115</v>
      </c>
      <c r="L17" s="26"/>
      <c r="M17" s="43"/>
      <c r="N17" s="43"/>
    </row>
    <row r="18" spans="1:14" x14ac:dyDescent="0.25">
      <c r="A18" s="29">
        <f t="shared" si="0"/>
        <v>41101</v>
      </c>
      <c r="B18" s="9">
        <v>92.614400000000003</v>
      </c>
      <c r="C18" s="10">
        <v>0.31680000000000003</v>
      </c>
      <c r="D18" s="10">
        <v>1.9912999999999998</v>
      </c>
      <c r="E18" s="10">
        <v>2.3081</v>
      </c>
      <c r="F18" s="10">
        <v>4.4031000000000002</v>
      </c>
      <c r="G18" s="10">
        <v>247.15334686900582</v>
      </c>
      <c r="H18" s="10">
        <v>11.271307713120351</v>
      </c>
      <c r="I18" s="10">
        <v>38.580199999999998</v>
      </c>
      <c r="J18" s="11">
        <v>50.010100000000001</v>
      </c>
      <c r="K18" s="30">
        <v>0.10963653040059178</v>
      </c>
      <c r="L18" s="26"/>
      <c r="M18" s="43"/>
      <c r="N18" s="43"/>
    </row>
    <row r="19" spans="1:14" x14ac:dyDescent="0.25">
      <c r="A19" s="29">
        <f t="shared" si="0"/>
        <v>41102</v>
      </c>
      <c r="B19" s="9">
        <v>92.84</v>
      </c>
      <c r="C19" s="10">
        <v>0.31850000000000001</v>
      </c>
      <c r="D19" s="10">
        <v>2.0205000000000002</v>
      </c>
      <c r="E19" s="10">
        <v>2.3391000000000002</v>
      </c>
      <c r="F19" s="10">
        <v>4.2934999999999999</v>
      </c>
      <c r="G19" s="10">
        <v>244.6084672300195</v>
      </c>
      <c r="H19" s="10">
        <v>11.524727692777743</v>
      </c>
      <c r="I19" s="10">
        <v>38.4617</v>
      </c>
      <c r="J19" s="11">
        <v>49.940600000000003</v>
      </c>
      <c r="K19" s="30">
        <v>0.10711690143160298</v>
      </c>
      <c r="L19" s="26"/>
      <c r="M19" s="43"/>
      <c r="N19" s="43"/>
    </row>
    <row r="20" spans="1:14" x14ac:dyDescent="0.25">
      <c r="A20" s="29">
        <f t="shared" si="0"/>
        <v>41103</v>
      </c>
      <c r="B20" s="9">
        <v>92.827600000000004</v>
      </c>
      <c r="C20" s="10">
        <v>0.30969999999999998</v>
      </c>
      <c r="D20" s="10">
        <v>2.0327000000000002</v>
      </c>
      <c r="E20" s="10">
        <v>2.3424</v>
      </c>
      <c r="F20" s="10">
        <v>4.2717999999999998</v>
      </c>
      <c r="G20" s="10">
        <v>244.5233228031189</v>
      </c>
      <c r="H20" s="10">
        <v>11.731928405636509</v>
      </c>
      <c r="I20" s="10">
        <v>38.474299999999999</v>
      </c>
      <c r="J20" s="11">
        <v>49.948300000000003</v>
      </c>
      <c r="K20" s="30">
        <v>0.10078657351727913</v>
      </c>
      <c r="L20" s="26"/>
      <c r="M20" s="43"/>
      <c r="N20" s="43"/>
    </row>
    <row r="21" spans="1:14" x14ac:dyDescent="0.25">
      <c r="A21" s="29">
        <f t="shared" si="0"/>
        <v>41104</v>
      </c>
      <c r="B21" s="9">
        <v>92.47</v>
      </c>
      <c r="C21" s="10">
        <v>0.27889999999999998</v>
      </c>
      <c r="D21" s="10">
        <v>2.0861999999999998</v>
      </c>
      <c r="E21" s="10">
        <v>2.3651</v>
      </c>
      <c r="F21" s="10">
        <v>4.5397999999999996</v>
      </c>
      <c r="G21" s="10">
        <v>244.76209258304092</v>
      </c>
      <c r="H21" s="10">
        <v>11.712776996317205</v>
      </c>
      <c r="I21" s="10">
        <v>38.585299999999997</v>
      </c>
      <c r="J21" s="11">
        <v>50.009300000000003</v>
      </c>
      <c r="K21" s="30">
        <v>0.10176040683689876</v>
      </c>
      <c r="L21" s="26"/>
      <c r="M21" s="43"/>
      <c r="N21" s="43"/>
    </row>
    <row r="22" spans="1:14" x14ac:dyDescent="0.25">
      <c r="A22" s="29">
        <f t="shared" si="0"/>
        <v>41105</v>
      </c>
      <c r="B22" s="9">
        <v>92.3797</v>
      </c>
      <c r="C22" s="10">
        <v>0.26919999999999999</v>
      </c>
      <c r="D22" s="10">
        <v>2.0882999999999998</v>
      </c>
      <c r="E22" s="10">
        <v>2.3574999999999999</v>
      </c>
      <c r="F22" s="10">
        <v>4.6190999999999995</v>
      </c>
      <c r="G22" s="10">
        <v>246.20552637641322</v>
      </c>
      <c r="H22" s="10">
        <v>11.754276755812347</v>
      </c>
      <c r="I22" s="10">
        <v>38.624400000000001</v>
      </c>
      <c r="J22" s="11">
        <v>50.037500000000001</v>
      </c>
      <c r="K22" s="30">
        <v>0.10612501802819369</v>
      </c>
      <c r="L22" s="26"/>
      <c r="M22" s="43"/>
      <c r="N22" s="43"/>
    </row>
    <row r="23" spans="1:14" x14ac:dyDescent="0.25">
      <c r="A23" s="29">
        <f t="shared" si="0"/>
        <v>41106</v>
      </c>
      <c r="B23" s="9">
        <v>92.137699999999995</v>
      </c>
      <c r="C23" s="10">
        <v>0.25340000000000001</v>
      </c>
      <c r="D23" s="10">
        <v>2.1202000000000001</v>
      </c>
      <c r="E23" s="10">
        <v>2.3736000000000002</v>
      </c>
      <c r="F23" s="10">
        <v>4.7216000000000005</v>
      </c>
      <c r="G23" s="10">
        <v>246.72399279922024</v>
      </c>
      <c r="H23" s="10">
        <v>13.230516934773613</v>
      </c>
      <c r="I23" s="10">
        <v>38.730899999999998</v>
      </c>
      <c r="J23" s="11">
        <v>50.094999999999999</v>
      </c>
      <c r="K23" s="30">
        <v>0.12798410007261224</v>
      </c>
      <c r="L23" s="26"/>
      <c r="M23" s="43"/>
      <c r="N23" s="43"/>
    </row>
    <row r="24" spans="1:14" x14ac:dyDescent="0.25">
      <c r="A24" s="29">
        <f t="shared" si="0"/>
        <v>41107</v>
      </c>
      <c r="B24" s="9">
        <v>91.026399999999995</v>
      </c>
      <c r="C24" s="10">
        <v>0.22750000000000001</v>
      </c>
      <c r="D24" s="10">
        <v>2.0945999999999998</v>
      </c>
      <c r="E24" s="10">
        <v>2.3220999999999998</v>
      </c>
      <c r="F24" s="10">
        <v>5.3951000000000002</v>
      </c>
      <c r="G24" s="10">
        <v>250.87439789730993</v>
      </c>
      <c r="H24" s="10">
        <v>14.018915832741895</v>
      </c>
      <c r="I24" s="10">
        <v>39.272799999999997</v>
      </c>
      <c r="J24" s="11">
        <v>50.433399999999999</v>
      </c>
      <c r="K24" s="30">
        <v>0.13811875531514511</v>
      </c>
      <c r="L24" s="26"/>
      <c r="M24" s="43"/>
      <c r="N24" s="43"/>
    </row>
    <row r="25" spans="1:14" x14ac:dyDescent="0.25">
      <c r="A25" s="29">
        <f t="shared" si="0"/>
        <v>41108</v>
      </c>
      <c r="B25" s="9">
        <v>92.014200000000002</v>
      </c>
      <c r="C25" s="10">
        <v>0.2369</v>
      </c>
      <c r="D25" s="10">
        <v>2.1221999999999999</v>
      </c>
      <c r="E25" s="10">
        <v>2.3592</v>
      </c>
      <c r="F25" s="10">
        <v>4.7991999999999999</v>
      </c>
      <c r="G25" s="10">
        <v>250.82317566454188</v>
      </c>
      <c r="H25" s="10">
        <v>13.754490185329738</v>
      </c>
      <c r="I25" s="10">
        <v>38.803899999999999</v>
      </c>
      <c r="J25" s="11">
        <v>50.146999999999998</v>
      </c>
      <c r="K25" s="30">
        <v>0.11602368432218808</v>
      </c>
      <c r="L25" s="26"/>
      <c r="M25" s="43"/>
      <c r="N25" s="43"/>
    </row>
    <row r="26" spans="1:14" x14ac:dyDescent="0.25">
      <c r="A26" s="29">
        <f t="shared" si="0"/>
        <v>41109</v>
      </c>
      <c r="B26" s="9">
        <v>92.450100000000006</v>
      </c>
      <c r="C26" s="10">
        <v>0.2356</v>
      </c>
      <c r="D26" s="10">
        <v>2.1301999999999999</v>
      </c>
      <c r="E26" s="10">
        <v>2.3658000000000001</v>
      </c>
      <c r="F26" s="10">
        <v>4.49</v>
      </c>
      <c r="G26" s="10">
        <v>249.39255763313838</v>
      </c>
      <c r="H26" s="10">
        <v>13.921044981766599</v>
      </c>
      <c r="I26" s="10">
        <v>38.627200000000002</v>
      </c>
      <c r="J26" s="11">
        <v>50.042900000000003</v>
      </c>
      <c r="K26" s="30">
        <v>0.12351586833635554</v>
      </c>
      <c r="L26" s="26"/>
      <c r="M26" s="43"/>
      <c r="N26" s="43"/>
    </row>
    <row r="27" spans="1:14" x14ac:dyDescent="0.25">
      <c r="A27" s="29">
        <f t="shared" si="0"/>
        <v>41110</v>
      </c>
      <c r="B27" s="9">
        <v>92.132900000000006</v>
      </c>
      <c r="C27" s="10">
        <v>0.19839999999999999</v>
      </c>
      <c r="D27" s="10">
        <v>2.2124000000000001</v>
      </c>
      <c r="E27" s="10">
        <v>2.4108999999999998</v>
      </c>
      <c r="F27" s="10">
        <v>4.7656000000000001</v>
      </c>
      <c r="G27" s="10">
        <v>248.85307431676409</v>
      </c>
      <c r="H27" s="10">
        <v>14.214270998973509</v>
      </c>
      <c r="I27" s="10">
        <v>38.6785</v>
      </c>
      <c r="J27" s="11">
        <v>50.061300000000003</v>
      </c>
      <c r="K27" s="30">
        <v>0.10222610559288001</v>
      </c>
      <c r="L27" s="26"/>
      <c r="M27" s="43"/>
      <c r="N27" s="43"/>
    </row>
    <row r="28" spans="1:14" x14ac:dyDescent="0.25">
      <c r="A28" s="29">
        <f t="shared" si="0"/>
        <v>41111</v>
      </c>
      <c r="B28" s="9">
        <v>92.137200000000007</v>
      </c>
      <c r="C28" s="10">
        <v>0.2051</v>
      </c>
      <c r="D28" s="10">
        <v>2.2012</v>
      </c>
      <c r="E28" s="10">
        <v>2.4062999999999999</v>
      </c>
      <c r="F28" s="10">
        <v>4.7821999999999996</v>
      </c>
      <c r="G28" s="10">
        <v>247.18967854580896</v>
      </c>
      <c r="H28" s="10">
        <v>14.130389278167421</v>
      </c>
      <c r="I28" s="10">
        <v>38.669899999999998</v>
      </c>
      <c r="J28" s="11">
        <v>50.056899999999999</v>
      </c>
      <c r="K28" s="30">
        <v>0.10913952003452872</v>
      </c>
      <c r="L28" s="26"/>
      <c r="M28" s="43"/>
      <c r="N28" s="43"/>
    </row>
    <row r="29" spans="1:14" x14ac:dyDescent="0.25">
      <c r="A29" s="29">
        <f t="shared" si="0"/>
        <v>41112</v>
      </c>
      <c r="B29" s="9">
        <v>92.001300000000001</v>
      </c>
      <c r="C29" s="10">
        <v>0.1928</v>
      </c>
      <c r="D29" s="10">
        <v>2.1802000000000001</v>
      </c>
      <c r="E29" s="10">
        <v>2.3730000000000002</v>
      </c>
      <c r="F29" s="10">
        <v>4.9076000000000004</v>
      </c>
      <c r="G29" s="10">
        <v>246.86013333333332</v>
      </c>
      <c r="H29" s="10">
        <v>14.254668945551439</v>
      </c>
      <c r="I29" s="10">
        <v>38.743699999999997</v>
      </c>
      <c r="J29" s="11">
        <v>50.116999999999997</v>
      </c>
      <c r="K29" s="30">
        <v>0.16969946274720013</v>
      </c>
      <c r="L29" s="26"/>
      <c r="M29" s="43"/>
      <c r="N29" s="43"/>
    </row>
    <row r="30" spans="1:14" x14ac:dyDescent="0.25">
      <c r="A30" s="29">
        <f t="shared" si="0"/>
        <v>41113</v>
      </c>
      <c r="B30" s="9">
        <v>91.817700000000002</v>
      </c>
      <c r="C30" s="10">
        <v>0.18779999999999999</v>
      </c>
      <c r="D30" s="10">
        <v>2.1576</v>
      </c>
      <c r="E30" s="10">
        <v>2.3454999999999999</v>
      </c>
      <c r="F30" s="10">
        <v>5.0557999999999996</v>
      </c>
      <c r="G30" s="10">
        <v>248.01879444444441</v>
      </c>
      <c r="H30" s="10">
        <v>14.368819742090771</v>
      </c>
      <c r="I30" s="10">
        <v>38.8369</v>
      </c>
      <c r="J30" s="11">
        <v>50.183999999999997</v>
      </c>
      <c r="K30" s="30">
        <v>0.13320940787239605</v>
      </c>
      <c r="L30" s="26"/>
      <c r="M30" s="43"/>
      <c r="N30" s="43"/>
    </row>
    <row r="31" spans="1:14" x14ac:dyDescent="0.25">
      <c r="A31" s="29">
        <f t="shared" si="0"/>
        <v>41114</v>
      </c>
      <c r="B31" s="9">
        <v>91.867999999999995</v>
      </c>
      <c r="C31" s="10">
        <v>0.19650000000000001</v>
      </c>
      <c r="D31" s="10">
        <v>2.1920000000000002</v>
      </c>
      <c r="E31" s="10">
        <v>2.3883999999999999</v>
      </c>
      <c r="F31" s="10">
        <v>5.0113000000000003</v>
      </c>
      <c r="G31" s="10">
        <v>248.99156111111108</v>
      </c>
      <c r="H31" s="10">
        <v>14.059588107333097</v>
      </c>
      <c r="I31" s="10">
        <v>38.7789</v>
      </c>
      <c r="J31" s="11">
        <v>50.129600000000003</v>
      </c>
      <c r="K31" s="30">
        <v>0.12363154793912395</v>
      </c>
      <c r="L31" s="26"/>
      <c r="M31" s="43"/>
      <c r="N31" s="43"/>
    </row>
    <row r="32" spans="1:14" x14ac:dyDescent="0.25">
      <c r="A32" s="29">
        <f t="shared" si="0"/>
        <v>41115</v>
      </c>
      <c r="B32" s="9">
        <v>92.091899999999995</v>
      </c>
      <c r="C32" s="10">
        <v>0.20380000000000001</v>
      </c>
      <c r="D32" s="10">
        <v>2.1614</v>
      </c>
      <c r="E32" s="10">
        <v>2.3652000000000002</v>
      </c>
      <c r="F32" s="10">
        <v>4.8140000000000001</v>
      </c>
      <c r="G32" s="10">
        <v>248.22682222222221</v>
      </c>
      <c r="H32" s="10">
        <v>13.375708271451161</v>
      </c>
      <c r="I32" s="10">
        <v>38.733499999999999</v>
      </c>
      <c r="J32" s="11">
        <v>50.111400000000003</v>
      </c>
      <c r="K32" s="30">
        <v>7.9611670305354987E-2</v>
      </c>
      <c r="L32" s="26"/>
      <c r="M32" s="43"/>
      <c r="N32" s="43"/>
    </row>
    <row r="33" spans="1:14" x14ac:dyDescent="0.25">
      <c r="A33" s="29">
        <f t="shared" si="0"/>
        <v>41116</v>
      </c>
      <c r="B33" s="9">
        <v>91.880099999999999</v>
      </c>
      <c r="C33" s="10">
        <v>0.22159999999999999</v>
      </c>
      <c r="D33" s="10">
        <v>2.1244000000000001</v>
      </c>
      <c r="E33" s="10">
        <v>2.3460000000000001</v>
      </c>
      <c r="F33" s="10">
        <v>4.9874000000000001</v>
      </c>
      <c r="G33" s="10">
        <v>249.66450555555554</v>
      </c>
      <c r="H33" s="10">
        <v>13.477476344869331</v>
      </c>
      <c r="I33" s="10">
        <v>38.824399999999997</v>
      </c>
      <c r="J33" s="11">
        <v>50.168599999999998</v>
      </c>
      <c r="K33" s="30">
        <v>7.8415504475645242E-2</v>
      </c>
      <c r="L33" s="26"/>
      <c r="M33" s="43"/>
      <c r="N33" s="43"/>
    </row>
    <row r="34" spans="1:14" x14ac:dyDescent="0.25">
      <c r="A34" s="29">
        <f t="shared" si="0"/>
        <v>41117</v>
      </c>
      <c r="B34" s="9">
        <v>92.152000000000001</v>
      </c>
      <c r="C34" s="10">
        <v>0.25890000000000002</v>
      </c>
      <c r="D34" s="10">
        <v>2.0621999999999998</v>
      </c>
      <c r="E34" s="10">
        <v>2.3210999999999999</v>
      </c>
      <c r="F34" s="10">
        <v>4.7643000000000004</v>
      </c>
      <c r="G34" s="10">
        <v>249.06130555555552</v>
      </c>
      <c r="H34" s="10">
        <v>13.379928093781116</v>
      </c>
      <c r="I34" s="10">
        <v>38.759500000000003</v>
      </c>
      <c r="J34" s="11">
        <v>50.133600000000001</v>
      </c>
      <c r="K34" s="30">
        <v>8.8739829072557147E-2</v>
      </c>
      <c r="L34" s="26"/>
      <c r="M34" s="43"/>
      <c r="N34" s="43"/>
    </row>
    <row r="35" spans="1:14" x14ac:dyDescent="0.25">
      <c r="A35" s="29">
        <f t="shared" si="0"/>
        <v>41118</v>
      </c>
      <c r="B35" s="9">
        <v>92.144300000000001</v>
      </c>
      <c r="C35" s="10">
        <v>0.29380000000000001</v>
      </c>
      <c r="D35" s="10">
        <v>2.0345</v>
      </c>
      <c r="E35" s="10">
        <v>2.3284000000000002</v>
      </c>
      <c r="F35" s="10">
        <v>4.7171000000000003</v>
      </c>
      <c r="G35" s="10">
        <v>250.26986055555554</v>
      </c>
      <c r="H35" s="10">
        <v>13.238057589706203</v>
      </c>
      <c r="I35" s="10">
        <v>38.7654</v>
      </c>
      <c r="J35" s="11">
        <v>50.119500000000002</v>
      </c>
      <c r="K35" s="30">
        <v>6.10963869578297E-2</v>
      </c>
      <c r="L35" s="26"/>
      <c r="M35" s="43"/>
      <c r="N35" s="43"/>
    </row>
    <row r="36" spans="1:14" x14ac:dyDescent="0.25">
      <c r="A36" s="29">
        <f t="shared" si="0"/>
        <v>41119</v>
      </c>
      <c r="B36" s="9">
        <v>91.741500000000002</v>
      </c>
      <c r="C36" s="10">
        <v>0.27939999999999998</v>
      </c>
      <c r="D36" s="10">
        <v>2.0461999999999998</v>
      </c>
      <c r="E36" s="10">
        <v>2.3256000000000001</v>
      </c>
      <c r="F36" s="10">
        <v>4.8899999999999997</v>
      </c>
      <c r="G36" s="10">
        <v>249.16993888888885</v>
      </c>
      <c r="H36" s="10">
        <v>12.987964391940404</v>
      </c>
      <c r="I36" s="10">
        <v>38.960799999999999</v>
      </c>
      <c r="J36" s="11">
        <v>50.237299999999998</v>
      </c>
      <c r="K36" s="30">
        <v>8.0711622506006706E-2</v>
      </c>
      <c r="L36" s="26"/>
      <c r="M36" s="43"/>
      <c r="N36" s="43"/>
    </row>
    <row r="37" spans="1:14" x14ac:dyDescent="0.25">
      <c r="A37" s="29">
        <f t="shared" si="0"/>
        <v>41120</v>
      </c>
      <c r="B37" s="9">
        <v>92.101399999999998</v>
      </c>
      <c r="C37" s="10">
        <v>0.26179999999999998</v>
      </c>
      <c r="D37" s="10">
        <v>2.0710000000000002</v>
      </c>
      <c r="E37" s="10">
        <v>2.3327999999999998</v>
      </c>
      <c r="F37" s="10">
        <v>4.7034000000000002</v>
      </c>
      <c r="G37" s="10">
        <v>249.12732777777777</v>
      </c>
      <c r="H37" s="10">
        <v>13.177897360336269</v>
      </c>
      <c r="I37" s="10">
        <v>38.794499999999999</v>
      </c>
      <c r="J37" s="11">
        <v>50.143700000000003</v>
      </c>
      <c r="K37" s="30">
        <v>8.6723807658053473E-2</v>
      </c>
      <c r="L37" s="26"/>
      <c r="M37" s="43"/>
      <c r="N37" s="43"/>
    </row>
    <row r="38" spans="1:14" ht="15.75" thickBot="1" x14ac:dyDescent="0.3">
      <c r="A38" s="31">
        <f t="shared" si="0"/>
        <v>41121</v>
      </c>
      <c r="B38" s="32">
        <v>92.383399999999995</v>
      </c>
      <c r="C38" s="33">
        <v>0.2651</v>
      </c>
      <c r="D38" s="33">
        <v>2.0876000000000001</v>
      </c>
      <c r="E38" s="33">
        <v>2.3527</v>
      </c>
      <c r="F38" s="33">
        <v>4.5918999999999999</v>
      </c>
      <c r="G38" s="33">
        <v>249.03176666666664</v>
      </c>
      <c r="H38" s="33">
        <v>12.984949761332254</v>
      </c>
      <c r="I38" s="33">
        <v>38.635300000000001</v>
      </c>
      <c r="J38" s="22">
        <v>50.046199999999999</v>
      </c>
      <c r="K38" s="34">
        <v>7.4523550769017899E-2</v>
      </c>
      <c r="L38" s="26"/>
      <c r="M38" s="43"/>
      <c r="N38" s="43"/>
    </row>
    <row r="39" spans="1:14" x14ac:dyDescent="0.25">
      <c r="A39" s="51" t="s">
        <v>18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12"/>
      <c r="M39" s="12"/>
      <c r="N39" s="12"/>
    </row>
    <row r="40" spans="1:14" ht="6.75" customHeight="1" thickBot="1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44"/>
      <c r="N40" s="44"/>
    </row>
    <row r="41" spans="1:14" x14ac:dyDescent="0.25">
      <c r="A41" s="39" t="s">
        <v>19</v>
      </c>
      <c r="B41" s="14">
        <f>+MIN(B8:B38)</f>
        <v>91.026399999999995</v>
      </c>
      <c r="C41" s="14">
        <f t="shared" ref="C41:K41" si="1">+MIN(C8:C38)</f>
        <v>0.18779999999999999</v>
      </c>
      <c r="D41" s="14">
        <f t="shared" si="1"/>
        <v>1.9912999999999998</v>
      </c>
      <c r="E41" s="14">
        <f t="shared" si="1"/>
        <v>2.3081</v>
      </c>
      <c r="F41" s="14">
        <f t="shared" si="1"/>
        <v>4.2717999999999998</v>
      </c>
      <c r="G41" s="14">
        <f t="shared" si="1"/>
        <v>244.5233228031189</v>
      </c>
      <c r="H41" s="14">
        <f t="shared" si="1"/>
        <v>10.930490234942681</v>
      </c>
      <c r="I41" s="14">
        <f t="shared" si="1"/>
        <v>38.4617</v>
      </c>
      <c r="J41" s="14">
        <f t="shared" si="1"/>
        <v>49.940600000000003</v>
      </c>
      <c r="K41" s="35">
        <f t="shared" si="1"/>
        <v>6.10963869578297E-2</v>
      </c>
      <c r="L41" s="15"/>
      <c r="M41" s="45">
        <f t="shared" ref="M41:N41" si="2">+MIN(M8:M38)</f>
        <v>4.4584186046511629</v>
      </c>
      <c r="N41" s="45">
        <f t="shared" si="2"/>
        <v>0</v>
      </c>
    </row>
    <row r="42" spans="1:14" x14ac:dyDescent="0.25">
      <c r="A42" s="40" t="s">
        <v>20</v>
      </c>
      <c r="B42" s="16">
        <f>+IF(ISERROR(AVERAGE(B8:B38)),"",AVERAGE(B8:B38))</f>
        <v>92.230851612903223</v>
      </c>
      <c r="C42" s="16">
        <f t="shared" ref="C42:K42" si="3">+IF(ISERROR(AVERAGE(C8:C38)),"",AVERAGE(C8:C38))</f>
        <v>0.24249032258064518</v>
      </c>
      <c r="D42" s="16">
        <f t="shared" si="3"/>
        <v>2.1199935483870966</v>
      </c>
      <c r="E42" s="16">
        <f t="shared" si="3"/>
        <v>2.3625000000000003</v>
      </c>
      <c r="F42" s="16">
        <f t="shared" si="3"/>
        <v>4.6765935483870962</v>
      </c>
      <c r="G42" s="16">
        <f t="shared" si="3"/>
        <v>247.56244380106889</v>
      </c>
      <c r="H42" s="16">
        <f t="shared" si="3"/>
        <v>13.229503392092193</v>
      </c>
      <c r="I42" s="16">
        <f t="shared" si="3"/>
        <v>38.69328387096774</v>
      </c>
      <c r="J42" s="16">
        <f t="shared" si="3"/>
        <v>50.079087096774188</v>
      </c>
      <c r="K42" s="36">
        <f t="shared" si="3"/>
        <v>0.103810944826962</v>
      </c>
      <c r="L42" s="15"/>
      <c r="M42" s="45">
        <v>0</v>
      </c>
      <c r="N42" s="45">
        <f t="shared" ref="N42" si="4">+IF(ISERROR(AVERAGE(N8:N38)),"",AVERAGE(N8:N38))</f>
        <v>0</v>
      </c>
    </row>
    <row r="43" spans="1:14" x14ac:dyDescent="0.25">
      <c r="A43" s="41" t="s">
        <v>21</v>
      </c>
      <c r="B43" s="17">
        <f>+MAX(B8:B38)</f>
        <v>92.84</v>
      </c>
      <c r="C43" s="17">
        <f t="shared" ref="C43:K43" si="5">+MAX(C8:C38)</f>
        <v>0.31850000000000001</v>
      </c>
      <c r="D43" s="17">
        <f t="shared" si="5"/>
        <v>2.2124000000000001</v>
      </c>
      <c r="E43" s="17">
        <f t="shared" si="5"/>
        <v>2.4228000000000001</v>
      </c>
      <c r="F43" s="17">
        <f t="shared" si="5"/>
        <v>5.3951000000000002</v>
      </c>
      <c r="G43" s="17">
        <f t="shared" si="5"/>
        <v>250.87439789730993</v>
      </c>
      <c r="H43" s="17">
        <f t="shared" si="5"/>
        <v>15.530401823834602</v>
      </c>
      <c r="I43" s="17">
        <f t="shared" si="5"/>
        <v>39.272799999999997</v>
      </c>
      <c r="J43" s="17">
        <f t="shared" si="5"/>
        <v>50.433399999999999</v>
      </c>
      <c r="K43" s="37">
        <f t="shared" si="5"/>
        <v>0.16969946274720013</v>
      </c>
      <c r="L43" s="15"/>
      <c r="M43" s="45">
        <f t="shared" ref="M43:N43" si="6">+MAX(M8:M38)</f>
        <v>4.4584186046511629</v>
      </c>
      <c r="N43" s="45">
        <f t="shared" si="6"/>
        <v>0</v>
      </c>
    </row>
    <row r="44" spans="1:14" ht="15.75" thickBot="1" x14ac:dyDescent="0.3">
      <c r="A44" s="42" t="s">
        <v>22</v>
      </c>
      <c r="B44" s="21">
        <f>IF(ISERROR(STDEV(B8:B38)),"",STDEV(B8:B38))</f>
        <v>0.36793095536252335</v>
      </c>
      <c r="C44" s="21">
        <f t="shared" ref="C44:K44" si="7">IF(ISERROR(STDEV(C8:C38)),"",STDEV(C8:C38))</f>
        <v>3.7767943681016908E-2</v>
      </c>
      <c r="D44" s="21">
        <f t="shared" si="7"/>
        <v>5.7109490953686948E-2</v>
      </c>
      <c r="E44" s="21">
        <f t="shared" si="7"/>
        <v>2.8421423844229413E-2</v>
      </c>
      <c r="F44" s="21">
        <f t="shared" si="7"/>
        <v>0.2502512643131351</v>
      </c>
      <c r="G44" s="21">
        <f t="shared" si="7"/>
        <v>2.0337716527518599</v>
      </c>
      <c r="H44" s="21">
        <f t="shared" si="7"/>
        <v>1.2022108560348197</v>
      </c>
      <c r="I44" s="21">
        <f t="shared" si="7"/>
        <v>0.15854202617765409</v>
      </c>
      <c r="J44" s="21">
        <f t="shared" si="7"/>
        <v>9.7892474147012701E-2</v>
      </c>
      <c r="K44" s="38">
        <f t="shared" si="7"/>
        <v>2.2520560611739595E-2</v>
      </c>
      <c r="L44" s="15"/>
      <c r="M44" s="45" t="str">
        <f t="shared" ref="M44:N44" si="8">IF(ISERROR(STDEV(M8:M38)),"",STDEV(M8:M38))</f>
        <v/>
      </c>
      <c r="N44" s="45" t="str">
        <f t="shared" si="8"/>
        <v/>
      </c>
    </row>
    <row r="45" spans="1:14" ht="6.75" customHeight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4" x14ac:dyDescent="0.25">
      <c r="A46" s="20" t="s">
        <v>23</v>
      </c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18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18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18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  <row r="50" spans="1:14" x14ac:dyDescent="0.25">
      <c r="A50" s="18"/>
      <c r="B50" s="5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60"/>
    </row>
  </sheetData>
  <protectedRanges>
    <protectedRange sqref="A5:L5 A3:B4 L3:L4" name="Rango1"/>
    <protectedRange sqref="C3:K4" name="Rango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decimal" allowBlank="1" showInputMessage="1" showErrorMessage="1" errorTitle="Error" error="El valor deberá estar entre 0 y 100" sqref="N8 B8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307086614173229" bottom="0.43307086614173229" header="0.31496062992125984" footer="0.31496062992125984"/>
  <pageSetup scale="71" orientation="landscape" verticalDpi="300" r:id="rId1"/>
  <ignoredErrors>
    <ignoredError sqref="B41:N41 B43:N44 B42:L42 N4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tabSelected="1" view="pageBreakPreview" zoomScale="60" zoomScaleNormal="90" workbookViewId="0">
      <selection sqref="A1:N1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</row>
    <row r="2" spans="1:14" s="25" customFormat="1" ht="9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25">
      <c r="A3" s="64" t="s">
        <v>1</v>
      </c>
      <c r="B3" s="64"/>
      <c r="C3" s="65" t="s">
        <v>26</v>
      </c>
      <c r="D3" s="65"/>
      <c r="E3" s="65"/>
      <c r="F3" s="65"/>
      <c r="G3" s="65"/>
      <c r="H3" s="65"/>
      <c r="I3" s="65"/>
      <c r="J3" s="65"/>
      <c r="K3" s="65"/>
      <c r="L3" s="1"/>
      <c r="M3" s="2"/>
      <c r="N3" s="2"/>
    </row>
    <row r="4" spans="1:14" x14ac:dyDescent="0.25">
      <c r="A4" s="66" t="s">
        <v>2</v>
      </c>
      <c r="B4" s="64"/>
      <c r="C4" s="65" t="s">
        <v>25</v>
      </c>
      <c r="D4" s="65"/>
      <c r="E4" s="65"/>
      <c r="F4" s="65"/>
      <c r="G4" s="65"/>
      <c r="H4" s="65"/>
      <c r="I4" s="65"/>
      <c r="J4" s="65"/>
      <c r="K4" s="65"/>
      <c r="L4" s="1"/>
      <c r="M4" s="2"/>
      <c r="N4" s="2"/>
    </row>
    <row r="5" spans="1:14" x14ac:dyDescent="0.25">
      <c r="A5" s="66" t="s">
        <v>3</v>
      </c>
      <c r="B5" s="66"/>
      <c r="C5" s="65" t="s">
        <v>4</v>
      </c>
      <c r="D5" s="65"/>
      <c r="E5" s="23"/>
      <c r="F5" s="23"/>
      <c r="G5" s="23"/>
      <c r="H5" s="23"/>
      <c r="I5" s="23"/>
      <c r="J5" s="23"/>
      <c r="K5" s="23"/>
      <c r="L5" s="3"/>
    </row>
    <row r="6" spans="1:14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7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28" t="s">
        <v>15</v>
      </c>
      <c r="L7" s="6"/>
      <c r="M7" s="46" t="s">
        <v>16</v>
      </c>
      <c r="N7" s="47" t="s">
        <v>17</v>
      </c>
    </row>
    <row r="8" spans="1:14" x14ac:dyDescent="0.25">
      <c r="A8" s="29">
        <f>+'Gloria a Dios'!A8</f>
        <v>41091</v>
      </c>
      <c r="B8" s="7">
        <v>92.403000000000006</v>
      </c>
      <c r="C8" s="8">
        <v>0.25380000000000003</v>
      </c>
      <c r="D8" s="8">
        <v>2.1017999999999999</v>
      </c>
      <c r="E8" s="8">
        <v>2.3555999999999999</v>
      </c>
      <c r="F8" s="8">
        <v>4.5588999999999995</v>
      </c>
      <c r="G8" s="8">
        <v>246.98281340375584</v>
      </c>
      <c r="H8" s="8">
        <v>15.530401823834602</v>
      </c>
      <c r="I8" s="8">
        <v>38.630200000000002</v>
      </c>
      <c r="J8" s="8">
        <v>50.044899999999998</v>
      </c>
      <c r="K8" s="30">
        <v>0.11741340800573265</v>
      </c>
      <c r="L8" s="26"/>
      <c r="M8" s="48">
        <v>4.4584186046511629</v>
      </c>
      <c r="N8" s="49">
        <v>0</v>
      </c>
    </row>
    <row r="9" spans="1:14" x14ac:dyDescent="0.25">
      <c r="A9" s="29">
        <f>+'Gloria a Dios'!A9</f>
        <v>41092</v>
      </c>
      <c r="B9" s="9">
        <v>92.418000000000006</v>
      </c>
      <c r="C9" s="10">
        <v>0.2402</v>
      </c>
      <c r="D9" s="11">
        <v>2.1417999999999999</v>
      </c>
      <c r="E9" s="10">
        <v>2.3820000000000001</v>
      </c>
      <c r="F9" s="10">
        <v>4.5586000000000002</v>
      </c>
      <c r="G9" s="10">
        <v>246.85600495383409</v>
      </c>
      <c r="H9" s="10">
        <v>14.345397417903269</v>
      </c>
      <c r="I9" s="10">
        <v>38.595599999999997</v>
      </c>
      <c r="J9" s="11">
        <v>50.0167</v>
      </c>
      <c r="K9" s="30">
        <v>7.4159954786041718E-2</v>
      </c>
      <c r="L9" s="26"/>
      <c r="M9" s="43"/>
      <c r="N9" s="43"/>
    </row>
    <row r="10" spans="1:14" x14ac:dyDescent="0.25">
      <c r="A10" s="29">
        <f>+'Gloria a Dios'!A10</f>
        <v>41093</v>
      </c>
      <c r="B10" s="9">
        <v>92.674099999999996</v>
      </c>
      <c r="C10" s="10">
        <v>0.26469999999999999</v>
      </c>
      <c r="D10" s="11">
        <v>2.0686</v>
      </c>
      <c r="E10" s="10">
        <v>2.3332999999999999</v>
      </c>
      <c r="F10" s="10">
        <v>4.3164999999999996</v>
      </c>
      <c r="G10" s="10">
        <v>245.09594366118932</v>
      </c>
      <c r="H10" s="10">
        <v>13.89558158591541</v>
      </c>
      <c r="I10" s="10">
        <v>38.564799999999998</v>
      </c>
      <c r="J10" s="11">
        <v>50.014600000000002</v>
      </c>
      <c r="K10" s="30">
        <v>8.2502781434529784E-2</v>
      </c>
      <c r="L10" s="26"/>
      <c r="M10" s="43"/>
      <c r="N10" s="43"/>
    </row>
    <row r="11" spans="1:14" x14ac:dyDescent="0.25">
      <c r="A11" s="29">
        <f>+'Gloria a Dios'!A11</f>
        <v>41094</v>
      </c>
      <c r="B11" s="9">
        <v>92.786599999999993</v>
      </c>
      <c r="C11" s="10">
        <v>0.247</v>
      </c>
      <c r="D11" s="11">
        <v>2.0918999999999999</v>
      </c>
      <c r="E11" s="10">
        <v>2.3388999999999998</v>
      </c>
      <c r="F11" s="10">
        <v>4.2647000000000004</v>
      </c>
      <c r="G11" s="10">
        <v>244.34179118055553</v>
      </c>
      <c r="H11" s="10">
        <v>13.756734300613608</v>
      </c>
      <c r="I11" s="10">
        <v>38.510199999999998</v>
      </c>
      <c r="J11" s="11">
        <v>49.984999999999999</v>
      </c>
      <c r="K11" s="30">
        <v>8.9407717059842684E-2</v>
      </c>
      <c r="L11" s="26"/>
      <c r="M11" s="43"/>
      <c r="N11" s="43"/>
    </row>
    <row r="12" spans="1:14" x14ac:dyDescent="0.25">
      <c r="A12" s="29">
        <f>+'Gloria a Dios'!A12</f>
        <v>41095</v>
      </c>
      <c r="B12" s="9">
        <v>92.289599999999993</v>
      </c>
      <c r="C12" s="10">
        <v>0.23849999999999999</v>
      </c>
      <c r="D12" s="11">
        <v>2.0878000000000001</v>
      </c>
      <c r="E12" s="10">
        <v>2.3262999999999998</v>
      </c>
      <c r="F12" s="10">
        <v>4.6363000000000003</v>
      </c>
      <c r="G12" s="10">
        <v>243.75608212050076</v>
      </c>
      <c r="H12" s="10">
        <v>14.590570489512009</v>
      </c>
      <c r="I12" s="10">
        <v>38.706299999999999</v>
      </c>
      <c r="J12" s="11">
        <v>50.1053</v>
      </c>
      <c r="K12" s="30">
        <v>0.10599119385234264</v>
      </c>
      <c r="L12" s="26"/>
      <c r="M12" s="43"/>
      <c r="N12" s="43"/>
    </row>
    <row r="13" spans="1:14" x14ac:dyDescent="0.25">
      <c r="A13" s="29">
        <f>+'Gloria a Dios'!A13</f>
        <v>41096</v>
      </c>
      <c r="B13" s="9">
        <v>92.063400000000001</v>
      </c>
      <c r="C13" s="10">
        <v>0.2</v>
      </c>
      <c r="D13" s="11">
        <v>2.1505999999999998</v>
      </c>
      <c r="E13" s="10">
        <v>2.3506</v>
      </c>
      <c r="F13" s="10">
        <v>4.7469000000000001</v>
      </c>
      <c r="G13" s="10">
        <v>244.22347246870106</v>
      </c>
      <c r="H13" s="10">
        <v>11.29872885340972</v>
      </c>
      <c r="I13" s="10">
        <v>38.788499999999999</v>
      </c>
      <c r="J13" s="11">
        <v>50.150599999999997</v>
      </c>
      <c r="K13" s="30">
        <v>8.7479637772027094E-2</v>
      </c>
      <c r="L13" s="26"/>
      <c r="M13" s="43"/>
      <c r="N13" s="43"/>
    </row>
    <row r="14" spans="1:14" x14ac:dyDescent="0.25">
      <c r="A14" s="29">
        <f>+'Gloria a Dios'!A14</f>
        <v>41097</v>
      </c>
      <c r="B14" s="9">
        <v>92.763000000000005</v>
      </c>
      <c r="C14" s="10">
        <v>0.23719999999999999</v>
      </c>
      <c r="D14" s="10">
        <v>2.0943000000000001</v>
      </c>
      <c r="E14" s="10">
        <v>2.3315000000000001</v>
      </c>
      <c r="F14" s="10">
        <v>4.2592999999999996</v>
      </c>
      <c r="G14" s="10">
        <v>246.4336180109546</v>
      </c>
      <c r="H14" s="10">
        <v>10.930490234942681</v>
      </c>
      <c r="I14" s="10">
        <v>38.537500000000001</v>
      </c>
      <c r="J14" s="11">
        <v>50.0062</v>
      </c>
      <c r="K14" s="30">
        <v>0.10701964227242698</v>
      </c>
      <c r="L14" s="26"/>
      <c r="M14" s="43"/>
      <c r="N14" s="43"/>
    </row>
    <row r="15" spans="1:14" x14ac:dyDescent="0.25">
      <c r="A15" s="29">
        <f>+'Gloria a Dios'!A15</f>
        <v>41098</v>
      </c>
      <c r="B15" s="9">
        <v>92.887799999999999</v>
      </c>
      <c r="C15" s="10">
        <v>0.2354</v>
      </c>
      <c r="D15" s="10">
        <v>2.1013999999999999</v>
      </c>
      <c r="E15" s="10">
        <v>2.3368000000000002</v>
      </c>
      <c r="F15" s="10">
        <v>4.1528</v>
      </c>
      <c r="G15" s="10">
        <v>247.83930262345677</v>
      </c>
      <c r="H15" s="10">
        <v>11.40350308514526</v>
      </c>
      <c r="I15" s="10">
        <v>38.4968</v>
      </c>
      <c r="J15" s="11">
        <v>49.980699999999999</v>
      </c>
      <c r="K15" s="30">
        <v>0.1141784207640083</v>
      </c>
      <c r="L15" s="26"/>
      <c r="M15" s="43"/>
      <c r="N15" s="43"/>
    </row>
    <row r="16" spans="1:14" x14ac:dyDescent="0.25">
      <c r="A16" s="29">
        <f>+'Gloria a Dios'!A16</f>
        <v>41099</v>
      </c>
      <c r="B16" s="9">
        <v>92.785499999999999</v>
      </c>
      <c r="C16" s="10">
        <v>0.19470000000000001</v>
      </c>
      <c r="D16" s="10">
        <v>2.1169000000000002</v>
      </c>
      <c r="E16" s="10">
        <v>2.3115999999999999</v>
      </c>
      <c r="F16" s="10">
        <v>4.2713000000000001</v>
      </c>
      <c r="G16" s="10">
        <v>250.7844937934272</v>
      </c>
      <c r="H16" s="10">
        <v>13.146843800852935</v>
      </c>
      <c r="I16" s="10">
        <v>38.543799999999997</v>
      </c>
      <c r="J16" s="11">
        <v>50.028599999999997</v>
      </c>
      <c r="K16" s="30">
        <v>0.11564811561386705</v>
      </c>
      <c r="L16" s="26"/>
      <c r="M16" s="43"/>
      <c r="N16" s="43"/>
    </row>
    <row r="17" spans="1:14" x14ac:dyDescent="0.25">
      <c r="A17" s="29">
        <f>+'Gloria a Dios'!A17</f>
        <v>41100</v>
      </c>
      <c r="B17" s="9">
        <v>92.030199999999994</v>
      </c>
      <c r="C17" s="10">
        <v>0.2009</v>
      </c>
      <c r="D17" s="10">
        <v>2.1315</v>
      </c>
      <c r="E17" s="10">
        <v>2.3323</v>
      </c>
      <c r="F17" s="10">
        <v>4.8728999999999996</v>
      </c>
      <c r="G17" s="10">
        <v>250.52549048669795</v>
      </c>
      <c r="H17" s="10">
        <v>14.646649178919551</v>
      </c>
      <c r="I17" s="10">
        <v>38.7864</v>
      </c>
      <c r="J17" s="11">
        <v>50.157600000000002</v>
      </c>
      <c r="K17" s="30">
        <v>0.10554216388354115</v>
      </c>
      <c r="L17" s="26"/>
      <c r="M17" s="43"/>
      <c r="N17" s="43"/>
    </row>
    <row r="18" spans="1:14" x14ac:dyDescent="0.25">
      <c r="A18" s="29">
        <f>+'Gloria a Dios'!A18</f>
        <v>41101</v>
      </c>
      <c r="B18" s="9">
        <v>92.768699999999995</v>
      </c>
      <c r="C18" s="10">
        <v>0.31219999999999998</v>
      </c>
      <c r="D18" s="10">
        <v>1.9571000000000001</v>
      </c>
      <c r="E18" s="10">
        <v>2.2692999999999999</v>
      </c>
      <c r="F18" s="10">
        <v>4.2817999999999996</v>
      </c>
      <c r="G18" s="10">
        <v>248.68661434585289</v>
      </c>
      <c r="H18" s="10">
        <v>11.271307713120351</v>
      </c>
      <c r="I18" s="10">
        <v>38.583799999999997</v>
      </c>
      <c r="J18" s="11">
        <v>50.043199999999999</v>
      </c>
      <c r="K18" s="30">
        <v>0.10963653040059178</v>
      </c>
      <c r="L18" s="26"/>
      <c r="M18" s="43"/>
      <c r="N18" s="43"/>
    </row>
    <row r="19" spans="1:14" x14ac:dyDescent="0.25">
      <c r="A19" s="29">
        <f>+'Gloria a Dios'!A19</f>
        <v>41102</v>
      </c>
      <c r="B19" s="9">
        <v>93.196100000000001</v>
      </c>
      <c r="C19" s="10">
        <v>0.32529999999999998</v>
      </c>
      <c r="D19" s="10">
        <v>1.9687000000000001</v>
      </c>
      <c r="E19" s="10">
        <v>2.2938999999999998</v>
      </c>
      <c r="F19" s="10">
        <v>3.9765000000000001</v>
      </c>
      <c r="G19" s="10">
        <v>245.83486942901231</v>
      </c>
      <c r="H19" s="10">
        <v>11.524727692777743</v>
      </c>
      <c r="I19" s="10">
        <v>38.394599999999997</v>
      </c>
      <c r="J19" s="11">
        <v>49.920200000000001</v>
      </c>
      <c r="K19" s="30">
        <v>0.10711690143160298</v>
      </c>
      <c r="L19" s="26"/>
      <c r="M19" s="43"/>
      <c r="N19" s="43"/>
    </row>
    <row r="20" spans="1:14" x14ac:dyDescent="0.25">
      <c r="A20" s="29">
        <f>+'Gloria a Dios'!A20</f>
        <v>41103</v>
      </c>
      <c r="B20" s="9">
        <v>93.079800000000006</v>
      </c>
      <c r="C20" s="10">
        <v>0.31030000000000002</v>
      </c>
      <c r="D20" s="10">
        <v>1.9893999999999998</v>
      </c>
      <c r="E20" s="10">
        <v>2.2997000000000001</v>
      </c>
      <c r="F20" s="10">
        <v>4.0617999999999999</v>
      </c>
      <c r="G20" s="10">
        <v>245.38173273082938</v>
      </c>
      <c r="H20" s="10">
        <v>11.731928405636509</v>
      </c>
      <c r="I20" s="10">
        <v>38.433199999999999</v>
      </c>
      <c r="J20" s="11">
        <v>49.943399999999997</v>
      </c>
      <c r="K20" s="30">
        <v>0.10078657351727913</v>
      </c>
      <c r="L20" s="26"/>
      <c r="M20" s="43"/>
      <c r="N20" s="43"/>
    </row>
    <row r="21" spans="1:14" x14ac:dyDescent="0.25">
      <c r="A21" s="29">
        <f>+'Gloria a Dios'!A21</f>
        <v>41104</v>
      </c>
      <c r="B21" s="9">
        <v>92.679900000000004</v>
      </c>
      <c r="C21" s="10">
        <v>0.28110000000000002</v>
      </c>
      <c r="D21" s="10">
        <v>2.0394000000000001</v>
      </c>
      <c r="E21" s="10">
        <v>2.3205</v>
      </c>
      <c r="F21" s="10">
        <v>4.3746999999999998</v>
      </c>
      <c r="G21" s="10">
        <v>245.32080003129889</v>
      </c>
      <c r="H21" s="10">
        <v>11.712776996317205</v>
      </c>
      <c r="I21" s="10">
        <v>38.557299999999998</v>
      </c>
      <c r="J21" s="11">
        <v>50.012500000000003</v>
      </c>
      <c r="K21" s="30">
        <v>0.10176040683689876</v>
      </c>
      <c r="L21" s="26"/>
      <c r="M21" s="43"/>
      <c r="N21" s="43"/>
    </row>
    <row r="22" spans="1:14" x14ac:dyDescent="0.25">
      <c r="A22" s="29">
        <f>+'Gloria a Dios'!A22</f>
        <v>41105</v>
      </c>
      <c r="B22" s="9">
        <v>92.598699999999994</v>
      </c>
      <c r="C22" s="10">
        <v>0.2702</v>
      </c>
      <c r="D22" s="10">
        <v>2.0476999999999999</v>
      </c>
      <c r="E22" s="10">
        <v>2.3178999999999998</v>
      </c>
      <c r="F22" s="10">
        <v>4.4203000000000001</v>
      </c>
      <c r="G22" s="10">
        <v>246.61817090923316</v>
      </c>
      <c r="H22" s="10">
        <v>11.754276755812347</v>
      </c>
      <c r="I22" s="10">
        <v>38.600900000000003</v>
      </c>
      <c r="J22" s="11">
        <v>50.0413</v>
      </c>
      <c r="K22" s="30">
        <v>0.10612501802819369</v>
      </c>
      <c r="L22" s="26"/>
      <c r="M22" s="43"/>
      <c r="N22" s="43"/>
    </row>
    <row r="23" spans="1:14" x14ac:dyDescent="0.25">
      <c r="A23" s="29">
        <f>+'Gloria a Dios'!A23</f>
        <v>41106</v>
      </c>
      <c r="B23" s="9">
        <v>92.446799999999996</v>
      </c>
      <c r="C23" s="10">
        <v>0.25480000000000003</v>
      </c>
      <c r="D23" s="10">
        <v>2.0790000000000002</v>
      </c>
      <c r="E23" s="10">
        <v>2.3338000000000001</v>
      </c>
      <c r="F23" s="10">
        <v>4.4635999999999996</v>
      </c>
      <c r="G23" s="10">
        <v>248.02928908950616</v>
      </c>
      <c r="H23" s="10">
        <v>13.230516934773613</v>
      </c>
      <c r="I23" s="10">
        <v>38.662599999999998</v>
      </c>
      <c r="J23" s="11">
        <v>50.072699999999998</v>
      </c>
      <c r="K23" s="30">
        <v>0.12798410007261224</v>
      </c>
      <c r="L23" s="26"/>
      <c r="M23" s="43"/>
      <c r="N23" s="43"/>
    </row>
    <row r="24" spans="1:14" x14ac:dyDescent="0.25">
      <c r="A24" s="29">
        <f>+'Gloria a Dios'!A24</f>
        <v>41107</v>
      </c>
      <c r="B24" s="9">
        <v>91.207999999999998</v>
      </c>
      <c r="C24" s="10">
        <v>0.22900000000000001</v>
      </c>
      <c r="D24" s="10">
        <v>2.0571000000000002</v>
      </c>
      <c r="E24" s="10">
        <v>2.286</v>
      </c>
      <c r="F24" s="10">
        <v>5.2335000000000003</v>
      </c>
      <c r="G24" s="10">
        <v>252.19131102378714</v>
      </c>
      <c r="H24" s="10">
        <v>14.018915832741895</v>
      </c>
      <c r="I24" s="10">
        <v>39.255400000000002</v>
      </c>
      <c r="J24" s="11">
        <v>50.438800000000001</v>
      </c>
      <c r="K24" s="30">
        <v>0.13811875531514511</v>
      </c>
      <c r="L24" s="26"/>
      <c r="M24" s="43"/>
      <c r="N24" s="43"/>
    </row>
    <row r="25" spans="1:14" x14ac:dyDescent="0.25">
      <c r="A25" s="29">
        <f>+'Gloria a Dios'!A25</f>
        <v>41108</v>
      </c>
      <c r="B25" s="9">
        <v>91.028999999999996</v>
      </c>
      <c r="C25" s="10">
        <v>0.22789999999999999</v>
      </c>
      <c r="D25" s="10">
        <v>2.0958999999999999</v>
      </c>
      <c r="E25" s="10">
        <v>2.3237999999999999</v>
      </c>
      <c r="F25" s="10">
        <v>5.3891999999999998</v>
      </c>
      <c r="G25" s="11">
        <v>250.11030005664665</v>
      </c>
      <c r="H25" s="10">
        <v>13.754490185329738</v>
      </c>
      <c r="I25" s="10">
        <v>39.2575</v>
      </c>
      <c r="J25" s="11">
        <v>50.4101</v>
      </c>
      <c r="K25" s="30">
        <v>0.11602368432218808</v>
      </c>
      <c r="L25" s="26"/>
      <c r="M25" s="43"/>
      <c r="N25" s="43"/>
    </row>
    <row r="26" spans="1:14" x14ac:dyDescent="0.25">
      <c r="A26" s="29">
        <f>+'Gloria a Dios'!A26</f>
        <v>41109</v>
      </c>
      <c r="B26" s="9">
        <v>92.023499999999999</v>
      </c>
      <c r="C26" s="10">
        <v>0.23749999999999999</v>
      </c>
      <c r="D26" s="10">
        <v>2.1234000000000002</v>
      </c>
      <c r="E26" s="10">
        <v>2.3609</v>
      </c>
      <c r="F26" s="10">
        <v>4.7925000000000004</v>
      </c>
      <c r="G26" s="11">
        <v>249.80720021041708</v>
      </c>
      <c r="H26" s="10">
        <v>13.921044981766599</v>
      </c>
      <c r="I26" s="10">
        <v>38.783099999999997</v>
      </c>
      <c r="J26" s="11">
        <v>50.121200000000002</v>
      </c>
      <c r="K26" s="30">
        <v>0.12351586833635554</v>
      </c>
      <c r="L26" s="26"/>
      <c r="M26" s="43"/>
      <c r="N26" s="43"/>
    </row>
    <row r="27" spans="1:14" x14ac:dyDescent="0.25">
      <c r="A27" s="29">
        <f>+'Gloria a Dios'!A27</f>
        <v>41110</v>
      </c>
      <c r="B27" s="9">
        <v>92.441199999999995</v>
      </c>
      <c r="C27" s="10">
        <v>0.23580000000000001</v>
      </c>
      <c r="D27" s="10">
        <v>2.1385000000000001</v>
      </c>
      <c r="E27" s="10">
        <v>2.3742999999999999</v>
      </c>
      <c r="F27" s="10">
        <v>4.4962</v>
      </c>
      <c r="G27" s="10">
        <v>249.73661121326163</v>
      </c>
      <c r="H27" s="10">
        <v>14.214270998973509</v>
      </c>
      <c r="I27" s="10">
        <v>38.614199999999997</v>
      </c>
      <c r="J27" s="11">
        <v>50.026200000000003</v>
      </c>
      <c r="K27" s="30">
        <v>0.10222610559288001</v>
      </c>
      <c r="L27" s="26"/>
      <c r="M27" s="43"/>
      <c r="N27" s="43"/>
    </row>
    <row r="28" spans="1:14" x14ac:dyDescent="0.25">
      <c r="A28" s="29">
        <f>+'Gloria a Dios'!A28</f>
        <v>41111</v>
      </c>
      <c r="B28" s="9">
        <v>92.114400000000003</v>
      </c>
      <c r="C28" s="10">
        <v>0.19739999999999999</v>
      </c>
      <c r="D28" s="10">
        <v>2.2136</v>
      </c>
      <c r="E28" s="10">
        <v>2.411</v>
      </c>
      <c r="F28" s="10">
        <v>4.7823000000000002</v>
      </c>
      <c r="G28" s="10">
        <v>248.46049504851328</v>
      </c>
      <c r="H28" s="10">
        <v>14.130389278167421</v>
      </c>
      <c r="I28" s="10">
        <v>38.675600000000003</v>
      </c>
      <c r="J28" s="11">
        <v>50.051900000000003</v>
      </c>
      <c r="K28" s="30">
        <v>0.10913952003452872</v>
      </c>
      <c r="L28" s="26"/>
      <c r="M28" s="43"/>
      <c r="N28" s="43"/>
    </row>
    <row r="29" spans="1:14" x14ac:dyDescent="0.25">
      <c r="A29" s="29">
        <f>+'Gloria a Dios'!A29</f>
        <v>41112</v>
      </c>
      <c r="B29" s="9">
        <v>92.139099999999999</v>
      </c>
      <c r="C29" s="10">
        <v>0.2069</v>
      </c>
      <c r="D29" s="10">
        <v>2.1892999999999998</v>
      </c>
      <c r="E29" s="10">
        <v>2.3963000000000001</v>
      </c>
      <c r="F29" s="10">
        <v>4.7835999999999999</v>
      </c>
      <c r="G29" s="10">
        <v>248.53728370987653</v>
      </c>
      <c r="H29" s="10">
        <v>14.254668945551439</v>
      </c>
      <c r="I29" s="10">
        <v>38.67</v>
      </c>
      <c r="J29" s="11">
        <v>50.053100000000001</v>
      </c>
      <c r="K29" s="30">
        <v>0.16969946274720013</v>
      </c>
      <c r="L29" s="26"/>
      <c r="M29" s="43"/>
      <c r="N29" s="43"/>
    </row>
    <row r="30" spans="1:14" x14ac:dyDescent="0.25">
      <c r="A30" s="29">
        <f>+'Gloria a Dios'!A30</f>
        <v>41113</v>
      </c>
      <c r="B30" s="9">
        <v>91.999499999999998</v>
      </c>
      <c r="C30" s="10">
        <v>0.19170000000000001</v>
      </c>
      <c r="D30" s="10">
        <v>2.1816</v>
      </c>
      <c r="E30" s="10">
        <v>2.3733</v>
      </c>
      <c r="F30" s="10">
        <v>4.9078999999999997</v>
      </c>
      <c r="G30" s="10">
        <v>249.94254890079364</v>
      </c>
      <c r="H30" s="10">
        <v>14.368819742090771</v>
      </c>
      <c r="I30" s="10">
        <v>38.735399999999998</v>
      </c>
      <c r="J30" s="11">
        <v>50.104300000000002</v>
      </c>
      <c r="K30" s="30">
        <v>0.13320940787239605</v>
      </c>
      <c r="L30" s="26"/>
      <c r="M30" s="43"/>
      <c r="N30" s="43"/>
    </row>
    <row r="31" spans="1:14" x14ac:dyDescent="0.25">
      <c r="A31" s="29">
        <f>+'Gloria a Dios'!A31</f>
        <v>41114</v>
      </c>
      <c r="B31" s="9">
        <v>91.892600000000002</v>
      </c>
      <c r="C31" s="10">
        <v>0.19439999999999999</v>
      </c>
      <c r="D31" s="10">
        <v>2.1524000000000001</v>
      </c>
      <c r="E31" s="10">
        <v>2.3468</v>
      </c>
      <c r="F31" s="10">
        <v>5.0212000000000003</v>
      </c>
      <c r="G31" s="10">
        <v>250.49773166666665</v>
      </c>
      <c r="H31" s="10">
        <v>14.059588107333097</v>
      </c>
      <c r="I31" s="10">
        <v>38.803899999999999</v>
      </c>
      <c r="J31" s="11">
        <v>50.1629</v>
      </c>
      <c r="K31" s="30">
        <v>0.12363154793912395</v>
      </c>
      <c r="L31" s="26"/>
      <c r="M31" s="43"/>
      <c r="N31" s="43"/>
    </row>
    <row r="32" spans="1:14" x14ac:dyDescent="0.25">
      <c r="A32" s="29">
        <f>+'Gloria a Dios'!A32</f>
        <v>41115</v>
      </c>
      <c r="B32" s="9">
        <v>91.813800000000001</v>
      </c>
      <c r="C32" s="10">
        <v>0.20469999999999999</v>
      </c>
      <c r="D32" s="10">
        <v>2.1135000000000002</v>
      </c>
      <c r="E32" s="10">
        <v>2.3182999999999998</v>
      </c>
      <c r="F32" s="10">
        <v>5.1246999999999998</v>
      </c>
      <c r="G32" s="10">
        <v>248.98754999999997</v>
      </c>
      <c r="H32" s="10">
        <v>13.375708271451161</v>
      </c>
      <c r="I32" s="10">
        <v>38.851599999999998</v>
      </c>
      <c r="J32" s="11">
        <v>50.200600000000001</v>
      </c>
      <c r="K32" s="30">
        <v>7.9611670305354987E-2</v>
      </c>
      <c r="L32" s="26"/>
      <c r="M32" s="43"/>
      <c r="N32" s="43"/>
    </row>
    <row r="33" spans="1:14" x14ac:dyDescent="0.25">
      <c r="A33" s="29">
        <f>+'Gloria a Dios'!A33</f>
        <v>41116</v>
      </c>
      <c r="B33" s="9">
        <v>91.636300000000006</v>
      </c>
      <c r="C33" s="10">
        <v>0.21659999999999999</v>
      </c>
      <c r="D33" s="10">
        <v>2.0806</v>
      </c>
      <c r="E33" s="10">
        <v>2.2972999999999999</v>
      </c>
      <c r="F33" s="10">
        <v>5.2683</v>
      </c>
      <c r="G33" s="10">
        <v>249.6342287669753</v>
      </c>
      <c r="H33" s="10">
        <v>13.477476344869331</v>
      </c>
      <c r="I33" s="10">
        <v>38.933300000000003</v>
      </c>
      <c r="J33" s="11">
        <v>50.254100000000001</v>
      </c>
      <c r="K33" s="30">
        <v>7.8415504475645242E-2</v>
      </c>
      <c r="L33" s="26"/>
      <c r="M33" s="43"/>
      <c r="N33" s="43"/>
    </row>
    <row r="34" spans="1:14" x14ac:dyDescent="0.25">
      <c r="A34" s="29">
        <f>+'Gloria a Dios'!A34</f>
        <v>41117</v>
      </c>
      <c r="B34" s="9">
        <v>91.956699999999998</v>
      </c>
      <c r="C34" s="10">
        <v>0.25119999999999998</v>
      </c>
      <c r="D34" s="10">
        <v>2.0217999999999998</v>
      </c>
      <c r="E34" s="10">
        <v>2.2730000000000001</v>
      </c>
      <c r="F34" s="10">
        <v>4.9737999999999998</v>
      </c>
      <c r="G34" s="10">
        <v>250.2735711111111</v>
      </c>
      <c r="H34" s="10">
        <v>13.379928093781116</v>
      </c>
      <c r="I34" s="10">
        <v>38.860500000000002</v>
      </c>
      <c r="J34" s="11">
        <v>50.214799999999997</v>
      </c>
      <c r="K34" s="30">
        <v>8.8739829072557147E-2</v>
      </c>
      <c r="L34" s="26"/>
      <c r="M34" s="43"/>
      <c r="N34" s="43"/>
    </row>
    <row r="35" spans="1:14" x14ac:dyDescent="0.25">
      <c r="A35" s="29">
        <f>+'Gloria a Dios'!A35</f>
        <v>41118</v>
      </c>
      <c r="B35" s="9">
        <v>92.375399999999999</v>
      </c>
      <c r="C35" s="10">
        <v>0.30199999999999999</v>
      </c>
      <c r="D35" s="10">
        <v>1.9802</v>
      </c>
      <c r="E35" s="10">
        <v>2.2822</v>
      </c>
      <c r="F35" s="10">
        <v>4.4810999999999996</v>
      </c>
      <c r="G35" s="10">
        <v>250.80592388888886</v>
      </c>
      <c r="H35" s="10">
        <v>13.238057589706203</v>
      </c>
      <c r="I35" s="10">
        <v>38.756399999999999</v>
      </c>
      <c r="J35" s="11">
        <v>50.138599999999997</v>
      </c>
      <c r="K35" s="30">
        <v>6.10963869578297E-2</v>
      </c>
      <c r="L35" s="26"/>
      <c r="M35" s="43"/>
      <c r="N35" s="43"/>
    </row>
    <row r="36" spans="1:14" x14ac:dyDescent="0.25">
      <c r="A36" s="29">
        <f>+'Gloria a Dios'!A36</f>
        <v>41119</v>
      </c>
      <c r="B36" s="9">
        <v>91.895300000000006</v>
      </c>
      <c r="C36" s="10">
        <v>0.26989999999999997</v>
      </c>
      <c r="D36" s="10">
        <v>2.0124</v>
      </c>
      <c r="E36" s="10">
        <v>2.2823000000000002</v>
      </c>
      <c r="F36" s="10">
        <v>4.7469000000000001</v>
      </c>
      <c r="G36" s="10">
        <v>250.05110277777774</v>
      </c>
      <c r="H36" s="10">
        <v>12.987964391940404</v>
      </c>
      <c r="I36" s="10">
        <v>38.964700000000001</v>
      </c>
      <c r="J36" s="11">
        <v>50.2652</v>
      </c>
      <c r="K36" s="30">
        <v>8.0711622506006706E-2</v>
      </c>
      <c r="L36" s="26"/>
      <c r="M36" s="43"/>
      <c r="N36" s="43"/>
    </row>
    <row r="37" spans="1:14" x14ac:dyDescent="0.25">
      <c r="A37" s="29">
        <f>+'Gloria a Dios'!A37</f>
        <v>41120</v>
      </c>
      <c r="B37" s="9">
        <v>92.2928</v>
      </c>
      <c r="C37" s="10">
        <v>0.254</v>
      </c>
      <c r="D37" s="10">
        <v>2.0297999999999998</v>
      </c>
      <c r="E37" s="10">
        <v>2.2837999999999998</v>
      </c>
      <c r="F37" s="10">
        <v>4.5697000000000001</v>
      </c>
      <c r="G37" s="10">
        <v>250.61483444444443</v>
      </c>
      <c r="H37" s="10">
        <v>13.177897360336269</v>
      </c>
      <c r="I37" s="10">
        <v>38.776499999999999</v>
      </c>
      <c r="J37" s="11">
        <v>50.160600000000002</v>
      </c>
      <c r="K37" s="30">
        <v>8.6723807658053473E-2</v>
      </c>
      <c r="L37" s="26"/>
      <c r="M37" s="43"/>
      <c r="N37" s="43"/>
    </row>
    <row r="38" spans="1:14" ht="15.75" thickBot="1" x14ac:dyDescent="0.3">
      <c r="A38" s="31">
        <f>+'Gloria a Dios'!A38</f>
        <v>41121</v>
      </c>
      <c r="B38" s="32">
        <v>92.663700000000006</v>
      </c>
      <c r="C38" s="33">
        <v>0.26429999999999998</v>
      </c>
      <c r="D38" s="33">
        <v>2.0464000000000002</v>
      </c>
      <c r="E38" s="33">
        <v>2.3106999999999998</v>
      </c>
      <c r="F38" s="33">
        <v>4.3480999999999996</v>
      </c>
      <c r="G38" s="33">
        <v>249.99592944444441</v>
      </c>
      <c r="H38" s="33">
        <v>12.984949761332254</v>
      </c>
      <c r="I38" s="33">
        <v>38.591299999999997</v>
      </c>
      <c r="J38" s="22">
        <v>50.040300000000002</v>
      </c>
      <c r="K38" s="34">
        <v>7.4523550769017899E-2</v>
      </c>
      <c r="L38" s="26"/>
      <c r="M38" s="43"/>
      <c r="N38" s="43"/>
    </row>
    <row r="39" spans="1:14" x14ac:dyDescent="0.25">
      <c r="A39" s="51" t="s">
        <v>18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12"/>
      <c r="M39" s="12"/>
      <c r="N39" s="12"/>
    </row>
    <row r="40" spans="1:14" ht="6.75" customHeight="1" thickBot="1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44"/>
      <c r="N40" s="44"/>
    </row>
    <row r="41" spans="1:14" x14ac:dyDescent="0.25">
      <c r="A41" s="39" t="s">
        <v>19</v>
      </c>
      <c r="B41" s="14">
        <f>+MIN(B8:B38)</f>
        <v>91.028999999999996</v>
      </c>
      <c r="C41" s="14">
        <f t="shared" ref="C41:K41" si="0">+MIN(C8:C38)</f>
        <v>0.19170000000000001</v>
      </c>
      <c r="D41" s="14">
        <f t="shared" si="0"/>
        <v>1.9571000000000001</v>
      </c>
      <c r="E41" s="14">
        <f t="shared" si="0"/>
        <v>2.2692999999999999</v>
      </c>
      <c r="F41" s="14">
        <f t="shared" si="0"/>
        <v>3.9765000000000001</v>
      </c>
      <c r="G41" s="14">
        <f t="shared" si="0"/>
        <v>243.75608212050076</v>
      </c>
      <c r="H41" s="14">
        <f t="shared" si="0"/>
        <v>10.930490234942681</v>
      </c>
      <c r="I41" s="14">
        <f t="shared" si="0"/>
        <v>38.394599999999997</v>
      </c>
      <c r="J41" s="14">
        <f t="shared" si="0"/>
        <v>49.920200000000001</v>
      </c>
      <c r="K41" s="35">
        <f t="shared" si="0"/>
        <v>6.10963869578297E-2</v>
      </c>
      <c r="L41" s="15"/>
      <c r="M41" s="45">
        <f t="shared" ref="M41:N41" si="1">+MIN(M8:M38)</f>
        <v>4.4584186046511629</v>
      </c>
      <c r="N41" s="45">
        <f t="shared" si="1"/>
        <v>0</v>
      </c>
    </row>
    <row r="42" spans="1:14" x14ac:dyDescent="0.25">
      <c r="A42" s="40" t="s">
        <v>20</v>
      </c>
      <c r="B42" s="16">
        <f>+IF(ISERROR(AVERAGE(B8:B38)),"",AVERAGE(B8:B38))</f>
        <v>92.301693548387121</v>
      </c>
      <c r="C42" s="16">
        <f t="shared" ref="C42:K42" si="2">+IF(ISERROR(AVERAGE(C8:C38)),"",AVERAGE(C8:C38))</f>
        <v>0.24353548387096768</v>
      </c>
      <c r="D42" s="16">
        <f t="shared" si="2"/>
        <v>2.0840129032258066</v>
      </c>
      <c r="E42" s="16">
        <f t="shared" si="2"/>
        <v>2.3275483870967744</v>
      </c>
      <c r="F42" s="16">
        <f t="shared" si="2"/>
        <v>4.617287096774195</v>
      </c>
      <c r="G42" s="16">
        <f t="shared" si="2"/>
        <v>248.26958424201322</v>
      </c>
      <c r="H42" s="16">
        <f t="shared" si="2"/>
        <v>13.229503392092193</v>
      </c>
      <c r="I42" s="16">
        <f t="shared" si="2"/>
        <v>38.707158064516129</v>
      </c>
      <c r="J42" s="16">
        <f t="shared" si="2"/>
        <v>50.102135483870974</v>
      </c>
      <c r="K42" s="36">
        <f t="shared" si="2"/>
        <v>0.103810944826962</v>
      </c>
      <c r="L42" s="15"/>
      <c r="M42" s="45">
        <f t="shared" ref="M42:N42" si="3">+IF(ISERROR(AVERAGE(M8:M38)),"",AVERAGE(M8:M38))</f>
        <v>4.4584186046511629</v>
      </c>
      <c r="N42" s="45">
        <f t="shared" si="3"/>
        <v>0</v>
      </c>
    </row>
    <row r="43" spans="1:14" x14ac:dyDescent="0.25">
      <c r="A43" s="41" t="s">
        <v>21</v>
      </c>
      <c r="B43" s="17">
        <f>+MAX(B8:B38)</f>
        <v>93.196100000000001</v>
      </c>
      <c r="C43" s="17">
        <f t="shared" ref="C43:K43" si="4">+MAX(C8:C38)</f>
        <v>0.32529999999999998</v>
      </c>
      <c r="D43" s="17">
        <f t="shared" si="4"/>
        <v>2.2136</v>
      </c>
      <c r="E43" s="17">
        <f t="shared" si="4"/>
        <v>2.411</v>
      </c>
      <c r="F43" s="17">
        <f t="shared" si="4"/>
        <v>5.3891999999999998</v>
      </c>
      <c r="G43" s="17">
        <f t="shared" si="4"/>
        <v>252.19131102378714</v>
      </c>
      <c r="H43" s="17">
        <f t="shared" si="4"/>
        <v>15.530401823834602</v>
      </c>
      <c r="I43" s="17">
        <f t="shared" si="4"/>
        <v>39.2575</v>
      </c>
      <c r="J43" s="17">
        <f t="shared" si="4"/>
        <v>50.438800000000001</v>
      </c>
      <c r="K43" s="37">
        <f t="shared" si="4"/>
        <v>0.16969946274720013</v>
      </c>
      <c r="L43" s="15"/>
      <c r="M43" s="45">
        <f t="shared" ref="M43:N43" si="5">+MAX(M8:M38)</f>
        <v>4.4584186046511629</v>
      </c>
      <c r="N43" s="45">
        <f t="shared" si="5"/>
        <v>0</v>
      </c>
    </row>
    <row r="44" spans="1:14" ht="15.75" thickBot="1" x14ac:dyDescent="0.3">
      <c r="A44" s="42" t="s">
        <v>22</v>
      </c>
      <c r="B44" s="21">
        <f>IF(ISERROR(STDEV(B8:B38)),"",STDEV(B8:B38))</f>
        <v>0.50096396605975846</v>
      </c>
      <c r="C44" s="21">
        <f t="shared" ref="C44:K44" si="6">IF(ISERROR(STDEV(C8:C38)),"",STDEV(C8:C38))</f>
        <v>3.6960813017637525E-2</v>
      </c>
      <c r="D44" s="21">
        <f t="shared" si="6"/>
        <v>6.4887830096433757E-2</v>
      </c>
      <c r="E44" s="21">
        <f t="shared" si="6"/>
        <v>3.6413467023138052E-2</v>
      </c>
      <c r="F44" s="21">
        <f t="shared" si="6"/>
        <v>0.36343869610700097</v>
      </c>
      <c r="G44" s="21">
        <f t="shared" si="6"/>
        <v>2.3268353684732843</v>
      </c>
      <c r="H44" s="21">
        <f t="shared" si="6"/>
        <v>1.2022108560348197</v>
      </c>
      <c r="I44" s="21">
        <f t="shared" si="6"/>
        <v>0.20220680135972019</v>
      </c>
      <c r="J44" s="21">
        <f t="shared" si="6"/>
        <v>0.12175206650782049</v>
      </c>
      <c r="K44" s="38">
        <f t="shared" si="6"/>
        <v>2.2520560611739595E-2</v>
      </c>
      <c r="L44" s="15"/>
      <c r="M44" s="45" t="str">
        <f t="shared" ref="M44:N44" si="7">IF(ISERROR(STDEV(M8:M38)),"",STDEV(M8:M38))</f>
        <v/>
      </c>
      <c r="N44" s="45" t="str">
        <f t="shared" si="7"/>
        <v/>
      </c>
    </row>
    <row r="45" spans="1:14" ht="6.75" customHeight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4" x14ac:dyDescent="0.25">
      <c r="A46" s="20" t="s">
        <v>23</v>
      </c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18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18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18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  <row r="50" spans="1:14" x14ac:dyDescent="0.25">
      <c r="A50" s="18"/>
      <c r="B50" s="5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60"/>
    </row>
  </sheetData>
  <protectedRanges>
    <protectedRange sqref="A5:L5 A3:B4 L3:L4" name="Rango1"/>
    <protectedRange sqref="C4:K4" name="Rango1_1"/>
    <protectedRange sqref="C3:K3" name="Rango1_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N8 B8:F38">
      <formula1>0</formula1>
      <formula2>100</formula2>
    </dataValidation>
  </dataValidations>
  <printOptions horizontalCentered="1" verticalCentered="1"/>
  <pageMargins left="0.70866141732283472" right="0.70866141732283472" top="0.43307086614173229" bottom="0.39370078740157483" header="0.31496062992125984" footer="0.31496062992125984"/>
  <pageSetup scale="70" orientation="landscape" verticalDpi="300" r:id="rId1"/>
  <ignoredErrors>
    <ignoredError sqref="B41:N4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Gloria a Dios</vt:lpstr>
      <vt:lpstr>Samalayuca</vt:lpstr>
      <vt:lpstr>'Gloria a Dios'!Área_de_impresión</vt:lpstr>
      <vt:lpstr>Samalayuca!Área_de_impresión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2015-06-11T18:09:13Z</cp:lastPrinted>
  <dcterms:created xsi:type="dcterms:W3CDTF">2012-06-19T15:23:28Z</dcterms:created>
  <dcterms:modified xsi:type="dcterms:W3CDTF">2015-06-11T18:09:16Z</dcterms:modified>
</cp:coreProperties>
</file>