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CHIHUAHUA, S. DE R.L. DE C.V\2012\"/>
    </mc:Choice>
  </mc:AlternateContent>
  <bookViews>
    <workbookView xWindow="-15" yWindow="-15" windowWidth="10260" windowHeight="8115" activeTab="5"/>
  </bookViews>
  <sheets>
    <sheet name="Gloria a Dios" sheetId="7" r:id="rId1"/>
    <sheet name="Máximos GAD" sheetId="14" r:id="rId2"/>
    <sheet name="Mínimos GAD" sheetId="15" r:id="rId3"/>
    <sheet name="Samalayuca" sheetId="8" r:id="rId4"/>
    <sheet name="Máximos Sam" sheetId="16" r:id="rId5"/>
    <sheet name="Mínimos Sam" sheetId="17" r:id="rId6"/>
  </sheets>
  <externalReferences>
    <externalReference r:id="rId7"/>
  </externalReferences>
  <definedNames>
    <definedName name="_xlnm.Print_Area" localSheetId="0">'Gloria a Dios'!$A$1:$O$52</definedName>
    <definedName name="_xlnm.Print_Area" localSheetId="1">'Máximos GAD'!$A$1:$L$48</definedName>
    <definedName name="_xlnm.Print_Area" localSheetId="4">'Máximos Sam'!$A$1:$L$47</definedName>
    <definedName name="_xlnm.Print_Area" localSheetId="2">'Mínimos GAD'!$A$1:$L$47</definedName>
    <definedName name="_xlnm.Print_Area" localSheetId="5">'Mínimos Sam'!$A$1:$L$47</definedName>
    <definedName name="_xlnm.Print_Area" localSheetId="3">Samalayuca!$A$1:$O$52</definedName>
    <definedName name="as">#REF!</definedName>
    <definedName name="ass">#REF!</definedName>
    <definedName name="regiones">[1]Promedios!$Q$4:$Q$5</definedName>
    <definedName name="ss">#REF!</definedName>
  </definedNames>
  <calcPr calcId="152511"/>
</workbook>
</file>

<file path=xl/calcChain.xml><?xml version="1.0" encoding="utf-8"?>
<calcChain xmlns="http://schemas.openxmlformats.org/spreadsheetml/2006/main">
  <c r="A9" i="17" l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8" i="17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9" i="14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8" i="14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N44" i="7" l="1"/>
  <c r="M44" i="7"/>
  <c r="N43" i="7"/>
  <c r="M43" i="7"/>
  <c r="N42" i="7"/>
  <c r="M42" i="7"/>
  <c r="N41" i="7"/>
  <c r="M41" i="7"/>
  <c r="N44" i="8"/>
  <c r="M44" i="8"/>
  <c r="N43" i="8"/>
  <c r="M43" i="8"/>
  <c r="N42" i="8"/>
  <c r="M42" i="8"/>
  <c r="N41" i="8"/>
  <c r="M41" i="8"/>
  <c r="A9" i="8" l="1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K39" i="17"/>
  <c r="H39" i="17"/>
  <c r="G39" i="17"/>
  <c r="K39" i="16"/>
  <c r="H39" i="16"/>
  <c r="G39" i="16"/>
  <c r="K39" i="15"/>
  <c r="H39" i="15"/>
  <c r="G39" i="15"/>
  <c r="K39" i="14"/>
  <c r="H39" i="14"/>
  <c r="G39" i="14"/>
  <c r="A8" i="8"/>
  <c r="K44" i="8" l="1"/>
  <c r="J44" i="8"/>
  <c r="I44" i="8"/>
  <c r="H44" i="8"/>
  <c r="G44" i="8"/>
  <c r="F44" i="8"/>
  <c r="E44" i="8"/>
  <c r="D44" i="8"/>
  <c r="C44" i="8"/>
  <c r="B44" i="8"/>
  <c r="K43" i="8"/>
  <c r="J43" i="8"/>
  <c r="I43" i="8"/>
  <c r="H43" i="8"/>
  <c r="G43" i="8"/>
  <c r="F43" i="8"/>
  <c r="E43" i="8"/>
  <c r="D43" i="8"/>
  <c r="C43" i="8"/>
  <c r="B43" i="8"/>
  <c r="K42" i="8"/>
  <c r="J42" i="8"/>
  <c r="I42" i="8"/>
  <c r="H42" i="8"/>
  <c r="G42" i="8"/>
  <c r="F42" i="8"/>
  <c r="E42" i="8"/>
  <c r="D42" i="8"/>
  <c r="C42" i="8"/>
  <c r="B42" i="8"/>
  <c r="K41" i="8"/>
  <c r="J41" i="8"/>
  <c r="I41" i="8"/>
  <c r="H41" i="8"/>
  <c r="G41" i="8"/>
  <c r="F41" i="8"/>
  <c r="E41" i="8"/>
  <c r="D41" i="8"/>
  <c r="C41" i="8"/>
  <c r="B41" i="8"/>
  <c r="K44" i="7"/>
  <c r="J44" i="7"/>
  <c r="I44" i="7"/>
  <c r="H44" i="7"/>
  <c r="G44" i="7"/>
  <c r="F44" i="7"/>
  <c r="E44" i="7"/>
  <c r="D44" i="7"/>
  <c r="C44" i="7"/>
  <c r="B44" i="7"/>
  <c r="K43" i="7"/>
  <c r="J43" i="7"/>
  <c r="I43" i="7"/>
  <c r="H43" i="7"/>
  <c r="G43" i="7"/>
  <c r="F43" i="7"/>
  <c r="E43" i="7"/>
  <c r="D43" i="7"/>
  <c r="C43" i="7"/>
  <c r="B43" i="7"/>
  <c r="K42" i="7"/>
  <c r="J42" i="7"/>
  <c r="I42" i="7"/>
  <c r="H42" i="7"/>
  <c r="G42" i="7"/>
  <c r="F42" i="7"/>
  <c r="E42" i="7"/>
  <c r="D42" i="7"/>
  <c r="C42" i="7"/>
  <c r="B42" i="7"/>
  <c r="K41" i="7"/>
  <c r="J41" i="7"/>
  <c r="I41" i="7"/>
  <c r="H41" i="7"/>
  <c r="G41" i="7"/>
  <c r="F41" i="7"/>
  <c r="E41" i="7"/>
  <c r="D41" i="7"/>
  <c r="C41" i="7"/>
  <c r="B41" i="7"/>
</calcChain>
</file>

<file path=xl/sharedStrings.xml><?xml version="1.0" encoding="utf-8"?>
<sst xmlns="http://schemas.openxmlformats.org/spreadsheetml/2006/main" count="132" uniqueCount="29">
  <si>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</si>
  <si>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</si>
  <si>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</si>
  <si>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</si>
  <si>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</si>
  <si>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</si>
  <si>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</si>
  <si>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</si>
  <si>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</si>
  <si>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</si>
  <si>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</si>
  <si>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</si>
  <si>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</si>
  <si>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</si>
  <si>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</si>
  <si>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</si>
  <si>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</si>
  <si>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</si>
  <si>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</si>
  <si>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</si>
  <si>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</si>
  <si>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</si>
  <si>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</si>
  <si>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</si>
  <si>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GLORIA A DIOS</t>
  </si>
  <si>
    <t>SAMALAYUCA</t>
  </si>
  <si>
    <t>GASODUCTOS DE CHIHUAHUA  S. DE R.L. DE C.V.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</si>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</sst>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6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>
      <alignment wrapText="1"/>
    </xf>
  </cellStyleXfs>
  <cellXfs count="139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65" fontId="10" fillId="0" borderId="5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165" fontId="10" fillId="0" borderId="10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165" fontId="10" fillId="0" borderId="7" xfId="0" applyNumberFormat="1" applyFont="1" applyBorder="1" applyProtection="1">
      <protection locked="0"/>
    </xf>
    <xf numFmtId="165" fontId="10" fillId="0" borderId="5" xfId="0" applyNumberFormat="1" applyFont="1" applyBorder="1" applyProtection="1">
      <protection locked="0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2" xfId="0" applyNumberFormat="1" applyFont="1" applyBorder="1" applyProtection="1">
      <protection locked="0"/>
    </xf>
    <xf numFmtId="0" fontId="0" fillId="0" borderId="0" xfId="0" applyBorder="1" applyProtection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/>
    <xf numFmtId="165" fontId="9" fillId="0" borderId="0" xfId="1" applyNumberFormat="1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14" fontId="9" fillId="0" borderId="25" xfId="0" applyNumberFormat="1" applyFont="1" applyFill="1" applyBorder="1" applyAlignment="1" applyProtection="1">
      <alignment horizontal="left"/>
      <protection locked="0"/>
    </xf>
    <xf numFmtId="165" fontId="10" fillId="0" borderId="27" xfId="0" applyNumberFormat="1" applyFont="1" applyBorder="1" applyProtection="1">
      <protection locked="0"/>
    </xf>
    <xf numFmtId="165" fontId="10" fillId="0" borderId="28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29" xfId="0" applyNumberFormat="1" applyFont="1" applyBorder="1" applyProtection="1">
      <protection locked="0"/>
    </xf>
    <xf numFmtId="0" fontId="5" fillId="0" borderId="30" xfId="0" applyFont="1" applyFill="1" applyBorder="1"/>
    <xf numFmtId="0" fontId="5" fillId="0" borderId="31" xfId="0" applyFont="1" applyFill="1" applyBorder="1"/>
    <xf numFmtId="0" fontId="5" fillId="0" borderId="25" xfId="0" applyFont="1" applyFill="1" applyBorder="1"/>
    <xf numFmtId="0" fontId="5" fillId="0" borderId="26" xfId="0" applyFont="1" applyFill="1" applyBorder="1" applyAlignment="1">
      <alignment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6" fillId="4" borderId="1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0" borderId="11" xfId="0" applyFont="1" applyFill="1" applyBorder="1"/>
    <xf numFmtId="165" fontId="10" fillId="0" borderId="23" xfId="0" applyNumberFormat="1" applyFont="1" applyBorder="1" applyProtection="1">
      <protection locked="0"/>
    </xf>
    <xf numFmtId="0" fontId="6" fillId="6" borderId="3" xfId="0" applyFont="1" applyFill="1" applyBorder="1" applyAlignment="1">
      <alignment horizontal="center" vertical="center" wrapText="1"/>
    </xf>
    <xf numFmtId="164" fontId="6" fillId="6" borderId="3" xfId="1" applyNumberFormat="1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164" fontId="6" fillId="5" borderId="14" xfId="1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4" fontId="9" fillId="0" borderId="33" xfId="0" applyNumberFormat="1" applyFont="1" applyFill="1" applyBorder="1" applyAlignment="1" applyProtection="1">
      <alignment horizontal="left"/>
      <protection locked="0"/>
    </xf>
    <xf numFmtId="14" fontId="9" fillId="0" borderId="36" xfId="0" applyNumberFormat="1" applyFont="1" applyFill="1" applyBorder="1" applyAlignment="1" applyProtection="1">
      <alignment horizontal="left"/>
      <protection locked="0"/>
    </xf>
    <xf numFmtId="165" fontId="10" fillId="7" borderId="38" xfId="1" applyNumberFormat="1" applyFont="1" applyFill="1" applyBorder="1" applyAlignment="1" applyProtection="1">
      <alignment horizontal="center" vertical="center"/>
      <protection locked="0"/>
    </xf>
    <xf numFmtId="165" fontId="10" fillId="7" borderId="9" xfId="1" applyNumberFormat="1" applyFont="1" applyFill="1" applyBorder="1" applyAlignment="1" applyProtection="1">
      <alignment horizontal="center" vertical="center"/>
      <protection locked="0"/>
    </xf>
    <xf numFmtId="165" fontId="10" fillId="7" borderId="39" xfId="1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0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2" fillId="0" borderId="6" xfId="1" applyNumberFormat="1" applyFont="1" applyFill="1" applyBorder="1" applyAlignment="1" applyProtection="1">
      <alignment horizontal="center" vertical="center"/>
      <protection locked="0"/>
    </xf>
    <xf numFmtId="165" fontId="12" fillId="0" borderId="8" xfId="1" applyNumberFormat="1" applyFont="1" applyBorder="1" applyAlignment="1" applyProtection="1">
      <alignment horizontal="center" vertical="center"/>
      <protection locked="0"/>
    </xf>
    <xf numFmtId="165" fontId="12" fillId="0" borderId="23" xfId="1" applyNumberFormat="1" applyFont="1" applyBorder="1" applyAlignment="1" applyProtection="1">
      <alignment horizontal="center" vertical="center"/>
      <protection locked="0"/>
    </xf>
    <xf numFmtId="165" fontId="12" fillId="0" borderId="8" xfId="1" applyNumberFormat="1" applyFont="1" applyFill="1" applyBorder="1" applyAlignment="1" applyProtection="1">
      <alignment horizontal="center" vertical="center"/>
      <protection locked="0"/>
    </xf>
    <xf numFmtId="165" fontId="12" fillId="0" borderId="23" xfId="1" applyNumberFormat="1" applyFont="1" applyFill="1" applyBorder="1" applyAlignment="1" applyProtection="1">
      <alignment horizontal="center" vertical="center"/>
      <protection locked="0"/>
    </xf>
    <xf numFmtId="165" fontId="10" fillId="0" borderId="10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35" xfId="1" applyNumberFormat="1" applyFont="1" applyFill="1" applyBorder="1" applyAlignment="1" applyProtection="1">
      <alignment horizontal="center" vertical="center"/>
      <protection locked="0"/>
    </xf>
    <xf numFmtId="165" fontId="10" fillId="0" borderId="37" xfId="1" applyNumberFormat="1" applyFont="1" applyFill="1" applyBorder="1" applyAlignment="1" applyProtection="1">
      <alignment horizontal="center" vertical="center"/>
      <protection locked="0"/>
    </xf>
    <xf numFmtId="14" fontId="9" fillId="0" borderId="40" xfId="0" applyNumberFormat="1" applyFont="1" applyFill="1" applyBorder="1" applyAlignment="1" applyProtection="1">
      <alignment horizontal="left"/>
      <protection locked="0"/>
    </xf>
    <xf numFmtId="165" fontId="10" fillId="7" borderId="17" xfId="1" applyNumberFormat="1" applyFont="1" applyFill="1" applyBorder="1" applyAlignment="1" applyProtection="1">
      <alignment horizontal="center" vertical="center"/>
      <protection locked="0"/>
    </xf>
    <xf numFmtId="165" fontId="10" fillId="7" borderId="18" xfId="1" applyNumberFormat="1" applyFont="1" applyFill="1" applyBorder="1" applyAlignment="1" applyProtection="1">
      <alignment horizontal="center" vertical="center"/>
      <protection locked="0"/>
    </xf>
    <xf numFmtId="165" fontId="10" fillId="7" borderId="19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7" borderId="14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0" applyNumberFormat="1" applyFont="1" applyBorder="1" applyProtection="1">
      <protection locked="0"/>
    </xf>
    <xf numFmtId="165" fontId="10" fillId="0" borderId="43" xfId="0" applyNumberFormat="1" applyFont="1" applyBorder="1" applyProtection="1">
      <protection locked="0"/>
    </xf>
    <xf numFmtId="165" fontId="10" fillId="0" borderId="44" xfId="0" applyNumberFormat="1" applyFont="1" applyBorder="1" applyProtection="1">
      <protection locked="0"/>
    </xf>
    <xf numFmtId="165" fontId="10" fillId="0" borderId="45" xfId="0" applyNumberFormat="1" applyFont="1" applyBorder="1" applyProtection="1">
      <protection locked="0"/>
    </xf>
    <xf numFmtId="165" fontId="10" fillId="0" borderId="34" xfId="4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48" xfId="4" applyNumberFormat="1" applyFont="1" applyFill="1" applyBorder="1" applyAlignment="1" applyProtection="1">
      <alignment horizontal="center" vertical="center"/>
      <protection locked="0"/>
    </xf>
    <xf numFmtId="165" fontId="10" fillId="0" borderId="46" xfId="1" applyNumberFormat="1" applyFont="1" applyFill="1" applyBorder="1" applyAlignment="1" applyProtection="1">
      <alignment horizontal="center" vertical="center"/>
      <protection locked="0"/>
    </xf>
    <xf numFmtId="165" fontId="10" fillId="0" borderId="47" xfId="4" applyNumberFormat="1" applyFont="1" applyFill="1" applyBorder="1" applyAlignment="1" applyProtection="1">
      <alignment horizontal="center" vertical="center"/>
      <protection locked="0"/>
    </xf>
    <xf numFmtId="165" fontId="10" fillId="0" borderId="35" xfId="4" applyNumberFormat="1" applyFont="1" applyFill="1" applyBorder="1" applyAlignment="1" applyProtection="1">
      <alignment horizontal="center" vertical="center"/>
      <protection locked="0"/>
    </xf>
    <xf numFmtId="165" fontId="10" fillId="0" borderId="37" xfId="4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4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0" fontId="0" fillId="0" borderId="50" xfId="0" applyBorder="1"/>
    <xf numFmtId="0" fontId="6" fillId="5" borderId="51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165" fontId="12" fillId="0" borderId="52" xfId="1" applyNumberFormat="1" applyFont="1" applyFill="1" applyBorder="1" applyAlignment="1" applyProtection="1">
      <alignment horizontal="center" vertical="center"/>
      <protection locked="0"/>
    </xf>
    <xf numFmtId="165" fontId="12" fillId="0" borderId="53" xfId="1" applyNumberFormat="1" applyFont="1" applyFill="1" applyBorder="1" applyAlignment="1" applyProtection="1">
      <alignment horizontal="center" vertical="center"/>
      <protection locked="0"/>
    </xf>
    <xf numFmtId="165" fontId="12" fillId="0" borderId="54" xfId="1" applyNumberFormat="1" applyFont="1" applyFill="1" applyBorder="1" applyAlignment="1" applyProtection="1">
      <alignment horizontal="center" vertical="center"/>
      <protection locked="0"/>
    </xf>
    <xf numFmtId="165" fontId="10" fillId="0" borderId="55" xfId="1" applyNumberFormat="1" applyFont="1" applyFill="1" applyBorder="1" applyAlignment="1" applyProtection="1">
      <alignment horizontal="center" vertical="center"/>
      <protection locked="0"/>
    </xf>
    <xf numFmtId="0" fontId="6" fillId="6" borderId="51" xfId="0" applyFont="1" applyFill="1" applyBorder="1" applyAlignment="1">
      <alignment horizontal="center" vertical="center" wrapText="1"/>
    </xf>
    <xf numFmtId="165" fontId="10" fillId="7" borderId="14" xfId="1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0" fontId="6" fillId="2" borderId="15" xfId="0" applyFont="1" applyFill="1" applyBorder="1" applyAlignment="1" applyProtection="1">
      <alignment horizontal="left" vertical="top" wrapText="1"/>
      <protection locked="0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4" fillId="0" borderId="0" xfId="0" applyNumberFormat="1" applyFont="1" applyFill="1" applyAlignment="1" applyProtection="1">
      <alignment horizontal="right" vertical="center"/>
    </xf>
    <xf numFmtId="0" fontId="6" fillId="5" borderId="13" xfId="0" applyFont="1" applyFill="1" applyBorder="1" applyAlignment="1" applyProtection="1">
      <alignment horizontal="justify" vertical="top" wrapText="1"/>
      <protection locked="0"/>
    </xf>
    <xf numFmtId="0" fontId="6" fillId="5" borderId="14" xfId="0" applyFont="1" applyFill="1" applyBorder="1" applyAlignment="1" applyProtection="1">
      <alignment horizontal="justify" vertical="top" wrapText="1"/>
      <protection locked="0"/>
    </xf>
    <xf numFmtId="0" fontId="6" fillId="5" borderId="15" xfId="0" applyFont="1" applyFill="1" applyBorder="1" applyAlignment="1" applyProtection="1">
      <alignment horizontal="justify" vertical="top" wrapText="1"/>
      <protection locked="0"/>
    </xf>
    <xf numFmtId="0" fontId="6" fillId="5" borderId="16" xfId="0" applyFont="1" applyFill="1" applyBorder="1" applyAlignment="1" applyProtection="1">
      <alignment horizontal="justify" vertical="top" wrapText="1"/>
      <protection locked="0"/>
    </xf>
    <xf numFmtId="0" fontId="6" fillId="5" borderId="0" xfId="0" applyFont="1" applyFill="1" applyBorder="1" applyAlignment="1" applyProtection="1">
      <alignment horizontal="justify" vertical="top" wrapText="1"/>
      <protection locked="0"/>
    </xf>
    <xf numFmtId="0" fontId="6" fillId="5" borderId="1" xfId="0" applyFont="1" applyFill="1" applyBorder="1" applyAlignment="1" applyProtection="1">
      <alignment horizontal="justify" vertical="top" wrapText="1"/>
      <protection locked="0"/>
    </xf>
    <xf numFmtId="0" fontId="6" fillId="5" borderId="17" xfId="0" applyFont="1" applyFill="1" applyBorder="1" applyAlignment="1" applyProtection="1">
      <alignment horizontal="justify" vertical="top" wrapText="1"/>
      <protection locked="0"/>
    </xf>
    <xf numFmtId="0" fontId="6" fillId="5" borderId="18" xfId="0" applyFont="1" applyFill="1" applyBorder="1" applyAlignment="1" applyProtection="1">
      <alignment horizontal="justify" vertical="top" wrapText="1"/>
      <protection locked="0"/>
    </xf>
    <xf numFmtId="0" fontId="6" fillId="5" borderId="19" xfId="0" applyFont="1" applyFill="1" applyBorder="1" applyAlignment="1" applyProtection="1">
      <alignment horizontal="justify" vertical="top" wrapText="1"/>
      <protection locked="0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6" borderId="13" xfId="0" applyFont="1" applyFill="1" applyBorder="1" applyAlignment="1" applyProtection="1">
      <alignment horizontal="justify" vertical="top" wrapText="1"/>
      <protection locked="0"/>
    </xf>
    <xf numFmtId="0" fontId="6" fillId="6" borderId="14" xfId="0" applyFont="1" applyFill="1" applyBorder="1" applyAlignment="1" applyProtection="1">
      <alignment horizontal="justify" vertical="top" wrapText="1"/>
      <protection locked="0"/>
    </xf>
    <xf numFmtId="0" fontId="6" fillId="6" borderId="15" xfId="0" applyFont="1" applyFill="1" applyBorder="1" applyAlignment="1" applyProtection="1">
      <alignment horizontal="justify" vertical="top" wrapText="1"/>
      <protection locked="0"/>
    </xf>
    <xf numFmtId="0" fontId="6" fillId="6" borderId="16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17" xfId="0" applyFont="1" applyFill="1" applyBorder="1" applyAlignment="1" applyProtection="1">
      <alignment horizontal="justify" vertical="top" wrapText="1"/>
      <protection locked="0"/>
    </xf>
    <xf numFmtId="0" fontId="6" fillId="6" borderId="18" xfId="0" applyFont="1" applyFill="1" applyBorder="1" applyAlignment="1" applyProtection="1">
      <alignment horizontal="justify" vertical="top" wrapText="1"/>
      <protection locked="0"/>
    </xf>
    <xf numFmtId="0" fontId="6" fillId="6" borderId="19" xfId="0" applyFont="1" applyFill="1" applyBorder="1" applyAlignment="1" applyProtection="1">
      <alignment horizontal="justify" vertical="top" wrapText="1"/>
      <protection locked="0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</cellXfs>
  <cellStyles count="6">
    <cellStyle name="=C:\WINNT\SYSTEM32\COMMAND.COM 2 2" xfId="2"/>
    <cellStyle name="Millares" xfId="1" builtinId="3"/>
    <cellStyle name="Millares 2" xfId="4"/>
    <cellStyle name="Normal" xfId="0" builtinId="0"/>
    <cellStyle name="Normal 2" xfId="5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332317</xdr:colOff>
      <xdr:row>1</xdr:row>
      <xdr:rowOff>83609</xdr:rowOff>
    </xdr:from>
    <xdr:to>
      <xdr:col>13</xdr:col>
      <xdr:colOff>636849</xdr:colOff>
      <xdr:row>4</xdr:row>
      <xdr:rowOff>118587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2484" y="496359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333374</xdr:colOff>
      <xdr:row>1</xdr:row>
      <xdr:rowOff>107897</xdr:rowOff>
    </xdr:from>
    <xdr:to>
      <xdr:col>13</xdr:col>
      <xdr:colOff>637906</xdr:colOff>
      <xdr:row>4</xdr:row>
      <xdr:rowOff>142875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799" y="517472"/>
          <a:ext cx="1799957" cy="530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showGridLines="0" view="pageBreakPreview" zoomScale="60" zoomScaleNormal="100" workbookViewId="0">
      <selection activeCell="O13" sqref="O13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  <col min="16" max="16" width="11.85546875" bestFit="1" customWidth="1"/>
  </cols>
  <sheetData>
    <row r="1" spans="1:19" ht="32.25" customHeight="1" x14ac:dyDescent="0.25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9" s="24" customFormat="1" ht="9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9" x14ac:dyDescent="0.25">
      <c r="A3" s="111" t="s">
        <v>1</v>
      </c>
      <c r="B3" s="111"/>
      <c r="C3" s="112" t="s">
        <v>26</v>
      </c>
      <c r="D3" s="112"/>
      <c r="E3" s="112"/>
      <c r="F3" s="112"/>
      <c r="G3" s="112"/>
      <c r="H3" s="112"/>
      <c r="I3" s="112"/>
      <c r="J3" s="112"/>
      <c r="K3" s="112"/>
      <c r="L3" s="1"/>
      <c r="M3" s="2"/>
      <c r="N3" s="2"/>
    </row>
    <row r="4" spans="1:19" x14ac:dyDescent="0.25">
      <c r="A4" s="113" t="s">
        <v>2</v>
      </c>
      <c r="B4" s="111"/>
      <c r="C4" s="112" t="s">
        <v>24</v>
      </c>
      <c r="D4" s="112"/>
      <c r="E4" s="112"/>
      <c r="F4" s="112"/>
      <c r="G4" s="112"/>
      <c r="H4" s="112"/>
      <c r="I4" s="112"/>
      <c r="J4" s="112"/>
      <c r="K4" s="112"/>
      <c r="L4" s="1"/>
      <c r="M4" s="2"/>
      <c r="N4" s="2"/>
    </row>
    <row r="5" spans="1:19" x14ac:dyDescent="0.25">
      <c r="A5" s="113" t="s">
        <v>3</v>
      </c>
      <c r="B5" s="113"/>
      <c r="C5" s="112" t="s">
        <v>4</v>
      </c>
      <c r="D5" s="112"/>
      <c r="E5" s="22"/>
      <c r="F5" s="22"/>
      <c r="G5" s="22"/>
      <c r="H5" s="22"/>
      <c r="I5" s="22"/>
      <c r="J5" s="22"/>
      <c r="K5" s="22"/>
      <c r="L5" s="3"/>
    </row>
    <row r="6" spans="1:19" ht="9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9" ht="39" thickBot="1" x14ac:dyDescent="0.3">
      <c r="A7" s="26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91" t="s">
        <v>15</v>
      </c>
      <c r="L7" s="6"/>
      <c r="M7" s="38" t="s">
        <v>16</v>
      </c>
      <c r="N7" s="39" t="s">
        <v>17</v>
      </c>
    </row>
    <row r="8" spans="1:19" x14ac:dyDescent="0.25">
      <c r="A8" s="27">
        <v>41244</v>
      </c>
      <c r="B8" s="7">
        <v>92.439193725585937</v>
      </c>
      <c r="C8" s="57">
        <v>0.30171993374824524</v>
      </c>
      <c r="D8" s="57">
        <v>2.1447679996490479</v>
      </c>
      <c r="E8" s="57">
        <v>2.4464879035949707</v>
      </c>
      <c r="F8" s="57">
        <v>4.4506292343139648</v>
      </c>
      <c r="G8" s="57">
        <v>234.06993888888886</v>
      </c>
      <c r="H8" s="57">
        <v>9.7555687958821498</v>
      </c>
      <c r="I8" s="57">
        <v>38.550290651445103</v>
      </c>
      <c r="J8" s="57">
        <v>49.947460587751515</v>
      </c>
      <c r="K8" s="92">
        <v>0.10732179092531062</v>
      </c>
      <c r="L8" s="25"/>
      <c r="M8" s="97">
        <v>0.38600000000000001</v>
      </c>
      <c r="N8" s="97">
        <v>4.9299999999999997E-2</v>
      </c>
    </row>
    <row r="9" spans="1:19" x14ac:dyDescent="0.25">
      <c r="A9" s="27">
        <v>41245</v>
      </c>
      <c r="B9" s="9">
        <v>92.933578491210937</v>
      </c>
      <c r="C9" s="58">
        <v>0.31795939803123474</v>
      </c>
      <c r="D9" s="60">
        <v>2.1089050769805908</v>
      </c>
      <c r="E9" s="58">
        <v>2.4268643856048584</v>
      </c>
      <c r="F9" s="58">
        <v>4.1092486381530762</v>
      </c>
      <c r="G9" s="58">
        <v>232.58856111111109</v>
      </c>
      <c r="H9" s="58">
        <v>9.7516446329935711</v>
      </c>
      <c r="I9" s="60">
        <v>38.371300394769371</v>
      </c>
      <c r="J9" s="60">
        <v>49.849180780446325</v>
      </c>
      <c r="K9" s="93">
        <v>6.6151837539251621E-2</v>
      </c>
      <c r="L9" s="25"/>
      <c r="M9" s="36"/>
      <c r="N9" s="36"/>
    </row>
    <row r="10" spans="1:19" x14ac:dyDescent="0.25">
      <c r="A10" s="27">
        <v>41246</v>
      </c>
      <c r="B10" s="9">
        <v>93.250083923339844</v>
      </c>
      <c r="C10" s="58">
        <v>0.3347303569316864</v>
      </c>
      <c r="D10" s="60">
        <v>2.0483913421630859</v>
      </c>
      <c r="E10" s="58">
        <v>2.3831217288970947</v>
      </c>
      <c r="F10" s="58">
        <v>3.8766512870788574</v>
      </c>
      <c r="G10" s="58">
        <v>230.18034999999998</v>
      </c>
      <c r="H10" s="58">
        <v>10.186612517391433</v>
      </c>
      <c r="I10" s="60">
        <v>38.296354527114751</v>
      </c>
      <c r="J10" s="60">
        <v>49.821409810275043</v>
      </c>
      <c r="K10" s="93">
        <v>6.6132795796009905E-2</v>
      </c>
      <c r="L10" s="25"/>
      <c r="M10" s="36"/>
      <c r="N10" s="36"/>
      <c r="S10" s="40"/>
    </row>
    <row r="11" spans="1:19" x14ac:dyDescent="0.25">
      <c r="A11" s="27">
        <f t="shared" ref="A11:A19" si="0">+A10+1</f>
        <v>41247</v>
      </c>
      <c r="B11" s="9">
        <v>93.194076538085938</v>
      </c>
      <c r="C11" s="58">
        <v>0.34332528710365295</v>
      </c>
      <c r="D11" s="60">
        <v>2.0177783966064453</v>
      </c>
      <c r="E11" s="58">
        <v>2.3611037731170654</v>
      </c>
      <c r="F11" s="58">
        <v>3.9444501399993896</v>
      </c>
      <c r="G11" s="58">
        <v>229.53584444444442</v>
      </c>
      <c r="H11" s="58">
        <v>10.224059553809704</v>
      </c>
      <c r="I11" s="60">
        <v>38.329057591154218</v>
      </c>
      <c r="J11" s="60">
        <v>49.848212610598608</v>
      </c>
      <c r="K11" s="93">
        <v>4.2357540237478584E-2</v>
      </c>
      <c r="L11" s="25"/>
      <c r="M11" s="36"/>
      <c r="N11" s="36"/>
      <c r="S11" s="40"/>
    </row>
    <row r="12" spans="1:19" x14ac:dyDescent="0.25">
      <c r="A12" s="27">
        <f t="shared" si="0"/>
        <v>41248</v>
      </c>
      <c r="B12" s="9">
        <v>93.290916442871094</v>
      </c>
      <c r="C12" s="58">
        <v>0.35001111030578613</v>
      </c>
      <c r="D12" s="60">
        <v>2.0070185661315918</v>
      </c>
      <c r="E12" s="58">
        <v>2.3570296764373779</v>
      </c>
      <c r="F12" s="58">
        <v>3.839118480682373</v>
      </c>
      <c r="G12" s="58">
        <v>229.71423333333331</v>
      </c>
      <c r="H12" s="58">
        <v>9.7725466180294944</v>
      </c>
      <c r="I12" s="60">
        <v>38.309193125657607</v>
      </c>
      <c r="J12" s="60">
        <v>49.836862800839214</v>
      </c>
      <c r="K12" s="93">
        <v>3.443034502361219E-2</v>
      </c>
      <c r="L12" s="25"/>
      <c r="M12" s="36"/>
      <c r="N12" s="36"/>
    </row>
    <row r="13" spans="1:19" x14ac:dyDescent="0.25">
      <c r="A13" s="27">
        <f t="shared" si="0"/>
        <v>41249</v>
      </c>
      <c r="B13" s="9">
        <v>92.893135070800781</v>
      </c>
      <c r="C13" s="58">
        <v>0.31206390261650085</v>
      </c>
      <c r="D13" s="60">
        <v>2.0765104293823242</v>
      </c>
      <c r="E13" s="58">
        <v>2.3885743618011475</v>
      </c>
      <c r="F13" s="58">
        <v>4.1686892509460449</v>
      </c>
      <c r="G13" s="58">
        <v>230.2881222222222</v>
      </c>
      <c r="H13" s="58">
        <v>9.9155967536612355</v>
      </c>
      <c r="I13" s="60">
        <v>38.4159971905109</v>
      </c>
      <c r="J13" s="60">
        <v>49.893464497141842</v>
      </c>
      <c r="K13" s="93">
        <v>6.3129728345323641E-2</v>
      </c>
      <c r="L13" s="25"/>
      <c r="M13" s="36"/>
      <c r="N13" s="36"/>
    </row>
    <row r="14" spans="1:19" x14ac:dyDescent="0.25">
      <c r="A14" s="27">
        <f t="shared" si="0"/>
        <v>41250</v>
      </c>
      <c r="B14" s="9">
        <v>92.629852294921875</v>
      </c>
      <c r="C14" s="58">
        <v>0.28357133269309998</v>
      </c>
      <c r="D14" s="60">
        <v>2.0890982151031494</v>
      </c>
      <c r="E14" s="58">
        <v>2.3726694583892822</v>
      </c>
      <c r="F14" s="58">
        <v>4.3698077201843262</v>
      </c>
      <c r="G14" s="58">
        <v>231.87892777777776</v>
      </c>
      <c r="H14" s="58">
        <v>10.084497738981977</v>
      </c>
      <c r="I14" s="60">
        <v>38.534263899780754</v>
      </c>
      <c r="J14" s="60">
        <v>49.975318433948843</v>
      </c>
      <c r="K14" s="93">
        <v>7.4586289336119244E-2</v>
      </c>
      <c r="L14" s="25"/>
      <c r="M14" s="36"/>
      <c r="N14" s="36"/>
    </row>
    <row r="15" spans="1:19" x14ac:dyDescent="0.25">
      <c r="A15" s="27">
        <f t="shared" si="0"/>
        <v>41251</v>
      </c>
      <c r="B15" s="9">
        <v>92.719947814941406</v>
      </c>
      <c r="C15" s="58">
        <v>0.27928590774536133</v>
      </c>
      <c r="D15" s="58">
        <v>2.1616485118865967</v>
      </c>
      <c r="E15" s="58">
        <v>2.440934419631958</v>
      </c>
      <c r="F15" s="58">
        <v>4.2915358543395996</v>
      </c>
      <c r="G15" s="58">
        <v>233.97618888888886</v>
      </c>
      <c r="H15" s="58">
        <v>9.8878039521235053</v>
      </c>
      <c r="I15" s="60">
        <v>38.431323322125117</v>
      </c>
      <c r="J15" s="60">
        <v>49.88665834433214</v>
      </c>
      <c r="K15" s="93">
        <v>6.5499091116161548E-2</v>
      </c>
      <c r="L15" s="25"/>
      <c r="M15" s="36"/>
      <c r="N15" s="36"/>
    </row>
    <row r="16" spans="1:19" x14ac:dyDescent="0.25">
      <c r="A16" s="27">
        <f t="shared" si="0"/>
        <v>41252</v>
      </c>
      <c r="B16" s="9">
        <v>92.670394897460938</v>
      </c>
      <c r="C16" s="58">
        <v>0.26495593786239624</v>
      </c>
      <c r="D16" s="58">
        <v>2.149505615234375</v>
      </c>
      <c r="E16" s="58">
        <v>2.414461612701416</v>
      </c>
      <c r="F16" s="58">
        <v>4.316925048828125</v>
      </c>
      <c r="G16" s="58">
        <v>231.17942777777776</v>
      </c>
      <c r="H16" s="58">
        <v>9.7360023917816871</v>
      </c>
      <c r="I16" s="60">
        <v>38.48203670297984</v>
      </c>
      <c r="J16" s="60">
        <v>49.930944337571368</v>
      </c>
      <c r="K16" s="93">
        <v>5.403514284169969E-2</v>
      </c>
      <c r="L16" s="25"/>
      <c r="M16" s="36"/>
      <c r="N16" s="36"/>
    </row>
    <row r="17" spans="1:14" x14ac:dyDescent="0.25">
      <c r="A17" s="27">
        <f t="shared" si="0"/>
        <v>41253</v>
      </c>
      <c r="B17" s="9">
        <v>93.08673095703125</v>
      </c>
      <c r="C17" s="58">
        <v>0.26972994208335876</v>
      </c>
      <c r="D17" s="58">
        <v>2.1879687309265137</v>
      </c>
      <c r="E17" s="58">
        <v>2.4576985836029053</v>
      </c>
      <c r="F17" s="58">
        <v>3.9131815433502197</v>
      </c>
      <c r="G17" s="58">
        <v>232.53008888888888</v>
      </c>
      <c r="H17" s="58">
        <v>9.2761888792532208</v>
      </c>
      <c r="I17" s="60">
        <v>38.319080016762229</v>
      </c>
      <c r="J17" s="60">
        <v>49.816148245031734</v>
      </c>
      <c r="K17" s="93">
        <v>6.1502290390250715E-2</v>
      </c>
      <c r="L17" s="25"/>
      <c r="M17" s="36"/>
      <c r="N17" s="36"/>
    </row>
    <row r="18" spans="1:14" x14ac:dyDescent="0.25">
      <c r="A18" s="27">
        <f t="shared" si="0"/>
        <v>41254</v>
      </c>
      <c r="B18" s="9">
        <v>92.689743041992188</v>
      </c>
      <c r="C18" s="58">
        <v>0.27730250358581543</v>
      </c>
      <c r="D18" s="58">
        <v>2.1553280353546143</v>
      </c>
      <c r="E18" s="58">
        <v>2.4326305389404297</v>
      </c>
      <c r="F18" s="58">
        <v>4.1797256469726563</v>
      </c>
      <c r="G18" s="58">
        <v>235.57912777777776</v>
      </c>
      <c r="H18" s="58">
        <v>8.6469978896887572</v>
      </c>
      <c r="I18" s="60">
        <v>38.504818143748977</v>
      </c>
      <c r="J18" s="60">
        <v>49.932667498558523</v>
      </c>
      <c r="K18" s="93">
        <v>5.5304535541127055E-2</v>
      </c>
      <c r="L18" s="25"/>
      <c r="M18" s="36"/>
      <c r="N18" s="36"/>
    </row>
    <row r="19" spans="1:14" x14ac:dyDescent="0.25">
      <c r="A19" s="27">
        <f t="shared" si="0"/>
        <v>41255</v>
      </c>
      <c r="B19" s="9">
        <v>93.032745361328125</v>
      </c>
      <c r="C19" s="58">
        <v>0.27202597260475159</v>
      </c>
      <c r="D19" s="58">
        <v>2.0854523181915283</v>
      </c>
      <c r="E19" s="58">
        <v>2.3574783802032471</v>
      </c>
      <c r="F19" s="58">
        <v>3.9117002487182617</v>
      </c>
      <c r="G19" s="58">
        <v>255.37222222222221</v>
      </c>
      <c r="H19" s="58">
        <v>8.526175691967671</v>
      </c>
      <c r="I19" s="60">
        <v>38.445505841415951</v>
      </c>
      <c r="J19" s="60">
        <v>49.921897527736121</v>
      </c>
      <c r="K19" s="93">
        <v>6.904056831083856E-2</v>
      </c>
      <c r="L19" s="25"/>
      <c r="M19" s="36"/>
      <c r="N19" s="36"/>
    </row>
    <row r="20" spans="1:14" x14ac:dyDescent="0.25">
      <c r="A20" s="27">
        <f t="shared" ref="A20:A37" si="1">+A19+1</f>
        <v>41256</v>
      </c>
      <c r="B20" s="9">
        <v>92.554763793945313</v>
      </c>
      <c r="C20" s="58">
        <v>0.29540622234344482</v>
      </c>
      <c r="D20" s="58">
        <v>2.0832767486572266</v>
      </c>
      <c r="E20" s="58">
        <v>2.3786830902099609</v>
      </c>
      <c r="F20" s="58">
        <v>4.3006463050842285</v>
      </c>
      <c r="G20" s="58">
        <v>255.37222222222221</v>
      </c>
      <c r="H20" s="58">
        <v>8.7768841240201922</v>
      </c>
      <c r="I20" s="60">
        <v>38.595653130484244</v>
      </c>
      <c r="J20" s="60">
        <v>50.000321107344398</v>
      </c>
      <c r="K20" s="93">
        <v>9.0792102084851584E-2</v>
      </c>
      <c r="L20" s="25"/>
      <c r="M20" s="36"/>
      <c r="N20" s="36"/>
    </row>
    <row r="21" spans="1:14" x14ac:dyDescent="0.25">
      <c r="A21" s="27">
        <f t="shared" si="1"/>
        <v>41257</v>
      </c>
      <c r="B21" s="9">
        <v>92.266220092773438</v>
      </c>
      <c r="C21" s="58">
        <v>0.27609854936599731</v>
      </c>
      <c r="D21" s="58">
        <v>2.1387972831726074</v>
      </c>
      <c r="E21" s="58">
        <v>2.41489577293396</v>
      </c>
      <c r="F21" s="58">
        <v>4.5340023040771484</v>
      </c>
      <c r="G21" s="58">
        <v>234.78818888888887</v>
      </c>
      <c r="H21" s="58">
        <v>9.4503645247233266</v>
      </c>
      <c r="I21" s="60">
        <v>38.663924815340344</v>
      </c>
      <c r="J21" s="60">
        <v>50.032674524176919</v>
      </c>
      <c r="K21" s="93">
        <v>0.10563136810933044</v>
      </c>
      <c r="L21" s="25"/>
      <c r="M21" s="36"/>
      <c r="N21" s="36"/>
    </row>
    <row r="22" spans="1:14" x14ac:dyDescent="0.25">
      <c r="A22" s="27">
        <f t="shared" si="1"/>
        <v>41258</v>
      </c>
      <c r="B22" s="9">
        <v>92.514785766601563</v>
      </c>
      <c r="C22" s="58">
        <v>0.27429884672164917</v>
      </c>
      <c r="D22" s="58">
        <v>2.1418430805206299</v>
      </c>
      <c r="E22" s="58">
        <v>2.4161419868469238</v>
      </c>
      <c r="F22" s="58">
        <v>4.3601775169372559</v>
      </c>
      <c r="G22" s="58">
        <v>234.93604444444441</v>
      </c>
      <c r="H22" s="58">
        <v>8.5719005281761493</v>
      </c>
      <c r="I22" s="60">
        <v>38.564540225659741</v>
      </c>
      <c r="J22" s="60">
        <v>49.975342164404012</v>
      </c>
      <c r="K22" s="93">
        <v>4.6088882313582658E-2</v>
      </c>
      <c r="L22" s="25"/>
      <c r="M22" s="36"/>
      <c r="N22" s="36"/>
    </row>
    <row r="23" spans="1:14" x14ac:dyDescent="0.25">
      <c r="A23" s="27">
        <f t="shared" si="1"/>
        <v>41259</v>
      </c>
      <c r="B23" s="9">
        <v>92.562522888183594</v>
      </c>
      <c r="C23" s="58">
        <v>0.26467618346214294</v>
      </c>
      <c r="D23" s="58">
        <v>2.1905028820037842</v>
      </c>
      <c r="E23" s="58">
        <v>2.45517897605896</v>
      </c>
      <c r="F23" s="58">
        <v>4.3068666458129883</v>
      </c>
      <c r="G23" s="58">
        <v>232.04704444444442</v>
      </c>
      <c r="H23" s="58">
        <v>7.9943920358812148</v>
      </c>
      <c r="I23" s="60">
        <v>38.511199535790958</v>
      </c>
      <c r="J23" s="60">
        <v>49.929483416044249</v>
      </c>
      <c r="K23" s="93">
        <v>9.1339014220798181E-2</v>
      </c>
      <c r="L23" s="25"/>
      <c r="M23" s="36"/>
      <c r="N23" s="36"/>
    </row>
    <row r="24" spans="1:14" x14ac:dyDescent="0.25">
      <c r="A24" s="27">
        <f t="shared" si="1"/>
        <v>41260</v>
      </c>
      <c r="B24" s="9">
        <v>92.655433654785156</v>
      </c>
      <c r="C24" s="58">
        <v>0.25282660126686096</v>
      </c>
      <c r="D24" s="58">
        <v>2.1716475486755371</v>
      </c>
      <c r="E24" s="58">
        <v>2.4244742393493652</v>
      </c>
      <c r="F24" s="58">
        <v>4.2953391075134277</v>
      </c>
      <c r="G24" s="58">
        <v>230.70872222222221</v>
      </c>
      <c r="H24" s="58">
        <v>7.6952277925962376</v>
      </c>
      <c r="I24" s="60">
        <v>38.486367929643066</v>
      </c>
      <c r="J24" s="60">
        <v>49.931736786456177</v>
      </c>
      <c r="K24" s="93">
        <v>6.8898915069631722E-2</v>
      </c>
      <c r="L24" s="25"/>
      <c r="M24" s="36"/>
      <c r="N24" s="36"/>
    </row>
    <row r="25" spans="1:14" x14ac:dyDescent="0.25">
      <c r="A25" s="27">
        <f t="shared" si="1"/>
        <v>41261</v>
      </c>
      <c r="B25" s="9">
        <v>92.770500183105469</v>
      </c>
      <c r="C25" s="58">
        <v>0.26828116178512573</v>
      </c>
      <c r="D25" s="58">
        <v>2.1642258167266846</v>
      </c>
      <c r="E25" s="58">
        <v>2.4325070381164551</v>
      </c>
      <c r="F25" s="58">
        <v>4.2056488990783691</v>
      </c>
      <c r="G25" s="58">
        <v>229.79166666666663</v>
      </c>
      <c r="H25" s="58">
        <v>7.7299449946439536</v>
      </c>
      <c r="I25" s="60">
        <v>38.431970192255967</v>
      </c>
      <c r="J25" s="60">
        <v>49.893225870484727</v>
      </c>
      <c r="K25" s="93">
        <v>6.0761328878323834E-2</v>
      </c>
      <c r="L25" s="25"/>
      <c r="M25" s="36"/>
      <c r="N25" s="36"/>
    </row>
    <row r="26" spans="1:14" x14ac:dyDescent="0.25">
      <c r="A26" s="27">
        <f t="shared" si="1"/>
        <v>41262</v>
      </c>
      <c r="B26" s="9">
        <v>92.644821166992188</v>
      </c>
      <c r="C26" s="58">
        <v>0.28280860185623169</v>
      </c>
      <c r="D26" s="58">
        <v>2.1259205341339111</v>
      </c>
      <c r="E26" s="58">
        <v>2.408729076385498</v>
      </c>
      <c r="F26" s="58">
        <v>4.3045229911804199</v>
      </c>
      <c r="G26" s="58">
        <v>229.7854833333333</v>
      </c>
      <c r="H26" s="58">
        <v>8.2380528753066056</v>
      </c>
      <c r="I26" s="60">
        <v>38.505467542579957</v>
      </c>
      <c r="J26" s="60">
        <v>49.942776626556707</v>
      </c>
      <c r="K26" s="93">
        <v>0.11645147274249913</v>
      </c>
      <c r="L26" s="25"/>
      <c r="M26" s="36"/>
      <c r="N26" s="36"/>
    </row>
    <row r="27" spans="1:14" x14ac:dyDescent="0.25">
      <c r="A27" s="27">
        <f t="shared" si="1"/>
        <v>41263</v>
      </c>
      <c r="B27" s="9">
        <v>92.928054809570313</v>
      </c>
      <c r="C27" s="58">
        <v>0.28695398569107056</v>
      </c>
      <c r="D27" s="58">
        <v>2.1304476261138916</v>
      </c>
      <c r="E27" s="58">
        <v>2.4174015522003174</v>
      </c>
      <c r="F27" s="58">
        <v>3.995797872543335</v>
      </c>
      <c r="G27" s="58">
        <v>233.91843333333333</v>
      </c>
      <c r="H27" s="58">
        <v>7.3125441735169465</v>
      </c>
      <c r="I27" s="60">
        <v>38.431734539061985</v>
      </c>
      <c r="J27" s="60">
        <v>49.894995065673108</v>
      </c>
      <c r="K27" s="93">
        <v>5.2180080600163513E-2</v>
      </c>
      <c r="L27" s="25"/>
      <c r="M27" s="36"/>
      <c r="N27" s="36"/>
    </row>
    <row r="28" spans="1:14" x14ac:dyDescent="0.25">
      <c r="A28" s="27">
        <f t="shared" si="1"/>
        <v>41264</v>
      </c>
      <c r="B28" s="9">
        <v>92.717666625976563</v>
      </c>
      <c r="C28" s="58">
        <v>0.27843880653381348</v>
      </c>
      <c r="D28" s="58">
        <v>2.1078076362609863</v>
      </c>
      <c r="E28" s="58">
        <v>2.3862464427947998</v>
      </c>
      <c r="F28" s="58">
        <v>4.2686119079589844</v>
      </c>
      <c r="G28" s="58">
        <v>233.25514999999996</v>
      </c>
      <c r="H28" s="58">
        <v>6.9855762196202669</v>
      </c>
      <c r="I28" s="60">
        <v>38.497240340798967</v>
      </c>
      <c r="J28" s="60">
        <v>49.9406820527837</v>
      </c>
      <c r="K28" s="93">
        <v>5.8203865043036734E-2</v>
      </c>
      <c r="L28" s="25"/>
      <c r="M28" s="36"/>
      <c r="N28" s="36"/>
    </row>
    <row r="29" spans="1:14" x14ac:dyDescent="0.25">
      <c r="A29" s="27">
        <f t="shared" si="1"/>
        <v>41265</v>
      </c>
      <c r="B29" s="9">
        <v>92.561042785644531</v>
      </c>
      <c r="C29" s="58">
        <v>0.27073127031326294</v>
      </c>
      <c r="D29" s="58">
        <v>2.055044412612915</v>
      </c>
      <c r="E29" s="58">
        <v>2.3257756233215332</v>
      </c>
      <c r="F29" s="58">
        <v>4.4785137176513672</v>
      </c>
      <c r="G29" s="58">
        <v>233.94141666666664</v>
      </c>
      <c r="H29" s="58">
        <v>8.2108679136139582</v>
      </c>
      <c r="I29" s="60">
        <v>38.576311253417167</v>
      </c>
      <c r="J29" s="60">
        <v>50.010796344202994</v>
      </c>
      <c r="K29" s="93">
        <v>5.5482813834228699E-2</v>
      </c>
      <c r="L29" s="25"/>
      <c r="M29" s="36"/>
      <c r="N29" s="36"/>
    </row>
    <row r="30" spans="1:14" x14ac:dyDescent="0.25">
      <c r="A30" s="27">
        <f t="shared" si="1"/>
        <v>41266</v>
      </c>
      <c r="B30" s="9">
        <v>92.457748413085938</v>
      </c>
      <c r="C30" s="58">
        <v>0.30438295006752014</v>
      </c>
      <c r="D30" s="58">
        <v>2.0234992504119873</v>
      </c>
      <c r="E30" s="58">
        <v>2.3278822898864746</v>
      </c>
      <c r="F30" s="58">
        <v>4.5470342636108398</v>
      </c>
      <c r="G30" s="58">
        <v>255.37222222222221</v>
      </c>
      <c r="H30" s="58">
        <v>8.5935638275506196</v>
      </c>
      <c r="I30" s="60">
        <v>38.614091411251827</v>
      </c>
      <c r="J30" s="60">
        <v>50.02362226040092</v>
      </c>
      <c r="K30" s="93">
        <v>7.7169303722993368E-2</v>
      </c>
      <c r="L30" s="25"/>
      <c r="M30" s="36"/>
      <c r="N30" s="36"/>
    </row>
    <row r="31" spans="1:14" x14ac:dyDescent="0.25">
      <c r="A31" s="27">
        <f t="shared" si="1"/>
        <v>41267</v>
      </c>
      <c r="B31" s="9">
        <v>92.773582458496094</v>
      </c>
      <c r="C31" s="58">
        <v>0.33906343579292297</v>
      </c>
      <c r="D31" s="58">
        <v>2.0302050113677979</v>
      </c>
      <c r="E31" s="58">
        <v>2.3692684173583984</v>
      </c>
      <c r="F31" s="58">
        <v>4.2218160629272461</v>
      </c>
      <c r="G31" s="58">
        <v>255.37222222222221</v>
      </c>
      <c r="H31" s="58">
        <v>8.9591450260384367</v>
      </c>
      <c r="I31" s="60">
        <v>38.491937752700693</v>
      </c>
      <c r="J31" s="60">
        <v>49.935583937430465</v>
      </c>
      <c r="K31" s="93">
        <v>8.4702943131537173E-2</v>
      </c>
      <c r="L31" s="25"/>
      <c r="M31" s="36"/>
      <c r="N31" s="36"/>
    </row>
    <row r="32" spans="1:14" x14ac:dyDescent="0.25">
      <c r="A32" s="27">
        <f t="shared" si="1"/>
        <v>41268</v>
      </c>
      <c r="B32" s="9">
        <v>92.904899597167969</v>
      </c>
      <c r="C32" s="58">
        <v>0.24094827473163605</v>
      </c>
      <c r="D32" s="58">
        <v>2.1719784736633301</v>
      </c>
      <c r="E32" s="58">
        <v>2.4129266738891602</v>
      </c>
      <c r="F32" s="58">
        <v>4.0526833534240723</v>
      </c>
      <c r="G32" s="58">
        <v>232.38342777777774</v>
      </c>
      <c r="H32" s="58">
        <v>8.9291929840100277</v>
      </c>
      <c r="I32" s="60">
        <v>38.426932444721587</v>
      </c>
      <c r="J32" s="60">
        <v>49.905097956193465</v>
      </c>
      <c r="K32" s="93">
        <v>8.0755883016926128E-2</v>
      </c>
      <c r="L32" s="25"/>
      <c r="M32" s="36"/>
      <c r="N32" s="36"/>
    </row>
    <row r="33" spans="1:14" x14ac:dyDescent="0.25">
      <c r="A33" s="27">
        <f t="shared" si="1"/>
        <v>41269</v>
      </c>
      <c r="B33" s="9">
        <v>93.295524597167969</v>
      </c>
      <c r="C33" s="58">
        <v>0.2755107581615448</v>
      </c>
      <c r="D33" s="58">
        <v>2.021212100982666</v>
      </c>
      <c r="E33" s="58">
        <v>2.2967228889465332</v>
      </c>
      <c r="F33" s="58">
        <v>3.7953963279724121</v>
      </c>
      <c r="G33" s="58">
        <v>235.96173333333331</v>
      </c>
      <c r="H33" s="58">
        <v>8.7208135640483295</v>
      </c>
      <c r="I33" s="60">
        <v>38.389439345223444</v>
      </c>
      <c r="J33" s="60">
        <v>49.927216744901457</v>
      </c>
      <c r="K33" s="93">
        <v>5.7540904882975592E-2</v>
      </c>
      <c r="L33" s="25"/>
      <c r="M33" s="36"/>
      <c r="N33" s="36"/>
    </row>
    <row r="34" spans="1:14" x14ac:dyDescent="0.25">
      <c r="A34" s="27">
        <f t="shared" si="1"/>
        <v>41270</v>
      </c>
      <c r="B34" s="9">
        <v>93.2105712890625</v>
      </c>
      <c r="C34" s="58">
        <v>0.30284300446510315</v>
      </c>
      <c r="D34" s="58">
        <v>2.0056467056274414</v>
      </c>
      <c r="E34" s="58">
        <v>2.3084897994995117</v>
      </c>
      <c r="F34" s="58">
        <v>3.807772159576416</v>
      </c>
      <c r="G34" s="58">
        <v>239.80125555555554</v>
      </c>
      <c r="H34" s="58">
        <v>8.9005110246939765</v>
      </c>
      <c r="I34" s="60">
        <v>38.430128177948625</v>
      </c>
      <c r="J34" s="60">
        <v>49.93883712546058</v>
      </c>
      <c r="K34" s="93">
        <v>6.4294775532394169E-2</v>
      </c>
      <c r="L34" s="25"/>
      <c r="M34" s="36"/>
      <c r="N34" s="36"/>
    </row>
    <row r="35" spans="1:14" x14ac:dyDescent="0.25">
      <c r="A35" s="27">
        <f t="shared" si="1"/>
        <v>41271</v>
      </c>
      <c r="B35" s="9">
        <v>93.118698120117187</v>
      </c>
      <c r="C35" s="58">
        <v>0.34949180483818054</v>
      </c>
      <c r="D35" s="58">
        <v>1.8828959465026855</v>
      </c>
      <c r="E35" s="58">
        <v>2.2323877811431885</v>
      </c>
      <c r="F35" s="58">
        <v>3.9189009666442871</v>
      </c>
      <c r="G35" s="58">
        <v>239.3763222222222</v>
      </c>
      <c r="H35" s="58">
        <v>9.0227942430209982</v>
      </c>
      <c r="I35" s="60">
        <v>38.526922438469178</v>
      </c>
      <c r="J35" s="60">
        <v>50.017715950875044</v>
      </c>
      <c r="K35" s="93">
        <v>0.1031515740323744</v>
      </c>
      <c r="L35" s="25"/>
      <c r="M35" s="36"/>
      <c r="N35" s="36"/>
    </row>
    <row r="36" spans="1:14" x14ac:dyDescent="0.25">
      <c r="A36" s="27">
        <f t="shared" si="1"/>
        <v>41272</v>
      </c>
      <c r="B36" s="9">
        <v>92.588539123535156</v>
      </c>
      <c r="C36" s="58">
        <v>0.33250051736831665</v>
      </c>
      <c r="D36" s="58">
        <v>2.0728170871734619</v>
      </c>
      <c r="E36" s="58">
        <v>2.4053175449371338</v>
      </c>
      <c r="F36" s="58">
        <v>4.2574195861816406</v>
      </c>
      <c r="G36" s="58">
        <v>237.10017777777776</v>
      </c>
      <c r="H36" s="58">
        <v>8.0797896064161048</v>
      </c>
      <c r="I36" s="60">
        <v>38.568576050158335</v>
      </c>
      <c r="J36" s="60">
        <v>49.968737128228675</v>
      </c>
      <c r="K36" s="93">
        <v>5.7397078798969596E-2</v>
      </c>
      <c r="L36" s="25"/>
      <c r="M36" s="36"/>
      <c r="N36" s="36"/>
    </row>
    <row r="37" spans="1:14" x14ac:dyDescent="0.25">
      <c r="A37" s="27">
        <f t="shared" si="1"/>
        <v>41273</v>
      </c>
      <c r="B37" s="9">
        <v>92.270736694335938</v>
      </c>
      <c r="C37" s="58">
        <v>0.28831183910369873</v>
      </c>
      <c r="D37" s="58">
        <v>2.1596136093139648</v>
      </c>
      <c r="E37" s="58">
        <v>2.4479255676269531</v>
      </c>
      <c r="F37" s="58">
        <v>4.4801239967346191</v>
      </c>
      <c r="G37" s="58">
        <v>239.42756666666665</v>
      </c>
      <c r="H37" s="58">
        <v>8.1652815904860976</v>
      </c>
      <c r="I37" s="60">
        <v>38.645483533006455</v>
      </c>
      <c r="J37" s="60">
        <v>50.004451346789217</v>
      </c>
      <c r="K37" s="93">
        <v>7.8188827035018463E-2</v>
      </c>
      <c r="L37" s="25"/>
      <c r="M37" s="36"/>
      <c r="N37" s="36"/>
    </row>
    <row r="38" spans="1:14" ht="15.75" thickBot="1" x14ac:dyDescent="0.3">
      <c r="A38" s="27">
        <v>41274</v>
      </c>
      <c r="B38" s="9">
        <v>92.465187072753906</v>
      </c>
      <c r="C38" s="59">
        <v>0.28606352210044861</v>
      </c>
      <c r="D38" s="59">
        <v>2.166703462600708</v>
      </c>
      <c r="E38" s="59">
        <v>2.4527668952941895</v>
      </c>
      <c r="F38" s="59">
        <v>4.3671407699584961</v>
      </c>
      <c r="G38" s="59">
        <v>233.93141111111109</v>
      </c>
      <c r="H38" s="59">
        <v>8.0621304060025611</v>
      </c>
      <c r="I38" s="61">
        <v>38.555437097856391</v>
      </c>
      <c r="J38" s="61">
        <v>49.94994549299642</v>
      </c>
      <c r="K38" s="94">
        <v>5.6542682330927761E-2</v>
      </c>
      <c r="L38" s="25"/>
      <c r="M38" s="36"/>
      <c r="N38" s="36"/>
    </row>
    <row r="39" spans="1:14" x14ac:dyDescent="0.25">
      <c r="A39" s="98" t="s">
        <v>18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12"/>
      <c r="M39" s="12"/>
      <c r="N39" s="12"/>
    </row>
    <row r="40" spans="1:14" ht="6.75" customHeight="1" thickBot="1" x14ac:dyDescent="0.3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37"/>
      <c r="N40" s="37"/>
    </row>
    <row r="41" spans="1:14" x14ac:dyDescent="0.25">
      <c r="A41" s="32" t="s">
        <v>19</v>
      </c>
      <c r="B41" s="14">
        <f t="shared" ref="B41:K41" si="2">+MIN(B8:B38)</f>
        <v>92.266220092773438</v>
      </c>
      <c r="C41" s="14">
        <f t="shared" si="2"/>
        <v>0.24094827473163605</v>
      </c>
      <c r="D41" s="14">
        <f t="shared" si="2"/>
        <v>1.8828959465026855</v>
      </c>
      <c r="E41" s="14">
        <f t="shared" si="2"/>
        <v>2.2323877811431885</v>
      </c>
      <c r="F41" s="14">
        <f t="shared" si="2"/>
        <v>3.7953963279724121</v>
      </c>
      <c r="G41" s="14">
        <f t="shared" si="2"/>
        <v>229.53584444444442</v>
      </c>
      <c r="H41" s="14">
        <f t="shared" si="2"/>
        <v>6.9855762196202669</v>
      </c>
      <c r="I41" s="14">
        <f t="shared" si="2"/>
        <v>38.296354527114751</v>
      </c>
      <c r="J41" s="14">
        <f t="shared" si="2"/>
        <v>49.816148245031734</v>
      </c>
      <c r="K41" s="28">
        <f t="shared" si="2"/>
        <v>3.443034502361219E-2</v>
      </c>
      <c r="L41" s="15"/>
      <c r="M41" s="73">
        <f>+MIN(M8:M38)</f>
        <v>0.38600000000000001</v>
      </c>
      <c r="N41" s="28">
        <f>+MIN(N8:N38)</f>
        <v>4.9299999999999997E-2</v>
      </c>
    </row>
    <row r="42" spans="1:14" x14ac:dyDescent="0.25">
      <c r="A42" s="33" t="s">
        <v>20</v>
      </c>
      <c r="B42" s="16">
        <f t="shared" ref="B42:K42" si="3">+IF(ISERROR(AVERAGE(B8:B38)),"",AVERAGE(B8:B38))</f>
        <v>92.777151538479714</v>
      </c>
      <c r="C42" s="16">
        <f t="shared" si="3"/>
        <v>0.29278444907357615</v>
      </c>
      <c r="D42" s="16">
        <f t="shared" si="3"/>
        <v>2.0992405952945834</v>
      </c>
      <c r="E42" s="16">
        <f t="shared" si="3"/>
        <v>2.3920250477329379</v>
      </c>
      <c r="F42" s="16">
        <f t="shared" si="3"/>
        <v>4.189357349949498</v>
      </c>
      <c r="G42" s="16">
        <f t="shared" si="3"/>
        <v>236.26334659498201</v>
      </c>
      <c r="H42" s="16">
        <f t="shared" si="3"/>
        <v>8.8439571893525919</v>
      </c>
      <c r="I42" s="16">
        <f t="shared" si="3"/>
        <v>38.48072836012367</v>
      </c>
      <c r="J42" s="16">
        <f t="shared" si="3"/>
        <v>49.931724754052738</v>
      </c>
      <c r="K42" s="29">
        <f t="shared" si="3"/>
        <v>6.9840831315604743E-2</v>
      </c>
      <c r="L42" s="15"/>
      <c r="M42" s="74">
        <f>+IF(ISERROR(AVERAGE(M8:M38)),"",AVERAGE(M8:M38))</f>
        <v>0.38600000000000001</v>
      </c>
      <c r="N42" s="29">
        <f>+IF(ISERROR(AVERAGE(N8:N38)),"",AVERAGE(N8:N38))</f>
        <v>4.9299999999999997E-2</v>
      </c>
    </row>
    <row r="43" spans="1:14" x14ac:dyDescent="0.25">
      <c r="A43" s="34" t="s">
        <v>21</v>
      </c>
      <c r="B43" s="17">
        <f t="shared" ref="B43:K43" si="4">+MAX(B8:B38)</f>
        <v>93.295524597167969</v>
      </c>
      <c r="C43" s="17">
        <f t="shared" si="4"/>
        <v>0.35001111030578613</v>
      </c>
      <c r="D43" s="17">
        <f t="shared" si="4"/>
        <v>2.1905028820037842</v>
      </c>
      <c r="E43" s="17">
        <f t="shared" si="4"/>
        <v>2.4576985836029053</v>
      </c>
      <c r="F43" s="17">
        <f t="shared" si="4"/>
        <v>4.5470342636108398</v>
      </c>
      <c r="G43" s="17">
        <f t="shared" si="4"/>
        <v>255.37222222222221</v>
      </c>
      <c r="H43" s="17">
        <f t="shared" si="4"/>
        <v>10.224059553809704</v>
      </c>
      <c r="I43" s="17">
        <f t="shared" si="4"/>
        <v>38.663924815340344</v>
      </c>
      <c r="J43" s="17">
        <f t="shared" si="4"/>
        <v>50.032674524176919</v>
      </c>
      <c r="K43" s="30">
        <f t="shared" si="4"/>
        <v>0.11645147274249913</v>
      </c>
      <c r="L43" s="15"/>
      <c r="M43" s="75">
        <f>+MAX(M8:M38)</f>
        <v>0.38600000000000001</v>
      </c>
      <c r="N43" s="30">
        <f>+MAX(N8:N38)</f>
        <v>4.9299999999999997E-2</v>
      </c>
    </row>
    <row r="44" spans="1:14" ht="15.75" thickBot="1" x14ac:dyDescent="0.3">
      <c r="A44" s="35" t="s">
        <v>22</v>
      </c>
      <c r="B44" s="21">
        <f t="shared" ref="B44:K44" si="5">IF(ISERROR(STDEV(B8:B38)),"",STDEV(B8:B38))</f>
        <v>0.29611203793061242</v>
      </c>
      <c r="C44" s="21">
        <f t="shared" si="5"/>
        <v>2.9199620311408724E-2</v>
      </c>
      <c r="D44" s="21">
        <f t="shared" si="5"/>
        <v>7.0622210753405551E-2</v>
      </c>
      <c r="E44" s="21">
        <f t="shared" si="5"/>
        <v>5.2849002939390377E-2</v>
      </c>
      <c r="F44" s="21">
        <f t="shared" si="5"/>
        <v>0.22634465072172058</v>
      </c>
      <c r="G44" s="21">
        <f t="shared" si="5"/>
        <v>7.9881784489054199</v>
      </c>
      <c r="H44" s="21">
        <f t="shared" si="5"/>
        <v>0.87955760724144494</v>
      </c>
      <c r="I44" s="21">
        <f t="shared" si="5"/>
        <v>9.738470348408991E-2</v>
      </c>
      <c r="J44" s="21">
        <f t="shared" si="5"/>
        <v>5.88132800859993E-2</v>
      </c>
      <c r="K44" s="31">
        <f t="shared" si="5"/>
        <v>1.9833868908595984E-2</v>
      </c>
      <c r="L44" s="15"/>
      <c r="M44" s="76" t="str">
        <f>IF(ISERROR(STDEV(M8:M38)),"",STDEV(M8:M38))</f>
        <v/>
      </c>
      <c r="N44" s="31" t="str">
        <f>IF(ISERROR(STDEV(N8:N38)),"",STDEV(N8:N38))</f>
        <v/>
      </c>
    </row>
    <row r="45" spans="1:14" ht="6.75" customHeight="1" x14ac:dyDescent="0.25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4" x14ac:dyDescent="0.25">
      <c r="A46" s="20" t="s">
        <v>23</v>
      </c>
      <c r="B46" s="99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1"/>
    </row>
    <row r="47" spans="1:14" x14ac:dyDescent="0.25">
      <c r="A47" s="18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4"/>
    </row>
    <row r="48" spans="1:14" x14ac:dyDescent="0.25">
      <c r="A48" s="18"/>
      <c r="B48" s="102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4"/>
    </row>
    <row r="49" spans="1:14" x14ac:dyDescent="0.25">
      <c r="A49" s="18"/>
      <c r="B49" s="102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4"/>
    </row>
    <row r="50" spans="1:14" x14ac:dyDescent="0.25">
      <c r="A50" s="18"/>
      <c r="B50" s="105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7"/>
    </row>
  </sheetData>
  <protectedRanges>
    <protectedRange sqref="A5:L5 A3:B4 L3:L4" name="Rango1"/>
    <protectedRange sqref="C3:K4" name="Rango1_1"/>
  </protectedRanges>
  <mergeCells count="9">
    <mergeCell ref="A39:K39"/>
    <mergeCell ref="B46:N50"/>
    <mergeCell ref="A1:N1"/>
    <mergeCell ref="A3:B3"/>
    <mergeCell ref="C3:K3"/>
    <mergeCell ref="A4:B4"/>
    <mergeCell ref="C4:K4"/>
    <mergeCell ref="A5:B5"/>
    <mergeCell ref="C5:D5"/>
  </mergeCells>
  <dataValidations count="3">
    <dataValidation type="decimal" allowBlank="1" showInputMessage="1" showErrorMessage="1" errorTitle="Error" error="El valor deberá estar entre 0 y 100" sqref="B8:F3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3307086614173229" bottom="0.43307086614173229" header="0.31496062992125984" footer="0.31496062992125984"/>
  <pageSetup scale="71" orientation="landscape" r:id="rId1"/>
  <ignoredErrors>
    <ignoredError sqref="B44:L44 B41:L43 A11:A3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view="pageBreakPreview" zoomScale="60" zoomScaleNormal="100" workbookViewId="0">
      <selection activeCell="G7" sqref="G7"/>
    </sheetView>
  </sheetViews>
  <sheetFormatPr baseColWidth="10" defaultRowHeight="15" x14ac:dyDescent="0.25"/>
  <sheetData>
    <row r="1" spans="1:11" ht="32.25" customHeight="1" x14ac:dyDescent="0.25">
      <c r="A1" s="123" t="s">
        <v>27</v>
      </c>
      <c r="B1" s="124"/>
      <c r="C1" s="124"/>
      <c r="D1" s="124"/>
      <c r="E1" s="124"/>
      <c r="F1" s="124"/>
      <c r="G1" s="124"/>
      <c r="H1" s="124"/>
      <c r="I1" s="124"/>
      <c r="J1" s="124"/>
      <c r="K1" s="125"/>
    </row>
    <row r="2" spans="1:11" x14ac:dyDescent="0.25">
      <c r="A2" s="113" t="s">
        <v>1</v>
      </c>
      <c r="B2" s="126"/>
      <c r="C2" s="112" t="s">
        <v>26</v>
      </c>
      <c r="D2" s="112"/>
      <c r="E2" s="112"/>
      <c r="F2" s="112"/>
      <c r="G2" s="112"/>
      <c r="H2" s="112"/>
      <c r="I2" s="112"/>
      <c r="J2" s="112"/>
      <c r="K2" s="112"/>
    </row>
    <row r="3" spans="1:11" x14ac:dyDescent="0.25">
      <c r="A3" s="113" t="s">
        <v>2</v>
      </c>
      <c r="B3" s="126"/>
      <c r="C3" s="112" t="s">
        <v>24</v>
      </c>
      <c r="D3" s="112"/>
      <c r="E3" s="112"/>
      <c r="F3" s="112"/>
      <c r="G3" s="112"/>
      <c r="H3" s="112"/>
      <c r="I3" s="112"/>
      <c r="J3" s="112"/>
      <c r="K3" s="112"/>
    </row>
    <row r="4" spans="1:11" x14ac:dyDescent="0.25">
      <c r="A4" s="113" t="s">
        <v>3</v>
      </c>
      <c r="B4" s="113"/>
      <c r="C4" s="112" t="s">
        <v>4</v>
      </c>
      <c r="D4" s="112"/>
      <c r="E4" s="22"/>
      <c r="F4" s="22"/>
      <c r="G4" s="22"/>
      <c r="H4" s="22"/>
      <c r="I4" s="22"/>
      <c r="J4" s="22"/>
      <c r="K4" s="22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8" t="s">
        <v>5</v>
      </c>
      <c r="B6" s="46" t="s">
        <v>6</v>
      </c>
      <c r="C6" s="46" t="s">
        <v>7</v>
      </c>
      <c r="D6" s="46" t="s">
        <v>8</v>
      </c>
      <c r="E6" s="47" t="s">
        <v>9</v>
      </c>
      <c r="F6" s="46" t="s">
        <v>10</v>
      </c>
      <c r="G6" s="46" t="s">
        <v>11</v>
      </c>
      <c r="H6" s="46" t="s">
        <v>12</v>
      </c>
      <c r="I6" s="46" t="s">
        <v>13</v>
      </c>
      <c r="J6" s="46" t="s">
        <v>14</v>
      </c>
      <c r="K6" s="90" t="s">
        <v>15</v>
      </c>
    </row>
    <row r="7" spans="1:11" x14ac:dyDescent="0.25">
      <c r="A7" s="49">
        <v>41244</v>
      </c>
      <c r="B7" s="51"/>
      <c r="C7" s="52"/>
      <c r="D7" s="52"/>
      <c r="E7" s="52"/>
      <c r="F7" s="53"/>
      <c r="G7" s="77">
        <v>246.68509444444442</v>
      </c>
      <c r="H7" s="77">
        <v>12.492841162640005</v>
      </c>
      <c r="I7" s="51"/>
      <c r="J7" s="53"/>
      <c r="K7" s="82">
        <v>0.50526265795923742</v>
      </c>
    </row>
    <row r="8" spans="1:11" x14ac:dyDescent="0.25">
      <c r="A8" s="50">
        <f>+A7+1</f>
        <v>41245</v>
      </c>
      <c r="B8" s="54"/>
      <c r="C8" s="55"/>
      <c r="D8" s="55"/>
      <c r="E8" s="55"/>
      <c r="F8" s="56"/>
      <c r="G8" s="78">
        <v>243.28238333333331</v>
      </c>
      <c r="H8" s="78">
        <v>12.666424659946991</v>
      </c>
      <c r="I8" s="54"/>
      <c r="J8" s="56"/>
      <c r="K8" s="83">
        <v>0.39005054036776227</v>
      </c>
    </row>
    <row r="9" spans="1:11" x14ac:dyDescent="0.25">
      <c r="A9" s="50">
        <f>+A8+1</f>
        <v>41246</v>
      </c>
      <c r="B9" s="54"/>
      <c r="C9" s="55"/>
      <c r="D9" s="55"/>
      <c r="E9" s="55"/>
      <c r="F9" s="56"/>
      <c r="G9" s="78">
        <v>233.15152777777774</v>
      </c>
      <c r="H9" s="78">
        <v>12.866703482732893</v>
      </c>
      <c r="I9" s="54"/>
      <c r="J9" s="56"/>
      <c r="K9" s="83">
        <v>0.56165076751375931</v>
      </c>
    </row>
    <row r="10" spans="1:11" x14ac:dyDescent="0.25">
      <c r="A10" s="50">
        <f>+A9+1</f>
        <v>41247</v>
      </c>
      <c r="B10" s="54"/>
      <c r="C10" s="55"/>
      <c r="D10" s="55"/>
      <c r="E10" s="55"/>
      <c r="F10" s="56"/>
      <c r="G10" s="78">
        <v>233.65997777777775</v>
      </c>
      <c r="H10" s="78">
        <v>12.526476808274941</v>
      </c>
      <c r="I10" s="54"/>
      <c r="J10" s="56"/>
      <c r="K10" s="83">
        <v>0.32680858410136626</v>
      </c>
    </row>
    <row r="11" spans="1:11" x14ac:dyDescent="0.25">
      <c r="A11" s="50">
        <f>+A10+1</f>
        <v>41248</v>
      </c>
      <c r="B11" s="54"/>
      <c r="C11" s="55"/>
      <c r="D11" s="55"/>
      <c r="E11" s="55"/>
      <c r="F11" s="56"/>
      <c r="G11" s="78">
        <v>232.37606111111108</v>
      </c>
      <c r="H11" s="78">
        <v>12.119964416335158</v>
      </c>
      <c r="I11" s="54"/>
      <c r="J11" s="56"/>
      <c r="K11" s="83">
        <v>0.38934005259279697</v>
      </c>
    </row>
    <row r="12" spans="1:11" x14ac:dyDescent="0.25">
      <c r="A12" s="50">
        <f>+A11+1</f>
        <v>41249</v>
      </c>
      <c r="B12" s="54"/>
      <c r="C12" s="55"/>
      <c r="D12" s="55"/>
      <c r="E12" s="55"/>
      <c r="F12" s="56"/>
      <c r="G12" s="78">
        <v>233.41057222222219</v>
      </c>
      <c r="H12" s="78">
        <v>13.193325947665016</v>
      </c>
      <c r="I12" s="54"/>
      <c r="J12" s="56"/>
      <c r="K12" s="83">
        <v>0.49426870297855413</v>
      </c>
    </row>
    <row r="13" spans="1:11" x14ac:dyDescent="0.25">
      <c r="A13" s="50">
        <f t="shared" ref="A13:A36" si="0">+A12+1</f>
        <v>41250</v>
      </c>
      <c r="B13" s="54"/>
      <c r="C13" s="55"/>
      <c r="D13" s="55"/>
      <c r="E13" s="55"/>
      <c r="F13" s="56"/>
      <c r="G13" s="78">
        <v>235.41573333333332</v>
      </c>
      <c r="H13" s="78">
        <v>12.822922107856487</v>
      </c>
      <c r="I13" s="54"/>
      <c r="J13" s="56"/>
      <c r="K13" s="83">
        <v>0.55371068073873331</v>
      </c>
    </row>
    <row r="14" spans="1:11" x14ac:dyDescent="0.25">
      <c r="A14" s="50">
        <f t="shared" si="0"/>
        <v>41251</v>
      </c>
      <c r="B14" s="54"/>
      <c r="C14" s="55"/>
      <c r="D14" s="55"/>
      <c r="E14" s="55"/>
      <c r="F14" s="56"/>
      <c r="G14" s="78">
        <v>239.69426666666664</v>
      </c>
      <c r="H14" s="78">
        <v>12.346798252857274</v>
      </c>
      <c r="I14" s="54"/>
      <c r="J14" s="56"/>
      <c r="K14" s="83">
        <v>0.82545420244500411</v>
      </c>
    </row>
    <row r="15" spans="1:11" x14ac:dyDescent="0.25">
      <c r="A15" s="50">
        <f t="shared" si="0"/>
        <v>41252</v>
      </c>
      <c r="B15" s="54"/>
      <c r="C15" s="55"/>
      <c r="D15" s="55"/>
      <c r="E15" s="55"/>
      <c r="F15" s="56"/>
      <c r="G15" s="78">
        <v>233.69766666666663</v>
      </c>
      <c r="H15" s="78">
        <v>12.041493073009773</v>
      </c>
      <c r="I15" s="54"/>
      <c r="J15" s="56"/>
      <c r="K15" s="83">
        <v>0.71712002905174621</v>
      </c>
    </row>
    <row r="16" spans="1:11" x14ac:dyDescent="0.25">
      <c r="A16" s="50">
        <f t="shared" si="0"/>
        <v>41253</v>
      </c>
      <c r="B16" s="54"/>
      <c r="C16" s="55"/>
      <c r="D16" s="55"/>
      <c r="E16" s="55"/>
      <c r="F16" s="56"/>
      <c r="G16" s="78">
        <v>248.35593333333333</v>
      </c>
      <c r="H16" s="78">
        <v>11.571048515514372</v>
      </c>
      <c r="I16" s="54"/>
      <c r="J16" s="56"/>
      <c r="K16" s="83">
        <v>0.60369454372889264</v>
      </c>
    </row>
    <row r="17" spans="1:11" x14ac:dyDescent="0.25">
      <c r="A17" s="50">
        <f t="shared" si="0"/>
        <v>41254</v>
      </c>
      <c r="B17" s="54"/>
      <c r="C17" s="55"/>
      <c r="D17" s="55"/>
      <c r="E17" s="55"/>
      <c r="F17" s="56"/>
      <c r="G17" s="78">
        <v>245.89871666666664</v>
      </c>
      <c r="H17" s="78">
        <v>10.464044289349552</v>
      </c>
      <c r="I17" s="54"/>
      <c r="J17" s="56"/>
      <c r="K17" s="83">
        <v>0.62571067385596368</v>
      </c>
    </row>
    <row r="18" spans="1:11" x14ac:dyDescent="0.25">
      <c r="A18" s="50">
        <f t="shared" si="0"/>
        <v>41255</v>
      </c>
      <c r="B18" s="54"/>
      <c r="C18" s="55"/>
      <c r="D18" s="55"/>
      <c r="E18" s="55"/>
      <c r="F18" s="56"/>
      <c r="G18" s="78">
        <v>255.37222222222221</v>
      </c>
      <c r="H18" s="78">
        <v>10.942148479542235</v>
      </c>
      <c r="I18" s="54"/>
      <c r="J18" s="56"/>
      <c r="K18" s="83">
        <v>0.73658277728773791</v>
      </c>
    </row>
    <row r="19" spans="1:11" x14ac:dyDescent="0.25">
      <c r="A19" s="50">
        <f t="shared" si="0"/>
        <v>41256</v>
      </c>
      <c r="B19" s="54"/>
      <c r="C19" s="55"/>
      <c r="D19" s="55"/>
      <c r="E19" s="55"/>
      <c r="F19" s="56"/>
      <c r="G19" s="78">
        <v>255.37222222222221</v>
      </c>
      <c r="H19" s="78">
        <v>12.22925061640059</v>
      </c>
      <c r="I19" s="54"/>
      <c r="J19" s="56"/>
      <c r="K19" s="83">
        <v>0.80802222646641475</v>
      </c>
    </row>
    <row r="20" spans="1:11" x14ac:dyDescent="0.25">
      <c r="A20" s="50">
        <f t="shared" si="0"/>
        <v>41257</v>
      </c>
      <c r="B20" s="54"/>
      <c r="C20" s="55"/>
      <c r="D20" s="55"/>
      <c r="E20" s="55"/>
      <c r="F20" s="56"/>
      <c r="G20" s="78">
        <v>242.74579444444441</v>
      </c>
      <c r="H20" s="78">
        <v>11.684202414343607</v>
      </c>
      <c r="I20" s="54"/>
      <c r="J20" s="56"/>
      <c r="K20" s="83">
        <v>0.87162555320382207</v>
      </c>
    </row>
    <row r="21" spans="1:11" x14ac:dyDescent="0.25">
      <c r="A21" s="50">
        <f t="shared" si="0"/>
        <v>41258</v>
      </c>
      <c r="B21" s="54"/>
      <c r="C21" s="55"/>
      <c r="D21" s="55"/>
      <c r="E21" s="55"/>
      <c r="F21" s="56"/>
      <c r="G21" s="78">
        <v>250.34845555555552</v>
      </c>
      <c r="H21" s="78">
        <v>10.442840467835612</v>
      </c>
      <c r="I21" s="54"/>
      <c r="J21" s="56"/>
      <c r="K21" s="83">
        <v>0.19363094258453886</v>
      </c>
    </row>
    <row r="22" spans="1:11" x14ac:dyDescent="0.25">
      <c r="A22" s="50">
        <f t="shared" si="0"/>
        <v>41259</v>
      </c>
      <c r="B22" s="54"/>
      <c r="C22" s="55"/>
      <c r="D22" s="55"/>
      <c r="E22" s="55"/>
      <c r="F22" s="56"/>
      <c r="G22" s="78">
        <v>235.60077777777775</v>
      </c>
      <c r="H22" s="78">
        <v>10.22549788508651</v>
      </c>
      <c r="I22" s="54"/>
      <c r="J22" s="56"/>
      <c r="K22" s="83">
        <v>0.57460635492427825</v>
      </c>
    </row>
    <row r="23" spans="1:11" x14ac:dyDescent="0.25">
      <c r="A23" s="50">
        <f t="shared" si="0"/>
        <v>41260</v>
      </c>
      <c r="B23" s="54"/>
      <c r="C23" s="55"/>
      <c r="D23" s="55"/>
      <c r="E23" s="55"/>
      <c r="F23" s="56"/>
      <c r="G23" s="78">
        <v>234.19138333333331</v>
      </c>
      <c r="H23" s="78">
        <v>9.5225426960367319</v>
      </c>
      <c r="I23" s="54"/>
      <c r="J23" s="56"/>
      <c r="K23" s="83">
        <v>0.229215450671377</v>
      </c>
    </row>
    <row r="24" spans="1:11" x14ac:dyDescent="0.25">
      <c r="A24" s="50">
        <f t="shared" si="0"/>
        <v>41261</v>
      </c>
      <c r="B24" s="54"/>
      <c r="C24" s="55"/>
      <c r="D24" s="55"/>
      <c r="E24" s="55"/>
      <c r="F24" s="56"/>
      <c r="G24" s="78">
        <v>234.64200555555553</v>
      </c>
      <c r="H24" s="78">
        <v>9.9686814738324685</v>
      </c>
      <c r="I24" s="54"/>
      <c r="J24" s="56"/>
      <c r="K24" s="83">
        <v>0.51835303849684644</v>
      </c>
    </row>
    <row r="25" spans="1:11" x14ac:dyDescent="0.25">
      <c r="A25" s="50">
        <f t="shared" si="0"/>
        <v>41262</v>
      </c>
      <c r="B25" s="54"/>
      <c r="C25" s="55"/>
      <c r="D25" s="55"/>
      <c r="E25" s="55"/>
      <c r="F25" s="56"/>
      <c r="G25" s="78">
        <v>242.68210555555552</v>
      </c>
      <c r="H25" s="78">
        <v>11.039478288558861</v>
      </c>
      <c r="I25" s="54"/>
      <c r="J25" s="56"/>
      <c r="K25" s="83">
        <v>0.64264672854014782</v>
      </c>
    </row>
    <row r="26" spans="1:11" x14ac:dyDescent="0.25">
      <c r="A26" s="50">
        <f t="shared" si="0"/>
        <v>41263</v>
      </c>
      <c r="B26" s="54"/>
      <c r="C26" s="55"/>
      <c r="D26" s="55"/>
      <c r="E26" s="55"/>
      <c r="F26" s="56"/>
      <c r="G26" s="78">
        <v>247.85132222222219</v>
      </c>
      <c r="H26" s="78">
        <v>10.307249054134012</v>
      </c>
      <c r="I26" s="54"/>
      <c r="J26" s="56"/>
      <c r="K26" s="83">
        <v>0.27782518178720306</v>
      </c>
    </row>
    <row r="27" spans="1:11" x14ac:dyDescent="0.25">
      <c r="A27" s="50">
        <f t="shared" si="0"/>
        <v>41264</v>
      </c>
      <c r="B27" s="54"/>
      <c r="C27" s="55"/>
      <c r="D27" s="55"/>
      <c r="E27" s="55"/>
      <c r="F27" s="56"/>
      <c r="G27" s="78">
        <v>243.99214999999998</v>
      </c>
      <c r="H27" s="78">
        <v>10.316165125179928</v>
      </c>
      <c r="I27" s="54"/>
      <c r="J27" s="56"/>
      <c r="K27" s="83">
        <v>0.15650645991166434</v>
      </c>
    </row>
    <row r="28" spans="1:11" x14ac:dyDescent="0.25">
      <c r="A28" s="50">
        <f t="shared" si="0"/>
        <v>41265</v>
      </c>
      <c r="B28" s="54"/>
      <c r="C28" s="55"/>
      <c r="D28" s="55"/>
      <c r="E28" s="55"/>
      <c r="F28" s="56"/>
      <c r="G28" s="78">
        <v>243.07288333333332</v>
      </c>
      <c r="H28" s="78">
        <v>10.618639092214464</v>
      </c>
      <c r="I28" s="54"/>
      <c r="J28" s="56"/>
      <c r="K28" s="83">
        <v>0.36982950089093303</v>
      </c>
    </row>
    <row r="29" spans="1:11" x14ac:dyDescent="0.25">
      <c r="A29" s="50">
        <f t="shared" si="0"/>
        <v>41266</v>
      </c>
      <c r="B29" s="54"/>
      <c r="C29" s="55"/>
      <c r="D29" s="55"/>
      <c r="E29" s="55"/>
      <c r="F29" s="56"/>
      <c r="G29" s="78">
        <v>255.37222222222221</v>
      </c>
      <c r="H29" s="78">
        <v>10.67229303253167</v>
      </c>
      <c r="I29" s="54"/>
      <c r="J29" s="56"/>
      <c r="K29" s="83">
        <v>0.30152904897997684</v>
      </c>
    </row>
    <row r="30" spans="1:11" x14ac:dyDescent="0.25">
      <c r="A30" s="50">
        <f t="shared" si="0"/>
        <v>41267</v>
      </c>
      <c r="B30" s="54"/>
      <c r="C30" s="55"/>
      <c r="D30" s="55"/>
      <c r="E30" s="55"/>
      <c r="F30" s="56"/>
      <c r="G30" s="78">
        <v>255.37222222222221</v>
      </c>
      <c r="H30" s="78">
        <v>11.510406676621471</v>
      </c>
      <c r="I30" s="54"/>
      <c r="J30" s="56"/>
      <c r="K30" s="83">
        <v>0.50683289038032098</v>
      </c>
    </row>
    <row r="31" spans="1:11" x14ac:dyDescent="0.25">
      <c r="A31" s="50">
        <f t="shared" si="0"/>
        <v>41268</v>
      </c>
      <c r="B31" s="54"/>
      <c r="C31" s="55"/>
      <c r="D31" s="55"/>
      <c r="E31" s="55"/>
      <c r="F31" s="56"/>
      <c r="G31" s="78">
        <v>275.63467777777777</v>
      </c>
      <c r="H31" s="78">
        <v>10.500390273373077</v>
      </c>
      <c r="I31" s="54"/>
      <c r="J31" s="56"/>
      <c r="K31" s="83">
        <v>0.24188857603857541</v>
      </c>
    </row>
    <row r="32" spans="1:11" x14ac:dyDescent="0.25">
      <c r="A32" s="50">
        <f t="shared" si="0"/>
        <v>41269</v>
      </c>
      <c r="B32" s="54"/>
      <c r="C32" s="55"/>
      <c r="D32" s="55"/>
      <c r="E32" s="55"/>
      <c r="F32" s="56"/>
      <c r="G32" s="78">
        <v>245.58136666666664</v>
      </c>
      <c r="H32" s="78">
        <v>10.05945338968586</v>
      </c>
      <c r="I32" s="54"/>
      <c r="J32" s="56"/>
      <c r="K32" s="83">
        <v>0.37199765247958566</v>
      </c>
    </row>
    <row r="33" spans="1:11" x14ac:dyDescent="0.25">
      <c r="A33" s="50">
        <f t="shared" si="0"/>
        <v>41270</v>
      </c>
      <c r="B33" s="54"/>
      <c r="C33" s="55"/>
      <c r="D33" s="55"/>
      <c r="E33" s="55"/>
      <c r="F33" s="56"/>
      <c r="G33" s="78">
        <v>244.18712777777776</v>
      </c>
      <c r="H33" s="78">
        <v>10.958444647274334</v>
      </c>
      <c r="I33" s="54"/>
      <c r="J33" s="56"/>
      <c r="K33" s="83">
        <v>0.40300206270191918</v>
      </c>
    </row>
    <row r="34" spans="1:11" x14ac:dyDescent="0.25">
      <c r="A34" s="50">
        <f t="shared" si="0"/>
        <v>41271</v>
      </c>
      <c r="B34" s="54"/>
      <c r="C34" s="55"/>
      <c r="D34" s="55"/>
      <c r="E34" s="55"/>
      <c r="F34" s="56"/>
      <c r="G34" s="78">
        <v>247.57468333333333</v>
      </c>
      <c r="H34" s="78">
        <v>11.578675618140716</v>
      </c>
      <c r="I34" s="54"/>
      <c r="J34" s="56"/>
      <c r="K34" s="83">
        <v>0.97471750866735063</v>
      </c>
    </row>
    <row r="35" spans="1:11" x14ac:dyDescent="0.25">
      <c r="A35" s="50">
        <f t="shared" si="0"/>
        <v>41272</v>
      </c>
      <c r="B35" s="54"/>
      <c r="C35" s="55"/>
      <c r="D35" s="55"/>
      <c r="E35" s="55"/>
      <c r="F35" s="56"/>
      <c r="G35" s="78">
        <v>247.07219444444442</v>
      </c>
      <c r="H35" s="78">
        <v>10.092509922673683</v>
      </c>
      <c r="I35" s="54"/>
      <c r="J35" s="56"/>
      <c r="K35" s="83">
        <v>0.46694780323898927</v>
      </c>
    </row>
    <row r="36" spans="1:11" x14ac:dyDescent="0.25">
      <c r="A36" s="50">
        <f t="shared" si="0"/>
        <v>41273</v>
      </c>
      <c r="B36" s="54"/>
      <c r="C36" s="55"/>
      <c r="D36" s="55"/>
      <c r="E36" s="55"/>
      <c r="F36" s="56"/>
      <c r="G36" s="78">
        <v>243.57227222222221</v>
      </c>
      <c r="H36" s="78">
        <v>9.9559903498593947</v>
      </c>
      <c r="I36" s="54"/>
      <c r="J36" s="56"/>
      <c r="K36" s="83">
        <v>0.37650718156524177</v>
      </c>
    </row>
    <row r="37" spans="1:11" x14ac:dyDescent="0.25">
      <c r="A37" s="67">
        <v>41274</v>
      </c>
      <c r="B37" s="68"/>
      <c r="C37" s="69"/>
      <c r="D37" s="69"/>
      <c r="E37" s="69"/>
      <c r="F37" s="70"/>
      <c r="G37" s="81">
        <v>242.60976111111108</v>
      </c>
      <c r="H37" s="79">
        <v>9.0359157084830422</v>
      </c>
      <c r="I37" s="68"/>
      <c r="J37" s="70"/>
      <c r="K37" s="87">
        <v>0.23771770776107701</v>
      </c>
    </row>
    <row r="38" spans="1:1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1:11" ht="15.75" thickBot="1" x14ac:dyDescent="0.3">
      <c r="A39" s="42" t="s">
        <v>21</v>
      </c>
      <c r="B39" s="21"/>
      <c r="C39" s="43"/>
      <c r="D39" s="43"/>
      <c r="E39" s="43"/>
      <c r="F39" s="43"/>
      <c r="G39" s="43">
        <f>+MAX(G7:G37)</f>
        <v>275.63467777777777</v>
      </c>
      <c r="H39" s="43">
        <f>+MAX(H7:H37)</f>
        <v>13.193325947665016</v>
      </c>
      <c r="I39" s="43"/>
      <c r="J39" s="43"/>
      <c r="K39" s="43">
        <f>+MAX(K7:K37)</f>
        <v>0.97471750866735063</v>
      </c>
    </row>
    <row r="40" spans="1:11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x14ac:dyDescent="0.25">
      <c r="A41" s="20" t="s">
        <v>23</v>
      </c>
      <c r="B41" s="114"/>
      <c r="C41" s="115"/>
      <c r="D41" s="115"/>
      <c r="E41" s="115"/>
      <c r="F41" s="115"/>
      <c r="G41" s="115"/>
      <c r="H41" s="115"/>
      <c r="I41" s="115"/>
      <c r="J41" s="115"/>
      <c r="K41" s="116"/>
    </row>
    <row r="42" spans="1:11" x14ac:dyDescent="0.25">
      <c r="A42" s="18"/>
      <c r="B42" s="117"/>
      <c r="C42" s="118"/>
      <c r="D42" s="118"/>
      <c r="E42" s="118"/>
      <c r="F42" s="118"/>
      <c r="G42" s="118"/>
      <c r="H42" s="118"/>
      <c r="I42" s="118"/>
      <c r="J42" s="118"/>
      <c r="K42" s="119"/>
    </row>
    <row r="43" spans="1:11" x14ac:dyDescent="0.25">
      <c r="A43" s="18"/>
      <c r="B43" s="117"/>
      <c r="C43" s="118"/>
      <c r="D43" s="118"/>
      <c r="E43" s="118"/>
      <c r="F43" s="118"/>
      <c r="G43" s="118"/>
      <c r="H43" s="118"/>
      <c r="I43" s="118"/>
      <c r="J43" s="118"/>
      <c r="K43" s="119"/>
    </row>
    <row r="44" spans="1:11" x14ac:dyDescent="0.25">
      <c r="A44" s="18"/>
      <c r="B44" s="117"/>
      <c r="C44" s="118"/>
      <c r="D44" s="118"/>
      <c r="E44" s="118"/>
      <c r="F44" s="118"/>
      <c r="G44" s="118"/>
      <c r="H44" s="118"/>
      <c r="I44" s="118"/>
      <c r="J44" s="118"/>
      <c r="K44" s="119"/>
    </row>
    <row r="45" spans="1:11" x14ac:dyDescent="0.25">
      <c r="A45" s="18"/>
      <c r="B45" s="120"/>
      <c r="C45" s="121"/>
      <c r="D45" s="121"/>
      <c r="E45" s="121"/>
      <c r="F45" s="121"/>
      <c r="G45" s="121"/>
      <c r="H45" s="121"/>
      <c r="I45" s="121"/>
      <c r="J45" s="121"/>
      <c r="K45" s="122"/>
    </row>
  </sheetData>
  <protectedRanges>
    <protectedRange sqref="A2:B4" name="Rango1"/>
    <protectedRange sqref="C4:K4" name="Rango1_1"/>
    <protectedRange sqref="C2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A8:A3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GridLines="0" view="pageBreakPreview" zoomScale="60" zoomScaleNormal="100" workbookViewId="0">
      <selection activeCell="G7" sqref="G7"/>
    </sheetView>
  </sheetViews>
  <sheetFormatPr baseColWidth="10" defaultRowHeight="15" x14ac:dyDescent="0.25"/>
  <sheetData>
    <row r="1" spans="1:12" ht="32.25" customHeight="1" x14ac:dyDescent="0.25">
      <c r="A1" s="136" t="s">
        <v>28</v>
      </c>
      <c r="B1" s="137"/>
      <c r="C1" s="137"/>
      <c r="D1" s="137"/>
      <c r="E1" s="137"/>
      <c r="F1" s="137"/>
      <c r="G1" s="137"/>
      <c r="H1" s="137"/>
      <c r="I1" s="137"/>
      <c r="J1" s="137"/>
      <c r="K1" s="138"/>
    </row>
    <row r="2" spans="1:12" x14ac:dyDescent="0.25">
      <c r="A2" s="113" t="s">
        <v>1</v>
      </c>
      <c r="B2" s="126"/>
      <c r="C2" s="112" t="s">
        <v>26</v>
      </c>
      <c r="D2" s="112"/>
      <c r="E2" s="112"/>
      <c r="F2" s="112"/>
      <c r="G2" s="112"/>
      <c r="H2" s="112"/>
      <c r="I2" s="112"/>
      <c r="J2" s="112"/>
      <c r="K2" s="112"/>
    </row>
    <row r="3" spans="1:12" x14ac:dyDescent="0.25">
      <c r="A3" s="113" t="s">
        <v>2</v>
      </c>
      <c r="B3" s="126"/>
      <c r="C3" s="112" t="s">
        <v>24</v>
      </c>
      <c r="D3" s="112"/>
      <c r="E3" s="112"/>
      <c r="F3" s="112"/>
      <c r="G3" s="112"/>
      <c r="H3" s="112"/>
      <c r="I3" s="112"/>
      <c r="J3" s="112"/>
      <c r="K3" s="112"/>
    </row>
    <row r="4" spans="1:12" x14ac:dyDescent="0.25">
      <c r="A4" s="113" t="s">
        <v>3</v>
      </c>
      <c r="B4" s="113"/>
      <c r="C4" s="112" t="s">
        <v>4</v>
      </c>
      <c r="D4" s="112"/>
      <c r="E4" s="22"/>
      <c r="F4" s="22"/>
      <c r="G4" s="22"/>
      <c r="H4" s="22"/>
      <c r="I4" s="22"/>
      <c r="J4" s="22"/>
      <c r="K4" s="22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ht="39" thickBot="1" x14ac:dyDescent="0.3">
      <c r="A6" s="41" t="s">
        <v>5</v>
      </c>
      <c r="B6" s="44" t="s">
        <v>6</v>
      </c>
      <c r="C6" s="44" t="s">
        <v>7</v>
      </c>
      <c r="D6" s="44" t="s">
        <v>8</v>
      </c>
      <c r="E6" s="45" t="s">
        <v>9</v>
      </c>
      <c r="F6" s="44" t="s">
        <v>10</v>
      </c>
      <c r="G6" s="44" t="s">
        <v>11</v>
      </c>
      <c r="H6" s="44" t="s">
        <v>12</v>
      </c>
      <c r="I6" s="44" t="s">
        <v>13</v>
      </c>
      <c r="J6" s="44" t="s">
        <v>14</v>
      </c>
      <c r="K6" s="44" t="s">
        <v>15</v>
      </c>
      <c r="L6" s="89"/>
    </row>
    <row r="7" spans="1:12" x14ac:dyDescent="0.25">
      <c r="A7" s="49">
        <v>41244</v>
      </c>
      <c r="B7" s="51"/>
      <c r="C7" s="52"/>
      <c r="D7" s="52"/>
      <c r="E7" s="52"/>
      <c r="F7" s="53"/>
      <c r="G7" s="63">
        <v>223.18811666666664</v>
      </c>
      <c r="H7" s="63">
        <v>7.9169479766572479</v>
      </c>
      <c r="I7" s="51"/>
      <c r="J7" s="53"/>
      <c r="K7" s="65">
        <v>0</v>
      </c>
    </row>
    <row r="8" spans="1:12" x14ac:dyDescent="0.25">
      <c r="A8" s="50">
        <f>+A7+1</f>
        <v>41245</v>
      </c>
      <c r="B8" s="54"/>
      <c r="C8" s="55"/>
      <c r="D8" s="55"/>
      <c r="E8" s="55"/>
      <c r="F8" s="56"/>
      <c r="G8" s="64">
        <v>222.93127777777775</v>
      </c>
      <c r="H8" s="64">
        <v>7.9057990836987218</v>
      </c>
      <c r="I8" s="54"/>
      <c r="J8" s="56"/>
      <c r="K8" s="66">
        <v>0</v>
      </c>
    </row>
    <row r="9" spans="1:12" x14ac:dyDescent="0.25">
      <c r="A9" s="50">
        <f>+A8+1</f>
        <v>41246</v>
      </c>
      <c r="B9" s="54"/>
      <c r="C9" s="55"/>
      <c r="D9" s="55"/>
      <c r="E9" s="55"/>
      <c r="F9" s="56"/>
      <c r="G9" s="64">
        <v>220.60158333333331</v>
      </c>
      <c r="H9" s="64">
        <v>7.3064344690561995</v>
      </c>
      <c r="I9" s="54"/>
      <c r="J9" s="56"/>
      <c r="K9" s="66">
        <v>0</v>
      </c>
    </row>
    <row r="10" spans="1:12" x14ac:dyDescent="0.25">
      <c r="A10" s="50">
        <f>+A9+1</f>
        <v>41247</v>
      </c>
      <c r="B10" s="54"/>
      <c r="C10" s="55"/>
      <c r="D10" s="55"/>
      <c r="E10" s="55"/>
      <c r="F10" s="56"/>
      <c r="G10" s="64">
        <v>219.38771666666665</v>
      </c>
      <c r="H10" s="85">
        <v>8.1936076361137484</v>
      </c>
      <c r="I10" s="54"/>
      <c r="J10" s="56"/>
      <c r="K10" s="66">
        <v>0</v>
      </c>
    </row>
    <row r="11" spans="1:12" x14ac:dyDescent="0.25">
      <c r="A11" s="50">
        <f t="shared" ref="A11:A36" si="0">+A10+1</f>
        <v>41248</v>
      </c>
      <c r="B11" s="54"/>
      <c r="C11" s="55"/>
      <c r="D11" s="55"/>
      <c r="E11" s="55"/>
      <c r="F11" s="56"/>
      <c r="G11" s="64">
        <v>221.51340555555555</v>
      </c>
      <c r="H11" s="64">
        <v>7.9005346784833002</v>
      </c>
      <c r="I11" s="54"/>
      <c r="J11" s="56"/>
      <c r="K11" s="66">
        <v>0</v>
      </c>
    </row>
    <row r="12" spans="1:12" x14ac:dyDescent="0.25">
      <c r="A12" s="50">
        <f t="shared" si="0"/>
        <v>41249</v>
      </c>
      <c r="B12" s="54"/>
      <c r="C12" s="55"/>
      <c r="D12" s="55"/>
      <c r="E12" s="55"/>
      <c r="F12" s="56"/>
      <c r="G12" s="64">
        <v>225.18419444444442</v>
      </c>
      <c r="H12" s="64">
        <v>7.6833043181770018</v>
      </c>
      <c r="I12" s="54"/>
      <c r="J12" s="56"/>
      <c r="K12" s="66">
        <v>0</v>
      </c>
    </row>
    <row r="13" spans="1:12" x14ac:dyDescent="0.25">
      <c r="A13" s="50">
        <f t="shared" si="0"/>
        <v>41250</v>
      </c>
      <c r="B13" s="54"/>
      <c r="C13" s="55"/>
      <c r="D13" s="55"/>
      <c r="E13" s="55"/>
      <c r="F13" s="56"/>
      <c r="G13" s="64">
        <v>228.47406666666666</v>
      </c>
      <c r="H13" s="64">
        <v>8.3943590199576672</v>
      </c>
      <c r="I13" s="54"/>
      <c r="J13" s="56"/>
      <c r="K13" s="66">
        <v>0</v>
      </c>
    </row>
    <row r="14" spans="1:12" x14ac:dyDescent="0.25">
      <c r="A14" s="50">
        <f t="shared" si="0"/>
        <v>41251</v>
      </c>
      <c r="B14" s="54"/>
      <c r="C14" s="55"/>
      <c r="D14" s="55"/>
      <c r="E14" s="55"/>
      <c r="F14" s="56"/>
      <c r="G14" s="64">
        <v>230.03621666666663</v>
      </c>
      <c r="H14" s="64">
        <v>8.0090431844596406</v>
      </c>
      <c r="I14" s="54"/>
      <c r="J14" s="56"/>
      <c r="K14" s="66">
        <v>0</v>
      </c>
    </row>
    <row r="15" spans="1:12" x14ac:dyDescent="0.25">
      <c r="A15" s="50">
        <f t="shared" si="0"/>
        <v>41252</v>
      </c>
      <c r="B15" s="54"/>
      <c r="C15" s="55"/>
      <c r="D15" s="55"/>
      <c r="E15" s="55"/>
      <c r="F15" s="56"/>
      <c r="G15" s="64">
        <v>225.4411833333333</v>
      </c>
      <c r="H15" s="64">
        <v>8.0704503671019499</v>
      </c>
      <c r="I15" s="54"/>
      <c r="J15" s="56"/>
      <c r="K15" s="66">
        <v>0</v>
      </c>
    </row>
    <row r="16" spans="1:12" x14ac:dyDescent="0.25">
      <c r="A16" s="50">
        <f t="shared" si="0"/>
        <v>41253</v>
      </c>
      <c r="B16" s="54"/>
      <c r="C16" s="55"/>
      <c r="D16" s="55"/>
      <c r="E16" s="55"/>
      <c r="F16" s="56"/>
      <c r="G16" s="64">
        <v>223.82341666666665</v>
      </c>
      <c r="H16" s="64">
        <v>7.372972200207152</v>
      </c>
      <c r="I16" s="54"/>
      <c r="J16" s="56"/>
      <c r="K16" s="66">
        <v>0</v>
      </c>
    </row>
    <row r="17" spans="1:11" x14ac:dyDescent="0.25">
      <c r="A17" s="50">
        <f t="shared" si="0"/>
        <v>41254</v>
      </c>
      <c r="B17" s="54"/>
      <c r="C17" s="55"/>
      <c r="D17" s="55"/>
      <c r="E17" s="55"/>
      <c r="F17" s="56"/>
      <c r="G17" s="64">
        <v>221.76762777777776</v>
      </c>
      <c r="H17" s="64">
        <v>7.3412706141901589</v>
      </c>
      <c r="I17" s="54"/>
      <c r="J17" s="56"/>
      <c r="K17" s="66">
        <v>0</v>
      </c>
    </row>
    <row r="18" spans="1:11" x14ac:dyDescent="0.25">
      <c r="A18" s="50">
        <f t="shared" si="0"/>
        <v>41255</v>
      </c>
      <c r="B18" s="54"/>
      <c r="C18" s="55"/>
      <c r="D18" s="55"/>
      <c r="E18" s="55"/>
      <c r="F18" s="56"/>
      <c r="G18" s="64">
        <v>255.37222222222221</v>
      </c>
      <c r="H18" s="64">
        <v>6.5782775538942531</v>
      </c>
      <c r="I18" s="54"/>
      <c r="J18" s="56"/>
      <c r="K18" s="66">
        <v>0</v>
      </c>
    </row>
    <row r="19" spans="1:11" x14ac:dyDescent="0.25">
      <c r="A19" s="50">
        <f t="shared" si="0"/>
        <v>41256</v>
      </c>
      <c r="B19" s="54"/>
      <c r="C19" s="55"/>
      <c r="D19" s="55"/>
      <c r="E19" s="55"/>
      <c r="F19" s="56"/>
      <c r="G19" s="64">
        <v>255.37222222222221</v>
      </c>
      <c r="H19" s="64">
        <v>6.3681260786808584</v>
      </c>
      <c r="I19" s="54"/>
      <c r="J19" s="56"/>
      <c r="K19" s="66">
        <v>0</v>
      </c>
    </row>
    <row r="20" spans="1:11" x14ac:dyDescent="0.25">
      <c r="A20" s="50">
        <f t="shared" si="0"/>
        <v>41257</v>
      </c>
      <c r="B20" s="54"/>
      <c r="C20" s="55"/>
      <c r="D20" s="55"/>
      <c r="E20" s="55"/>
      <c r="F20" s="56"/>
      <c r="G20" s="64">
        <v>226.10716666666664</v>
      </c>
      <c r="H20" s="64">
        <v>6.867177670795769</v>
      </c>
      <c r="I20" s="54"/>
      <c r="J20" s="56"/>
      <c r="K20" s="66">
        <v>0</v>
      </c>
    </row>
    <row r="21" spans="1:11" x14ac:dyDescent="0.25">
      <c r="A21" s="50">
        <f t="shared" si="0"/>
        <v>41258</v>
      </c>
      <c r="B21" s="54"/>
      <c r="C21" s="55"/>
      <c r="D21" s="55"/>
      <c r="E21" s="55"/>
      <c r="F21" s="56"/>
      <c r="G21" s="64">
        <v>225.39659999999998</v>
      </c>
      <c r="H21" s="64">
        <v>6.891677551688594</v>
      </c>
      <c r="I21" s="54"/>
      <c r="J21" s="56"/>
      <c r="K21" s="66">
        <v>0</v>
      </c>
    </row>
    <row r="22" spans="1:11" x14ac:dyDescent="0.25">
      <c r="A22" s="50">
        <f t="shared" si="0"/>
        <v>41259</v>
      </c>
      <c r="B22" s="54"/>
      <c r="C22" s="55"/>
      <c r="D22" s="55"/>
      <c r="E22" s="55"/>
      <c r="F22" s="56"/>
      <c r="G22" s="64">
        <v>223.99565555555552</v>
      </c>
      <c r="H22" s="64">
        <v>5.936859155050235</v>
      </c>
      <c r="I22" s="54"/>
      <c r="J22" s="56"/>
      <c r="K22" s="66">
        <v>0</v>
      </c>
    </row>
    <row r="23" spans="1:11" x14ac:dyDescent="0.25">
      <c r="A23" s="50">
        <f t="shared" si="0"/>
        <v>41260</v>
      </c>
      <c r="B23" s="54"/>
      <c r="C23" s="55"/>
      <c r="D23" s="55"/>
      <c r="E23" s="55"/>
      <c r="F23" s="56"/>
      <c r="G23" s="64">
        <v>223.89244444444444</v>
      </c>
      <c r="H23" s="64">
        <v>6.4273392052814691</v>
      </c>
      <c r="I23" s="54"/>
      <c r="J23" s="56"/>
      <c r="K23" s="66">
        <v>0</v>
      </c>
    </row>
    <row r="24" spans="1:11" x14ac:dyDescent="0.25">
      <c r="A24" s="50">
        <f t="shared" si="0"/>
        <v>41261</v>
      </c>
      <c r="B24" s="54"/>
      <c r="C24" s="55"/>
      <c r="D24" s="55"/>
      <c r="E24" s="55"/>
      <c r="F24" s="56"/>
      <c r="G24" s="64">
        <v>221.72815555555553</v>
      </c>
      <c r="H24" s="64">
        <v>5.9136714617411288</v>
      </c>
      <c r="I24" s="54"/>
      <c r="J24" s="56"/>
      <c r="K24" s="66">
        <v>0</v>
      </c>
    </row>
    <row r="25" spans="1:11" x14ac:dyDescent="0.25">
      <c r="A25" s="50">
        <f t="shared" si="0"/>
        <v>41262</v>
      </c>
      <c r="B25" s="54"/>
      <c r="C25" s="55"/>
      <c r="D25" s="55"/>
      <c r="E25" s="55"/>
      <c r="F25" s="56"/>
      <c r="G25" s="64">
        <v>221.65118888888887</v>
      </c>
      <c r="H25" s="64">
        <v>5.8879980922349722</v>
      </c>
      <c r="I25" s="54"/>
      <c r="J25" s="56"/>
      <c r="K25" s="66">
        <v>0</v>
      </c>
    </row>
    <row r="26" spans="1:11" x14ac:dyDescent="0.25">
      <c r="A26" s="50">
        <f t="shared" si="0"/>
        <v>41263</v>
      </c>
      <c r="B26" s="54"/>
      <c r="C26" s="55"/>
      <c r="D26" s="55"/>
      <c r="E26" s="55"/>
      <c r="F26" s="56"/>
      <c r="G26" s="64">
        <v>223.75909999999999</v>
      </c>
      <c r="H26" s="64">
        <v>4.9143421299802545</v>
      </c>
      <c r="I26" s="54"/>
      <c r="J26" s="56"/>
      <c r="K26" s="66">
        <v>0</v>
      </c>
    </row>
    <row r="27" spans="1:11" x14ac:dyDescent="0.25">
      <c r="A27" s="50">
        <f t="shared" si="0"/>
        <v>41264</v>
      </c>
      <c r="B27" s="54"/>
      <c r="C27" s="55"/>
      <c r="D27" s="55"/>
      <c r="E27" s="55"/>
      <c r="F27" s="56"/>
      <c r="G27" s="64">
        <v>224.83876666666666</v>
      </c>
      <c r="H27" s="64">
        <v>4.8958906014760331</v>
      </c>
      <c r="I27" s="54"/>
      <c r="J27" s="56"/>
      <c r="K27" s="66">
        <v>0</v>
      </c>
    </row>
    <row r="28" spans="1:11" x14ac:dyDescent="0.25">
      <c r="A28" s="50">
        <f t="shared" si="0"/>
        <v>41265</v>
      </c>
      <c r="B28" s="54"/>
      <c r="C28" s="55"/>
      <c r="D28" s="55"/>
      <c r="E28" s="55"/>
      <c r="F28" s="56"/>
      <c r="G28" s="64">
        <v>229.05142777777775</v>
      </c>
      <c r="H28" s="64">
        <v>6.61099962248041</v>
      </c>
      <c r="I28" s="54"/>
      <c r="J28" s="56"/>
      <c r="K28" s="66">
        <v>0</v>
      </c>
    </row>
    <row r="29" spans="1:11" x14ac:dyDescent="0.25">
      <c r="A29" s="50">
        <f t="shared" si="0"/>
        <v>41266</v>
      </c>
      <c r="B29" s="54"/>
      <c r="C29" s="55"/>
      <c r="D29" s="55"/>
      <c r="E29" s="55"/>
      <c r="F29" s="56"/>
      <c r="G29" s="64">
        <v>255.37222222222221</v>
      </c>
      <c r="H29" s="85">
        <v>6.7740383466084788</v>
      </c>
      <c r="I29" s="54"/>
      <c r="J29" s="56"/>
      <c r="K29" s="66">
        <v>0</v>
      </c>
    </row>
    <row r="30" spans="1:11" x14ac:dyDescent="0.25">
      <c r="A30" s="50">
        <f t="shared" si="0"/>
        <v>41267</v>
      </c>
      <c r="B30" s="54"/>
      <c r="C30" s="55"/>
      <c r="D30" s="55"/>
      <c r="E30" s="55"/>
      <c r="F30" s="56"/>
      <c r="G30" s="64">
        <v>255.37222222222221</v>
      </c>
      <c r="H30" s="64">
        <v>7.2062245743783562</v>
      </c>
      <c r="I30" s="54"/>
      <c r="J30" s="56"/>
      <c r="K30" s="66">
        <v>0</v>
      </c>
    </row>
    <row r="31" spans="1:11" x14ac:dyDescent="0.25">
      <c r="A31" s="50">
        <f t="shared" si="0"/>
        <v>41268</v>
      </c>
      <c r="B31" s="54"/>
      <c r="C31" s="55"/>
      <c r="D31" s="55"/>
      <c r="E31" s="55"/>
      <c r="F31" s="56"/>
      <c r="G31" s="64">
        <v>221.88399444444443</v>
      </c>
      <c r="H31" s="64">
        <v>7.4357416597507964</v>
      </c>
      <c r="I31" s="54"/>
      <c r="J31" s="56"/>
      <c r="K31" s="66">
        <v>0</v>
      </c>
    </row>
    <row r="32" spans="1:11" x14ac:dyDescent="0.25">
      <c r="A32" s="50">
        <f t="shared" si="0"/>
        <v>41269</v>
      </c>
      <c r="B32" s="54"/>
      <c r="C32" s="55"/>
      <c r="D32" s="55"/>
      <c r="E32" s="55"/>
      <c r="F32" s="56"/>
      <c r="G32" s="64">
        <v>222.17436666666663</v>
      </c>
      <c r="H32" s="64">
        <v>7.1621639887491861</v>
      </c>
      <c r="I32" s="54"/>
      <c r="J32" s="56"/>
      <c r="K32" s="66">
        <v>0</v>
      </c>
    </row>
    <row r="33" spans="1:12" x14ac:dyDescent="0.25">
      <c r="A33" s="50">
        <f t="shared" si="0"/>
        <v>41270</v>
      </c>
      <c r="B33" s="54"/>
      <c r="C33" s="55"/>
      <c r="D33" s="55"/>
      <c r="E33" s="55"/>
      <c r="F33" s="56"/>
      <c r="G33" s="64">
        <v>227.46899999999999</v>
      </c>
      <c r="H33" s="64">
        <v>7.5516852696736656</v>
      </c>
      <c r="I33" s="54"/>
      <c r="J33" s="56"/>
      <c r="K33" s="66">
        <v>0</v>
      </c>
    </row>
    <row r="34" spans="1:12" x14ac:dyDescent="0.25">
      <c r="A34" s="50">
        <f t="shared" si="0"/>
        <v>41271</v>
      </c>
      <c r="B34" s="54"/>
      <c r="C34" s="55"/>
      <c r="D34" s="55"/>
      <c r="E34" s="55"/>
      <c r="F34" s="56"/>
      <c r="G34" s="64">
        <v>222.12129999999996</v>
      </c>
      <c r="H34" s="64">
        <v>6.9950771546256965</v>
      </c>
      <c r="I34" s="54"/>
      <c r="J34" s="56"/>
      <c r="K34" s="66">
        <v>0</v>
      </c>
    </row>
    <row r="35" spans="1:12" x14ac:dyDescent="0.25">
      <c r="A35" s="50">
        <f t="shared" si="0"/>
        <v>41272</v>
      </c>
      <c r="B35" s="54"/>
      <c r="C35" s="55"/>
      <c r="D35" s="55"/>
      <c r="E35" s="55"/>
      <c r="F35" s="56"/>
      <c r="G35" s="64">
        <v>224.60178333333332</v>
      </c>
      <c r="H35" s="64">
        <v>6.1935378419306728</v>
      </c>
      <c r="I35" s="54"/>
      <c r="J35" s="56"/>
      <c r="K35" s="66">
        <v>0</v>
      </c>
    </row>
    <row r="36" spans="1:12" x14ac:dyDescent="0.25">
      <c r="A36" s="50">
        <f t="shared" si="0"/>
        <v>41273</v>
      </c>
      <c r="B36" s="54"/>
      <c r="C36" s="55"/>
      <c r="D36" s="55"/>
      <c r="E36" s="55"/>
      <c r="F36" s="56"/>
      <c r="G36" s="64">
        <v>225.76317222222221</v>
      </c>
      <c r="H36" s="64">
        <v>6.4377599273011166</v>
      </c>
      <c r="I36" s="54"/>
      <c r="J36" s="56"/>
      <c r="K36" s="66">
        <v>0</v>
      </c>
    </row>
    <row r="37" spans="1:12" x14ac:dyDescent="0.25">
      <c r="A37" s="67">
        <v>41274</v>
      </c>
      <c r="B37" s="68"/>
      <c r="C37" s="69"/>
      <c r="D37" s="69"/>
      <c r="E37" s="69"/>
      <c r="F37" s="70"/>
      <c r="G37" s="71">
        <v>225.82161666666664</v>
      </c>
      <c r="H37" s="71">
        <v>7.2460472208208158</v>
      </c>
      <c r="I37" s="68"/>
      <c r="J37" s="70"/>
      <c r="K37" s="71">
        <v>0</v>
      </c>
      <c r="L37" s="89"/>
    </row>
    <row r="38" spans="1:12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1:12" ht="15.75" thickBot="1" x14ac:dyDescent="0.3">
      <c r="A39" s="42" t="s">
        <v>19</v>
      </c>
      <c r="B39" s="21"/>
      <c r="C39" s="43"/>
      <c r="D39" s="43"/>
      <c r="E39" s="43"/>
      <c r="F39" s="43"/>
      <c r="G39" s="43">
        <f>+MIN(G7:G37)</f>
        <v>219.38771666666665</v>
      </c>
      <c r="H39" s="43">
        <f>+MIN(H7:H37)</f>
        <v>4.8958906014760331</v>
      </c>
      <c r="I39" s="43"/>
      <c r="J39" s="43"/>
      <c r="K39" s="43">
        <f>+MIN(K7:K37)</f>
        <v>0</v>
      </c>
    </row>
    <row r="40" spans="1:12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2" x14ac:dyDescent="0.25">
      <c r="A41" s="20" t="s">
        <v>23</v>
      </c>
      <c r="B41" s="127"/>
      <c r="C41" s="128"/>
      <c r="D41" s="128"/>
      <c r="E41" s="128"/>
      <c r="F41" s="128"/>
      <c r="G41" s="128"/>
      <c r="H41" s="128"/>
      <c r="I41" s="128"/>
      <c r="J41" s="128"/>
      <c r="K41" s="129"/>
    </row>
    <row r="42" spans="1:12" x14ac:dyDescent="0.25">
      <c r="A42" s="18"/>
      <c r="B42" s="130"/>
      <c r="C42" s="131"/>
      <c r="D42" s="131"/>
      <c r="E42" s="131"/>
      <c r="F42" s="131"/>
      <c r="G42" s="131"/>
      <c r="H42" s="131"/>
      <c r="I42" s="131"/>
      <c r="J42" s="131"/>
      <c r="K42" s="132"/>
    </row>
    <row r="43" spans="1:12" x14ac:dyDescent="0.25">
      <c r="A43" s="18"/>
      <c r="B43" s="130"/>
      <c r="C43" s="131"/>
      <c r="D43" s="131"/>
      <c r="E43" s="131"/>
      <c r="F43" s="131"/>
      <c r="G43" s="131"/>
      <c r="H43" s="131"/>
      <c r="I43" s="131"/>
      <c r="J43" s="131"/>
      <c r="K43" s="132"/>
    </row>
    <row r="44" spans="1:12" x14ac:dyDescent="0.25">
      <c r="A44" s="18"/>
      <c r="B44" s="130"/>
      <c r="C44" s="131"/>
      <c r="D44" s="131"/>
      <c r="E44" s="131"/>
      <c r="F44" s="131"/>
      <c r="G44" s="131"/>
      <c r="H44" s="131"/>
      <c r="I44" s="131"/>
      <c r="J44" s="131"/>
      <c r="K44" s="132"/>
    </row>
    <row r="45" spans="1:12" x14ac:dyDescent="0.25">
      <c r="A45" s="18"/>
      <c r="B45" s="133"/>
      <c r="C45" s="134"/>
      <c r="D45" s="134"/>
      <c r="E45" s="134"/>
      <c r="F45" s="134"/>
      <c r="G45" s="134"/>
      <c r="H45" s="134"/>
      <c r="I45" s="134"/>
      <c r="J45" s="134"/>
      <c r="K45" s="135"/>
    </row>
  </sheetData>
  <protectedRanges>
    <protectedRange sqref="A2:B4" name="Rango1"/>
    <protectedRange sqref="C4:K4" name="Rango1_1"/>
    <protectedRange sqref="C2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6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topLeftCell="A14" zoomScale="60" zoomScaleNormal="100" workbookViewId="0">
      <selection activeCell="O14" sqref="O14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</cols>
  <sheetData>
    <row r="1" spans="1:14" ht="32.25" customHeight="1" x14ac:dyDescent="0.25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4" s="24" customFormat="1" ht="9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111" t="s">
        <v>1</v>
      </c>
      <c r="B3" s="111"/>
      <c r="C3" s="112" t="s">
        <v>26</v>
      </c>
      <c r="D3" s="112"/>
      <c r="E3" s="112"/>
      <c r="F3" s="112"/>
      <c r="G3" s="112"/>
      <c r="H3" s="112"/>
      <c r="I3" s="112"/>
      <c r="J3" s="112"/>
      <c r="K3" s="112"/>
      <c r="L3" s="1"/>
      <c r="M3" s="2"/>
      <c r="N3" s="2"/>
    </row>
    <row r="4" spans="1:14" x14ac:dyDescent="0.25">
      <c r="A4" s="113" t="s">
        <v>2</v>
      </c>
      <c r="B4" s="111"/>
      <c r="C4" s="112" t="s">
        <v>25</v>
      </c>
      <c r="D4" s="112"/>
      <c r="E4" s="112"/>
      <c r="F4" s="112"/>
      <c r="G4" s="112"/>
      <c r="H4" s="112"/>
      <c r="I4" s="112"/>
      <c r="J4" s="112"/>
      <c r="K4" s="112"/>
      <c r="L4" s="1"/>
      <c r="M4" s="2"/>
      <c r="N4" s="2"/>
    </row>
    <row r="5" spans="1:14" x14ac:dyDescent="0.25">
      <c r="A5" s="113" t="s">
        <v>3</v>
      </c>
      <c r="B5" s="113"/>
      <c r="C5" s="112" t="s">
        <v>4</v>
      </c>
      <c r="D5" s="112"/>
      <c r="E5" s="22"/>
      <c r="F5" s="22"/>
      <c r="G5" s="22"/>
      <c r="H5" s="22"/>
      <c r="I5" s="22"/>
      <c r="J5" s="22"/>
      <c r="K5" s="22"/>
      <c r="L5" s="3"/>
    </row>
    <row r="6" spans="1:14" ht="9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4" ht="39" thickBot="1" x14ac:dyDescent="0.3">
      <c r="A7" s="26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91" t="s">
        <v>15</v>
      </c>
      <c r="L7" s="6"/>
      <c r="M7" s="38" t="s">
        <v>16</v>
      </c>
      <c r="N7" s="39" t="s">
        <v>17</v>
      </c>
    </row>
    <row r="8" spans="1:14" x14ac:dyDescent="0.25">
      <c r="A8" s="27">
        <f>+'Gloria a Dios'!A8</f>
        <v>41244</v>
      </c>
      <c r="B8" s="7">
        <v>92.88140869140625</v>
      </c>
      <c r="C8" s="8">
        <v>0.30037900805473328</v>
      </c>
      <c r="D8" s="8">
        <v>2.0980393886566162</v>
      </c>
      <c r="E8" s="8">
        <v>2.3984184265136719</v>
      </c>
      <c r="F8" s="8">
        <v>4.0571556091308594</v>
      </c>
      <c r="G8" s="86">
        <v>240.17912222222219</v>
      </c>
      <c r="H8" s="80">
        <v>9.7555687958821498</v>
      </c>
      <c r="I8" s="8">
        <v>38.455868388342779</v>
      </c>
      <c r="J8" s="8">
        <v>49.914338905549776</v>
      </c>
      <c r="K8" s="66">
        <v>0.10732179092531062</v>
      </c>
      <c r="L8" s="25"/>
      <c r="M8" s="72">
        <v>0.38600000000000001</v>
      </c>
      <c r="N8" s="72">
        <v>4.9299999999999997E-2</v>
      </c>
    </row>
    <row r="9" spans="1:14" x14ac:dyDescent="0.25">
      <c r="A9" s="27">
        <f>+'Gloria a Dios'!A9</f>
        <v>41245</v>
      </c>
      <c r="B9" s="9">
        <v>93.427291870117187</v>
      </c>
      <c r="C9" s="10">
        <v>0.31539958715438843</v>
      </c>
      <c r="D9" s="11">
        <v>2.0648622512817383</v>
      </c>
      <c r="E9" s="10">
        <v>2.3802618980407715</v>
      </c>
      <c r="F9" s="10">
        <v>3.6521997451782227</v>
      </c>
      <c r="G9" s="86">
        <v>235.70536666666663</v>
      </c>
      <c r="H9" s="64">
        <v>9.7516446329935711</v>
      </c>
      <c r="I9" s="10">
        <v>38.266860690067773</v>
      </c>
      <c r="J9" s="11">
        <v>49.809801305289575</v>
      </c>
      <c r="K9" s="66">
        <v>6.6151837539251621E-2</v>
      </c>
      <c r="L9" s="25"/>
      <c r="M9" s="36"/>
      <c r="N9" s="36"/>
    </row>
    <row r="10" spans="1:14" x14ac:dyDescent="0.25">
      <c r="A10" s="27">
        <f>+'Gloria a Dios'!A10</f>
        <v>41246</v>
      </c>
      <c r="B10" s="9">
        <v>93.631187438964844</v>
      </c>
      <c r="C10" s="10">
        <v>0.33461457490921021</v>
      </c>
      <c r="D10" s="11">
        <v>2.0004565715789795</v>
      </c>
      <c r="E10" s="10">
        <v>2.3350710868835449</v>
      </c>
      <c r="F10" s="10">
        <v>3.5335304737091064</v>
      </c>
      <c r="G10" s="86">
        <v>235.55157222222221</v>
      </c>
      <c r="H10" s="64">
        <v>10.186612517391433</v>
      </c>
      <c r="I10" s="10">
        <v>38.225810049023018</v>
      </c>
      <c r="J10" s="11">
        <v>49.801984872511746</v>
      </c>
      <c r="K10" s="66">
        <v>6.6132795796009905E-2</v>
      </c>
      <c r="L10" s="25"/>
      <c r="M10" s="36"/>
      <c r="N10" s="36"/>
    </row>
    <row r="11" spans="1:14" x14ac:dyDescent="0.25">
      <c r="A11" s="27">
        <f>+'Gloria a Dios'!A11</f>
        <v>41247</v>
      </c>
      <c r="B11" s="9">
        <v>93.531272888183594</v>
      </c>
      <c r="C11" s="10">
        <v>0.34184855222702026</v>
      </c>
      <c r="D11" s="11">
        <v>1.9591312408447266</v>
      </c>
      <c r="E11" s="10">
        <v>2.3009798526763916</v>
      </c>
      <c r="F11" s="10">
        <v>3.6710002422332764</v>
      </c>
      <c r="G11" s="86">
        <v>237.74517222222221</v>
      </c>
      <c r="H11" s="64">
        <v>10.224059553809704</v>
      </c>
      <c r="I11" s="10">
        <v>38.273876544330349</v>
      </c>
      <c r="J11" s="11">
        <v>49.843581220708749</v>
      </c>
      <c r="K11" s="66">
        <v>4.2357540237478584E-2</v>
      </c>
      <c r="L11" s="25"/>
      <c r="M11" s="36"/>
      <c r="N11" s="36"/>
    </row>
    <row r="12" spans="1:14" x14ac:dyDescent="0.25">
      <c r="A12" s="27">
        <f>+'Gloria a Dios'!A12</f>
        <v>41248</v>
      </c>
      <c r="B12" s="9">
        <v>93.49700927734375</v>
      </c>
      <c r="C12" s="10">
        <v>0.34960818290710449</v>
      </c>
      <c r="D12" s="11">
        <v>1.9763431549072266</v>
      </c>
      <c r="E12" s="10">
        <v>2.3259513378143311</v>
      </c>
      <c r="F12" s="10">
        <v>3.6548964977264404</v>
      </c>
      <c r="G12" s="86">
        <v>235.35317777777777</v>
      </c>
      <c r="H12" s="64">
        <v>9.7725466180294944</v>
      </c>
      <c r="I12" s="10">
        <v>38.268295423361835</v>
      </c>
      <c r="J12" s="11">
        <v>49.82188097923855</v>
      </c>
      <c r="K12" s="66">
        <v>3.443034502361219E-2</v>
      </c>
      <c r="L12" s="25"/>
      <c r="M12" s="36"/>
      <c r="N12" s="36"/>
    </row>
    <row r="13" spans="1:14" x14ac:dyDescent="0.25">
      <c r="A13" s="27">
        <f>+'Gloria a Dios'!A13</f>
        <v>41249</v>
      </c>
      <c r="B13" s="9">
        <v>92.893135070800781</v>
      </c>
      <c r="C13" s="10">
        <v>0.31206390261650085</v>
      </c>
      <c r="D13" s="11">
        <v>2.0765104293823242</v>
      </c>
      <c r="E13" s="10">
        <v>2.3885743618011475</v>
      </c>
      <c r="F13" s="10">
        <v>4.1686892509460449</v>
      </c>
      <c r="G13" s="86">
        <v>233.97778888888888</v>
      </c>
      <c r="H13" s="64">
        <v>9.9155967536612355</v>
      </c>
      <c r="I13" s="10">
        <v>38.400419731616729</v>
      </c>
      <c r="J13" s="11">
        <v>49.87220258566736</v>
      </c>
      <c r="K13" s="66">
        <v>6.3129728345323641E-2</v>
      </c>
      <c r="L13" s="25"/>
      <c r="M13" s="36"/>
      <c r="N13" s="36"/>
    </row>
    <row r="14" spans="1:14" x14ac:dyDescent="0.25">
      <c r="A14" s="27">
        <f>+'Gloria a Dios'!A14</f>
        <v>41250</v>
      </c>
      <c r="B14" s="9">
        <v>92.984062194824219</v>
      </c>
      <c r="C14" s="10">
        <v>0.28266921639442444</v>
      </c>
      <c r="D14" s="11">
        <v>2.048410177230835</v>
      </c>
      <c r="E14" s="10">
        <v>2.3310794830322266</v>
      </c>
      <c r="F14" s="10">
        <v>4.0497603416442871</v>
      </c>
      <c r="G14" s="86">
        <v>235.84682222222222</v>
      </c>
      <c r="H14" s="64">
        <v>10.084497738981977</v>
      </c>
      <c r="I14" s="10">
        <v>38.462204393610413</v>
      </c>
      <c r="J14" s="11">
        <v>49.951194417991616</v>
      </c>
      <c r="K14" s="66">
        <v>7.4586289336119244E-2</v>
      </c>
      <c r="L14" s="25"/>
      <c r="M14" s="36"/>
      <c r="N14" s="36"/>
    </row>
    <row r="15" spans="1:14" x14ac:dyDescent="0.25">
      <c r="A15" s="27">
        <f>+'Gloria a Dios'!A15</f>
        <v>41251</v>
      </c>
      <c r="B15" s="9">
        <v>93.135734558105469</v>
      </c>
      <c r="C15" s="10">
        <v>0.27888962626457214</v>
      </c>
      <c r="D15" s="10">
        <v>2.1049253940582275</v>
      </c>
      <c r="E15" s="10">
        <v>2.3838150501251221</v>
      </c>
      <c r="F15" s="10">
        <v>3.9224722385406494</v>
      </c>
      <c r="G15" s="86">
        <v>236.27263333333332</v>
      </c>
      <c r="H15" s="64">
        <v>9.8878039521235053</v>
      </c>
      <c r="I15" s="10">
        <v>38.359201972318232</v>
      </c>
      <c r="J15" s="11">
        <v>49.870611674010462</v>
      </c>
      <c r="K15" s="66">
        <v>6.5499091116161548E-2</v>
      </c>
      <c r="L15" s="25"/>
      <c r="M15" s="36"/>
      <c r="N15" s="36"/>
    </row>
    <row r="16" spans="1:14" x14ac:dyDescent="0.25">
      <c r="A16" s="27">
        <f>+'Gloria a Dios'!A16</f>
        <v>41252</v>
      </c>
      <c r="B16" s="9">
        <v>93.160552978515625</v>
      </c>
      <c r="C16" s="10">
        <v>0.26604780554771423</v>
      </c>
      <c r="D16" s="10">
        <v>2.0972087383270264</v>
      </c>
      <c r="E16" s="10">
        <v>2.3632564544677734</v>
      </c>
      <c r="F16" s="10">
        <v>3.8770465850830078</v>
      </c>
      <c r="G16" s="86">
        <v>234.04227222222221</v>
      </c>
      <c r="H16" s="64">
        <v>9.7360023917816871</v>
      </c>
      <c r="I16" s="10">
        <v>38.377043357189585</v>
      </c>
      <c r="J16" s="11">
        <v>49.892595797623976</v>
      </c>
      <c r="K16" s="66">
        <v>5.403514284169969E-2</v>
      </c>
      <c r="L16" s="25"/>
      <c r="M16" s="36"/>
      <c r="N16" s="36"/>
    </row>
    <row r="17" spans="1:14" x14ac:dyDescent="0.25">
      <c r="A17" s="27">
        <f>+'Gloria a Dios'!A17</f>
        <v>41253</v>
      </c>
      <c r="B17" s="9">
        <v>93.438652038574219</v>
      </c>
      <c r="C17" s="10">
        <v>0.26925018429756165</v>
      </c>
      <c r="D17" s="10">
        <v>2.1330873966217041</v>
      </c>
      <c r="E17" s="10">
        <v>2.4023375511169434</v>
      </c>
      <c r="F17" s="10">
        <v>3.6188874244689941</v>
      </c>
      <c r="G17" s="86">
        <v>234.35790555555553</v>
      </c>
      <c r="H17" s="64">
        <v>9.2761888792532208</v>
      </c>
      <c r="I17" s="10">
        <v>38.255425945672485</v>
      </c>
      <c r="J17" s="11">
        <v>49.80396379023987</v>
      </c>
      <c r="K17" s="66">
        <v>6.1502290390250715E-2</v>
      </c>
      <c r="L17" s="25"/>
      <c r="M17" s="36"/>
      <c r="N17" s="36"/>
    </row>
    <row r="18" spans="1:14" x14ac:dyDescent="0.25">
      <c r="A18" s="27">
        <f>+'Gloria a Dios'!A18</f>
        <v>41254</v>
      </c>
      <c r="B18" s="9">
        <v>93.083755493164063</v>
      </c>
      <c r="C18" s="10">
        <v>0.27816244959831238</v>
      </c>
      <c r="D18" s="10">
        <v>2.088191032409668</v>
      </c>
      <c r="E18" s="10">
        <v>2.3663535118103027</v>
      </c>
      <c r="F18" s="10">
        <v>3.8427941799163818</v>
      </c>
      <c r="G18" s="86">
        <v>237.44704444444443</v>
      </c>
      <c r="H18" s="64">
        <v>8.6469978896887572</v>
      </c>
      <c r="I18" s="10">
        <v>38.440346943902192</v>
      </c>
      <c r="J18" s="11">
        <v>49.924808084877085</v>
      </c>
      <c r="K18" s="66">
        <v>5.5304535541127055E-2</v>
      </c>
      <c r="L18" s="25"/>
      <c r="M18" s="36"/>
      <c r="N18" s="36"/>
    </row>
    <row r="19" spans="1:14" x14ac:dyDescent="0.25">
      <c r="A19" s="27">
        <f>+'Gloria a Dios'!A19</f>
        <v>41255</v>
      </c>
      <c r="B19" s="9">
        <v>93.035751342773438</v>
      </c>
      <c r="C19" s="10">
        <v>0.2714378833770752</v>
      </c>
      <c r="D19" s="10">
        <v>2.0833139419555664</v>
      </c>
      <c r="E19" s="10">
        <v>2.3547518253326416</v>
      </c>
      <c r="F19" s="10">
        <v>3.911933422088623</v>
      </c>
      <c r="G19" s="86">
        <v>237.47435555555552</v>
      </c>
      <c r="H19" s="64">
        <v>8.526175691967671</v>
      </c>
      <c r="I19" s="10">
        <v>38.459148760419012</v>
      </c>
      <c r="J19" s="11">
        <v>49.942303398677652</v>
      </c>
      <c r="K19" s="66">
        <v>6.904056831083856E-2</v>
      </c>
      <c r="L19" s="25"/>
      <c r="M19" s="36"/>
      <c r="N19" s="36"/>
    </row>
    <row r="20" spans="1:14" x14ac:dyDescent="0.25">
      <c r="A20" s="27">
        <f>+'Gloria a Dios'!A20</f>
        <v>41256</v>
      </c>
      <c r="B20" s="9">
        <v>92.6103515625</v>
      </c>
      <c r="C20" s="10">
        <v>0.29434511065483093</v>
      </c>
      <c r="D20" s="10">
        <v>2.0246572494506836</v>
      </c>
      <c r="E20" s="10">
        <v>2.3190023899078369</v>
      </c>
      <c r="F20" s="10">
        <v>4.2523036003112793</v>
      </c>
      <c r="G20" s="86">
        <v>239.5481111111111</v>
      </c>
      <c r="H20" s="64">
        <v>8.7768841240201922</v>
      </c>
      <c r="I20" s="10">
        <v>38.637078917041755</v>
      </c>
      <c r="J20" s="11">
        <v>50.055412425919663</v>
      </c>
      <c r="K20" s="66">
        <v>9.0792102084851584E-2</v>
      </c>
      <c r="L20" s="25"/>
      <c r="M20" s="36"/>
      <c r="N20" s="36"/>
    </row>
    <row r="21" spans="1:14" x14ac:dyDescent="0.25">
      <c r="A21" s="27">
        <f>+'Gloria a Dios'!A21</f>
        <v>41257</v>
      </c>
      <c r="B21" s="9">
        <v>92.060455322265625</v>
      </c>
      <c r="C21" s="10">
        <v>0.28234383463859558</v>
      </c>
      <c r="D21" s="10">
        <v>2.0466272830963135</v>
      </c>
      <c r="E21" s="10">
        <v>2.3289711475372314</v>
      </c>
      <c r="F21" s="10">
        <v>4.8103675842285156</v>
      </c>
      <c r="G21" s="86">
        <v>239.24609999999998</v>
      </c>
      <c r="H21" s="64">
        <v>9.4503645247233266</v>
      </c>
      <c r="I21" s="10">
        <v>38.789182596265775</v>
      </c>
      <c r="J21" s="11">
        <v>50.141649318125346</v>
      </c>
      <c r="K21" s="66">
        <v>0.10563136810933044</v>
      </c>
      <c r="L21" s="25"/>
      <c r="M21" s="36"/>
      <c r="N21" s="36"/>
    </row>
    <row r="22" spans="1:14" x14ac:dyDescent="0.25">
      <c r="A22" s="27">
        <f>+'Gloria a Dios'!A22</f>
        <v>41258</v>
      </c>
      <c r="B22" s="9">
        <v>92.162612915039062</v>
      </c>
      <c r="C22" s="10">
        <v>0.28663790225982666</v>
      </c>
      <c r="D22" s="10">
        <v>2.0482985973358154</v>
      </c>
      <c r="E22" s="10">
        <v>2.3349366188049316</v>
      </c>
      <c r="F22" s="10">
        <v>4.7937126159667969</v>
      </c>
      <c r="G22" s="86">
        <v>237.86877222222222</v>
      </c>
      <c r="H22" s="64">
        <v>8.5719005281761493</v>
      </c>
      <c r="I22" s="10">
        <v>38.725492214962259</v>
      </c>
      <c r="J22" s="11">
        <v>50.101859877076308</v>
      </c>
      <c r="K22" s="66">
        <v>4.6088882313582658E-2</v>
      </c>
      <c r="L22" s="25"/>
      <c r="M22" s="36"/>
      <c r="N22" s="36"/>
    </row>
    <row r="23" spans="1:14" x14ac:dyDescent="0.25">
      <c r="A23" s="27">
        <f>+'Gloria a Dios'!A23</f>
        <v>41259</v>
      </c>
      <c r="B23" s="9">
        <v>92.147293090820313</v>
      </c>
      <c r="C23" s="10">
        <v>0.28353196382522583</v>
      </c>
      <c r="D23" s="10">
        <v>2.0343210697174072</v>
      </c>
      <c r="E23" s="10">
        <v>2.3178529739379883</v>
      </c>
      <c r="F23" s="10">
        <v>4.8006424903869629</v>
      </c>
      <c r="G23" s="86">
        <v>239.92276666666663</v>
      </c>
      <c r="H23" s="64">
        <v>7.9943920358812148</v>
      </c>
      <c r="I23" s="10">
        <v>38.75068271370295</v>
      </c>
      <c r="J23" s="11">
        <v>50.124494869833008</v>
      </c>
      <c r="K23" s="66">
        <v>9.1339014220798181E-2</v>
      </c>
      <c r="L23" s="25"/>
      <c r="M23" s="36"/>
      <c r="N23" s="36"/>
    </row>
    <row r="24" spans="1:14" x14ac:dyDescent="0.25">
      <c r="A24" s="27">
        <f>+'Gloria a Dios'!A24</f>
        <v>41260</v>
      </c>
      <c r="B24" s="9">
        <v>92.296722412109375</v>
      </c>
      <c r="C24" s="10">
        <v>0.26323679089546204</v>
      </c>
      <c r="D24" s="10">
        <v>2.0746695995330811</v>
      </c>
      <c r="E24" s="10">
        <v>2.3379063606262207</v>
      </c>
      <c r="F24" s="10">
        <v>4.7169365882873535</v>
      </c>
      <c r="G24" s="86">
        <v>240.19761666666665</v>
      </c>
      <c r="H24" s="64">
        <v>7.6952277925962376</v>
      </c>
      <c r="I24" s="10">
        <v>38.659226973056029</v>
      </c>
      <c r="J24" s="11">
        <v>50.067772380376518</v>
      </c>
      <c r="K24" s="66">
        <v>6.8898915069631722E-2</v>
      </c>
      <c r="L24" s="25"/>
      <c r="M24" s="36"/>
      <c r="N24" s="36"/>
    </row>
    <row r="25" spans="1:14" x14ac:dyDescent="0.25">
      <c r="A25" s="27">
        <f>+'Gloria a Dios'!A25</f>
        <v>41261</v>
      </c>
      <c r="B25" s="9">
        <v>92.587898254394531</v>
      </c>
      <c r="C25" s="10">
        <v>0.27794703841209412</v>
      </c>
      <c r="D25" s="10">
        <v>2.0654036998748779</v>
      </c>
      <c r="E25" s="10">
        <v>2.3433506488800049</v>
      </c>
      <c r="F25" s="10">
        <v>4.4833531379699707</v>
      </c>
      <c r="G25" s="86">
        <v>236.54200555555553</v>
      </c>
      <c r="H25" s="64">
        <v>7.7299449946439536</v>
      </c>
      <c r="I25" s="10">
        <v>38.547647696414323</v>
      </c>
      <c r="J25" s="11">
        <v>49.997691133412992</v>
      </c>
      <c r="K25" s="66">
        <v>6.0761328878323834E-2</v>
      </c>
      <c r="L25" s="25"/>
      <c r="M25" s="36"/>
      <c r="N25" s="36"/>
    </row>
    <row r="26" spans="1:14" x14ac:dyDescent="0.25">
      <c r="A26" s="27">
        <f>+'Gloria a Dios'!A26</f>
        <v>41262</v>
      </c>
      <c r="B26" s="9">
        <v>92.445350646972656</v>
      </c>
      <c r="C26" s="10">
        <v>0.27792885899543762</v>
      </c>
      <c r="D26" s="10">
        <v>2.0678145885467529</v>
      </c>
      <c r="E26" s="10">
        <v>2.3457434177398682</v>
      </c>
      <c r="F26" s="10">
        <v>4.580906867980957</v>
      </c>
      <c r="G26" s="86">
        <v>239.08317777777776</v>
      </c>
      <c r="H26" s="64">
        <v>8.2380528753066056</v>
      </c>
      <c r="I26" s="10">
        <v>38.606019403802875</v>
      </c>
      <c r="J26" s="11">
        <v>50.030303954686602</v>
      </c>
      <c r="K26" s="66">
        <v>0.11645147274249913</v>
      </c>
      <c r="L26" s="25"/>
      <c r="M26" s="36"/>
      <c r="N26" s="36"/>
    </row>
    <row r="27" spans="1:14" x14ac:dyDescent="0.25">
      <c r="A27" s="27">
        <f>+'Gloria a Dios'!A27</f>
        <v>41263</v>
      </c>
      <c r="B27" s="9">
        <v>92.796127319335938</v>
      </c>
      <c r="C27" s="10">
        <v>0.2962290346622467</v>
      </c>
      <c r="D27" s="10">
        <v>2.051494836807251</v>
      </c>
      <c r="E27" s="10">
        <v>2.3477239608764648</v>
      </c>
      <c r="F27" s="10">
        <v>4.2300219535827637</v>
      </c>
      <c r="G27" s="86">
        <v>241.49517222222221</v>
      </c>
      <c r="H27" s="64">
        <v>7.3125441735169465</v>
      </c>
      <c r="I27" s="10">
        <v>38.515101025326615</v>
      </c>
      <c r="J27" s="11">
        <v>49.972226052396259</v>
      </c>
      <c r="K27" s="66">
        <v>5.2180080600163513E-2</v>
      </c>
      <c r="L27" s="25"/>
      <c r="M27" s="36"/>
      <c r="N27" s="36"/>
    </row>
    <row r="28" spans="1:14" x14ac:dyDescent="0.25">
      <c r="A28" s="27">
        <f>+'Gloria a Dios'!A28</f>
        <v>41264</v>
      </c>
      <c r="B28" s="9">
        <v>92.604949951171875</v>
      </c>
      <c r="C28" s="10">
        <v>0.28183436393737793</v>
      </c>
      <c r="D28" s="10">
        <v>2.081601619720459</v>
      </c>
      <c r="E28" s="10">
        <v>2.3634359836578369</v>
      </c>
      <c r="F28" s="10">
        <v>4.39556884765625</v>
      </c>
      <c r="G28" s="86">
        <v>242.80745555555552</v>
      </c>
      <c r="H28" s="64">
        <v>6.9855762196202669</v>
      </c>
      <c r="I28" s="10">
        <v>38.560700743200641</v>
      </c>
      <c r="J28" s="11">
        <v>49.994973724365558</v>
      </c>
      <c r="K28" s="66">
        <v>5.8203865043036734E-2</v>
      </c>
      <c r="L28" s="25"/>
      <c r="M28" s="36"/>
      <c r="N28" s="36"/>
    </row>
    <row r="29" spans="1:14" x14ac:dyDescent="0.25">
      <c r="A29" s="27">
        <f>+'Gloria a Dios'!A29</f>
        <v>41265</v>
      </c>
      <c r="B29" s="9">
        <v>92.561042785644531</v>
      </c>
      <c r="C29" s="10">
        <v>0.27073127031326294</v>
      </c>
      <c r="D29" s="10">
        <v>2.055044412612915</v>
      </c>
      <c r="E29" s="10">
        <v>2.3257756233215332</v>
      </c>
      <c r="F29" s="10">
        <v>4.4785137176513672</v>
      </c>
      <c r="G29" s="86">
        <v>242.08232222222222</v>
      </c>
      <c r="H29" s="64">
        <v>8.2108679136139582</v>
      </c>
      <c r="I29" s="10">
        <v>38.59406149276483</v>
      </c>
      <c r="J29" s="11">
        <v>50.034103692500999</v>
      </c>
      <c r="K29" s="66">
        <v>5.5482813834228699E-2</v>
      </c>
      <c r="L29" s="25"/>
      <c r="M29" s="36"/>
      <c r="N29" s="36"/>
    </row>
    <row r="30" spans="1:14" x14ac:dyDescent="0.25">
      <c r="A30" s="27">
        <f>+'Gloria a Dios'!A30</f>
        <v>41266</v>
      </c>
      <c r="B30" s="9">
        <v>92.457748413085938</v>
      </c>
      <c r="C30" s="10">
        <v>0.30438295006752014</v>
      </c>
      <c r="D30" s="10">
        <v>2.0234992504119873</v>
      </c>
      <c r="E30" s="10">
        <v>2.3278822898864746</v>
      </c>
      <c r="F30" s="10">
        <v>4.5470342636108398</v>
      </c>
      <c r="G30" s="86">
        <v>240.51425555555554</v>
      </c>
      <c r="H30" s="64">
        <v>8.5935638275506196</v>
      </c>
      <c r="I30" s="10">
        <v>38.630686520090364</v>
      </c>
      <c r="J30" s="11">
        <v>50.046132087937622</v>
      </c>
      <c r="K30" s="66">
        <v>7.7169303722993368E-2</v>
      </c>
      <c r="L30" s="25"/>
      <c r="M30" s="36"/>
      <c r="N30" s="36"/>
    </row>
    <row r="31" spans="1:14" x14ac:dyDescent="0.25">
      <c r="A31" s="27">
        <f>+'Gloria a Dios'!A31</f>
        <v>41267</v>
      </c>
      <c r="B31" s="9">
        <v>92.557510375976563</v>
      </c>
      <c r="C31" s="10">
        <v>0.35243713855743408</v>
      </c>
      <c r="D31" s="10">
        <v>1.9176037311553955</v>
      </c>
      <c r="E31" s="10">
        <v>2.2700409889221191</v>
      </c>
      <c r="F31" s="10">
        <v>4.5233383178710938</v>
      </c>
      <c r="G31" s="86">
        <v>239.93904999999998</v>
      </c>
      <c r="H31" s="64">
        <v>8.9591450260384367</v>
      </c>
      <c r="I31" s="10">
        <v>38.633788629574944</v>
      </c>
      <c r="J31" s="11">
        <v>50.062464678321518</v>
      </c>
      <c r="K31" s="66">
        <v>8.4702943131537173E-2</v>
      </c>
      <c r="L31" s="25"/>
      <c r="M31" s="36"/>
      <c r="N31" s="36"/>
    </row>
    <row r="32" spans="1:14" x14ac:dyDescent="0.25">
      <c r="A32" s="27">
        <f>+'Gloria a Dios'!A32</f>
        <v>41268</v>
      </c>
      <c r="B32" s="9">
        <v>92.516525268554687</v>
      </c>
      <c r="C32" s="10">
        <v>0.25079339742660522</v>
      </c>
      <c r="D32" s="10">
        <v>2.0730934143066406</v>
      </c>
      <c r="E32" s="10">
        <v>2.3238868713378906</v>
      </c>
      <c r="F32" s="10">
        <v>4.5134568214416504</v>
      </c>
      <c r="G32" s="86">
        <v>240.18890555555552</v>
      </c>
      <c r="H32" s="64">
        <v>8.9291929840100277</v>
      </c>
      <c r="I32" s="10">
        <v>38.607932480334256</v>
      </c>
      <c r="J32" s="11">
        <v>50.047293517314642</v>
      </c>
      <c r="K32" s="66">
        <v>8.0755883016926128E-2</v>
      </c>
      <c r="L32" s="25"/>
      <c r="M32" s="36"/>
      <c r="N32" s="36"/>
    </row>
    <row r="33" spans="1:14" x14ac:dyDescent="0.25">
      <c r="A33" s="27">
        <f>+'Gloria a Dios'!A33</f>
        <v>41269</v>
      </c>
      <c r="B33" s="9">
        <v>92.968521118164063</v>
      </c>
      <c r="C33" s="10">
        <v>0.27475881576538086</v>
      </c>
      <c r="D33" s="10">
        <v>1.9575728178024292</v>
      </c>
      <c r="E33" s="10">
        <v>2.2323317527770996</v>
      </c>
      <c r="F33" s="10">
        <v>4.1762638092041016</v>
      </c>
      <c r="G33" s="86">
        <v>238.75484999999998</v>
      </c>
      <c r="H33" s="64">
        <v>8.7208135640483295</v>
      </c>
      <c r="I33" s="10">
        <v>38.533905444828441</v>
      </c>
      <c r="J33" s="11">
        <v>50.039868850961049</v>
      </c>
      <c r="K33" s="66">
        <v>5.7540904882975592E-2</v>
      </c>
      <c r="L33" s="25"/>
      <c r="M33" s="36"/>
      <c r="N33" s="36"/>
    </row>
    <row r="34" spans="1:14" x14ac:dyDescent="0.25">
      <c r="A34" s="27">
        <f>+'Gloria a Dios'!A34</f>
        <v>41270</v>
      </c>
      <c r="B34" s="9">
        <v>92.918617248535156</v>
      </c>
      <c r="C34" s="10">
        <v>0.30513396859169006</v>
      </c>
      <c r="D34" s="10">
        <v>1.938395619392395</v>
      </c>
      <c r="E34" s="10">
        <v>2.2435295581817627</v>
      </c>
      <c r="F34" s="10">
        <v>4.164848804473877</v>
      </c>
      <c r="G34" s="86">
        <v>237.28102777777775</v>
      </c>
      <c r="H34" s="64">
        <v>8.9005110246939765</v>
      </c>
      <c r="I34" s="10">
        <v>38.561737879424037</v>
      </c>
      <c r="J34" s="11">
        <v>50.043749170431134</v>
      </c>
      <c r="K34" s="66">
        <v>6.4294775532394169E-2</v>
      </c>
      <c r="L34" s="25"/>
      <c r="M34" s="36"/>
      <c r="N34" s="36"/>
    </row>
    <row r="35" spans="1:14" x14ac:dyDescent="0.25">
      <c r="A35" s="27">
        <f>+'Gloria a Dios'!A35</f>
        <v>41271</v>
      </c>
      <c r="B35" s="9">
        <v>92.635940551757812</v>
      </c>
      <c r="C35" s="10">
        <v>0.34457775950431824</v>
      </c>
      <c r="D35" s="10">
        <v>1.8314129114151001</v>
      </c>
      <c r="E35" s="10">
        <v>2.1759905815124512</v>
      </c>
      <c r="F35" s="10">
        <v>4.4102773666381836</v>
      </c>
      <c r="G35" s="86">
        <v>241.90065555555555</v>
      </c>
      <c r="H35" s="64">
        <v>9.0227942430209982</v>
      </c>
      <c r="I35" s="10">
        <v>38.725257326246179</v>
      </c>
      <c r="J35" s="11">
        <v>50.158499067848197</v>
      </c>
      <c r="K35" s="66">
        <v>0.1031515740323744</v>
      </c>
      <c r="L35" s="25"/>
      <c r="M35" s="36"/>
      <c r="N35" s="36"/>
    </row>
    <row r="36" spans="1:14" x14ac:dyDescent="0.25">
      <c r="A36" s="27">
        <f>+'Gloria a Dios'!A36</f>
        <v>41272</v>
      </c>
      <c r="B36" s="9">
        <v>92.2410888671875</v>
      </c>
      <c r="C36" s="10">
        <v>0.33365809917449951</v>
      </c>
      <c r="D36" s="10">
        <v>1.9962313175201416</v>
      </c>
      <c r="E36" s="10">
        <v>2.3298892974853516</v>
      </c>
      <c r="F36" s="10">
        <v>4.6678690910339355</v>
      </c>
      <c r="G36" s="86">
        <v>238.71118888888887</v>
      </c>
      <c r="H36" s="64">
        <v>8.0797896064161048</v>
      </c>
      <c r="I36" s="10">
        <v>38.727003157605928</v>
      </c>
      <c r="J36" s="11">
        <v>50.09355283133263</v>
      </c>
      <c r="K36" s="66">
        <v>5.7397078798969596E-2</v>
      </c>
      <c r="L36" s="25"/>
      <c r="M36" s="36"/>
      <c r="N36" s="36"/>
    </row>
    <row r="37" spans="1:14" x14ac:dyDescent="0.25">
      <c r="A37" s="27">
        <f>+'Gloria a Dios'!A37</f>
        <v>41273</v>
      </c>
      <c r="B37" s="9">
        <v>91.85797119140625</v>
      </c>
      <c r="C37" s="10">
        <v>0.29125517606735229</v>
      </c>
      <c r="D37" s="10">
        <v>2.0759129524230957</v>
      </c>
      <c r="E37" s="10">
        <v>2.3671681880950928</v>
      </c>
      <c r="F37" s="10">
        <v>4.9536833763122559</v>
      </c>
      <c r="G37" s="86">
        <v>240.48870555555553</v>
      </c>
      <c r="H37" s="64">
        <v>8.1652815904860976</v>
      </c>
      <c r="I37" s="10">
        <v>38.829329826330721</v>
      </c>
      <c r="J37" s="11">
        <v>50.145861776326129</v>
      </c>
      <c r="K37" s="66">
        <v>7.8188827035018463E-2</v>
      </c>
      <c r="L37" s="25"/>
      <c r="M37" s="36"/>
      <c r="N37" s="36"/>
    </row>
    <row r="38" spans="1:14" ht="15.75" thickBot="1" x14ac:dyDescent="0.3">
      <c r="A38" s="27">
        <f>+'Gloria a Dios'!A38</f>
        <v>41274</v>
      </c>
      <c r="B38" s="9">
        <v>92.10479736328125</v>
      </c>
      <c r="C38" s="10">
        <v>0.28729012608528137</v>
      </c>
      <c r="D38" s="10">
        <v>2.095827579498291</v>
      </c>
      <c r="E38" s="10">
        <v>2.38311767578125</v>
      </c>
      <c r="F38" s="10">
        <v>4.7968711853027344</v>
      </c>
      <c r="G38" s="86">
        <v>239.98636111111108</v>
      </c>
      <c r="H38" s="64">
        <v>8.0621304060025611</v>
      </c>
      <c r="I38" s="10">
        <v>38.755689161248576</v>
      </c>
      <c r="J38" s="11">
        <v>50.096714272593992</v>
      </c>
      <c r="K38" s="95">
        <v>5.6542682330927761E-2</v>
      </c>
      <c r="L38" s="25"/>
      <c r="M38" s="36"/>
      <c r="N38" s="36"/>
    </row>
    <row r="39" spans="1:14" x14ac:dyDescent="0.25">
      <c r="A39" s="98" t="s">
        <v>18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12"/>
      <c r="M39" s="12"/>
      <c r="N39" s="12"/>
    </row>
    <row r="40" spans="1:14" ht="6.75" customHeight="1" thickBot="1" x14ac:dyDescent="0.3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37"/>
      <c r="N40" s="37"/>
    </row>
    <row r="41" spans="1:14" x14ac:dyDescent="0.25">
      <c r="A41" s="32" t="s">
        <v>19</v>
      </c>
      <c r="B41" s="14">
        <f t="shared" ref="B41:K41" si="0">+MIN(B8:B38)</f>
        <v>91.85797119140625</v>
      </c>
      <c r="C41" s="14">
        <f t="shared" si="0"/>
        <v>0.25079339742660522</v>
      </c>
      <c r="D41" s="14">
        <f t="shared" si="0"/>
        <v>1.8314129114151001</v>
      </c>
      <c r="E41" s="14">
        <f t="shared" si="0"/>
        <v>2.1759905815124512</v>
      </c>
      <c r="F41" s="14">
        <f t="shared" si="0"/>
        <v>3.5335304737091064</v>
      </c>
      <c r="G41" s="14">
        <f t="shared" si="0"/>
        <v>233.97778888888888</v>
      </c>
      <c r="H41" s="14">
        <f t="shared" si="0"/>
        <v>6.9855762196202669</v>
      </c>
      <c r="I41" s="14">
        <f t="shared" si="0"/>
        <v>38.225810049023018</v>
      </c>
      <c r="J41" s="14">
        <f t="shared" si="0"/>
        <v>49.801984872511746</v>
      </c>
      <c r="K41" s="28">
        <f t="shared" si="0"/>
        <v>3.443034502361219E-2</v>
      </c>
      <c r="L41" s="15"/>
      <c r="M41" s="73">
        <f>+MIN(M8:M38)</f>
        <v>0.38600000000000001</v>
      </c>
      <c r="N41" s="28">
        <f>+MIN(N8:N38)</f>
        <v>4.9299999999999997E-2</v>
      </c>
    </row>
    <row r="42" spans="1:14" x14ac:dyDescent="0.25">
      <c r="A42" s="33" t="s">
        <v>20</v>
      </c>
      <c r="B42" s="16">
        <f t="shared" ref="B42:K42" si="1">+IF(ISERROR(AVERAGE(B8:B38)),"",AVERAGE(B8:B38))</f>
        <v>92.749398016160541</v>
      </c>
      <c r="C42" s="16">
        <f t="shared" si="1"/>
        <v>0.29546530881235678</v>
      </c>
      <c r="D42" s="16">
        <f t="shared" si="1"/>
        <v>2.0383858796088927</v>
      </c>
      <c r="E42" s="16">
        <f t="shared" si="1"/>
        <v>2.3338511989962671</v>
      </c>
      <c r="F42" s="16">
        <f t="shared" si="1"/>
        <v>4.2663334338895735</v>
      </c>
      <c r="G42" s="16">
        <f t="shared" si="1"/>
        <v>238.40360430107529</v>
      </c>
      <c r="H42" s="16">
        <f t="shared" si="1"/>
        <v>8.8439571893525919</v>
      </c>
      <c r="I42" s="16">
        <f t="shared" si="1"/>
        <v>38.536613754905659</v>
      </c>
      <c r="J42" s="16">
        <f t="shared" si="1"/>
        <v>49.990448087553119</v>
      </c>
      <c r="K42" s="29">
        <f t="shared" si="1"/>
        <v>6.9840831315604743E-2</v>
      </c>
      <c r="L42" s="15"/>
      <c r="M42" s="74">
        <f>+IF(ISERROR(AVERAGE(M8:M38)),"",AVERAGE(M8:M38))</f>
        <v>0.38600000000000001</v>
      </c>
      <c r="N42" s="29">
        <f>+IF(ISERROR(AVERAGE(N8:N38)),"",AVERAGE(N8:N38))</f>
        <v>4.9299999999999997E-2</v>
      </c>
    </row>
    <row r="43" spans="1:14" x14ac:dyDescent="0.25">
      <c r="A43" s="34" t="s">
        <v>21</v>
      </c>
      <c r="B43" s="17">
        <f t="shared" ref="B43:K43" si="2">+MAX(B8:B38)</f>
        <v>93.631187438964844</v>
      </c>
      <c r="C43" s="17">
        <f t="shared" si="2"/>
        <v>0.35243713855743408</v>
      </c>
      <c r="D43" s="17">
        <f t="shared" si="2"/>
        <v>2.1330873966217041</v>
      </c>
      <c r="E43" s="17">
        <f t="shared" si="2"/>
        <v>2.4023375511169434</v>
      </c>
      <c r="F43" s="17">
        <f t="shared" si="2"/>
        <v>4.9536833763122559</v>
      </c>
      <c r="G43" s="17">
        <f t="shared" si="2"/>
        <v>242.80745555555552</v>
      </c>
      <c r="H43" s="17">
        <f t="shared" si="2"/>
        <v>10.224059553809704</v>
      </c>
      <c r="I43" s="17">
        <f t="shared" si="2"/>
        <v>38.829329826330721</v>
      </c>
      <c r="J43" s="17">
        <f t="shared" si="2"/>
        <v>50.158499067848197</v>
      </c>
      <c r="K43" s="30">
        <f t="shared" si="2"/>
        <v>0.11645147274249913</v>
      </c>
      <c r="L43" s="15"/>
      <c r="M43" s="75">
        <f>+MAX(M8:M38)</f>
        <v>0.38600000000000001</v>
      </c>
      <c r="N43" s="30">
        <f>+MAX(N8:N38)</f>
        <v>4.9299999999999997E-2</v>
      </c>
    </row>
    <row r="44" spans="1:14" ht="15.75" thickBot="1" x14ac:dyDescent="0.3">
      <c r="A44" s="35" t="s">
        <v>22</v>
      </c>
      <c r="B44" s="21">
        <f t="shared" ref="B44:K44" si="3">IF(ISERROR(STDEV(B8:B38)),"",STDEV(B8:B38))</f>
        <v>0.47625697252287069</v>
      </c>
      <c r="C44" s="21">
        <f t="shared" si="3"/>
        <v>2.7582482730671442E-2</v>
      </c>
      <c r="D44" s="21">
        <f t="shared" si="3"/>
        <v>6.4859974372003207E-2</v>
      </c>
      <c r="E44" s="21">
        <f t="shared" si="3"/>
        <v>4.9342501864494327E-2</v>
      </c>
      <c r="F44" s="21">
        <f t="shared" si="3"/>
        <v>0.41507857781391261</v>
      </c>
      <c r="G44" s="21">
        <f t="shared" si="3"/>
        <v>2.4558992698105886</v>
      </c>
      <c r="H44" s="21">
        <f t="shared" si="3"/>
        <v>0.87955760724144494</v>
      </c>
      <c r="I44" s="21">
        <f t="shared" si="3"/>
        <v>0.17334923876604563</v>
      </c>
      <c r="J44" s="21">
        <f t="shared" si="3"/>
        <v>0.11003814338041172</v>
      </c>
      <c r="K44" s="31">
        <f t="shared" si="3"/>
        <v>1.9833868908595984E-2</v>
      </c>
      <c r="L44" s="15"/>
      <c r="M44" s="76" t="str">
        <f>IF(ISERROR(STDEV(M8:M38)),"",STDEV(M8:M38))</f>
        <v/>
      </c>
      <c r="N44" s="31" t="str">
        <f>IF(ISERROR(STDEV(N8:N38)),"",STDEV(N8:N38))</f>
        <v/>
      </c>
    </row>
    <row r="45" spans="1:14" ht="6.75" customHeight="1" x14ac:dyDescent="0.25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4" x14ac:dyDescent="0.25">
      <c r="A46" s="20" t="s">
        <v>23</v>
      </c>
      <c r="B46" s="99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1"/>
    </row>
    <row r="47" spans="1:14" x14ac:dyDescent="0.25">
      <c r="A47" s="18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4"/>
    </row>
    <row r="48" spans="1:14" x14ac:dyDescent="0.25">
      <c r="A48" s="18"/>
      <c r="B48" s="102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4"/>
    </row>
    <row r="49" spans="1:14" x14ac:dyDescent="0.25">
      <c r="A49" s="18"/>
      <c r="B49" s="102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4"/>
    </row>
    <row r="50" spans="1:14" x14ac:dyDescent="0.25">
      <c r="A50" s="18"/>
      <c r="B50" s="105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7"/>
    </row>
  </sheetData>
  <protectedRanges>
    <protectedRange sqref="A5:L5 A3:B4 L3:L4" name="Rango1"/>
    <protectedRange sqref="C4:K4" name="Rango1_1"/>
    <protectedRange sqref="C3:K3" name="Rango1_1_1"/>
  </protectedRanges>
  <mergeCells count="9">
    <mergeCell ref="A39:K39"/>
    <mergeCell ref="B46:N50"/>
    <mergeCell ref="A1:N1"/>
    <mergeCell ref="A3:B3"/>
    <mergeCell ref="C3:K3"/>
    <mergeCell ref="A4:B4"/>
    <mergeCell ref="C4:K4"/>
    <mergeCell ref="A5:B5"/>
    <mergeCell ref="C5:D5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B8:F38 N8">
      <formula1>0</formula1>
      <formula2>100</formula2>
    </dataValidation>
  </dataValidations>
  <printOptions horizontalCentered="1" verticalCentered="1"/>
  <pageMargins left="0.70866141732283472" right="0.70866141732283472" top="0.43" bottom="0.39" header="0.31496062992125984" footer="0.31496062992125984"/>
  <pageSetup scale="71" orientation="landscape" verticalDpi="300" r:id="rId1"/>
  <ignoredErrors>
    <ignoredError sqref="B41:K44 A8 A9:A3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view="pageBreakPreview" zoomScale="60" zoomScaleNormal="100" workbookViewId="0">
      <selection activeCell="G7" sqref="G7"/>
    </sheetView>
  </sheetViews>
  <sheetFormatPr baseColWidth="10" defaultRowHeight="15" x14ac:dyDescent="0.25"/>
  <sheetData>
    <row r="1" spans="1:11" ht="32.25" customHeight="1" x14ac:dyDescent="0.25">
      <c r="A1" s="123" t="s">
        <v>27</v>
      </c>
      <c r="B1" s="124"/>
      <c r="C1" s="124"/>
      <c r="D1" s="124"/>
      <c r="E1" s="124"/>
      <c r="F1" s="124"/>
      <c r="G1" s="124"/>
      <c r="H1" s="124"/>
      <c r="I1" s="124"/>
      <c r="J1" s="124"/>
      <c r="K1" s="125"/>
    </row>
    <row r="2" spans="1:11" x14ac:dyDescent="0.25">
      <c r="A2" s="113" t="s">
        <v>1</v>
      </c>
      <c r="B2" s="126"/>
      <c r="C2" s="112" t="s">
        <v>26</v>
      </c>
      <c r="D2" s="112"/>
      <c r="E2" s="112"/>
      <c r="F2" s="112"/>
      <c r="G2" s="112"/>
      <c r="H2" s="112"/>
      <c r="I2" s="112"/>
      <c r="J2" s="112"/>
      <c r="K2" s="112"/>
    </row>
    <row r="3" spans="1:11" x14ac:dyDescent="0.25">
      <c r="A3" s="113" t="s">
        <v>2</v>
      </c>
      <c r="B3" s="126"/>
      <c r="C3" s="112" t="s">
        <v>25</v>
      </c>
      <c r="D3" s="112"/>
      <c r="E3" s="112"/>
      <c r="F3" s="112"/>
      <c r="G3" s="112"/>
      <c r="H3" s="112"/>
      <c r="I3" s="112"/>
      <c r="J3" s="112"/>
      <c r="K3" s="112"/>
    </row>
    <row r="4" spans="1:11" x14ac:dyDescent="0.25">
      <c r="A4" s="113" t="s">
        <v>3</v>
      </c>
      <c r="B4" s="113"/>
      <c r="C4" s="112" t="s">
        <v>4</v>
      </c>
      <c r="D4" s="112"/>
      <c r="E4" s="22"/>
      <c r="F4" s="22"/>
      <c r="G4" s="22"/>
      <c r="H4" s="22"/>
      <c r="I4" s="22"/>
      <c r="J4" s="22"/>
      <c r="K4" s="22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8" t="s">
        <v>5</v>
      </c>
      <c r="B6" s="46" t="s">
        <v>6</v>
      </c>
      <c r="C6" s="46" t="s">
        <v>7</v>
      </c>
      <c r="D6" s="46" t="s">
        <v>8</v>
      </c>
      <c r="E6" s="47" t="s">
        <v>9</v>
      </c>
      <c r="F6" s="46" t="s">
        <v>10</v>
      </c>
      <c r="G6" s="46" t="s">
        <v>11</v>
      </c>
      <c r="H6" s="46" t="s">
        <v>12</v>
      </c>
      <c r="I6" s="46" t="s">
        <v>13</v>
      </c>
      <c r="J6" s="46" t="s">
        <v>14</v>
      </c>
      <c r="K6" s="90" t="s">
        <v>15</v>
      </c>
    </row>
    <row r="7" spans="1:11" x14ac:dyDescent="0.25">
      <c r="A7" s="49">
        <v>41244</v>
      </c>
      <c r="B7" s="51"/>
      <c r="C7" s="52"/>
      <c r="D7" s="52"/>
      <c r="E7" s="52"/>
      <c r="F7" s="53"/>
      <c r="G7" s="62">
        <v>256.79669777777775</v>
      </c>
      <c r="H7" s="77">
        <v>12.492841162640005</v>
      </c>
      <c r="I7" s="51"/>
      <c r="J7" s="53"/>
      <c r="K7" s="82">
        <v>0.50526265795923742</v>
      </c>
    </row>
    <row r="8" spans="1:11" x14ac:dyDescent="0.25">
      <c r="A8" s="50">
        <f>+A7+1</f>
        <v>41245</v>
      </c>
      <c r="B8" s="54"/>
      <c r="C8" s="55"/>
      <c r="D8" s="55"/>
      <c r="E8" s="55"/>
      <c r="F8" s="56"/>
      <c r="G8" s="78">
        <v>259.12662333333333</v>
      </c>
      <c r="H8" s="78">
        <v>12.666424659946991</v>
      </c>
      <c r="I8" s="54"/>
      <c r="J8" s="56"/>
      <c r="K8" s="83">
        <v>0.39005054036776227</v>
      </c>
    </row>
    <row r="9" spans="1:11" x14ac:dyDescent="0.25">
      <c r="A9" s="50">
        <f>+A8+1</f>
        <v>41246</v>
      </c>
      <c r="B9" s="54"/>
      <c r="C9" s="55"/>
      <c r="D9" s="55"/>
      <c r="E9" s="55"/>
      <c r="F9" s="56"/>
      <c r="G9" s="78">
        <v>253.89316388888886</v>
      </c>
      <c r="H9" s="78">
        <v>12.866703482732893</v>
      </c>
      <c r="I9" s="54"/>
      <c r="J9" s="56"/>
      <c r="K9" s="83">
        <v>0.56165076751375931</v>
      </c>
    </row>
    <row r="10" spans="1:11" x14ac:dyDescent="0.25">
      <c r="A10" s="50">
        <f t="shared" ref="A10:A36" si="0">+A9+1</f>
        <v>41247</v>
      </c>
      <c r="B10" s="54"/>
      <c r="C10" s="55"/>
      <c r="D10" s="55"/>
      <c r="E10" s="55"/>
      <c r="F10" s="56"/>
      <c r="G10" s="78">
        <v>252.05843222222219</v>
      </c>
      <c r="H10" s="78">
        <v>12.526476808274941</v>
      </c>
      <c r="I10" s="54"/>
      <c r="J10" s="56"/>
      <c r="K10" s="83">
        <v>0.32680858410136626</v>
      </c>
    </row>
    <row r="11" spans="1:11" x14ac:dyDescent="0.25">
      <c r="A11" s="50">
        <f t="shared" si="0"/>
        <v>41248</v>
      </c>
      <c r="B11" s="54"/>
      <c r="C11" s="55"/>
      <c r="D11" s="55"/>
      <c r="E11" s="55"/>
      <c r="F11" s="56"/>
      <c r="G11" s="78">
        <v>251.49207166666665</v>
      </c>
      <c r="H11" s="78">
        <v>12.119964416335158</v>
      </c>
      <c r="I11" s="54"/>
      <c r="J11" s="56"/>
      <c r="K11" s="83">
        <v>0.38934005259279697</v>
      </c>
    </row>
    <row r="12" spans="1:11" x14ac:dyDescent="0.25">
      <c r="A12" s="50">
        <f t="shared" si="0"/>
        <v>41249</v>
      </c>
      <c r="B12" s="54"/>
      <c r="C12" s="55"/>
      <c r="D12" s="55"/>
      <c r="E12" s="55"/>
      <c r="F12" s="56"/>
      <c r="G12" s="78">
        <v>248.54443888888886</v>
      </c>
      <c r="H12" s="78">
        <v>13.193325947665016</v>
      </c>
      <c r="I12" s="54"/>
      <c r="J12" s="56"/>
      <c r="K12" s="83">
        <v>0.49426870297855413</v>
      </c>
    </row>
    <row r="13" spans="1:11" x14ac:dyDescent="0.25">
      <c r="A13" s="50">
        <f t="shared" si="0"/>
        <v>41250</v>
      </c>
      <c r="B13" s="54"/>
      <c r="C13" s="55"/>
      <c r="D13" s="55"/>
      <c r="E13" s="55"/>
      <c r="F13" s="56"/>
      <c r="G13" s="78">
        <v>238.77313888888887</v>
      </c>
      <c r="H13" s="78">
        <v>12.822922107856487</v>
      </c>
      <c r="I13" s="54"/>
      <c r="J13" s="56"/>
      <c r="K13" s="83">
        <v>0.55371068073873331</v>
      </c>
    </row>
    <row r="14" spans="1:11" x14ac:dyDescent="0.25">
      <c r="A14" s="50">
        <f t="shared" si="0"/>
        <v>41251</v>
      </c>
      <c r="B14" s="54"/>
      <c r="C14" s="55"/>
      <c r="D14" s="55"/>
      <c r="E14" s="55"/>
      <c r="F14" s="56"/>
      <c r="G14" s="78">
        <v>243.49812777777777</v>
      </c>
      <c r="H14" s="78">
        <v>12.346798252857274</v>
      </c>
      <c r="I14" s="54"/>
      <c r="J14" s="56"/>
      <c r="K14" s="83">
        <v>0.82545420244500411</v>
      </c>
    </row>
    <row r="15" spans="1:11" x14ac:dyDescent="0.25">
      <c r="A15" s="50">
        <f t="shared" si="0"/>
        <v>41252</v>
      </c>
      <c r="B15" s="54"/>
      <c r="C15" s="55"/>
      <c r="D15" s="55"/>
      <c r="E15" s="55"/>
      <c r="F15" s="56"/>
      <c r="G15" s="78">
        <v>252.46301888888888</v>
      </c>
      <c r="H15" s="78">
        <v>12.041493073009773</v>
      </c>
      <c r="I15" s="54"/>
      <c r="J15" s="56"/>
      <c r="K15" s="83">
        <v>0.71712002905174621</v>
      </c>
    </row>
    <row r="16" spans="1:11" x14ac:dyDescent="0.25">
      <c r="A16" s="50">
        <f t="shared" si="0"/>
        <v>41253</v>
      </c>
      <c r="B16" s="54"/>
      <c r="C16" s="55"/>
      <c r="D16" s="55"/>
      <c r="E16" s="55"/>
      <c r="F16" s="56"/>
      <c r="G16" s="78">
        <v>244.55508888888886</v>
      </c>
      <c r="H16" s="78">
        <v>11.571048515514372</v>
      </c>
      <c r="I16" s="54"/>
      <c r="J16" s="56"/>
      <c r="K16" s="83">
        <v>0.60369454372889264</v>
      </c>
    </row>
    <row r="17" spans="1:11" x14ac:dyDescent="0.25">
      <c r="A17" s="50">
        <f t="shared" si="0"/>
        <v>41254</v>
      </c>
      <c r="B17" s="54"/>
      <c r="C17" s="55"/>
      <c r="D17" s="55"/>
      <c r="E17" s="55"/>
      <c r="F17" s="56"/>
      <c r="G17" s="78">
        <v>246.50022222222219</v>
      </c>
      <c r="H17" s="78">
        <v>10.464044289349552</v>
      </c>
      <c r="I17" s="54"/>
      <c r="J17" s="56"/>
      <c r="K17" s="83">
        <v>0.62571067385596368</v>
      </c>
    </row>
    <row r="18" spans="1:11" x14ac:dyDescent="0.25">
      <c r="A18" s="50">
        <f t="shared" si="0"/>
        <v>41255</v>
      </c>
      <c r="B18" s="54"/>
      <c r="C18" s="55"/>
      <c r="D18" s="55"/>
      <c r="E18" s="55"/>
      <c r="F18" s="56"/>
      <c r="G18" s="78">
        <v>242.91436111111108</v>
      </c>
      <c r="H18" s="78">
        <v>10.942148479542235</v>
      </c>
      <c r="I18" s="54"/>
      <c r="J18" s="56"/>
      <c r="K18" s="83">
        <v>0.73658277728773791</v>
      </c>
    </row>
    <row r="19" spans="1:11" x14ac:dyDescent="0.25">
      <c r="A19" s="50">
        <f t="shared" si="0"/>
        <v>41256</v>
      </c>
      <c r="B19" s="54"/>
      <c r="C19" s="55"/>
      <c r="D19" s="55"/>
      <c r="E19" s="55"/>
      <c r="F19" s="56"/>
      <c r="G19" s="78">
        <v>260.47028222222218</v>
      </c>
      <c r="H19" s="78">
        <v>12.22925061640059</v>
      </c>
      <c r="I19" s="54"/>
      <c r="J19" s="56"/>
      <c r="K19" s="83">
        <v>0.80802222646641475</v>
      </c>
    </row>
    <row r="20" spans="1:11" x14ac:dyDescent="0.25">
      <c r="A20" s="50">
        <f t="shared" si="0"/>
        <v>41257</v>
      </c>
      <c r="B20" s="54"/>
      <c r="C20" s="55"/>
      <c r="D20" s="55"/>
      <c r="E20" s="55"/>
      <c r="F20" s="56"/>
      <c r="G20" s="78">
        <v>252.04532444444442</v>
      </c>
      <c r="H20" s="78">
        <v>11.684202414343607</v>
      </c>
      <c r="I20" s="54"/>
      <c r="J20" s="56"/>
      <c r="K20" s="83">
        <v>0.87162555320382207</v>
      </c>
    </row>
    <row r="21" spans="1:11" x14ac:dyDescent="0.25">
      <c r="A21" s="50">
        <f t="shared" si="0"/>
        <v>41258</v>
      </c>
      <c r="B21" s="54"/>
      <c r="C21" s="55"/>
      <c r="D21" s="55"/>
      <c r="E21" s="55"/>
      <c r="F21" s="56"/>
      <c r="G21" s="78">
        <v>246.93194999999997</v>
      </c>
      <c r="H21" s="78">
        <v>10.442840467835612</v>
      </c>
      <c r="I21" s="54"/>
      <c r="J21" s="56"/>
      <c r="K21" s="83">
        <v>0.19363094258453886</v>
      </c>
    </row>
    <row r="22" spans="1:11" x14ac:dyDescent="0.25">
      <c r="A22" s="50">
        <f t="shared" si="0"/>
        <v>41259</v>
      </c>
      <c r="B22" s="54"/>
      <c r="C22" s="55"/>
      <c r="D22" s="55"/>
      <c r="E22" s="55"/>
      <c r="F22" s="56"/>
      <c r="G22" s="78">
        <v>254.14624611111108</v>
      </c>
      <c r="H22" s="78">
        <v>10.22549788508651</v>
      </c>
      <c r="I22" s="54"/>
      <c r="J22" s="56"/>
      <c r="K22" s="83">
        <v>0.57460635492427825</v>
      </c>
    </row>
    <row r="23" spans="1:11" x14ac:dyDescent="0.25">
      <c r="A23" s="50">
        <f t="shared" si="0"/>
        <v>41260</v>
      </c>
      <c r="B23" s="54"/>
      <c r="C23" s="55"/>
      <c r="D23" s="55"/>
      <c r="E23" s="55"/>
      <c r="F23" s="56"/>
      <c r="G23" s="78">
        <v>253.45397055555554</v>
      </c>
      <c r="H23" s="78">
        <v>9.5225426960367319</v>
      </c>
      <c r="I23" s="54"/>
      <c r="J23" s="56"/>
      <c r="K23" s="83">
        <v>0.229215450671377</v>
      </c>
    </row>
    <row r="24" spans="1:11" x14ac:dyDescent="0.25">
      <c r="A24" s="50">
        <f t="shared" si="0"/>
        <v>41261</v>
      </c>
      <c r="B24" s="54"/>
      <c r="C24" s="55"/>
      <c r="D24" s="55"/>
      <c r="E24" s="55"/>
      <c r="F24" s="56"/>
      <c r="G24" s="78">
        <v>250.32507944444441</v>
      </c>
      <c r="H24" s="78">
        <v>9.9686814738324685</v>
      </c>
      <c r="I24" s="54"/>
      <c r="J24" s="56"/>
      <c r="K24" s="83">
        <v>0.51835303849684644</v>
      </c>
    </row>
    <row r="25" spans="1:11" x14ac:dyDescent="0.25">
      <c r="A25" s="50">
        <f t="shared" si="0"/>
        <v>41262</v>
      </c>
      <c r="B25" s="54"/>
      <c r="C25" s="55"/>
      <c r="D25" s="55"/>
      <c r="E25" s="55"/>
      <c r="F25" s="56"/>
      <c r="G25" s="78">
        <v>251.19533388888885</v>
      </c>
      <c r="H25" s="78">
        <v>11.039478288558861</v>
      </c>
      <c r="I25" s="54"/>
      <c r="J25" s="56"/>
      <c r="K25" s="83">
        <v>0.64264672854014782</v>
      </c>
    </row>
    <row r="26" spans="1:11" x14ac:dyDescent="0.25">
      <c r="A26" s="50">
        <f t="shared" si="0"/>
        <v>41263</v>
      </c>
      <c r="B26" s="54"/>
      <c r="C26" s="55"/>
      <c r="D26" s="55"/>
      <c r="E26" s="55"/>
      <c r="F26" s="56"/>
      <c r="G26" s="78">
        <v>267.31897777777777</v>
      </c>
      <c r="H26" s="78">
        <v>10.307249054134012</v>
      </c>
      <c r="I26" s="54"/>
      <c r="J26" s="56"/>
      <c r="K26" s="83">
        <v>0.27782518178720306</v>
      </c>
    </row>
    <row r="27" spans="1:11" x14ac:dyDescent="0.25">
      <c r="A27" s="50">
        <f t="shared" si="0"/>
        <v>41264</v>
      </c>
      <c r="B27" s="54"/>
      <c r="C27" s="55"/>
      <c r="D27" s="55"/>
      <c r="E27" s="55"/>
      <c r="F27" s="56"/>
      <c r="G27" s="78">
        <v>255.87821044444442</v>
      </c>
      <c r="H27" s="78">
        <v>10.316165125179928</v>
      </c>
      <c r="I27" s="54"/>
      <c r="J27" s="56"/>
      <c r="K27" s="83">
        <v>0.15650645991166434</v>
      </c>
    </row>
    <row r="28" spans="1:11" x14ac:dyDescent="0.25">
      <c r="A28" s="50">
        <f t="shared" si="0"/>
        <v>41265</v>
      </c>
      <c r="B28" s="54"/>
      <c r="C28" s="55"/>
      <c r="D28" s="55"/>
      <c r="E28" s="55"/>
      <c r="F28" s="56"/>
      <c r="G28" s="78">
        <v>252.62808833333332</v>
      </c>
      <c r="H28" s="78">
        <v>10.618639092214464</v>
      </c>
      <c r="I28" s="54"/>
      <c r="J28" s="56"/>
      <c r="K28" s="83">
        <v>0.36982950089093303</v>
      </c>
    </row>
    <row r="29" spans="1:11" x14ac:dyDescent="0.25">
      <c r="A29" s="50">
        <f t="shared" si="0"/>
        <v>41266</v>
      </c>
      <c r="B29" s="54"/>
      <c r="C29" s="55"/>
      <c r="D29" s="55"/>
      <c r="E29" s="55"/>
      <c r="F29" s="56"/>
      <c r="G29" s="78">
        <v>255.4835113333333</v>
      </c>
      <c r="H29" s="78">
        <v>10.67229303253167</v>
      </c>
      <c r="I29" s="54"/>
      <c r="J29" s="56"/>
      <c r="K29" s="83">
        <v>0.30152904897997684</v>
      </c>
    </row>
    <row r="30" spans="1:11" x14ac:dyDescent="0.25">
      <c r="A30" s="50">
        <f t="shared" si="0"/>
        <v>41267</v>
      </c>
      <c r="B30" s="54"/>
      <c r="C30" s="55"/>
      <c r="D30" s="55"/>
      <c r="E30" s="55"/>
      <c r="F30" s="56"/>
      <c r="G30" s="78">
        <v>253.14743666666664</v>
      </c>
      <c r="H30" s="78">
        <v>11.510406676621471</v>
      </c>
      <c r="I30" s="54"/>
      <c r="J30" s="56"/>
      <c r="K30" s="83">
        <v>0.50683289038032098</v>
      </c>
    </row>
    <row r="31" spans="1:11" x14ac:dyDescent="0.25">
      <c r="A31" s="50">
        <f t="shared" si="0"/>
        <v>41268</v>
      </c>
      <c r="B31" s="54"/>
      <c r="C31" s="55"/>
      <c r="D31" s="55"/>
      <c r="E31" s="55"/>
      <c r="F31" s="56"/>
      <c r="G31" s="78">
        <v>251.60938111111108</v>
      </c>
      <c r="H31" s="78">
        <v>10.500390273373077</v>
      </c>
      <c r="I31" s="54"/>
      <c r="J31" s="56"/>
      <c r="K31" s="83">
        <v>0.24188857603857541</v>
      </c>
    </row>
    <row r="32" spans="1:11" x14ac:dyDescent="0.25">
      <c r="A32" s="50">
        <f t="shared" si="0"/>
        <v>41269</v>
      </c>
      <c r="B32" s="54"/>
      <c r="C32" s="55"/>
      <c r="D32" s="55"/>
      <c r="E32" s="55"/>
      <c r="F32" s="56"/>
      <c r="G32" s="78">
        <v>252.83669111111109</v>
      </c>
      <c r="H32" s="78">
        <v>10.05945338968586</v>
      </c>
      <c r="I32" s="54"/>
      <c r="J32" s="56"/>
      <c r="K32" s="83">
        <v>0.37199765247958566</v>
      </c>
    </row>
    <row r="33" spans="1:11" x14ac:dyDescent="0.25">
      <c r="A33" s="50">
        <f t="shared" si="0"/>
        <v>41270</v>
      </c>
      <c r="B33" s="54"/>
      <c r="C33" s="55"/>
      <c r="D33" s="55"/>
      <c r="E33" s="55"/>
      <c r="F33" s="56"/>
      <c r="G33" s="78">
        <v>249.9145872222222</v>
      </c>
      <c r="H33" s="78">
        <v>10.958444647274334</v>
      </c>
      <c r="I33" s="54"/>
      <c r="J33" s="56"/>
      <c r="K33" s="83">
        <v>0.40300206270191918</v>
      </c>
    </row>
    <row r="34" spans="1:11" x14ac:dyDescent="0.25">
      <c r="A34" s="50">
        <f t="shared" si="0"/>
        <v>41271</v>
      </c>
      <c r="B34" s="54"/>
      <c r="C34" s="55"/>
      <c r="D34" s="55"/>
      <c r="E34" s="55"/>
      <c r="F34" s="56"/>
      <c r="G34" s="78">
        <v>252.71204222222221</v>
      </c>
      <c r="H34" s="78">
        <v>11.578675618140716</v>
      </c>
      <c r="I34" s="54"/>
      <c r="J34" s="56"/>
      <c r="K34" s="83">
        <v>0.97471750866735063</v>
      </c>
    </row>
    <row r="35" spans="1:11" x14ac:dyDescent="0.25">
      <c r="A35" s="50">
        <f t="shared" si="0"/>
        <v>41272</v>
      </c>
      <c r="B35" s="54"/>
      <c r="C35" s="55"/>
      <c r="D35" s="55"/>
      <c r="E35" s="55"/>
      <c r="F35" s="56"/>
      <c r="G35" s="78">
        <v>247.24060555555553</v>
      </c>
      <c r="H35" s="78">
        <v>10.092509922673683</v>
      </c>
      <c r="I35" s="54"/>
      <c r="J35" s="56"/>
      <c r="K35" s="83">
        <v>0.46694780323898927</v>
      </c>
    </row>
    <row r="36" spans="1:11" x14ac:dyDescent="0.25">
      <c r="A36" s="50">
        <f t="shared" si="0"/>
        <v>41273</v>
      </c>
      <c r="B36" s="54"/>
      <c r="C36" s="55"/>
      <c r="D36" s="55"/>
      <c r="E36" s="55"/>
      <c r="F36" s="56"/>
      <c r="G36" s="78">
        <v>256.30396111111111</v>
      </c>
      <c r="H36" s="78">
        <v>9.9559903498593947</v>
      </c>
      <c r="I36" s="54"/>
      <c r="J36" s="56"/>
      <c r="K36" s="83">
        <v>0.37650718156524177</v>
      </c>
    </row>
    <row r="37" spans="1:11" x14ac:dyDescent="0.25">
      <c r="A37" s="67">
        <v>41274</v>
      </c>
      <c r="B37" s="68"/>
      <c r="C37" s="69"/>
      <c r="D37" s="69"/>
      <c r="E37" s="69"/>
      <c r="F37" s="70"/>
      <c r="G37" s="71">
        <v>251.32854277777776</v>
      </c>
      <c r="H37" s="71">
        <v>9.0359157084830422</v>
      </c>
      <c r="I37" s="68"/>
      <c r="J37" s="70"/>
      <c r="K37" s="87">
        <v>0.23771770776107701</v>
      </c>
    </row>
    <row r="39" spans="1:11" ht="15.75" thickBot="1" x14ac:dyDescent="0.3">
      <c r="A39" s="42" t="s">
        <v>21</v>
      </c>
      <c r="B39" s="21"/>
      <c r="C39" s="43"/>
      <c r="D39" s="43"/>
      <c r="E39" s="43"/>
      <c r="F39" s="43"/>
      <c r="G39" s="43">
        <f>+MAX(G7:G37)</f>
        <v>267.31897777777777</v>
      </c>
      <c r="H39" s="43">
        <f>+MAX(H7:H37)</f>
        <v>13.193325947665016</v>
      </c>
      <c r="I39" s="43"/>
      <c r="J39" s="43"/>
      <c r="K39" s="43">
        <f>+MAX(K7:K37)</f>
        <v>0.97471750866735063</v>
      </c>
    </row>
    <row r="40" spans="1:11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x14ac:dyDescent="0.25">
      <c r="A41" s="20" t="s">
        <v>23</v>
      </c>
      <c r="B41" s="114"/>
      <c r="C41" s="115"/>
      <c r="D41" s="115"/>
      <c r="E41" s="115"/>
      <c r="F41" s="115"/>
      <c r="G41" s="115"/>
      <c r="H41" s="115"/>
      <c r="I41" s="115"/>
      <c r="J41" s="115"/>
      <c r="K41" s="116"/>
    </row>
    <row r="42" spans="1:11" x14ac:dyDescent="0.25">
      <c r="A42" s="18"/>
      <c r="B42" s="117"/>
      <c r="C42" s="118"/>
      <c r="D42" s="118"/>
      <c r="E42" s="118"/>
      <c r="F42" s="118"/>
      <c r="G42" s="118"/>
      <c r="H42" s="118"/>
      <c r="I42" s="118"/>
      <c r="J42" s="118"/>
      <c r="K42" s="119"/>
    </row>
    <row r="43" spans="1:11" x14ac:dyDescent="0.25">
      <c r="A43" s="18"/>
      <c r="B43" s="117"/>
      <c r="C43" s="118"/>
      <c r="D43" s="118"/>
      <c r="E43" s="118"/>
      <c r="F43" s="118"/>
      <c r="G43" s="118"/>
      <c r="H43" s="118"/>
      <c r="I43" s="118"/>
      <c r="J43" s="118"/>
      <c r="K43" s="119"/>
    </row>
    <row r="44" spans="1:11" x14ac:dyDescent="0.25">
      <c r="A44" s="18"/>
      <c r="B44" s="117"/>
      <c r="C44" s="118"/>
      <c r="D44" s="118"/>
      <c r="E44" s="118"/>
      <c r="F44" s="118"/>
      <c r="G44" s="118"/>
      <c r="H44" s="118"/>
      <c r="I44" s="118"/>
      <c r="J44" s="118"/>
      <c r="K44" s="119"/>
    </row>
    <row r="45" spans="1:11" x14ac:dyDescent="0.25">
      <c r="A45" s="18"/>
      <c r="B45" s="120"/>
      <c r="C45" s="121"/>
      <c r="D45" s="121"/>
      <c r="E45" s="121"/>
      <c r="F45" s="121"/>
      <c r="G45" s="121"/>
      <c r="H45" s="121"/>
      <c r="I45" s="121"/>
      <c r="J45" s="121"/>
      <c r="K45" s="122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6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tabSelected="1" view="pageBreakPreview" zoomScale="60" zoomScaleNormal="100" workbookViewId="0">
      <selection activeCell="G7" sqref="G7"/>
    </sheetView>
  </sheetViews>
  <sheetFormatPr baseColWidth="10" defaultRowHeight="15" x14ac:dyDescent="0.25"/>
  <sheetData>
    <row r="1" spans="1:11" ht="32.25" customHeight="1" x14ac:dyDescent="0.25">
      <c r="A1" s="136" t="s">
        <v>28</v>
      </c>
      <c r="B1" s="137"/>
      <c r="C1" s="137"/>
      <c r="D1" s="137"/>
      <c r="E1" s="137"/>
      <c r="F1" s="137"/>
      <c r="G1" s="137"/>
      <c r="H1" s="137"/>
      <c r="I1" s="137"/>
      <c r="J1" s="137"/>
      <c r="K1" s="138"/>
    </row>
    <row r="2" spans="1:11" x14ac:dyDescent="0.25">
      <c r="A2" s="113" t="s">
        <v>1</v>
      </c>
      <c r="B2" s="126"/>
      <c r="C2" s="112" t="s">
        <v>26</v>
      </c>
      <c r="D2" s="112"/>
      <c r="E2" s="112"/>
      <c r="F2" s="112"/>
      <c r="G2" s="112"/>
      <c r="H2" s="112"/>
      <c r="I2" s="112"/>
      <c r="J2" s="112"/>
      <c r="K2" s="112"/>
    </row>
    <row r="3" spans="1:11" x14ac:dyDescent="0.25">
      <c r="A3" s="113" t="s">
        <v>2</v>
      </c>
      <c r="B3" s="126"/>
      <c r="C3" s="112" t="s">
        <v>25</v>
      </c>
      <c r="D3" s="112"/>
      <c r="E3" s="112"/>
      <c r="F3" s="112"/>
      <c r="G3" s="112"/>
      <c r="H3" s="112"/>
      <c r="I3" s="112"/>
      <c r="J3" s="112"/>
      <c r="K3" s="112"/>
    </row>
    <row r="4" spans="1:11" x14ac:dyDescent="0.25">
      <c r="A4" s="113" t="s">
        <v>3</v>
      </c>
      <c r="B4" s="113"/>
      <c r="C4" s="112" t="s">
        <v>4</v>
      </c>
      <c r="D4" s="112"/>
      <c r="E4" s="22"/>
      <c r="F4" s="22"/>
      <c r="G4" s="22"/>
      <c r="H4" s="22"/>
      <c r="I4" s="22"/>
      <c r="J4" s="22"/>
      <c r="K4" s="22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1" t="s">
        <v>5</v>
      </c>
      <c r="B6" s="44" t="s">
        <v>6</v>
      </c>
      <c r="C6" s="44" t="s">
        <v>7</v>
      </c>
      <c r="D6" s="44" t="s">
        <v>8</v>
      </c>
      <c r="E6" s="45" t="s">
        <v>9</v>
      </c>
      <c r="F6" s="44" t="s">
        <v>10</v>
      </c>
      <c r="G6" s="44" t="s">
        <v>11</v>
      </c>
      <c r="H6" s="44" t="s">
        <v>12</v>
      </c>
      <c r="I6" s="44" t="s">
        <v>13</v>
      </c>
      <c r="J6" s="44" t="s">
        <v>14</v>
      </c>
      <c r="K6" s="96" t="s">
        <v>15</v>
      </c>
    </row>
    <row r="7" spans="1:11" x14ac:dyDescent="0.25">
      <c r="A7" s="49">
        <v>41244</v>
      </c>
      <c r="B7" s="51"/>
      <c r="C7" s="52"/>
      <c r="D7" s="52"/>
      <c r="E7" s="52"/>
      <c r="F7" s="53"/>
      <c r="G7" s="62">
        <v>231.46922777777775</v>
      </c>
      <c r="H7" s="63">
        <v>7.9169479766572479</v>
      </c>
      <c r="I7" s="51"/>
      <c r="J7" s="53"/>
      <c r="K7" s="65">
        <v>0</v>
      </c>
    </row>
    <row r="8" spans="1:11" x14ac:dyDescent="0.25">
      <c r="A8" s="50">
        <f>+A7+1</f>
        <v>41245</v>
      </c>
      <c r="B8" s="54"/>
      <c r="C8" s="55"/>
      <c r="D8" s="55"/>
      <c r="E8" s="55"/>
      <c r="F8" s="56"/>
      <c r="G8" s="64">
        <v>230.8148222222222</v>
      </c>
      <c r="H8" s="64">
        <v>7.9057990836987218</v>
      </c>
      <c r="I8" s="54"/>
      <c r="J8" s="56"/>
      <c r="K8" s="66">
        <v>0</v>
      </c>
    </row>
    <row r="9" spans="1:11" x14ac:dyDescent="0.25">
      <c r="A9" s="50">
        <f>+A8+1</f>
        <v>41246</v>
      </c>
      <c r="B9" s="54"/>
      <c r="C9" s="55"/>
      <c r="D9" s="55"/>
      <c r="E9" s="55"/>
      <c r="F9" s="56"/>
      <c r="G9" s="64">
        <v>229.19246666666663</v>
      </c>
      <c r="H9" s="64">
        <v>7.3064344690561995</v>
      </c>
      <c r="I9" s="54"/>
      <c r="J9" s="56"/>
      <c r="K9" s="66">
        <v>0</v>
      </c>
    </row>
    <row r="10" spans="1:11" x14ac:dyDescent="0.25">
      <c r="A10" s="50">
        <f>+A9+1</f>
        <v>41247</v>
      </c>
      <c r="B10" s="54"/>
      <c r="C10" s="55"/>
      <c r="D10" s="55"/>
      <c r="E10" s="55"/>
      <c r="F10" s="56"/>
      <c r="G10" s="64">
        <v>228.22647777777775</v>
      </c>
      <c r="H10" s="88">
        <v>8.1936076361137484</v>
      </c>
      <c r="I10" s="54"/>
      <c r="J10" s="56"/>
      <c r="K10" s="66">
        <v>0</v>
      </c>
    </row>
    <row r="11" spans="1:11" x14ac:dyDescent="0.25">
      <c r="A11" s="50">
        <f t="shared" ref="A11:A36" si="0">+A10+1</f>
        <v>41248</v>
      </c>
      <c r="B11" s="54"/>
      <c r="C11" s="55"/>
      <c r="D11" s="55"/>
      <c r="E11" s="55"/>
      <c r="F11" s="56"/>
      <c r="G11" s="64">
        <v>229.16580555555555</v>
      </c>
      <c r="H11" s="64">
        <v>7.9005346784833002</v>
      </c>
      <c r="I11" s="54"/>
      <c r="J11" s="56"/>
      <c r="K11" s="66">
        <v>0</v>
      </c>
    </row>
    <row r="12" spans="1:11" x14ac:dyDescent="0.25">
      <c r="A12" s="50">
        <f t="shared" si="0"/>
        <v>41249</v>
      </c>
      <c r="B12" s="54"/>
      <c r="C12" s="55"/>
      <c r="D12" s="55"/>
      <c r="E12" s="55"/>
      <c r="F12" s="56"/>
      <c r="G12" s="64">
        <v>230.88124444444443</v>
      </c>
      <c r="H12" s="64">
        <v>7.6833043181770018</v>
      </c>
      <c r="I12" s="54"/>
      <c r="J12" s="56"/>
      <c r="K12" s="66">
        <v>0</v>
      </c>
    </row>
    <row r="13" spans="1:11" x14ac:dyDescent="0.25">
      <c r="A13" s="50">
        <f t="shared" si="0"/>
        <v>41250</v>
      </c>
      <c r="B13" s="54"/>
      <c r="C13" s="55"/>
      <c r="D13" s="55"/>
      <c r="E13" s="55"/>
      <c r="F13" s="56"/>
      <c r="G13" s="64">
        <v>233.99242222222219</v>
      </c>
      <c r="H13" s="64">
        <v>8.3943590199576672</v>
      </c>
      <c r="I13" s="54"/>
      <c r="J13" s="56"/>
      <c r="K13" s="66">
        <v>0</v>
      </c>
    </row>
    <row r="14" spans="1:11" x14ac:dyDescent="0.25">
      <c r="A14" s="50">
        <f t="shared" si="0"/>
        <v>41251</v>
      </c>
      <c r="B14" s="54"/>
      <c r="C14" s="55"/>
      <c r="D14" s="55"/>
      <c r="E14" s="55"/>
      <c r="F14" s="56"/>
      <c r="G14" s="64">
        <v>231.14473888888887</v>
      </c>
      <c r="H14" s="64">
        <v>8.0090431844596406</v>
      </c>
      <c r="I14" s="54"/>
      <c r="J14" s="56"/>
      <c r="K14" s="66">
        <v>0</v>
      </c>
    </row>
    <row r="15" spans="1:11" x14ac:dyDescent="0.25">
      <c r="A15" s="50">
        <f t="shared" si="0"/>
        <v>41252</v>
      </c>
      <c r="B15" s="54"/>
      <c r="C15" s="55"/>
      <c r="D15" s="55"/>
      <c r="E15" s="55"/>
      <c r="F15" s="56"/>
      <c r="G15" s="64">
        <v>229.42236666666665</v>
      </c>
      <c r="H15" s="64">
        <v>8.0704503671019499</v>
      </c>
      <c r="I15" s="54"/>
      <c r="J15" s="56"/>
      <c r="K15" s="66">
        <v>0</v>
      </c>
    </row>
    <row r="16" spans="1:11" x14ac:dyDescent="0.25">
      <c r="A16" s="50">
        <f t="shared" si="0"/>
        <v>41253</v>
      </c>
      <c r="B16" s="54"/>
      <c r="C16" s="55"/>
      <c r="D16" s="55"/>
      <c r="E16" s="55"/>
      <c r="F16" s="56"/>
      <c r="G16" s="64">
        <v>231.18222777777777</v>
      </c>
      <c r="H16" s="64">
        <v>7.372972200207152</v>
      </c>
      <c r="I16" s="54"/>
      <c r="J16" s="56"/>
      <c r="K16" s="66">
        <v>0</v>
      </c>
    </row>
    <row r="17" spans="1:11" x14ac:dyDescent="0.25">
      <c r="A17" s="50">
        <f t="shared" si="0"/>
        <v>41254</v>
      </c>
      <c r="B17" s="54"/>
      <c r="C17" s="55"/>
      <c r="D17" s="55"/>
      <c r="E17" s="55"/>
      <c r="F17" s="56"/>
      <c r="G17" s="64">
        <v>230.74368888888887</v>
      </c>
      <c r="H17" s="64">
        <v>7.3412706141901589</v>
      </c>
      <c r="I17" s="54"/>
      <c r="J17" s="56"/>
      <c r="K17" s="66">
        <v>0</v>
      </c>
    </row>
    <row r="18" spans="1:11" x14ac:dyDescent="0.25">
      <c r="A18" s="50">
        <f t="shared" si="0"/>
        <v>41255</v>
      </c>
      <c r="B18" s="54"/>
      <c r="C18" s="55"/>
      <c r="D18" s="55"/>
      <c r="E18" s="55"/>
      <c r="F18" s="56"/>
      <c r="G18" s="64">
        <v>233.00543888888888</v>
      </c>
      <c r="H18" s="64">
        <v>6.5782775538942531</v>
      </c>
      <c r="I18" s="54"/>
      <c r="J18" s="56"/>
      <c r="K18" s="66">
        <v>0</v>
      </c>
    </row>
    <row r="19" spans="1:11" x14ac:dyDescent="0.25">
      <c r="A19" s="50">
        <f t="shared" si="0"/>
        <v>41256</v>
      </c>
      <c r="B19" s="54"/>
      <c r="C19" s="55"/>
      <c r="D19" s="55"/>
      <c r="E19" s="55"/>
      <c r="F19" s="56"/>
      <c r="G19" s="64">
        <v>234.00232777777774</v>
      </c>
      <c r="H19" s="64">
        <v>6.3681260786808584</v>
      </c>
      <c r="I19" s="54"/>
      <c r="J19" s="56"/>
      <c r="K19" s="66">
        <v>0</v>
      </c>
    </row>
    <row r="20" spans="1:11" x14ac:dyDescent="0.25">
      <c r="A20" s="50">
        <f t="shared" si="0"/>
        <v>41257</v>
      </c>
      <c r="B20" s="54"/>
      <c r="C20" s="55"/>
      <c r="D20" s="55"/>
      <c r="E20" s="55"/>
      <c r="F20" s="56"/>
      <c r="G20" s="64">
        <v>233.77346111111109</v>
      </c>
      <c r="H20" s="64">
        <v>6.867177670795769</v>
      </c>
      <c r="I20" s="54"/>
      <c r="J20" s="56"/>
      <c r="K20" s="66">
        <v>0</v>
      </c>
    </row>
    <row r="21" spans="1:11" x14ac:dyDescent="0.25">
      <c r="A21" s="50">
        <f t="shared" si="0"/>
        <v>41258</v>
      </c>
      <c r="B21" s="54"/>
      <c r="C21" s="55"/>
      <c r="D21" s="55"/>
      <c r="E21" s="55"/>
      <c r="F21" s="56"/>
      <c r="G21" s="64">
        <v>231.17081111111111</v>
      </c>
      <c r="H21" s="64">
        <v>6.891677551688594</v>
      </c>
      <c r="I21" s="54"/>
      <c r="J21" s="56"/>
      <c r="K21" s="66">
        <v>0</v>
      </c>
    </row>
    <row r="22" spans="1:11" x14ac:dyDescent="0.25">
      <c r="A22" s="50">
        <f t="shared" si="0"/>
        <v>41259</v>
      </c>
      <c r="B22" s="54"/>
      <c r="C22" s="55"/>
      <c r="D22" s="55"/>
      <c r="E22" s="55"/>
      <c r="F22" s="56"/>
      <c r="G22" s="64">
        <v>227.24245555555552</v>
      </c>
      <c r="H22" s="64">
        <v>5.936859155050235</v>
      </c>
      <c r="I22" s="54"/>
      <c r="J22" s="56"/>
      <c r="K22" s="66">
        <v>0</v>
      </c>
    </row>
    <row r="23" spans="1:11" x14ac:dyDescent="0.25">
      <c r="A23" s="50">
        <f t="shared" si="0"/>
        <v>41260</v>
      </c>
      <c r="B23" s="54"/>
      <c r="C23" s="55"/>
      <c r="D23" s="55"/>
      <c r="E23" s="55"/>
      <c r="F23" s="56"/>
      <c r="G23" s="64">
        <v>232.61870555555552</v>
      </c>
      <c r="H23" s="64">
        <v>6.4273392052814691</v>
      </c>
      <c r="I23" s="54"/>
      <c r="J23" s="56"/>
      <c r="K23" s="66">
        <v>0</v>
      </c>
    </row>
    <row r="24" spans="1:11" x14ac:dyDescent="0.25">
      <c r="A24" s="50">
        <f t="shared" si="0"/>
        <v>41261</v>
      </c>
      <c r="B24" s="54"/>
      <c r="C24" s="55"/>
      <c r="D24" s="55"/>
      <c r="E24" s="55"/>
      <c r="F24" s="56"/>
      <c r="G24" s="64">
        <v>230.84825555555554</v>
      </c>
      <c r="H24" s="64">
        <v>5.9136714617411288</v>
      </c>
      <c r="I24" s="54"/>
      <c r="J24" s="56"/>
      <c r="K24" s="66">
        <v>0</v>
      </c>
    </row>
    <row r="25" spans="1:11" x14ac:dyDescent="0.25">
      <c r="A25" s="50">
        <f t="shared" si="0"/>
        <v>41262</v>
      </c>
      <c r="B25" s="54"/>
      <c r="C25" s="55"/>
      <c r="D25" s="55"/>
      <c r="E25" s="55"/>
      <c r="F25" s="56"/>
      <c r="G25" s="64">
        <v>230.48610555555553</v>
      </c>
      <c r="H25" s="64">
        <v>5.8879980922349722</v>
      </c>
      <c r="I25" s="54"/>
      <c r="J25" s="56"/>
      <c r="K25" s="66">
        <v>0</v>
      </c>
    </row>
    <row r="26" spans="1:11" x14ac:dyDescent="0.25">
      <c r="A26" s="50">
        <f t="shared" si="0"/>
        <v>41263</v>
      </c>
      <c r="B26" s="54"/>
      <c r="C26" s="55"/>
      <c r="D26" s="55"/>
      <c r="E26" s="55"/>
      <c r="F26" s="56"/>
      <c r="G26" s="64">
        <v>232.52684444444441</v>
      </c>
      <c r="H26" s="64">
        <v>4.9143421299802545</v>
      </c>
      <c r="I26" s="54"/>
      <c r="J26" s="56"/>
      <c r="K26" s="66">
        <v>0</v>
      </c>
    </row>
    <row r="27" spans="1:11" x14ac:dyDescent="0.25">
      <c r="A27" s="50">
        <f t="shared" si="0"/>
        <v>41264</v>
      </c>
      <c r="B27" s="54"/>
      <c r="C27" s="55"/>
      <c r="D27" s="55"/>
      <c r="E27" s="55"/>
      <c r="F27" s="56"/>
      <c r="G27" s="64">
        <v>234.29834444444441</v>
      </c>
      <c r="H27" s="64">
        <v>4.8958906014760331</v>
      </c>
      <c r="I27" s="54"/>
      <c r="J27" s="56"/>
      <c r="K27" s="66">
        <v>0</v>
      </c>
    </row>
    <row r="28" spans="1:11" x14ac:dyDescent="0.25">
      <c r="A28" s="50">
        <f t="shared" si="0"/>
        <v>41265</v>
      </c>
      <c r="B28" s="54"/>
      <c r="C28" s="55"/>
      <c r="D28" s="55"/>
      <c r="E28" s="55"/>
      <c r="F28" s="56"/>
      <c r="G28" s="64">
        <v>232.35928888888887</v>
      </c>
      <c r="H28" s="64">
        <v>6.61099962248041</v>
      </c>
      <c r="I28" s="54"/>
      <c r="J28" s="56"/>
      <c r="K28" s="66">
        <v>0</v>
      </c>
    </row>
    <row r="29" spans="1:11" x14ac:dyDescent="0.25">
      <c r="A29" s="50">
        <f t="shared" si="0"/>
        <v>41266</v>
      </c>
      <c r="B29" s="54"/>
      <c r="C29" s="55"/>
      <c r="D29" s="55"/>
      <c r="E29" s="55"/>
      <c r="F29" s="56"/>
      <c r="G29" s="64">
        <v>231.82104999999999</v>
      </c>
      <c r="H29" s="88">
        <v>6.7740383466084788</v>
      </c>
      <c r="I29" s="54"/>
      <c r="J29" s="56"/>
      <c r="K29" s="66">
        <v>0</v>
      </c>
    </row>
    <row r="30" spans="1:11" x14ac:dyDescent="0.25">
      <c r="A30" s="50">
        <f t="shared" si="0"/>
        <v>41267</v>
      </c>
      <c r="B30" s="54"/>
      <c r="C30" s="55"/>
      <c r="D30" s="55"/>
      <c r="E30" s="55"/>
      <c r="F30" s="56"/>
      <c r="G30" s="64">
        <v>229.49011666666664</v>
      </c>
      <c r="H30" s="64">
        <v>7.2062245743783562</v>
      </c>
      <c r="I30" s="54"/>
      <c r="J30" s="56"/>
      <c r="K30" s="66">
        <v>0</v>
      </c>
    </row>
    <row r="31" spans="1:11" x14ac:dyDescent="0.25">
      <c r="A31" s="50">
        <f t="shared" si="0"/>
        <v>41268</v>
      </c>
      <c r="B31" s="54"/>
      <c r="C31" s="55"/>
      <c r="D31" s="55"/>
      <c r="E31" s="55"/>
      <c r="F31" s="56"/>
      <c r="G31" s="64">
        <v>231.72205555555553</v>
      </c>
      <c r="H31" s="64">
        <v>7.4357416597507964</v>
      </c>
      <c r="I31" s="54"/>
      <c r="J31" s="56"/>
      <c r="K31" s="66">
        <v>0</v>
      </c>
    </row>
    <row r="32" spans="1:11" x14ac:dyDescent="0.25">
      <c r="A32" s="50">
        <f t="shared" si="0"/>
        <v>41269</v>
      </c>
      <c r="B32" s="54"/>
      <c r="C32" s="55"/>
      <c r="D32" s="55"/>
      <c r="E32" s="55"/>
      <c r="F32" s="56"/>
      <c r="G32" s="64">
        <v>230.81410555555553</v>
      </c>
      <c r="H32" s="64">
        <v>7.1621639887491861</v>
      </c>
      <c r="I32" s="54"/>
      <c r="J32" s="56"/>
      <c r="K32" s="66">
        <v>0</v>
      </c>
    </row>
    <row r="33" spans="1:11" x14ac:dyDescent="0.25">
      <c r="A33" s="50">
        <f t="shared" si="0"/>
        <v>41270</v>
      </c>
      <c r="B33" s="54"/>
      <c r="C33" s="55"/>
      <c r="D33" s="55"/>
      <c r="E33" s="55"/>
      <c r="F33" s="56"/>
      <c r="G33" s="64">
        <v>231.32233333333332</v>
      </c>
      <c r="H33" s="64">
        <v>7.5516852696736656</v>
      </c>
      <c r="I33" s="54"/>
      <c r="J33" s="56"/>
      <c r="K33" s="66">
        <v>0</v>
      </c>
    </row>
    <row r="34" spans="1:11" x14ac:dyDescent="0.25">
      <c r="A34" s="50">
        <f t="shared" si="0"/>
        <v>41271</v>
      </c>
      <c r="B34" s="54"/>
      <c r="C34" s="55"/>
      <c r="D34" s="55"/>
      <c r="E34" s="55"/>
      <c r="F34" s="56"/>
      <c r="G34" s="64">
        <v>230.35298888888889</v>
      </c>
      <c r="H34" s="64">
        <v>6.9950771546256965</v>
      </c>
      <c r="I34" s="54"/>
      <c r="J34" s="56"/>
      <c r="K34" s="66">
        <v>0</v>
      </c>
    </row>
    <row r="35" spans="1:11" x14ac:dyDescent="0.25">
      <c r="A35" s="50">
        <f t="shared" si="0"/>
        <v>41272</v>
      </c>
      <c r="B35" s="54"/>
      <c r="C35" s="55"/>
      <c r="D35" s="55"/>
      <c r="E35" s="55"/>
      <c r="F35" s="56"/>
      <c r="G35" s="64">
        <v>232.42468888888885</v>
      </c>
      <c r="H35" s="64">
        <v>6.1935378419306728</v>
      </c>
      <c r="I35" s="54"/>
      <c r="J35" s="56"/>
      <c r="K35" s="66">
        <v>0</v>
      </c>
    </row>
    <row r="36" spans="1:11" x14ac:dyDescent="0.25">
      <c r="A36" s="50">
        <f t="shared" si="0"/>
        <v>41273</v>
      </c>
      <c r="B36" s="54"/>
      <c r="C36" s="55"/>
      <c r="D36" s="55"/>
      <c r="E36" s="55"/>
      <c r="F36" s="56"/>
      <c r="G36" s="64">
        <v>233.1136222222222</v>
      </c>
      <c r="H36" s="64">
        <v>6.4377599273011166</v>
      </c>
      <c r="I36" s="54"/>
      <c r="J36" s="56"/>
      <c r="K36" s="66">
        <v>0</v>
      </c>
    </row>
    <row r="37" spans="1:11" x14ac:dyDescent="0.25">
      <c r="A37" s="67">
        <v>41274</v>
      </c>
      <c r="B37" s="68"/>
      <c r="C37" s="69"/>
      <c r="D37" s="69"/>
      <c r="E37" s="69"/>
      <c r="F37" s="70"/>
      <c r="G37" s="71">
        <v>234.19163888888886</v>
      </c>
      <c r="H37" s="71">
        <v>7.2460472208208158</v>
      </c>
      <c r="I37" s="68"/>
      <c r="J37" s="70"/>
      <c r="K37" s="84">
        <v>0</v>
      </c>
    </row>
    <row r="38" spans="1:1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1:11" ht="15.75" thickBot="1" x14ac:dyDescent="0.3">
      <c r="A39" s="42" t="s">
        <v>19</v>
      </c>
      <c r="B39" s="21"/>
      <c r="C39" s="43"/>
      <c r="D39" s="43"/>
      <c r="E39" s="43"/>
      <c r="F39" s="43"/>
      <c r="G39" s="43">
        <f>+MIN(G7:G37)</f>
        <v>227.24245555555552</v>
      </c>
      <c r="H39" s="43">
        <f>+MIN(H7:H37)</f>
        <v>4.8958906014760331</v>
      </c>
      <c r="I39" s="43"/>
      <c r="J39" s="43"/>
      <c r="K39" s="43">
        <f>+MIN(K7:K37)</f>
        <v>0</v>
      </c>
    </row>
    <row r="40" spans="1:11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x14ac:dyDescent="0.25">
      <c r="A41" s="20" t="s">
        <v>23</v>
      </c>
      <c r="B41" s="127"/>
      <c r="C41" s="128"/>
      <c r="D41" s="128"/>
      <c r="E41" s="128"/>
      <c r="F41" s="128"/>
      <c r="G41" s="128"/>
      <c r="H41" s="128"/>
      <c r="I41" s="128"/>
      <c r="J41" s="128"/>
      <c r="K41" s="129"/>
    </row>
    <row r="42" spans="1:11" x14ac:dyDescent="0.25">
      <c r="A42" s="18"/>
      <c r="B42" s="130"/>
      <c r="C42" s="131"/>
      <c r="D42" s="131"/>
      <c r="E42" s="131"/>
      <c r="F42" s="131"/>
      <c r="G42" s="131"/>
      <c r="H42" s="131"/>
      <c r="I42" s="131"/>
      <c r="J42" s="131"/>
      <c r="K42" s="132"/>
    </row>
    <row r="43" spans="1:11" x14ac:dyDescent="0.25">
      <c r="A43" s="18"/>
      <c r="B43" s="130"/>
      <c r="C43" s="131"/>
      <c r="D43" s="131"/>
      <c r="E43" s="131"/>
      <c r="F43" s="131"/>
      <c r="G43" s="131"/>
      <c r="H43" s="131"/>
      <c r="I43" s="131"/>
      <c r="J43" s="131"/>
      <c r="K43" s="132"/>
    </row>
    <row r="44" spans="1:11" x14ac:dyDescent="0.25">
      <c r="A44" s="18"/>
      <c r="B44" s="130"/>
      <c r="C44" s="131"/>
      <c r="D44" s="131"/>
      <c r="E44" s="131"/>
      <c r="F44" s="131"/>
      <c r="G44" s="131"/>
      <c r="H44" s="131"/>
      <c r="I44" s="131"/>
      <c r="J44" s="131"/>
      <c r="K44" s="132"/>
    </row>
    <row r="45" spans="1:11" x14ac:dyDescent="0.25">
      <c r="A45" s="18"/>
      <c r="B45" s="133"/>
      <c r="C45" s="134"/>
      <c r="D45" s="134"/>
      <c r="E45" s="134"/>
      <c r="F45" s="134"/>
      <c r="G45" s="134"/>
      <c r="H45" s="134"/>
      <c r="I45" s="134"/>
      <c r="J45" s="134"/>
      <c r="K45" s="135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Gloria a Dios</vt:lpstr>
      <vt:lpstr>Máximos GAD</vt:lpstr>
      <vt:lpstr>Mínimos GAD</vt:lpstr>
      <vt:lpstr>Samalayuca</vt:lpstr>
      <vt:lpstr>Máximos Sam</vt:lpstr>
      <vt:lpstr>Mínimos Sam</vt:lpstr>
      <vt:lpstr>'Gloria a Dios'!Área_de_impresión</vt:lpstr>
      <vt:lpstr>'Máximos GAD'!Área_de_impresión</vt:lpstr>
      <vt:lpstr>'Máximos Sam'!Área_de_impresión</vt:lpstr>
      <vt:lpstr>'Mínimos GAD'!Área_de_impresión</vt:lpstr>
      <vt:lpstr>'Mínimos Sam'!Área_de_impresión</vt:lpstr>
      <vt:lpstr>Samalayuca!Área_de_impresión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2015-06-11T18:22:24Z</cp:lastPrinted>
  <dcterms:created xsi:type="dcterms:W3CDTF">2012-06-19T15:23:28Z</dcterms:created>
  <dcterms:modified xsi:type="dcterms:W3CDTF">2015-06-11T18:26:42Z</dcterms:modified>
</cp:coreProperties>
</file>