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4\"/>
    </mc:Choice>
  </mc:AlternateContent>
  <bookViews>
    <workbookView xWindow="10215" yWindow="165" windowWidth="10305" windowHeight="7920" tabRatio="956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Criogénica'!$A$1:$O$53</definedName>
    <definedName name="_xlnm.Print_Area" localSheetId="3">'Caracol Reynosa Arguelles'!$A$1:$O$52</definedName>
    <definedName name="_xlnm.Print_Area" localSheetId="6">'Los Indios'!$A$1:$O$53</definedName>
    <definedName name="_xlnm.Print_Area" localSheetId="1">'Máximos Car Crio'!$A$1:$L$49</definedName>
    <definedName name="_xlnm.Print_Area" localSheetId="4">'Máximos Car Rey'!$A$1:$L$47</definedName>
    <definedName name="_xlnm.Print_Area" localSheetId="7">'Máximos LI'!$A$1:$L$47</definedName>
    <definedName name="_xlnm.Print_Area" localSheetId="2">'Mínimos Car Crio'!$A$1:$L$48</definedName>
    <definedName name="_xlnm.Print_Area" localSheetId="5">'Mínimos Car Rey'!$A$1:$L$49</definedName>
    <definedName name="_xlnm.Print_Area" localSheetId="8">'Mínimos LI'!$A$1:$L$48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M41" i="1" l="1"/>
  <c r="N41" i="1"/>
  <c r="M42" i="1"/>
  <c r="N42" i="1"/>
  <c r="M43" i="1"/>
  <c r="N43" i="1"/>
  <c r="M44" i="1"/>
  <c r="N44" i="1"/>
  <c r="A10" i="4" l="1"/>
  <c r="A10" i="5" s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2" i="5" s="1"/>
  <c r="A23" i="4"/>
  <c r="A23" i="5" s="1"/>
  <c r="A24" i="4"/>
  <c r="A24" i="5" s="1"/>
  <c r="A25" i="4"/>
  <c r="A25" i="5" s="1"/>
  <c r="A26" i="4"/>
  <c r="A26" i="5" s="1"/>
  <c r="A27" i="4"/>
  <c r="A27" i="5" s="1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4" i="5" s="1"/>
  <c r="A35" i="4"/>
  <c r="A35" i="5" s="1"/>
  <c r="A36" i="4"/>
  <c r="A36" i="5" s="1"/>
  <c r="A37" i="4"/>
  <c r="A37" i="5" s="1"/>
  <c r="A38" i="4"/>
  <c r="A38" i="5" s="1"/>
  <c r="A9" i="4"/>
  <c r="A9" i="5" s="1"/>
  <c r="H39" i="6"/>
  <c r="H39" i="7" l="1"/>
  <c r="H39" i="11" l="1"/>
  <c r="G39" i="11"/>
  <c r="K39" i="11"/>
  <c r="K39" i="10"/>
  <c r="H39" i="10"/>
  <c r="G39" i="10"/>
  <c r="K39" i="9" l="1"/>
  <c r="H39" i="9"/>
  <c r="G39" i="9"/>
  <c r="K39" i="7"/>
  <c r="G39" i="7"/>
  <c r="K39" i="6"/>
  <c r="G39" i="6"/>
  <c r="K39" i="8"/>
  <c r="H39" i="8"/>
  <c r="G39" i="8"/>
  <c r="A8" i="4" l="1"/>
  <c r="A8" i="5" s="1"/>
  <c r="N44" i="5"/>
  <c r="M44" i="5"/>
  <c r="N43" i="5"/>
  <c r="M43" i="5"/>
  <c r="N42" i="5"/>
  <c r="M42" i="5"/>
  <c r="N41" i="5"/>
  <c r="M41" i="5"/>
  <c r="N44" i="4"/>
  <c r="M44" i="4"/>
  <c r="N43" i="4"/>
  <c r="M43" i="4"/>
  <c r="N42" i="4"/>
  <c r="M42" i="4"/>
  <c r="N41" i="4"/>
  <c r="M41" i="4"/>
  <c r="G44" i="5" l="1"/>
  <c r="K44" i="5"/>
  <c r="J44" i="5"/>
  <c r="I44" i="5"/>
  <c r="H44" i="5"/>
  <c r="F44" i="5"/>
  <c r="E44" i="5"/>
  <c r="D44" i="5"/>
  <c r="C44" i="5"/>
  <c r="B44" i="5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G41" i="5" l="1"/>
  <c r="G42" i="5"/>
  <c r="G43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<sst xmlns="http://schemas.openxmlformats.org/spreadsheetml/2006/main" count="198" uniqueCount="30">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</sst>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50" applyNumberFormat="0" applyAlignment="0" applyProtection="0"/>
    <xf numFmtId="0" fontId="17" fillId="27" borderId="51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50" applyNumberFormat="0" applyAlignment="0" applyProtection="0"/>
    <xf numFmtId="0" fontId="24" fillId="0" borderId="55" applyNumberFormat="0" applyFill="0" applyAlignment="0" applyProtection="0"/>
    <xf numFmtId="0" fontId="25" fillId="28" borderId="0" applyNumberFormat="0" applyBorder="0" applyAlignment="0" applyProtection="0"/>
    <xf numFmtId="0" fontId="13" fillId="29" borderId="56" applyNumberFormat="0" applyFont="0" applyAlignment="0" applyProtection="0"/>
    <xf numFmtId="0" fontId="26" fillId="26" borderId="57" applyNumberFormat="0" applyAlignment="0" applyProtection="0"/>
    <xf numFmtId="0" fontId="27" fillId="0" borderId="0" applyNumberFormat="0" applyFill="0" applyBorder="0" applyAlignment="0" applyProtection="0"/>
    <xf numFmtId="0" fontId="28" fillId="0" borderId="58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3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34" fillId="0" borderId="0"/>
    <xf numFmtId="43" fontId="34" fillId="0" borderId="0" applyFont="0" applyFill="0" applyBorder="0" applyAlignment="0" applyProtection="0"/>
    <xf numFmtId="0" fontId="11" fillId="0" borderId="0">
      <alignment wrapText="1"/>
    </xf>
    <xf numFmtId="0" fontId="35" fillId="0" borderId="0">
      <alignment wrapText="1"/>
    </xf>
    <xf numFmtId="0" fontId="36" fillId="0" borderId="0"/>
    <xf numFmtId="43" fontId="36" fillId="0" borderId="0" applyFont="0" applyFill="0" applyBorder="0" applyAlignment="0" applyProtection="0"/>
    <xf numFmtId="0" fontId="11" fillId="0" borderId="0">
      <alignment wrapText="1"/>
    </xf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</cellStyleXfs>
  <cellXfs count="231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4" fontId="9" fillId="0" borderId="44" xfId="0" applyNumberFormat="1" applyFont="1" applyFill="1" applyBorder="1" applyAlignment="1" applyProtection="1">
      <alignment horizontal="left"/>
      <protection locked="0"/>
    </xf>
    <xf numFmtId="165" fontId="10" fillId="5" borderId="45" xfId="1" applyNumberFormat="1" applyFont="1" applyFill="1" applyBorder="1" applyAlignment="1" applyProtection="1">
      <alignment horizontal="center" vertical="center"/>
      <protection locked="0"/>
    </xf>
    <xf numFmtId="165" fontId="10" fillId="5" borderId="46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15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35" xfId="31" applyNumberFormat="1" applyFont="1" applyBorder="1" applyAlignment="1" applyProtection="1">
      <alignment horizontal="center" vertical="center"/>
      <protection locked="0"/>
    </xf>
    <xf numFmtId="165" fontId="30" fillId="0" borderId="35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0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165" fontId="30" fillId="0" borderId="7" xfId="47" applyNumberFormat="1" applyFont="1" applyBorder="1" applyAlignment="1" applyProtection="1">
      <alignment horizontal="center" vertical="center"/>
      <protection locked="0"/>
    </xf>
    <xf numFmtId="165" fontId="30" fillId="0" borderId="8" xfId="47" applyNumberFormat="1" applyFont="1" applyBorder="1" applyAlignment="1" applyProtection="1">
      <alignment horizontal="center" vertical="center"/>
      <protection locked="0"/>
    </xf>
    <xf numFmtId="165" fontId="30" fillId="0" borderId="5" xfId="47" applyNumberFormat="1" applyFont="1" applyFill="1" applyBorder="1" applyAlignment="1" applyProtection="1">
      <alignment horizontal="center" vertical="center"/>
      <protection locked="0"/>
    </xf>
    <xf numFmtId="165" fontId="30" fillId="0" borderId="6" xfId="47" applyNumberFormat="1" applyFont="1" applyFill="1" applyBorder="1" applyAlignment="1" applyProtection="1">
      <alignment horizontal="center" vertical="center"/>
      <protection locked="0"/>
    </xf>
    <xf numFmtId="165" fontId="30" fillId="0" borderId="30" xfId="47" applyNumberFormat="1" applyFont="1" applyBorder="1" applyAlignment="1" applyProtection="1">
      <alignment horizontal="center" vertical="center"/>
      <protection locked="0"/>
    </xf>
    <xf numFmtId="165" fontId="30" fillId="0" borderId="27" xfId="47" applyNumberFormat="1" applyFont="1" applyBorder="1" applyAlignment="1" applyProtection="1">
      <alignment horizontal="center" vertical="center"/>
      <protection locked="0"/>
    </xf>
    <xf numFmtId="165" fontId="30" fillId="0" borderId="35" xfId="47" applyNumberFormat="1" applyFont="1" applyBorder="1" applyAlignment="1" applyProtection="1">
      <alignment horizontal="center" vertical="center"/>
      <protection locked="0"/>
    </xf>
    <xf numFmtId="165" fontId="30" fillId="0" borderId="65" xfId="47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47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59" xfId="1" applyNumberFormat="1" applyFont="1" applyFill="1" applyBorder="1" applyAlignment="1" applyProtection="1">
      <alignment horizontal="center" vertical="center"/>
      <protection locked="0"/>
    </xf>
    <xf numFmtId="165" fontId="10" fillId="5" borderId="61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63" xfId="1" applyNumberFormat="1" applyFont="1" applyFill="1" applyBorder="1" applyAlignment="1" applyProtection="1">
      <alignment horizontal="center" vertical="center"/>
      <protection locked="0"/>
    </xf>
    <xf numFmtId="165" fontId="10" fillId="0" borderId="6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5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48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49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69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3"/>
    <cellStyle name="Millares 4" xfId="51"/>
    <cellStyle name="Millares 4 2" xfId="55"/>
    <cellStyle name="Millares 5" xfId="60"/>
    <cellStyle name="Millares 5 2" xfId="67"/>
    <cellStyle name="Millares 6" xfId="64"/>
    <cellStyle name="Neutral 2" xfId="40"/>
    <cellStyle name="Normal" xfId="0" builtinId="0"/>
    <cellStyle name="Normal 2" xfId="3"/>
    <cellStyle name="Normal 2 2" xfId="46"/>
    <cellStyle name="Normal 2 3" xfId="56"/>
    <cellStyle name="Normal 2 3 2" xfId="58"/>
    <cellStyle name="Normal 2 4" xfId="57"/>
    <cellStyle name="Normal 3" xfId="48"/>
    <cellStyle name="Normal 3 2" xfId="52"/>
    <cellStyle name="Normal 3 3" xfId="61"/>
    <cellStyle name="Normal 4" xfId="50"/>
    <cellStyle name="Normal 4 2" xfId="54"/>
    <cellStyle name="Normal 4 3" xfId="62"/>
    <cellStyle name="Normal 4 3 2" xfId="68"/>
    <cellStyle name="Normal 4 4" xfId="65"/>
    <cellStyle name="Normal 5" xfId="59"/>
    <cellStyle name="Normal 5 2" xfId="66"/>
    <cellStyle name="Normal 6" xfId="63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5" zoomScale="60" zoomScaleNormal="100" workbookViewId="0">
      <selection activeCell="J19" sqref="J19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24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76" t="s">
        <v>16</v>
      </c>
      <c r="N7" s="77" t="s">
        <v>17</v>
      </c>
    </row>
    <row r="8" spans="1:14" x14ac:dyDescent="0.25">
      <c r="A8" s="37">
        <v>41699</v>
      </c>
      <c r="B8" s="83">
        <v>93.356800000000007</v>
      </c>
      <c r="C8" s="84">
        <v>1.1311</v>
      </c>
      <c r="D8" s="88">
        <v>0.22270000000000001</v>
      </c>
      <c r="E8" s="88">
        <v>1.3537999999999999</v>
      </c>
      <c r="F8" s="88">
        <v>5.2830000000000004</v>
      </c>
      <c r="G8" s="124">
        <v>204.96729999999999</v>
      </c>
      <c r="H8" s="124">
        <v>6.3103999999999996</v>
      </c>
      <c r="I8" s="70">
        <v>38.7742</v>
      </c>
      <c r="J8" s="70">
        <v>50.374600000000001</v>
      </c>
      <c r="K8" s="126">
        <v>0</v>
      </c>
      <c r="L8" s="21"/>
      <c r="M8" s="41">
        <v>3.5950000000000002</v>
      </c>
      <c r="N8" s="41">
        <v>5.0000000000000001E-3</v>
      </c>
    </row>
    <row r="9" spans="1:14" x14ac:dyDescent="0.25">
      <c r="A9" s="37">
        <f>+A8+1</f>
        <v>41700</v>
      </c>
      <c r="B9" s="83">
        <v>93.610600000000005</v>
      </c>
      <c r="C9" s="84">
        <v>1.1404000000000001</v>
      </c>
      <c r="D9" s="84">
        <v>0.22170000000000001</v>
      </c>
      <c r="E9" s="84">
        <v>1.3621000000000001</v>
      </c>
      <c r="F9" s="84">
        <v>5.0129999999999999</v>
      </c>
      <c r="G9" s="125">
        <v>203.989</v>
      </c>
      <c r="H9" s="125">
        <v>6.3103999999999996</v>
      </c>
      <c r="I9" s="66">
        <v>38.698700000000002</v>
      </c>
      <c r="J9" s="67">
        <v>50.325499999999998</v>
      </c>
      <c r="K9" s="126">
        <v>0</v>
      </c>
      <c r="L9" s="21"/>
      <c r="M9" s="40"/>
      <c r="N9" s="40"/>
    </row>
    <row r="10" spans="1:14" x14ac:dyDescent="0.25">
      <c r="A10" s="37">
        <f>+A9+1</f>
        <v>41701</v>
      </c>
      <c r="B10" s="81">
        <v>93.451700000000002</v>
      </c>
      <c r="C10" s="82">
        <v>1.1403000000000001</v>
      </c>
      <c r="D10" s="82">
        <v>0.221</v>
      </c>
      <c r="E10" s="84">
        <v>1.3613</v>
      </c>
      <c r="F10" s="82">
        <v>5.1689999999999996</v>
      </c>
      <c r="G10" s="125">
        <v>203.4134</v>
      </c>
      <c r="H10" s="125">
        <v>2.1173999999999999</v>
      </c>
      <c r="I10" s="66">
        <v>38.745399999999997</v>
      </c>
      <c r="J10" s="67">
        <v>50.352600000000002</v>
      </c>
      <c r="K10" s="126">
        <v>0</v>
      </c>
      <c r="L10" s="21"/>
      <c r="M10" s="40"/>
      <c r="N10" s="40"/>
    </row>
    <row r="11" spans="1:14" x14ac:dyDescent="0.25">
      <c r="A11" s="37">
        <f t="shared" ref="A11:A38" si="0">+A10+1</f>
        <v>41702</v>
      </c>
      <c r="B11" s="81">
        <v>93.462400000000002</v>
      </c>
      <c r="C11" s="82">
        <v>1.1442000000000001</v>
      </c>
      <c r="D11" s="82">
        <v>0.21970000000000001</v>
      </c>
      <c r="E11" s="84">
        <v>1.3638999999999999</v>
      </c>
      <c r="F11" s="82">
        <v>5.1630000000000003</v>
      </c>
      <c r="G11" s="125">
        <v>203.8219</v>
      </c>
      <c r="H11" s="125">
        <v>0.95350000000000001</v>
      </c>
      <c r="I11" s="66">
        <v>38.738700000000001</v>
      </c>
      <c r="J11" s="67">
        <v>50.346800000000002</v>
      </c>
      <c r="K11" s="126">
        <v>0</v>
      </c>
      <c r="L11" s="21"/>
      <c r="M11" s="40"/>
      <c r="N11" s="40"/>
    </row>
    <row r="12" spans="1:14" x14ac:dyDescent="0.25">
      <c r="A12" s="37">
        <f t="shared" si="0"/>
        <v>41703</v>
      </c>
      <c r="B12" s="81">
        <v>93.489500000000007</v>
      </c>
      <c r="C12" s="82">
        <v>1.1439999999999999</v>
      </c>
      <c r="D12" s="82">
        <v>0.22009999999999999</v>
      </c>
      <c r="E12" s="84">
        <v>1.3641000000000001</v>
      </c>
      <c r="F12" s="82">
        <v>5.1360000000000001</v>
      </c>
      <c r="G12" s="125">
        <v>203.74930000000001</v>
      </c>
      <c r="H12" s="125">
        <v>2.2559</v>
      </c>
      <c r="I12" s="66">
        <v>38.730899999999998</v>
      </c>
      <c r="J12" s="67">
        <v>50.342300000000002</v>
      </c>
      <c r="K12" s="126">
        <v>1.8188</v>
      </c>
      <c r="L12" s="21"/>
      <c r="M12" s="40"/>
      <c r="N12" s="40"/>
    </row>
    <row r="13" spans="1:14" x14ac:dyDescent="0.25">
      <c r="A13" s="37">
        <f t="shared" si="0"/>
        <v>41704</v>
      </c>
      <c r="B13" s="81">
        <v>93.549000000000007</v>
      </c>
      <c r="C13" s="82">
        <v>1.1466000000000001</v>
      </c>
      <c r="D13" s="82">
        <v>0.2198</v>
      </c>
      <c r="E13" s="84">
        <v>1.3664000000000001</v>
      </c>
      <c r="F13" s="82">
        <v>5.0609999999999999</v>
      </c>
      <c r="G13" s="125">
        <v>203.68680000000001</v>
      </c>
      <c r="H13" s="125">
        <v>3.9529000000000001</v>
      </c>
      <c r="I13" s="66">
        <v>38.715800000000002</v>
      </c>
      <c r="J13" s="67">
        <v>50.331800000000001</v>
      </c>
      <c r="K13" s="126">
        <v>1.4496</v>
      </c>
      <c r="L13" s="21"/>
      <c r="M13" s="40"/>
      <c r="N13" s="40"/>
    </row>
    <row r="14" spans="1:14" x14ac:dyDescent="0.25">
      <c r="A14" s="37">
        <f t="shared" si="0"/>
        <v>41705</v>
      </c>
      <c r="B14" s="81">
        <v>93.521100000000004</v>
      </c>
      <c r="C14" s="82">
        <v>1.1455</v>
      </c>
      <c r="D14" s="82">
        <v>0.2208</v>
      </c>
      <c r="E14" s="84">
        <v>1.3663000000000001</v>
      </c>
      <c r="F14" s="82">
        <v>5.0979999999999999</v>
      </c>
      <c r="G14" s="125">
        <v>203.5908</v>
      </c>
      <c r="H14" s="125">
        <v>3.2738</v>
      </c>
      <c r="I14" s="66">
        <v>38.721600000000002</v>
      </c>
      <c r="J14" s="67">
        <v>50.335599999999999</v>
      </c>
      <c r="K14" s="126">
        <v>1.7384999999999999</v>
      </c>
      <c r="L14" s="21"/>
      <c r="M14" s="40"/>
      <c r="N14" s="40"/>
    </row>
    <row r="15" spans="1:14" x14ac:dyDescent="0.25">
      <c r="A15" s="37">
        <f t="shared" si="0"/>
        <v>41706</v>
      </c>
      <c r="B15" s="81">
        <v>93.619299999999996</v>
      </c>
      <c r="C15" s="82">
        <v>1.1400999999999999</v>
      </c>
      <c r="D15" s="82">
        <v>0.2203</v>
      </c>
      <c r="E15" s="84">
        <v>1.3605</v>
      </c>
      <c r="F15" s="82">
        <v>5.0060000000000002</v>
      </c>
      <c r="G15" s="125">
        <v>203.61109999999999</v>
      </c>
      <c r="H15" s="125">
        <v>4.3720999999999997</v>
      </c>
      <c r="I15" s="66">
        <v>38.697099999999999</v>
      </c>
      <c r="J15" s="67">
        <v>50.325299999999999</v>
      </c>
      <c r="K15" s="126">
        <v>2.5737999999999999</v>
      </c>
      <c r="L15" s="21"/>
      <c r="M15" s="40"/>
      <c r="N15" s="40"/>
    </row>
    <row r="16" spans="1:14" x14ac:dyDescent="0.25">
      <c r="A16" s="37">
        <f t="shared" si="0"/>
        <v>41707</v>
      </c>
      <c r="B16" s="81">
        <v>93.572599999999994</v>
      </c>
      <c r="C16" s="82">
        <v>1.1217999999999999</v>
      </c>
      <c r="D16" s="82">
        <v>0.22520000000000001</v>
      </c>
      <c r="E16" s="84">
        <v>1.347</v>
      </c>
      <c r="F16" s="82">
        <v>5.0570000000000004</v>
      </c>
      <c r="G16" s="125">
        <v>203.36859999999999</v>
      </c>
      <c r="H16" s="125">
        <v>3.1543999999999999</v>
      </c>
      <c r="I16" s="66">
        <v>38.722000000000001</v>
      </c>
      <c r="J16" s="67">
        <v>50.350099999999998</v>
      </c>
      <c r="K16" s="126">
        <v>1.5623</v>
      </c>
      <c r="L16" s="21"/>
      <c r="M16" s="40"/>
      <c r="N16" s="40"/>
    </row>
    <row r="17" spans="1:14" x14ac:dyDescent="0.25">
      <c r="A17" s="37">
        <f t="shared" si="0"/>
        <v>41708</v>
      </c>
      <c r="B17" s="81">
        <v>93.718299999999999</v>
      </c>
      <c r="C17" s="82">
        <v>1.1444000000000001</v>
      </c>
      <c r="D17" s="82">
        <v>0.221</v>
      </c>
      <c r="E17" s="84">
        <v>1.3653999999999999</v>
      </c>
      <c r="F17" s="82">
        <v>4.8970000000000002</v>
      </c>
      <c r="G17" s="125">
        <v>203.5849</v>
      </c>
      <c r="H17" s="125">
        <v>3.2583000000000002</v>
      </c>
      <c r="I17" s="66">
        <v>38.667200000000001</v>
      </c>
      <c r="J17" s="67">
        <v>50.305100000000003</v>
      </c>
      <c r="K17" s="126">
        <v>0.2545</v>
      </c>
      <c r="L17" s="21"/>
      <c r="M17" s="40"/>
      <c r="N17" s="40"/>
    </row>
    <row r="18" spans="1:14" x14ac:dyDescent="0.25">
      <c r="A18" s="37">
        <f t="shared" si="0"/>
        <v>41709</v>
      </c>
      <c r="B18" s="81">
        <v>93.363500000000002</v>
      </c>
      <c r="C18" s="82">
        <v>1.1445000000000001</v>
      </c>
      <c r="D18" s="82">
        <v>0.21940000000000001</v>
      </c>
      <c r="E18" s="84">
        <v>1.3640000000000001</v>
      </c>
      <c r="F18" s="82">
        <v>5.2619999999999996</v>
      </c>
      <c r="G18" s="125">
        <v>203.0498</v>
      </c>
      <c r="H18" s="125">
        <v>4.1643999999999997</v>
      </c>
      <c r="I18" s="66">
        <v>38.766599999999997</v>
      </c>
      <c r="J18" s="67">
        <v>50.362499999999997</v>
      </c>
      <c r="K18" s="126">
        <v>0.2238</v>
      </c>
      <c r="L18" s="21"/>
      <c r="M18" s="40"/>
      <c r="N18" s="40"/>
    </row>
    <row r="19" spans="1:14" x14ac:dyDescent="0.25">
      <c r="A19" s="37">
        <f t="shared" si="0"/>
        <v>41710</v>
      </c>
      <c r="B19" s="81">
        <v>93.574700000000007</v>
      </c>
      <c r="C19" s="82">
        <v>1.1491</v>
      </c>
      <c r="D19" s="82">
        <v>0.2203</v>
      </c>
      <c r="E19" s="84">
        <v>1.3694</v>
      </c>
      <c r="F19" s="82">
        <v>5.0380000000000003</v>
      </c>
      <c r="G19" s="125">
        <v>203.9658</v>
      </c>
      <c r="H19" s="125">
        <v>4.8352000000000004</v>
      </c>
      <c r="I19" s="66">
        <v>38.705100000000002</v>
      </c>
      <c r="J19" s="67">
        <v>50.323799999999999</v>
      </c>
      <c r="K19" s="126">
        <v>0.88660000000000005</v>
      </c>
      <c r="L19" s="21"/>
      <c r="M19" s="40"/>
      <c r="N19" s="40"/>
    </row>
    <row r="20" spans="1:14" x14ac:dyDescent="0.25">
      <c r="A20" s="37">
        <f t="shared" si="0"/>
        <v>41711</v>
      </c>
      <c r="B20" s="81">
        <v>93.589299999999994</v>
      </c>
      <c r="C20" s="82">
        <v>1.1426000000000001</v>
      </c>
      <c r="D20" s="82">
        <v>0.2213</v>
      </c>
      <c r="E20" s="84">
        <v>1.3638999999999999</v>
      </c>
      <c r="F20" s="82">
        <v>5.0350000000000001</v>
      </c>
      <c r="G20" s="125">
        <v>203.47030000000001</v>
      </c>
      <c r="H20" s="125">
        <v>4.3494000000000002</v>
      </c>
      <c r="I20" s="66">
        <v>38.703000000000003</v>
      </c>
      <c r="J20" s="67">
        <v>50.326700000000002</v>
      </c>
      <c r="K20" s="126">
        <v>1.1459999999999999</v>
      </c>
      <c r="L20" s="21"/>
      <c r="M20" s="40"/>
      <c r="N20" s="40"/>
    </row>
    <row r="21" spans="1:14" x14ac:dyDescent="0.25">
      <c r="A21" s="37">
        <f t="shared" si="0"/>
        <v>41712</v>
      </c>
      <c r="B21" s="81">
        <v>93.616900000000001</v>
      </c>
      <c r="C21" s="82">
        <v>1.1400999999999999</v>
      </c>
      <c r="D21" s="82">
        <v>0.22259999999999999</v>
      </c>
      <c r="E21" s="84">
        <v>1.3627</v>
      </c>
      <c r="F21" s="82">
        <v>5.0019999999999998</v>
      </c>
      <c r="G21" s="125">
        <v>203.38290000000001</v>
      </c>
      <c r="H21" s="125">
        <v>4.6718999999999999</v>
      </c>
      <c r="I21" s="66">
        <v>38.697499999999998</v>
      </c>
      <c r="J21" s="67">
        <v>50.324399999999997</v>
      </c>
      <c r="K21" s="126">
        <v>1.4539</v>
      </c>
      <c r="L21" s="21"/>
      <c r="M21" s="40"/>
      <c r="N21" s="40"/>
    </row>
    <row r="22" spans="1:14" x14ac:dyDescent="0.25">
      <c r="A22" s="37">
        <f t="shared" si="0"/>
        <v>41713</v>
      </c>
      <c r="B22" s="81">
        <v>93.472200000000001</v>
      </c>
      <c r="C22" s="82">
        <v>1.1396999999999999</v>
      </c>
      <c r="D22" s="82">
        <v>0.21690000000000001</v>
      </c>
      <c r="E22" s="84">
        <v>1.3566</v>
      </c>
      <c r="F22" s="82">
        <v>5.1479999999999997</v>
      </c>
      <c r="G22" s="125">
        <v>203.35120000000001</v>
      </c>
      <c r="H22" s="125">
        <v>4.5010000000000003</v>
      </c>
      <c r="I22" s="66">
        <v>38.744</v>
      </c>
      <c r="J22" s="67">
        <v>50.353999999999999</v>
      </c>
      <c r="K22" s="126">
        <v>1.8929</v>
      </c>
      <c r="L22" s="21"/>
      <c r="M22" s="40"/>
      <c r="N22" s="40"/>
    </row>
    <row r="23" spans="1:14" x14ac:dyDescent="0.25">
      <c r="A23" s="37">
        <f t="shared" si="0"/>
        <v>41714</v>
      </c>
      <c r="B23" s="81">
        <v>93.663499999999999</v>
      </c>
      <c r="C23" s="82">
        <v>1.1414</v>
      </c>
      <c r="D23" s="82">
        <v>0.21929999999999999</v>
      </c>
      <c r="E23" s="84">
        <v>1.3607</v>
      </c>
      <c r="F23" s="82">
        <v>4.9429999999999996</v>
      </c>
      <c r="G23" s="125">
        <v>203.76580000000001</v>
      </c>
      <c r="H23" s="125">
        <v>4.7205000000000004</v>
      </c>
      <c r="I23" s="66">
        <v>38.689799999999998</v>
      </c>
      <c r="J23" s="67">
        <v>50.320700000000002</v>
      </c>
      <c r="K23" s="126">
        <v>0.88529999999999998</v>
      </c>
      <c r="L23" s="21"/>
      <c r="M23" s="40"/>
      <c r="N23" s="40"/>
    </row>
    <row r="24" spans="1:14" x14ac:dyDescent="0.25">
      <c r="A24" s="37">
        <f t="shared" si="0"/>
        <v>41715</v>
      </c>
      <c r="B24" s="81">
        <v>93.472700000000003</v>
      </c>
      <c r="C24" s="82">
        <v>1.1396999999999999</v>
      </c>
      <c r="D24" s="82">
        <v>0.22020000000000001</v>
      </c>
      <c r="E24" s="84">
        <v>1.3599000000000001</v>
      </c>
      <c r="F24" s="82">
        <v>5.1529999999999996</v>
      </c>
      <c r="G24" s="125">
        <v>203.47130000000001</v>
      </c>
      <c r="H24" s="125">
        <v>4.0446</v>
      </c>
      <c r="I24" s="66">
        <v>38.739400000000003</v>
      </c>
      <c r="J24" s="67">
        <v>50.350099999999998</v>
      </c>
      <c r="K24" s="126">
        <v>0.5827</v>
      </c>
      <c r="L24" s="21"/>
      <c r="M24" s="40"/>
      <c r="N24" s="40"/>
    </row>
    <row r="25" spans="1:14" x14ac:dyDescent="0.25">
      <c r="A25" s="37">
        <f t="shared" si="0"/>
        <v>41716</v>
      </c>
      <c r="B25" s="81">
        <v>93.622799999999998</v>
      </c>
      <c r="C25" s="82">
        <v>1.1519999999999999</v>
      </c>
      <c r="D25" s="82">
        <v>0.2177</v>
      </c>
      <c r="E25" s="84">
        <v>1.3696999999999999</v>
      </c>
      <c r="F25" s="82">
        <v>4.9950000000000001</v>
      </c>
      <c r="G25" s="125">
        <v>203.66810000000001</v>
      </c>
      <c r="H25" s="125">
        <v>4.1531000000000002</v>
      </c>
      <c r="I25" s="66">
        <v>38.689399999999999</v>
      </c>
      <c r="J25" s="67">
        <v>50.313899999999997</v>
      </c>
      <c r="K25" s="126">
        <v>0.91459999999999997</v>
      </c>
      <c r="L25" s="21"/>
      <c r="M25" s="40"/>
      <c r="N25" s="40"/>
    </row>
    <row r="26" spans="1:14" x14ac:dyDescent="0.25">
      <c r="A26" s="37">
        <f t="shared" si="0"/>
        <v>41717</v>
      </c>
      <c r="B26" s="81">
        <v>93.488</v>
      </c>
      <c r="C26" s="82">
        <v>1.149</v>
      </c>
      <c r="D26" s="82">
        <v>0.21829999999999999</v>
      </c>
      <c r="E26" s="84">
        <v>1.3673999999999999</v>
      </c>
      <c r="F26" s="82">
        <v>5.1360000000000001</v>
      </c>
      <c r="G26" s="125">
        <v>203.29920000000001</v>
      </c>
      <c r="H26" s="125">
        <v>4.6033999999999997</v>
      </c>
      <c r="I26" s="66">
        <v>38.728299999999997</v>
      </c>
      <c r="J26" s="67">
        <v>50.338000000000001</v>
      </c>
      <c r="K26" s="126">
        <v>0.97919999999999996</v>
      </c>
      <c r="L26" s="21"/>
      <c r="M26" s="40"/>
      <c r="N26" s="40"/>
    </row>
    <row r="27" spans="1:14" x14ac:dyDescent="0.25">
      <c r="A27" s="37">
        <f t="shared" si="0"/>
        <v>41718</v>
      </c>
      <c r="B27" s="81">
        <v>93.602800000000002</v>
      </c>
      <c r="C27" s="82">
        <v>1.1696</v>
      </c>
      <c r="D27" s="82">
        <v>0.21640000000000001</v>
      </c>
      <c r="E27" s="84">
        <v>1.3859999999999999</v>
      </c>
      <c r="F27" s="82">
        <v>4.9850000000000003</v>
      </c>
      <c r="G27" s="125">
        <v>203.59559999999999</v>
      </c>
      <c r="H27" s="125">
        <v>4.8997000000000002</v>
      </c>
      <c r="I27" s="66">
        <v>38.688099999999999</v>
      </c>
      <c r="J27" s="67">
        <v>50.301699999999997</v>
      </c>
      <c r="K27" s="126">
        <v>2.0975999999999999</v>
      </c>
      <c r="L27" s="21"/>
      <c r="M27" s="40"/>
      <c r="N27" s="40"/>
    </row>
    <row r="28" spans="1:14" x14ac:dyDescent="0.25">
      <c r="A28" s="37">
        <f t="shared" si="0"/>
        <v>41719</v>
      </c>
      <c r="B28" s="81">
        <v>93.5702</v>
      </c>
      <c r="C28" s="82">
        <v>1.1639999999999999</v>
      </c>
      <c r="D28" s="82">
        <v>0.21640000000000001</v>
      </c>
      <c r="E28" s="84">
        <v>1.3804000000000001</v>
      </c>
      <c r="F28" s="82">
        <v>5.0170000000000003</v>
      </c>
      <c r="G28" s="125">
        <v>203.4117</v>
      </c>
      <c r="H28" s="125">
        <v>5.0498000000000003</v>
      </c>
      <c r="I28" s="66">
        <v>38.703200000000002</v>
      </c>
      <c r="J28" s="67">
        <v>50.3142</v>
      </c>
      <c r="K28" s="126">
        <v>2.9462999999999999</v>
      </c>
      <c r="L28" s="21"/>
      <c r="M28" s="40"/>
      <c r="N28" s="40"/>
    </row>
    <row r="29" spans="1:14" x14ac:dyDescent="0.25">
      <c r="A29" s="37">
        <f t="shared" si="0"/>
        <v>41720</v>
      </c>
      <c r="B29" s="81">
        <v>93.647999999999996</v>
      </c>
      <c r="C29" s="82">
        <v>1.1749000000000001</v>
      </c>
      <c r="D29" s="82">
        <v>0.2157</v>
      </c>
      <c r="E29" s="84">
        <v>1.3905000000000001</v>
      </c>
      <c r="F29" s="82">
        <v>4.9530000000000003</v>
      </c>
      <c r="G29" s="125">
        <v>203.53980000000001</v>
      </c>
      <c r="H29" s="125">
        <v>4.1100000000000003</v>
      </c>
      <c r="I29" s="66">
        <v>38.667400000000001</v>
      </c>
      <c r="J29" s="67">
        <v>50.286700000000003</v>
      </c>
      <c r="K29" s="126">
        <v>3.2919999999999998</v>
      </c>
      <c r="L29" s="21"/>
      <c r="M29" s="40"/>
      <c r="N29" s="40"/>
    </row>
    <row r="30" spans="1:14" x14ac:dyDescent="0.25">
      <c r="A30" s="37">
        <f t="shared" si="0"/>
        <v>41721</v>
      </c>
      <c r="B30" s="81">
        <v>93.667400000000001</v>
      </c>
      <c r="C30" s="82">
        <v>1.1676</v>
      </c>
      <c r="D30" s="82">
        <v>0.2167</v>
      </c>
      <c r="E30" s="84">
        <v>1.3843000000000001</v>
      </c>
      <c r="F30" s="82">
        <v>4.9349999999999996</v>
      </c>
      <c r="G30" s="125">
        <v>203.20009999999999</v>
      </c>
      <c r="H30" s="125">
        <v>4.7766999999999999</v>
      </c>
      <c r="I30" s="66">
        <v>38.667400000000001</v>
      </c>
      <c r="J30" s="67">
        <v>50.2911</v>
      </c>
      <c r="K30" s="126">
        <v>1.6047</v>
      </c>
      <c r="L30" s="21"/>
      <c r="M30" s="40"/>
      <c r="N30" s="40"/>
    </row>
    <row r="31" spans="1:14" x14ac:dyDescent="0.25">
      <c r="A31" s="37">
        <f t="shared" si="0"/>
        <v>41722</v>
      </c>
      <c r="B31" s="81">
        <v>93.644199999999998</v>
      </c>
      <c r="C31" s="82">
        <v>1.1675</v>
      </c>
      <c r="D31" s="82">
        <v>0.21560000000000001</v>
      </c>
      <c r="E31" s="84">
        <v>1.3831</v>
      </c>
      <c r="F31" s="82">
        <v>4.9459999999999997</v>
      </c>
      <c r="G31" s="125">
        <v>203.1807</v>
      </c>
      <c r="H31" s="125">
        <v>4.5124000000000004</v>
      </c>
      <c r="I31" s="66">
        <v>38.678699999999999</v>
      </c>
      <c r="J31" s="67">
        <v>50.298200000000001</v>
      </c>
      <c r="K31" s="126">
        <v>1.9890000000000001</v>
      </c>
      <c r="L31" s="21"/>
      <c r="M31" s="40"/>
      <c r="N31" s="40"/>
    </row>
    <row r="32" spans="1:14" x14ac:dyDescent="0.25">
      <c r="A32" s="37">
        <f t="shared" si="0"/>
        <v>41723</v>
      </c>
      <c r="B32" s="81">
        <v>93.528300000000002</v>
      </c>
      <c r="C32" s="82">
        <v>1.1694</v>
      </c>
      <c r="D32" s="82">
        <v>0.2155</v>
      </c>
      <c r="E32" s="84">
        <v>1.385</v>
      </c>
      <c r="F32" s="82">
        <v>5.0659999999999998</v>
      </c>
      <c r="G32" s="125">
        <v>203.2989</v>
      </c>
      <c r="H32" s="125">
        <v>4.6656000000000004</v>
      </c>
      <c r="I32" s="66">
        <v>38.7087</v>
      </c>
      <c r="J32" s="67">
        <v>50.314100000000003</v>
      </c>
      <c r="K32" s="126">
        <v>2.1040999999999999</v>
      </c>
      <c r="L32" s="21"/>
      <c r="M32" s="40"/>
      <c r="N32" s="40"/>
    </row>
    <row r="33" spans="1:14" x14ac:dyDescent="0.25">
      <c r="A33" s="37">
        <f t="shared" si="0"/>
        <v>41724</v>
      </c>
      <c r="B33" s="81">
        <v>93.588899999999995</v>
      </c>
      <c r="C33" s="82">
        <v>1.1702999999999999</v>
      </c>
      <c r="D33" s="82">
        <v>0.21560000000000001</v>
      </c>
      <c r="E33" s="84">
        <v>1.3858999999999999</v>
      </c>
      <c r="F33" s="82">
        <v>5.0179999999999998</v>
      </c>
      <c r="G33" s="125">
        <v>203.55410000000001</v>
      </c>
      <c r="H33" s="125">
        <v>3.9704999999999999</v>
      </c>
      <c r="I33" s="66">
        <v>38.686799999999998</v>
      </c>
      <c r="J33" s="67">
        <v>50.3</v>
      </c>
      <c r="K33" s="126">
        <v>2.3515000000000001</v>
      </c>
      <c r="L33" s="21"/>
      <c r="M33" s="40"/>
      <c r="N33" s="40"/>
    </row>
    <row r="34" spans="1:14" x14ac:dyDescent="0.25">
      <c r="A34" s="37">
        <f t="shared" si="0"/>
        <v>41725</v>
      </c>
      <c r="B34" s="85">
        <v>93.576400000000007</v>
      </c>
      <c r="C34" s="82">
        <v>1.1752</v>
      </c>
      <c r="D34" s="82">
        <v>0.2235</v>
      </c>
      <c r="E34" s="84">
        <v>1.3987000000000001</v>
      </c>
      <c r="F34" s="82">
        <v>5.0030000000000001</v>
      </c>
      <c r="G34" s="125">
        <v>203.35929999999999</v>
      </c>
      <c r="H34" s="125">
        <v>4.2744</v>
      </c>
      <c r="I34" s="66">
        <v>38.686199999999999</v>
      </c>
      <c r="J34" s="67">
        <v>50.293799999999997</v>
      </c>
      <c r="K34" s="126">
        <v>2.8218999999999999</v>
      </c>
      <c r="L34" s="21"/>
      <c r="M34" s="40"/>
      <c r="N34" s="40"/>
    </row>
    <row r="35" spans="1:14" x14ac:dyDescent="0.25">
      <c r="A35" s="37">
        <f t="shared" si="0"/>
        <v>41726</v>
      </c>
      <c r="B35" s="85">
        <v>93.645700000000005</v>
      </c>
      <c r="C35" s="82">
        <v>1.1803999999999999</v>
      </c>
      <c r="D35" s="82">
        <v>0.23169999999999999</v>
      </c>
      <c r="E35" s="84">
        <v>1.4120999999999999</v>
      </c>
      <c r="F35" s="82">
        <v>4.9329999999999998</v>
      </c>
      <c r="G35" s="125">
        <v>203.41820000000001</v>
      </c>
      <c r="H35" s="125">
        <v>5.0460000000000003</v>
      </c>
      <c r="I35" s="66">
        <v>38.654000000000003</v>
      </c>
      <c r="J35" s="67">
        <v>50.267899999999997</v>
      </c>
      <c r="K35" s="126">
        <v>2.5154999999999998</v>
      </c>
      <c r="L35" s="21"/>
      <c r="M35" s="40"/>
      <c r="N35" s="40"/>
    </row>
    <row r="36" spans="1:14" x14ac:dyDescent="0.25">
      <c r="A36" s="37">
        <f t="shared" si="0"/>
        <v>41727</v>
      </c>
      <c r="B36" s="85">
        <v>93.569699999999997</v>
      </c>
      <c r="C36" s="82">
        <v>1.1819</v>
      </c>
      <c r="D36" s="82">
        <v>0.21629999999999999</v>
      </c>
      <c r="E36" s="84">
        <v>1.3980999999999999</v>
      </c>
      <c r="F36" s="82">
        <v>5.0220000000000002</v>
      </c>
      <c r="G36" s="125">
        <v>203.14179999999999</v>
      </c>
      <c r="H36" s="125">
        <v>4.8860000000000001</v>
      </c>
      <c r="I36" s="66">
        <v>38.685299999999998</v>
      </c>
      <c r="J36" s="67">
        <v>50.291899999999998</v>
      </c>
      <c r="K36" s="126">
        <v>2.1839</v>
      </c>
      <c r="L36" s="21"/>
      <c r="M36" s="40"/>
      <c r="N36" s="40"/>
    </row>
    <row r="37" spans="1:14" x14ac:dyDescent="0.25">
      <c r="A37" s="37">
        <f t="shared" si="0"/>
        <v>41728</v>
      </c>
      <c r="B37" s="85">
        <v>93.679299999999998</v>
      </c>
      <c r="C37" s="82">
        <v>1.1734</v>
      </c>
      <c r="D37" s="82">
        <v>0.21659999999999999</v>
      </c>
      <c r="E37" s="84">
        <v>1.39</v>
      </c>
      <c r="F37" s="82">
        <v>4.9180000000000001</v>
      </c>
      <c r="G37" s="125">
        <v>203.36940000000001</v>
      </c>
      <c r="H37" s="125">
        <v>4.9587000000000003</v>
      </c>
      <c r="I37" s="66">
        <v>38.6601</v>
      </c>
      <c r="J37" s="67">
        <v>50.282899999999998</v>
      </c>
      <c r="K37" s="126">
        <v>1.8032999999999999</v>
      </c>
      <c r="L37" s="21"/>
      <c r="M37" s="40"/>
      <c r="N37" s="40"/>
    </row>
    <row r="38" spans="1:14" ht="15.75" thickBot="1" x14ac:dyDescent="0.3">
      <c r="A38" s="37">
        <f t="shared" si="0"/>
        <v>41729</v>
      </c>
      <c r="B38" s="86">
        <v>93.604299999999995</v>
      </c>
      <c r="C38" s="87">
        <v>1.1737</v>
      </c>
      <c r="D38" s="87">
        <v>0.221</v>
      </c>
      <c r="E38" s="87">
        <v>1.3946000000000001</v>
      </c>
      <c r="F38" s="87">
        <v>4.9909999999999997</v>
      </c>
      <c r="G38" s="125">
        <v>203.08340000000001</v>
      </c>
      <c r="H38" s="125">
        <v>4.7243000000000004</v>
      </c>
      <c r="I38" s="68">
        <v>38.677500000000002</v>
      </c>
      <c r="J38" s="69">
        <v>50.290799999999997</v>
      </c>
      <c r="K38" s="127">
        <v>2.3391000000000002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1">+MIN(B8:B38)</f>
        <v>93.356800000000007</v>
      </c>
      <c r="C41" s="8">
        <f t="shared" si="1"/>
        <v>1.1217999999999999</v>
      </c>
      <c r="D41" s="8">
        <f t="shared" si="1"/>
        <v>0.2155</v>
      </c>
      <c r="E41" s="8">
        <f t="shared" si="1"/>
        <v>1.347</v>
      </c>
      <c r="F41" s="8">
        <f t="shared" si="1"/>
        <v>4.8970000000000002</v>
      </c>
      <c r="G41" s="8">
        <f t="shared" si="1"/>
        <v>203.0498</v>
      </c>
      <c r="H41" s="8">
        <f t="shared" si="1"/>
        <v>0.95350000000000001</v>
      </c>
      <c r="I41" s="8">
        <f t="shared" si="1"/>
        <v>38.654000000000003</v>
      </c>
      <c r="J41" s="8">
        <f t="shared" si="1"/>
        <v>50.267899999999997</v>
      </c>
      <c r="K41" s="30">
        <f t="shared" si="1"/>
        <v>0</v>
      </c>
      <c r="L41" s="9"/>
      <c r="M41" s="22">
        <f>+MIN(M8:M38)</f>
        <v>3.5950000000000002</v>
      </c>
      <c r="N41" s="23">
        <f>+MIN(N8:N38)</f>
        <v>5.0000000000000001E-3</v>
      </c>
    </row>
    <row r="42" spans="1:14" x14ac:dyDescent="0.25">
      <c r="A42" s="10" t="s">
        <v>20</v>
      </c>
      <c r="B42" s="11">
        <f t="shared" ref="B42:K42" si="2">+IF(ISERROR(AVERAGE(B8:B38)),"",AVERAGE(B8:B38))</f>
        <v>93.565809677419367</v>
      </c>
      <c r="C42" s="11">
        <f t="shared" si="2"/>
        <v>1.1536903225806454</v>
      </c>
      <c r="D42" s="11">
        <f t="shared" si="2"/>
        <v>0.21965483870967742</v>
      </c>
      <c r="E42" s="11">
        <f t="shared" si="2"/>
        <v>1.3733483870967742</v>
      </c>
      <c r="F42" s="11">
        <f t="shared" si="2"/>
        <v>5.0445806451612887</v>
      </c>
      <c r="G42" s="11">
        <f t="shared" si="2"/>
        <v>203.52775806451615</v>
      </c>
      <c r="H42" s="11">
        <f t="shared" si="2"/>
        <v>4.2540870967741933</v>
      </c>
      <c r="I42" s="11">
        <f t="shared" si="2"/>
        <v>38.70445483870968</v>
      </c>
      <c r="J42" s="11">
        <f t="shared" si="2"/>
        <v>50.320551612903216</v>
      </c>
      <c r="K42" s="31">
        <f t="shared" si="2"/>
        <v>1.4971419354838713</v>
      </c>
      <c r="L42" s="9"/>
      <c r="M42" s="24">
        <f>+IF(ISERROR(AVERAGE(M8:M38)),"",AVERAGE(M8:M38))</f>
        <v>3.5950000000000002</v>
      </c>
      <c r="N42" s="25">
        <f>+IF(ISERROR(AVERAGE(N8:N38)),"",AVERAGE(N8:N38))</f>
        <v>5.0000000000000001E-3</v>
      </c>
    </row>
    <row r="43" spans="1:14" x14ac:dyDescent="0.25">
      <c r="A43" s="12" t="s">
        <v>21</v>
      </c>
      <c r="B43" s="13">
        <f t="shared" ref="B43:K43" si="3">+MAX(B8:B38)</f>
        <v>93.718299999999999</v>
      </c>
      <c r="C43" s="13">
        <f t="shared" si="3"/>
        <v>1.1819</v>
      </c>
      <c r="D43" s="13">
        <f t="shared" si="3"/>
        <v>0.23169999999999999</v>
      </c>
      <c r="E43" s="13">
        <f t="shared" si="3"/>
        <v>1.4120999999999999</v>
      </c>
      <c r="F43" s="13">
        <f t="shared" si="3"/>
        <v>5.2830000000000004</v>
      </c>
      <c r="G43" s="13">
        <f t="shared" si="3"/>
        <v>204.96729999999999</v>
      </c>
      <c r="H43" s="13">
        <f t="shared" si="3"/>
        <v>6.3103999999999996</v>
      </c>
      <c r="I43" s="13">
        <f t="shared" si="3"/>
        <v>38.7742</v>
      </c>
      <c r="J43" s="13">
        <f t="shared" si="3"/>
        <v>50.374600000000001</v>
      </c>
      <c r="K43" s="32">
        <f t="shared" si="3"/>
        <v>3.2919999999999998</v>
      </c>
      <c r="L43" s="9"/>
      <c r="M43" s="26">
        <f>+MAX(M8:M38)</f>
        <v>3.5950000000000002</v>
      </c>
      <c r="N43" s="27">
        <f>+MAX(N8:N38)</f>
        <v>5.0000000000000001E-3</v>
      </c>
    </row>
    <row r="44" spans="1:14" ht="15.75" thickBot="1" x14ac:dyDescent="0.3">
      <c r="A44" s="14" t="s">
        <v>22</v>
      </c>
      <c r="B44" s="18">
        <f t="shared" ref="B44:K44" si="4">IF(ISERROR(STDEV(B8:B38)),"",STDEV(B8:B38))</f>
        <v>8.785197533289836E-2</v>
      </c>
      <c r="C44" s="18">
        <f t="shared" si="4"/>
        <v>1.6240902167854045E-2</v>
      </c>
      <c r="D44" s="18">
        <f t="shared" si="4"/>
        <v>3.4316020272051172E-3</v>
      </c>
      <c r="E44" s="18">
        <f t="shared" si="4"/>
        <v>1.5623718528095703E-2</v>
      </c>
      <c r="F44" s="18">
        <f t="shared" si="4"/>
        <v>9.7335082470658502E-2</v>
      </c>
      <c r="G44" s="18">
        <f t="shared" si="4"/>
        <v>0.35670039227545286</v>
      </c>
      <c r="H44" s="18">
        <f t="shared" si="4"/>
        <v>1.0887943132174349</v>
      </c>
      <c r="I44" s="18">
        <f t="shared" si="4"/>
        <v>3.0699878813112001E-2</v>
      </c>
      <c r="J44" s="18">
        <f t="shared" si="4"/>
        <v>2.6312112178839737E-2</v>
      </c>
      <c r="K44" s="33">
        <f t="shared" si="4"/>
        <v>0.94923976204616578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3:L5" name="Rango1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N8 B8:F38">
      <formula1>0</formula1>
      <formula2>100</formula2>
    </dataValidation>
  </dataValidations>
  <printOptions horizontalCentered="1" verticalCentered="1"/>
  <pageMargins left="0.70866141732283472" right="0.70866141732283472" top="0.43307086614173229" bottom="0.43307086614173229" header="0.31496062992125984" footer="0.31496062992125984"/>
  <pageSetup scale="69" orientation="landscape" r:id="rId1"/>
  <ignoredErrors>
    <ignoredError sqref="B41:N44 A9:A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topLeftCell="A26" zoomScale="91" zoomScaleNormal="100" zoomScaleSheetLayoutView="91" workbookViewId="0">
      <selection activeCell="K47" sqref="K47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61" t="s">
        <v>24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30">
        <v>243.2226</v>
      </c>
      <c r="H7" s="131">
        <v>6.3103999999999996</v>
      </c>
      <c r="I7" s="89"/>
      <c r="J7" s="90"/>
      <c r="K7" s="134">
        <v>0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28">
        <v>205.83750000000001</v>
      </c>
      <c r="H8" s="132">
        <v>6.3103999999999996</v>
      </c>
      <c r="I8" s="91"/>
      <c r="J8" s="92"/>
      <c r="K8" s="135">
        <v>0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28">
        <v>203.96010000000001</v>
      </c>
      <c r="H9" s="132">
        <v>2.5242</v>
      </c>
      <c r="I9" s="91"/>
      <c r="J9" s="92"/>
      <c r="K9" s="135">
        <v>0</v>
      </c>
    </row>
    <row r="10" spans="1:14" x14ac:dyDescent="0.25">
      <c r="A10" s="49">
        <f t="shared" ref="A10:A37" si="0">+A9+1</f>
        <v>41702</v>
      </c>
      <c r="B10" s="50"/>
      <c r="C10" s="41"/>
      <c r="D10" s="41"/>
      <c r="E10" s="41"/>
      <c r="F10" s="51"/>
      <c r="G10" s="128">
        <v>204.39089999999999</v>
      </c>
      <c r="H10" s="132">
        <v>3.2218</v>
      </c>
      <c r="I10" s="91"/>
      <c r="J10" s="92"/>
      <c r="K10" s="135">
        <v>0</v>
      </c>
    </row>
    <row r="11" spans="1:14" x14ac:dyDescent="0.25">
      <c r="A11" s="49">
        <f t="shared" si="0"/>
        <v>41703</v>
      </c>
      <c r="B11" s="50"/>
      <c r="C11" s="41"/>
      <c r="D11" s="41"/>
      <c r="E11" s="41"/>
      <c r="F11" s="51"/>
      <c r="G11" s="128">
        <v>204.2929</v>
      </c>
      <c r="H11" s="132">
        <v>3.4237000000000002</v>
      </c>
      <c r="I11" s="91"/>
      <c r="J11" s="92"/>
      <c r="K11" s="135">
        <v>2.8441999999999998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28">
        <v>204.24969999999999</v>
      </c>
      <c r="H12" s="132">
        <v>5.4337999999999997</v>
      </c>
      <c r="I12" s="91"/>
      <c r="J12" s="92"/>
      <c r="K12" s="135">
        <v>2.6292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28">
        <v>204.48560000000001</v>
      </c>
      <c r="H13" s="132">
        <v>3.5291999999999999</v>
      </c>
      <c r="I13" s="91"/>
      <c r="J13" s="92"/>
      <c r="K13" s="135">
        <v>2.8212000000000002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28">
        <v>204.19880000000001</v>
      </c>
      <c r="H14" s="132">
        <v>6.0396000000000001</v>
      </c>
      <c r="I14" s="91"/>
      <c r="J14" s="92"/>
      <c r="K14" s="135">
        <v>41.860500000000002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28">
        <v>203.9648</v>
      </c>
      <c r="H15" s="132">
        <v>3.7679</v>
      </c>
      <c r="I15" s="91"/>
      <c r="J15" s="92"/>
      <c r="K15" s="135">
        <v>41.860500000000002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28">
        <v>205.1241</v>
      </c>
      <c r="H16" s="132">
        <v>3.5108999999999999</v>
      </c>
      <c r="I16" s="91"/>
      <c r="J16" s="92"/>
      <c r="K16" s="135">
        <v>1.2675000000000001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28">
        <v>203.8313</v>
      </c>
      <c r="H17" s="132">
        <v>5.8606999999999996</v>
      </c>
      <c r="I17" s="91"/>
      <c r="J17" s="92"/>
      <c r="K17" s="135">
        <v>1.0911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28">
        <v>204.57060000000001</v>
      </c>
      <c r="H18" s="132">
        <v>5.7229999999999999</v>
      </c>
      <c r="I18" s="91"/>
      <c r="J18" s="92"/>
      <c r="K18" s="135">
        <v>2.8332999999999999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28">
        <v>204.3202</v>
      </c>
      <c r="H19" s="132">
        <v>5.7643000000000004</v>
      </c>
      <c r="I19" s="91"/>
      <c r="J19" s="92"/>
      <c r="K19" s="135">
        <v>2.1415999999999999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28">
        <v>204.13589999999999</v>
      </c>
      <c r="H20" s="132">
        <v>5.9111000000000002</v>
      </c>
      <c r="I20" s="91"/>
      <c r="J20" s="92"/>
      <c r="K20" s="135">
        <v>2.9784999999999999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28">
        <v>204.23920000000001</v>
      </c>
      <c r="H21" s="132">
        <v>5.8789999999999996</v>
      </c>
      <c r="I21" s="91"/>
      <c r="J21" s="92"/>
      <c r="K21" s="135">
        <v>3.2357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28">
        <v>204.27029999999999</v>
      </c>
      <c r="H22" s="132">
        <v>6.1497999999999999</v>
      </c>
      <c r="I22" s="91"/>
      <c r="J22" s="92"/>
      <c r="K22" s="135">
        <v>2.4175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28">
        <v>216.81200000000001</v>
      </c>
      <c r="H23" s="132">
        <v>5.9615999999999998</v>
      </c>
      <c r="I23" s="91"/>
      <c r="J23" s="92"/>
      <c r="K23" s="135">
        <v>1.4650000000000001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28">
        <v>204.57849999999999</v>
      </c>
      <c r="H24" s="132">
        <v>5.9111000000000002</v>
      </c>
      <c r="I24" s="91"/>
      <c r="J24" s="92"/>
      <c r="K24" s="135">
        <v>2.5461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28">
        <v>204.00049999999999</v>
      </c>
      <c r="H25" s="132">
        <v>5.6586999999999996</v>
      </c>
      <c r="I25" s="91"/>
      <c r="J25" s="92"/>
      <c r="K25" s="135">
        <v>3.1937000000000002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28">
        <v>204.0855</v>
      </c>
      <c r="H26" s="132">
        <v>5.9661999999999997</v>
      </c>
      <c r="I26" s="91"/>
      <c r="J26" s="92"/>
      <c r="K26" s="135">
        <v>5.2675000000000001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28">
        <v>204.38939999999999</v>
      </c>
      <c r="H27" s="132">
        <v>5.8239000000000001</v>
      </c>
      <c r="I27" s="91"/>
      <c r="J27" s="92"/>
      <c r="K27" s="135">
        <v>4.2666000000000004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28">
        <v>204.71420000000001</v>
      </c>
      <c r="H28" s="132">
        <v>5.6494999999999997</v>
      </c>
      <c r="I28" s="91"/>
      <c r="J28" s="92"/>
      <c r="K28" s="135">
        <v>4.1721000000000004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28">
        <v>204.29650000000001</v>
      </c>
      <c r="H29" s="132">
        <v>6.1957000000000004</v>
      </c>
      <c r="I29" s="91"/>
      <c r="J29" s="92"/>
      <c r="K29" s="135">
        <v>4.2591000000000001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28">
        <v>203.9307</v>
      </c>
      <c r="H30" s="132">
        <v>5.3329000000000004</v>
      </c>
      <c r="I30" s="91"/>
      <c r="J30" s="92"/>
      <c r="K30" s="135">
        <v>3.0238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28">
        <v>204.6694</v>
      </c>
      <c r="H31" s="132">
        <v>5.5899000000000001</v>
      </c>
      <c r="I31" s="91"/>
      <c r="J31" s="92"/>
      <c r="K31" s="135">
        <v>3.0689000000000002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28">
        <v>204.28739999999999</v>
      </c>
      <c r="H32" s="132">
        <v>5.0667</v>
      </c>
      <c r="I32" s="91"/>
      <c r="J32" s="92"/>
      <c r="K32" s="135">
        <v>3.1818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28">
        <v>203.98929999999999</v>
      </c>
      <c r="H33" s="132">
        <v>5.4429999999999996</v>
      </c>
      <c r="I33" s="91"/>
      <c r="J33" s="92"/>
      <c r="K33" s="135">
        <v>3.992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28">
        <v>204.0164</v>
      </c>
      <c r="H34" s="132">
        <v>6.8151999999999999</v>
      </c>
      <c r="I34" s="91"/>
      <c r="J34" s="92"/>
      <c r="K34" s="135">
        <v>4.0358000000000001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28">
        <v>203.57060000000001</v>
      </c>
      <c r="H35" s="132">
        <v>6.1314000000000002</v>
      </c>
      <c r="I35" s="91"/>
      <c r="J35" s="92"/>
      <c r="K35" s="135">
        <v>3.4211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28">
        <v>203.96799999999999</v>
      </c>
      <c r="H36" s="132">
        <v>6.0167000000000002</v>
      </c>
      <c r="I36" s="91"/>
      <c r="J36" s="92"/>
      <c r="K36" s="135">
        <v>2.7086000000000001</v>
      </c>
    </row>
    <row r="37" spans="1:11" ht="15.75" thickBot="1" x14ac:dyDescent="0.3">
      <c r="A37" s="52">
        <f t="shared" si="0"/>
        <v>41729</v>
      </c>
      <c r="B37" s="73"/>
      <c r="C37" s="74"/>
      <c r="D37" s="74"/>
      <c r="E37" s="74"/>
      <c r="F37" s="75"/>
      <c r="G37" s="129">
        <v>207.5376</v>
      </c>
      <c r="H37" s="133">
        <v>5.9111000000000002</v>
      </c>
      <c r="I37" s="93"/>
      <c r="J37" s="94"/>
      <c r="K37" s="136">
        <v>3.1488999999999998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243.2226</v>
      </c>
      <c r="H39" s="57">
        <f>+MAX(H7:H37)</f>
        <v>6.8151999999999999</v>
      </c>
      <c r="I39" s="57"/>
      <c r="J39" s="57"/>
      <c r="K39" s="57">
        <f>+MAX(K7:K37)</f>
        <v>41.860500000000002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customHeight="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1:K45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A8:A9 A10:A3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J36" sqref="J36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24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39">
        <v>203.11410000000001</v>
      </c>
      <c r="H7" s="140">
        <v>6.3103999999999996</v>
      </c>
      <c r="I7" s="95"/>
      <c r="J7" s="96"/>
      <c r="K7" s="143">
        <v>0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37">
        <v>203.38319999999999</v>
      </c>
      <c r="H8" s="141">
        <v>6.3103999999999996</v>
      </c>
      <c r="I8" s="97"/>
      <c r="J8" s="98"/>
      <c r="K8" s="144">
        <v>0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37">
        <v>202.6344</v>
      </c>
      <c r="H9" s="141">
        <v>1.8494999999999999</v>
      </c>
      <c r="I9" s="97"/>
      <c r="J9" s="98"/>
      <c r="K9" s="144">
        <v>0</v>
      </c>
    </row>
    <row r="10" spans="1:14" x14ac:dyDescent="0.25">
      <c r="A10" s="49">
        <f>+A9+1</f>
        <v>41702</v>
      </c>
      <c r="B10" s="50"/>
      <c r="C10" s="41"/>
      <c r="D10" s="41"/>
      <c r="E10" s="41"/>
      <c r="F10" s="51"/>
      <c r="G10" s="137">
        <v>202.73570000000001</v>
      </c>
      <c r="H10" s="141">
        <v>0</v>
      </c>
      <c r="I10" s="97"/>
      <c r="J10" s="98"/>
      <c r="K10" s="144">
        <v>0</v>
      </c>
    </row>
    <row r="11" spans="1:14" x14ac:dyDescent="0.25">
      <c r="A11" s="49">
        <f t="shared" ref="A11:A37" si="0">+A10+1</f>
        <v>41703</v>
      </c>
      <c r="B11" s="50"/>
      <c r="C11" s="41"/>
      <c r="D11" s="41"/>
      <c r="E11" s="41"/>
      <c r="F11" s="51"/>
      <c r="G11" s="137">
        <v>203.2294</v>
      </c>
      <c r="H11" s="141">
        <v>0.1895</v>
      </c>
      <c r="I11" s="97"/>
      <c r="J11" s="98"/>
      <c r="K11" s="144">
        <v>0.47949999999999998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37">
        <v>203.20339999999999</v>
      </c>
      <c r="H12" s="141">
        <v>3.0749</v>
      </c>
      <c r="I12" s="97"/>
      <c r="J12" s="98"/>
      <c r="K12" s="144">
        <v>0.1144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37">
        <v>202.7328</v>
      </c>
      <c r="H13" s="141">
        <v>3.0198</v>
      </c>
      <c r="I13" s="97"/>
      <c r="J13" s="98"/>
      <c r="K13" s="144">
        <v>0.78359999999999996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37">
        <v>202.80959999999999</v>
      </c>
      <c r="H14" s="141">
        <v>3.2768000000000002</v>
      </c>
      <c r="I14" s="97"/>
      <c r="J14" s="98"/>
      <c r="K14" s="144">
        <v>1.0999999999999999E-2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37">
        <v>202.4419</v>
      </c>
      <c r="H15" s="141">
        <v>2.8408000000000002</v>
      </c>
      <c r="I15" s="97"/>
      <c r="J15" s="98"/>
      <c r="K15" s="144">
        <v>8.2000000000000007E-3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37">
        <v>202.44659999999999</v>
      </c>
      <c r="H16" s="141">
        <v>3.0565000000000002</v>
      </c>
      <c r="I16" s="97"/>
      <c r="J16" s="98"/>
      <c r="K16" s="144">
        <v>9.4999999999999998E-3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37">
        <v>202.279</v>
      </c>
      <c r="H17" s="141">
        <v>2.6343000000000001</v>
      </c>
      <c r="I17" s="97"/>
      <c r="J17" s="98"/>
      <c r="K17" s="144">
        <v>9.1999999999999998E-3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37">
        <v>203.3657</v>
      </c>
      <c r="H18" s="141">
        <v>3.5017</v>
      </c>
      <c r="I18" s="97"/>
      <c r="J18" s="98"/>
      <c r="K18" s="144">
        <v>1.21E-2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37">
        <v>202.82079999999999</v>
      </c>
      <c r="H19" s="141">
        <v>3.1116000000000001</v>
      </c>
      <c r="I19" s="97"/>
      <c r="J19" s="98"/>
      <c r="K19" s="144">
        <v>2.24E-2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37">
        <v>202.5428</v>
      </c>
      <c r="H20" s="141">
        <v>2.9556</v>
      </c>
      <c r="I20" s="97"/>
      <c r="J20" s="98"/>
      <c r="K20" s="144">
        <v>0.24049999999999999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37">
        <v>202.55930000000001</v>
      </c>
      <c r="H21" s="141">
        <v>2.5470999999999999</v>
      </c>
      <c r="I21" s="97"/>
      <c r="J21" s="98"/>
      <c r="K21" s="144">
        <v>0.72560000000000002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37">
        <v>203.05520000000001</v>
      </c>
      <c r="H22" s="141">
        <v>3.2033999999999998</v>
      </c>
      <c r="I22" s="97"/>
      <c r="J22" s="98"/>
      <c r="K22" s="144">
        <v>1.41E-2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37">
        <v>201.9331</v>
      </c>
      <c r="H23" s="141">
        <v>2.7858000000000001</v>
      </c>
      <c r="I23" s="97"/>
      <c r="J23" s="98"/>
      <c r="K23" s="144">
        <v>1.03E-2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37">
        <v>202.91640000000001</v>
      </c>
      <c r="H24" s="141">
        <v>2.5470999999999999</v>
      </c>
      <c r="I24" s="97"/>
      <c r="J24" s="98"/>
      <c r="K24" s="144">
        <v>0.01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37">
        <v>202.77719999999999</v>
      </c>
      <c r="H25" s="141">
        <v>3.1482999999999999</v>
      </c>
      <c r="I25" s="97"/>
      <c r="J25" s="98"/>
      <c r="K25" s="144">
        <v>1.3100000000000001E-2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37">
        <v>202.6464</v>
      </c>
      <c r="H26" s="141">
        <v>3.6945000000000001</v>
      </c>
      <c r="I26" s="97"/>
      <c r="J26" s="98"/>
      <c r="K26" s="144">
        <v>1.1299999999999999E-2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37">
        <v>202.8141</v>
      </c>
      <c r="H27" s="141">
        <v>3.8275999999999999</v>
      </c>
      <c r="I27" s="97"/>
      <c r="J27" s="98"/>
      <c r="K27" s="144">
        <v>1.7205999999999999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37">
        <v>202.87200000000001</v>
      </c>
      <c r="H28" s="141">
        <v>2.9510000000000001</v>
      </c>
      <c r="I28" s="97"/>
      <c r="J28" s="98"/>
      <c r="K28" s="144">
        <v>1.7396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37">
        <v>202.78139999999999</v>
      </c>
      <c r="H29" s="141">
        <v>3.7953999999999999</v>
      </c>
      <c r="I29" s="97"/>
      <c r="J29" s="98"/>
      <c r="K29" s="144">
        <v>1.2200000000000001E-2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37">
        <v>202.5257</v>
      </c>
      <c r="H30" s="141">
        <v>3.6760999999999999</v>
      </c>
      <c r="I30" s="97"/>
      <c r="J30" s="98"/>
      <c r="K30" s="144">
        <v>0.12620000000000001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37">
        <v>202.82499999999999</v>
      </c>
      <c r="H31" s="141">
        <v>3.5430000000000001</v>
      </c>
      <c r="I31" s="97"/>
      <c r="J31" s="98"/>
      <c r="K31" s="144">
        <v>0.53769999999999996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37">
        <v>202.8511</v>
      </c>
      <c r="H32" s="141">
        <v>3.3411</v>
      </c>
      <c r="I32" s="97"/>
      <c r="J32" s="98"/>
      <c r="K32" s="144">
        <v>0.5756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37">
        <v>202.87090000000001</v>
      </c>
      <c r="H33" s="141">
        <v>2.3910999999999998</v>
      </c>
      <c r="I33" s="97"/>
      <c r="J33" s="98"/>
      <c r="K33" s="144">
        <v>0.92210000000000003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37">
        <v>202.78890000000001</v>
      </c>
      <c r="H34" s="141">
        <v>2.8271000000000002</v>
      </c>
      <c r="I34" s="97"/>
      <c r="J34" s="98"/>
      <c r="K34" s="144">
        <v>0.95540000000000003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37">
        <v>202.25380000000001</v>
      </c>
      <c r="H35" s="141">
        <v>3.6255999999999999</v>
      </c>
      <c r="I35" s="97"/>
      <c r="J35" s="98"/>
      <c r="K35" s="144">
        <v>0.6593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37">
        <v>202.67339999999999</v>
      </c>
      <c r="H36" s="141">
        <v>3.7587000000000002</v>
      </c>
      <c r="I36" s="97"/>
      <c r="J36" s="98"/>
      <c r="K36" s="144">
        <v>0.34179999999999999</v>
      </c>
    </row>
    <row r="37" spans="1:11" ht="15.75" thickBot="1" x14ac:dyDescent="0.3">
      <c r="A37" s="52">
        <f t="shared" si="0"/>
        <v>41729</v>
      </c>
      <c r="B37" s="53"/>
      <c r="C37" s="54"/>
      <c r="D37" s="54"/>
      <c r="E37" s="54"/>
      <c r="F37" s="55"/>
      <c r="G37" s="138">
        <v>202.40960000000001</v>
      </c>
      <c r="H37" s="142">
        <v>3.1482999999999999</v>
      </c>
      <c r="I37" s="53"/>
      <c r="J37" s="99"/>
      <c r="K37" s="145">
        <v>1.0363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201.9331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1:K45"/>
    <mergeCell ref="C3:N3"/>
    <mergeCell ref="A1:K1"/>
    <mergeCell ref="A2:B2"/>
    <mergeCell ref="C2:K2"/>
    <mergeCell ref="A3:B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60" zoomScaleNormal="100" workbookViewId="0">
      <selection activeCell="N9" sqref="N9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25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41699</v>
      </c>
      <c r="B8" s="65">
        <v>96.265500000000003</v>
      </c>
      <c r="C8" s="70">
        <v>0.86539999999999995</v>
      </c>
      <c r="D8" s="70">
        <v>0.18149999999999999</v>
      </c>
      <c r="E8" s="70">
        <v>1.0468</v>
      </c>
      <c r="F8" s="70">
        <v>2.4020000000000001</v>
      </c>
      <c r="G8" s="146">
        <v>256.52210000000002</v>
      </c>
      <c r="H8" s="146">
        <v>0</v>
      </c>
      <c r="I8" s="70">
        <v>38.2746</v>
      </c>
      <c r="J8" s="70">
        <v>50.289299999999997</v>
      </c>
      <c r="K8" s="148">
        <v>0</v>
      </c>
      <c r="L8" s="21"/>
      <c r="M8" s="41">
        <v>2.4611999999999998</v>
      </c>
      <c r="N8" s="41">
        <v>5.0000000000000001E-3</v>
      </c>
    </row>
    <row r="9" spans="1:14" x14ac:dyDescent="0.25">
      <c r="A9" s="37">
        <f>+'Caracol Criogénica'!A9</f>
        <v>41700</v>
      </c>
      <c r="B9" s="63">
        <v>95.840999999999994</v>
      </c>
      <c r="C9" s="66">
        <v>0.91539999999999999</v>
      </c>
      <c r="D9" s="67">
        <v>0.18890000000000001</v>
      </c>
      <c r="E9" s="66">
        <v>1.1043000000000001</v>
      </c>
      <c r="F9" s="66">
        <v>2.859</v>
      </c>
      <c r="G9" s="147">
        <v>256.0582</v>
      </c>
      <c r="H9" s="147">
        <v>0</v>
      </c>
      <c r="I9" s="66">
        <v>38.315300000000001</v>
      </c>
      <c r="J9" s="67">
        <v>50.274900000000002</v>
      </c>
      <c r="K9" s="148">
        <v>0</v>
      </c>
      <c r="L9" s="21"/>
      <c r="M9" s="40"/>
      <c r="N9" s="40"/>
    </row>
    <row r="10" spans="1:14" x14ac:dyDescent="0.25">
      <c r="A10" s="37">
        <f>+'Caracol Criogénica'!A10</f>
        <v>41701</v>
      </c>
      <c r="B10" s="63">
        <v>95.496899999999997</v>
      </c>
      <c r="C10" s="66">
        <v>0.90859999999999996</v>
      </c>
      <c r="D10" s="67">
        <v>0.19439999999999999</v>
      </c>
      <c r="E10" s="66">
        <v>1.103</v>
      </c>
      <c r="F10" s="66">
        <v>3.2160000000000002</v>
      </c>
      <c r="G10" s="147">
        <v>250.42310000000001</v>
      </c>
      <c r="H10" s="147">
        <v>0</v>
      </c>
      <c r="I10" s="66">
        <v>38.407299999999999</v>
      </c>
      <c r="J10" s="67">
        <v>50.329900000000002</v>
      </c>
      <c r="K10" s="148">
        <v>0</v>
      </c>
      <c r="L10" s="21"/>
      <c r="M10" s="40"/>
      <c r="N10" s="40"/>
    </row>
    <row r="11" spans="1:14" x14ac:dyDescent="0.25">
      <c r="A11" s="37">
        <f>+'Caracol Criogénica'!A11</f>
        <v>41702</v>
      </c>
      <c r="B11" s="63">
        <v>95.392099999999999</v>
      </c>
      <c r="C11" s="66">
        <v>0.97650000000000003</v>
      </c>
      <c r="D11" s="67">
        <v>0.18629999999999999</v>
      </c>
      <c r="E11" s="66">
        <v>1.1628000000000001</v>
      </c>
      <c r="F11" s="66">
        <v>3.1779999999999999</v>
      </c>
      <c r="G11" s="147">
        <v>240.96690000000001</v>
      </c>
      <c r="H11" s="147">
        <v>0</v>
      </c>
      <c r="I11" s="66">
        <v>38.4407</v>
      </c>
      <c r="J11" s="67">
        <v>50.305199999999999</v>
      </c>
      <c r="K11" s="148">
        <v>0</v>
      </c>
      <c r="L11" s="21"/>
      <c r="M11" s="40"/>
      <c r="N11" s="40"/>
    </row>
    <row r="12" spans="1:14" x14ac:dyDescent="0.25">
      <c r="A12" s="37">
        <f>+'Caracol Criogénica'!A12</f>
        <v>41703</v>
      </c>
      <c r="B12" s="63">
        <v>96.063599999999994</v>
      </c>
      <c r="C12" s="66">
        <v>0.8841</v>
      </c>
      <c r="D12" s="67">
        <v>0.18060000000000001</v>
      </c>
      <c r="E12" s="66">
        <v>1.0647</v>
      </c>
      <c r="F12" s="66">
        <v>2.6110000000000002</v>
      </c>
      <c r="G12" s="147">
        <v>256.214</v>
      </c>
      <c r="H12" s="147">
        <v>0</v>
      </c>
      <c r="I12" s="66">
        <v>38.313600000000001</v>
      </c>
      <c r="J12" s="67">
        <v>50.299100000000003</v>
      </c>
      <c r="K12" s="148">
        <v>0.79649999999999999</v>
      </c>
      <c r="L12" s="21"/>
      <c r="M12" s="40"/>
      <c r="N12" s="40"/>
    </row>
    <row r="13" spans="1:14" x14ac:dyDescent="0.25">
      <c r="A13" s="37">
        <f>+'Caracol Criogénica'!A13</f>
        <v>41704</v>
      </c>
      <c r="B13" s="63">
        <v>95.69</v>
      </c>
      <c r="C13" s="66">
        <v>0.96579999999999999</v>
      </c>
      <c r="D13" s="67">
        <v>0.18509999999999999</v>
      </c>
      <c r="E13" s="66">
        <v>1.1508</v>
      </c>
      <c r="F13" s="66">
        <v>2.9279999999999999</v>
      </c>
      <c r="G13" s="147">
        <v>258.87619999999998</v>
      </c>
      <c r="H13" s="147">
        <v>0</v>
      </c>
      <c r="I13" s="66">
        <v>38.345599999999997</v>
      </c>
      <c r="J13" s="67">
        <v>50.258699999999997</v>
      </c>
      <c r="K13" s="148">
        <v>0.98850000000000005</v>
      </c>
      <c r="L13" s="21"/>
      <c r="M13" s="40"/>
      <c r="N13" s="40"/>
    </row>
    <row r="14" spans="1:14" x14ac:dyDescent="0.25">
      <c r="A14" s="37">
        <f>+'Caracol Criogénica'!A14</f>
        <v>41705</v>
      </c>
      <c r="B14" s="63">
        <v>95.152299999999997</v>
      </c>
      <c r="C14" s="66">
        <v>1.0397000000000001</v>
      </c>
      <c r="D14" s="67">
        <v>0.1938</v>
      </c>
      <c r="E14" s="66">
        <v>1.2335</v>
      </c>
      <c r="F14" s="66">
        <v>3.431</v>
      </c>
      <c r="G14" s="147">
        <v>255.67959999999999</v>
      </c>
      <c r="H14" s="147">
        <v>0</v>
      </c>
      <c r="I14" s="66">
        <v>38.422800000000002</v>
      </c>
      <c r="J14" s="67">
        <v>50.248100000000001</v>
      </c>
      <c r="K14" s="148">
        <v>1.8979999999999999</v>
      </c>
      <c r="L14" s="21"/>
      <c r="M14" s="40"/>
      <c r="N14" s="40"/>
    </row>
    <row r="15" spans="1:14" x14ac:dyDescent="0.25">
      <c r="A15" s="37">
        <f>+'Caracol Criogénica'!A15</f>
        <v>41706</v>
      </c>
      <c r="B15" s="63">
        <v>95.508200000000002</v>
      </c>
      <c r="C15" s="66">
        <v>0.89880000000000004</v>
      </c>
      <c r="D15" s="66">
        <v>0.1963</v>
      </c>
      <c r="E15" s="66">
        <v>1.095</v>
      </c>
      <c r="F15" s="66">
        <v>3.2679999999999998</v>
      </c>
      <c r="G15" s="147">
        <v>253.46170000000001</v>
      </c>
      <c r="H15" s="147">
        <v>0</v>
      </c>
      <c r="I15" s="66">
        <v>38.385800000000003</v>
      </c>
      <c r="J15" s="67">
        <v>50.323999999999998</v>
      </c>
      <c r="K15" s="148">
        <v>1.9371</v>
      </c>
      <c r="L15" s="21"/>
      <c r="M15" s="40"/>
      <c r="N15" s="40"/>
    </row>
    <row r="16" spans="1:14" x14ac:dyDescent="0.25">
      <c r="A16" s="37">
        <f>+'Caracol Criogénica'!A16</f>
        <v>41707</v>
      </c>
      <c r="B16" s="63">
        <v>96.298199999999994</v>
      </c>
      <c r="C16" s="66">
        <v>0.78300000000000003</v>
      </c>
      <c r="D16" s="66">
        <v>0.1938</v>
      </c>
      <c r="E16" s="66">
        <v>0.9768</v>
      </c>
      <c r="F16" s="66">
        <v>2.5419999999999998</v>
      </c>
      <c r="G16" s="147">
        <v>243.18799999999999</v>
      </c>
      <c r="H16" s="147">
        <v>5.0000000000000001E-4</v>
      </c>
      <c r="I16" s="66">
        <v>38.2622</v>
      </c>
      <c r="J16" s="67">
        <v>50.335299999999997</v>
      </c>
      <c r="K16" s="148">
        <v>0.50609999999999999</v>
      </c>
      <c r="L16" s="21"/>
      <c r="M16" s="40"/>
      <c r="N16" s="40"/>
    </row>
    <row r="17" spans="1:14" x14ac:dyDescent="0.25">
      <c r="A17" s="37">
        <f>+'Caracol Criogénica'!A17</f>
        <v>41708</v>
      </c>
      <c r="B17" s="63">
        <v>96.136799999999994</v>
      </c>
      <c r="C17" s="66">
        <v>0.89790000000000003</v>
      </c>
      <c r="D17" s="66">
        <v>0.18079999999999999</v>
      </c>
      <c r="E17" s="66">
        <v>1.0786</v>
      </c>
      <c r="F17" s="66">
        <v>2.5649999999999999</v>
      </c>
      <c r="G17" s="147">
        <v>250.9384</v>
      </c>
      <c r="H17" s="147">
        <v>0</v>
      </c>
      <c r="I17" s="66">
        <v>38.258800000000001</v>
      </c>
      <c r="J17" s="67">
        <v>50.258600000000001</v>
      </c>
      <c r="K17" s="148">
        <v>0.72819999999999996</v>
      </c>
      <c r="L17" s="21"/>
      <c r="M17" s="40"/>
      <c r="N17" s="40"/>
    </row>
    <row r="18" spans="1:14" x14ac:dyDescent="0.25">
      <c r="A18" s="37">
        <f>+'Caracol Criogénica'!A18</f>
        <v>41709</v>
      </c>
      <c r="B18" s="63">
        <v>96.241500000000002</v>
      </c>
      <c r="C18" s="66">
        <v>0.9103</v>
      </c>
      <c r="D18" s="66">
        <v>0.18720000000000001</v>
      </c>
      <c r="E18" s="66">
        <v>1.0974999999999999</v>
      </c>
      <c r="F18" s="66">
        <v>2.3849999999999998</v>
      </c>
      <c r="G18" s="147">
        <v>255.6182</v>
      </c>
      <c r="H18" s="147">
        <v>0</v>
      </c>
      <c r="I18" s="66">
        <v>38.246400000000001</v>
      </c>
      <c r="J18" s="67">
        <v>50.2393</v>
      </c>
      <c r="K18" s="148">
        <v>1.0817000000000001</v>
      </c>
      <c r="L18" s="21"/>
      <c r="M18" s="40"/>
      <c r="N18" s="40"/>
    </row>
    <row r="19" spans="1:14" x14ac:dyDescent="0.25">
      <c r="A19" s="37">
        <f>+'Caracol Criogénica'!A19</f>
        <v>41710</v>
      </c>
      <c r="B19" s="63">
        <v>96.604799999999997</v>
      </c>
      <c r="C19" s="66">
        <v>0.83899999999999997</v>
      </c>
      <c r="D19" s="66">
        <v>0.1875</v>
      </c>
      <c r="E19" s="66">
        <v>1.0265</v>
      </c>
      <c r="F19" s="66">
        <v>2.13</v>
      </c>
      <c r="G19" s="147">
        <v>257.92180000000002</v>
      </c>
      <c r="H19" s="147">
        <v>0</v>
      </c>
      <c r="I19" s="66">
        <v>38.171300000000002</v>
      </c>
      <c r="J19" s="67">
        <v>50.246099999999998</v>
      </c>
      <c r="K19" s="148">
        <v>1.0583</v>
      </c>
      <c r="L19" s="21"/>
      <c r="M19" s="40"/>
      <c r="N19" s="40"/>
    </row>
    <row r="20" spans="1:14" x14ac:dyDescent="0.25">
      <c r="A20" s="37">
        <f>+'Caracol Criogénica'!A20</f>
        <v>41711</v>
      </c>
      <c r="B20" s="63">
        <v>96.418499999999995</v>
      </c>
      <c r="C20" s="66">
        <v>0.84379999999999999</v>
      </c>
      <c r="D20" s="66">
        <v>0.1915</v>
      </c>
      <c r="E20" s="66">
        <v>1.0353000000000001</v>
      </c>
      <c r="F20" s="66">
        <v>2.3079999999999998</v>
      </c>
      <c r="G20" s="147">
        <v>257.19630000000001</v>
      </c>
      <c r="H20" s="147">
        <v>0</v>
      </c>
      <c r="I20" s="66">
        <v>38.218800000000002</v>
      </c>
      <c r="J20" s="67">
        <v>50.268099999999997</v>
      </c>
      <c r="K20" s="148">
        <v>0.99670000000000003</v>
      </c>
      <c r="L20" s="21"/>
      <c r="M20" s="40"/>
      <c r="N20" s="40"/>
    </row>
    <row r="21" spans="1:14" x14ac:dyDescent="0.25">
      <c r="A21" s="37">
        <f>+'Caracol Criogénica'!A21</f>
        <v>41712</v>
      </c>
      <c r="B21" s="63">
        <v>95.853300000000004</v>
      </c>
      <c r="C21" s="66">
        <v>0.87139999999999995</v>
      </c>
      <c r="D21" s="66">
        <v>0.1948</v>
      </c>
      <c r="E21" s="66">
        <v>1.0663</v>
      </c>
      <c r="F21" s="66">
        <v>2.8809999999999998</v>
      </c>
      <c r="G21" s="147">
        <v>256.7405</v>
      </c>
      <c r="H21" s="147">
        <v>0</v>
      </c>
      <c r="I21" s="66">
        <v>38.336500000000001</v>
      </c>
      <c r="J21" s="67">
        <v>50.315100000000001</v>
      </c>
      <c r="K21" s="148">
        <v>1.1994</v>
      </c>
      <c r="L21" s="21"/>
      <c r="M21" s="40"/>
      <c r="N21" s="40"/>
    </row>
    <row r="22" spans="1:14" x14ac:dyDescent="0.25">
      <c r="A22" s="37">
        <f>+'Caracol Criogénica'!A22</f>
        <v>41713</v>
      </c>
      <c r="B22" s="63">
        <v>95.874700000000004</v>
      </c>
      <c r="C22" s="66">
        <v>0.85629999999999995</v>
      </c>
      <c r="D22" s="66">
        <v>0.19400000000000001</v>
      </c>
      <c r="E22" s="66">
        <v>1.0504</v>
      </c>
      <c r="F22" s="66">
        <v>2.899</v>
      </c>
      <c r="G22" s="147">
        <v>252.41069999999999</v>
      </c>
      <c r="H22" s="147">
        <v>0</v>
      </c>
      <c r="I22" s="66">
        <v>38.3322</v>
      </c>
      <c r="J22" s="67">
        <v>50.323599999999999</v>
      </c>
      <c r="K22" s="148">
        <v>1.5149999999999999</v>
      </c>
      <c r="L22" s="21"/>
      <c r="M22" s="40"/>
      <c r="N22" s="40"/>
    </row>
    <row r="23" spans="1:14" x14ac:dyDescent="0.25">
      <c r="A23" s="37">
        <f>+'Caracol Criogénica'!A23</f>
        <v>41714</v>
      </c>
      <c r="B23" s="63">
        <v>96.561400000000006</v>
      </c>
      <c r="C23" s="66">
        <v>0.86829999999999996</v>
      </c>
      <c r="D23" s="66">
        <v>0.1918</v>
      </c>
      <c r="E23" s="66">
        <v>1.0601</v>
      </c>
      <c r="F23" s="66">
        <v>2.1989999999999998</v>
      </c>
      <c r="G23" s="147">
        <v>250.4684</v>
      </c>
      <c r="H23" s="147">
        <v>1E-4</v>
      </c>
      <c r="I23" s="66">
        <v>38.131999999999998</v>
      </c>
      <c r="J23" s="67">
        <v>50.201599999999999</v>
      </c>
      <c r="K23" s="148">
        <v>1.4120999999999999</v>
      </c>
      <c r="L23" s="21"/>
      <c r="M23" s="40"/>
      <c r="N23" s="40"/>
    </row>
    <row r="24" spans="1:14" x14ac:dyDescent="0.25">
      <c r="A24" s="37">
        <f>+'Caracol Criogénica'!A24</f>
        <v>41715</v>
      </c>
      <c r="B24" s="63">
        <v>96.466700000000003</v>
      </c>
      <c r="C24" s="66">
        <v>0.877</v>
      </c>
      <c r="D24" s="66">
        <v>0.19070000000000001</v>
      </c>
      <c r="E24" s="66">
        <v>1.0678000000000001</v>
      </c>
      <c r="F24" s="66">
        <v>2.266</v>
      </c>
      <c r="G24" s="147">
        <v>253.52099999999999</v>
      </c>
      <c r="H24" s="147">
        <v>0</v>
      </c>
      <c r="I24" s="66">
        <v>38.164400000000001</v>
      </c>
      <c r="J24" s="67">
        <v>50.214300000000001</v>
      </c>
      <c r="K24" s="148">
        <v>1.0185999999999999</v>
      </c>
      <c r="L24" s="21"/>
      <c r="M24" s="40"/>
      <c r="N24" s="40"/>
    </row>
    <row r="25" spans="1:14" x14ac:dyDescent="0.25">
      <c r="A25" s="37">
        <f>+'Caracol Criogénica'!A25</f>
        <v>41716</v>
      </c>
      <c r="B25" s="63">
        <v>96.178299999999993</v>
      </c>
      <c r="C25" s="66">
        <v>0.89500000000000002</v>
      </c>
      <c r="D25" s="66">
        <v>0.19040000000000001</v>
      </c>
      <c r="E25" s="66">
        <v>1.0853999999999999</v>
      </c>
      <c r="F25" s="66">
        <v>2.516</v>
      </c>
      <c r="G25" s="147">
        <v>256.00959999999998</v>
      </c>
      <c r="H25" s="147">
        <v>0</v>
      </c>
      <c r="I25" s="66">
        <v>38.244100000000003</v>
      </c>
      <c r="J25" s="67">
        <v>50.247500000000002</v>
      </c>
      <c r="K25" s="148">
        <v>0.88060000000000005</v>
      </c>
      <c r="L25" s="21"/>
      <c r="M25" s="40"/>
      <c r="N25" s="40"/>
    </row>
    <row r="26" spans="1:14" x14ac:dyDescent="0.25">
      <c r="A26" s="37">
        <f>+'Caracol Criogénica'!A26</f>
        <v>41717</v>
      </c>
      <c r="B26" s="63">
        <v>96.403099999999995</v>
      </c>
      <c r="C26" s="66">
        <v>0.90210000000000001</v>
      </c>
      <c r="D26" s="66">
        <v>0.18609999999999999</v>
      </c>
      <c r="E26" s="66">
        <v>1.0883</v>
      </c>
      <c r="F26" s="66">
        <v>2.302</v>
      </c>
      <c r="G26" s="147">
        <v>256.63189999999997</v>
      </c>
      <c r="H26" s="147">
        <v>1E-4</v>
      </c>
      <c r="I26" s="66">
        <v>38.171599999999998</v>
      </c>
      <c r="J26" s="67">
        <v>50.203000000000003</v>
      </c>
      <c r="K26" s="148">
        <v>1.18</v>
      </c>
      <c r="L26" s="21"/>
      <c r="M26" s="40"/>
      <c r="N26" s="40"/>
    </row>
    <row r="27" spans="1:14" x14ac:dyDescent="0.25">
      <c r="A27" s="37">
        <f>+'Caracol Criogénica'!A27</f>
        <v>41718</v>
      </c>
      <c r="B27" s="63">
        <v>96.591399999999993</v>
      </c>
      <c r="C27" s="66">
        <v>0.80700000000000005</v>
      </c>
      <c r="D27" s="66">
        <v>0.19969999999999999</v>
      </c>
      <c r="E27" s="66">
        <v>1.0066999999999999</v>
      </c>
      <c r="F27" s="66">
        <v>2.2130000000000001</v>
      </c>
      <c r="G27" s="147">
        <v>256.33019999999999</v>
      </c>
      <c r="H27" s="147">
        <v>0</v>
      </c>
      <c r="I27" s="66">
        <v>38.161000000000001</v>
      </c>
      <c r="J27" s="67">
        <v>50.257399999999997</v>
      </c>
      <c r="K27" s="148">
        <v>1.0730999999999999</v>
      </c>
      <c r="L27" s="21"/>
      <c r="M27" s="40"/>
      <c r="N27" s="40"/>
    </row>
    <row r="28" spans="1:14" x14ac:dyDescent="0.25">
      <c r="A28" s="37">
        <f>+'Caracol Criogénica'!A28</f>
        <v>41719</v>
      </c>
      <c r="B28" s="63">
        <v>96.513499999999993</v>
      </c>
      <c r="C28" s="66">
        <v>0.84419999999999995</v>
      </c>
      <c r="D28" s="66">
        <v>0.1893</v>
      </c>
      <c r="E28" s="66">
        <v>1.0334000000000001</v>
      </c>
      <c r="F28" s="66">
        <v>2.246</v>
      </c>
      <c r="G28" s="147">
        <v>252.22020000000001</v>
      </c>
      <c r="H28" s="147">
        <v>0</v>
      </c>
      <c r="I28" s="66">
        <v>38.175400000000003</v>
      </c>
      <c r="J28" s="67">
        <v>50.244300000000003</v>
      </c>
      <c r="K28" s="148">
        <v>1.0891999999999999</v>
      </c>
      <c r="L28" s="21"/>
      <c r="M28" s="40"/>
      <c r="N28" s="40"/>
    </row>
    <row r="29" spans="1:14" x14ac:dyDescent="0.25">
      <c r="A29" s="37">
        <f>+'Caracol Criogénica'!A29</f>
        <v>41720</v>
      </c>
      <c r="B29" s="63">
        <v>96.558800000000005</v>
      </c>
      <c r="C29" s="66">
        <v>0.78939999999999999</v>
      </c>
      <c r="D29" s="66">
        <v>0.19159999999999999</v>
      </c>
      <c r="E29" s="66">
        <v>0.98099999999999998</v>
      </c>
      <c r="F29" s="66">
        <v>2.2509999999999999</v>
      </c>
      <c r="G29" s="147">
        <v>254.65260000000001</v>
      </c>
      <c r="H29" s="147">
        <v>0</v>
      </c>
      <c r="I29" s="66">
        <v>38.197600000000001</v>
      </c>
      <c r="J29" s="67">
        <v>50.2943</v>
      </c>
      <c r="K29" s="148">
        <v>1.0117</v>
      </c>
      <c r="L29" s="21"/>
      <c r="M29" s="40"/>
      <c r="N29" s="40"/>
    </row>
    <row r="30" spans="1:14" x14ac:dyDescent="0.25">
      <c r="A30" s="37">
        <f>+'Caracol Criogénica'!A30</f>
        <v>41721</v>
      </c>
      <c r="B30" s="63">
        <v>96.282300000000006</v>
      </c>
      <c r="C30" s="66">
        <v>0.83940000000000003</v>
      </c>
      <c r="D30" s="66">
        <v>0.1948</v>
      </c>
      <c r="E30" s="66">
        <v>1.0342</v>
      </c>
      <c r="F30" s="66">
        <v>2.4929999999999999</v>
      </c>
      <c r="G30" s="147">
        <v>254.78710000000001</v>
      </c>
      <c r="H30" s="147">
        <v>0</v>
      </c>
      <c r="I30" s="66">
        <v>38.233800000000002</v>
      </c>
      <c r="J30" s="67">
        <v>50.278799999999997</v>
      </c>
      <c r="K30" s="148">
        <v>1.0327999999999999</v>
      </c>
      <c r="L30" s="21"/>
      <c r="M30" s="40"/>
      <c r="N30" s="40"/>
    </row>
    <row r="31" spans="1:14" x14ac:dyDescent="0.25">
      <c r="A31" s="37">
        <f>+'Caracol Criogénica'!A31</f>
        <v>41722</v>
      </c>
      <c r="B31" s="63">
        <v>96.028800000000004</v>
      </c>
      <c r="C31" s="66">
        <v>0.85809999999999997</v>
      </c>
      <c r="D31" s="66">
        <v>0.19159999999999999</v>
      </c>
      <c r="E31" s="66">
        <v>1.0497000000000001</v>
      </c>
      <c r="F31" s="66">
        <v>2.7029999999999998</v>
      </c>
      <c r="G31" s="147">
        <v>253.89869999999999</v>
      </c>
      <c r="H31" s="147">
        <v>0</v>
      </c>
      <c r="I31" s="66">
        <v>38.307299999999998</v>
      </c>
      <c r="J31" s="67">
        <v>50.309100000000001</v>
      </c>
      <c r="K31" s="148">
        <v>0.94140000000000001</v>
      </c>
      <c r="L31" s="21"/>
      <c r="M31" s="40"/>
      <c r="N31" s="40"/>
    </row>
    <row r="32" spans="1:14" x14ac:dyDescent="0.25">
      <c r="A32" s="37">
        <f>+'Caracol Criogénica'!A32</f>
        <v>41723</v>
      </c>
      <c r="B32" s="63">
        <v>96.2684</v>
      </c>
      <c r="C32" s="66">
        <v>0.86180000000000001</v>
      </c>
      <c r="D32" s="66">
        <v>0.19270000000000001</v>
      </c>
      <c r="E32" s="66">
        <v>1.0545</v>
      </c>
      <c r="F32" s="66">
        <v>2.4870000000000001</v>
      </c>
      <c r="G32" s="147">
        <v>255.40180000000001</v>
      </c>
      <c r="H32" s="147">
        <v>0</v>
      </c>
      <c r="I32" s="66">
        <v>38.2239</v>
      </c>
      <c r="J32" s="67">
        <v>50.258200000000002</v>
      </c>
      <c r="K32" s="148">
        <v>0.81240000000000001</v>
      </c>
      <c r="L32" s="21"/>
      <c r="M32" s="40"/>
      <c r="N32" s="40"/>
    </row>
    <row r="33" spans="1:14" x14ac:dyDescent="0.25">
      <c r="A33" s="37">
        <f>+'Caracol Criogénica'!A33</f>
        <v>41724</v>
      </c>
      <c r="B33" s="63">
        <v>96.546300000000002</v>
      </c>
      <c r="C33" s="66">
        <v>0.81969999999999998</v>
      </c>
      <c r="D33" s="66">
        <v>0.19400000000000001</v>
      </c>
      <c r="E33" s="66">
        <v>1.0137</v>
      </c>
      <c r="F33" s="66">
        <v>2.254</v>
      </c>
      <c r="G33" s="147">
        <v>254.5026</v>
      </c>
      <c r="H33" s="147">
        <v>0</v>
      </c>
      <c r="I33" s="66">
        <v>38.1678</v>
      </c>
      <c r="J33" s="67">
        <v>50.253599999999999</v>
      </c>
      <c r="K33" s="148">
        <v>0.62239999999999995</v>
      </c>
      <c r="L33" s="21"/>
      <c r="M33" s="40"/>
      <c r="N33" s="40"/>
    </row>
    <row r="34" spans="1:14" x14ac:dyDescent="0.25">
      <c r="A34" s="37">
        <f>+'Caracol Criogénica'!A34</f>
        <v>41725</v>
      </c>
      <c r="B34" s="63">
        <v>96.4893</v>
      </c>
      <c r="C34" s="66">
        <v>0.85099999999999998</v>
      </c>
      <c r="D34" s="66">
        <v>0.1908</v>
      </c>
      <c r="E34" s="66">
        <v>1.0418000000000001</v>
      </c>
      <c r="F34" s="66">
        <v>2.262</v>
      </c>
      <c r="G34" s="147">
        <v>253.1583</v>
      </c>
      <c r="H34" s="147">
        <v>0</v>
      </c>
      <c r="I34" s="66">
        <v>38.173699999999997</v>
      </c>
      <c r="J34" s="67">
        <v>50.234099999999998</v>
      </c>
      <c r="K34" s="148">
        <v>0.78820000000000001</v>
      </c>
      <c r="L34" s="21"/>
      <c r="M34" s="40"/>
      <c r="N34" s="40"/>
    </row>
    <row r="35" spans="1:14" x14ac:dyDescent="0.25">
      <c r="A35" s="37">
        <f>+'Caracol Criogénica'!A35</f>
        <v>41726</v>
      </c>
      <c r="B35" s="63">
        <v>96.350099999999998</v>
      </c>
      <c r="C35" s="66">
        <v>0.88429999999999997</v>
      </c>
      <c r="D35" s="66">
        <v>0.1953</v>
      </c>
      <c r="E35" s="66">
        <v>1.0795999999999999</v>
      </c>
      <c r="F35" s="66">
        <v>2.3450000000000002</v>
      </c>
      <c r="G35" s="147">
        <v>254.0085</v>
      </c>
      <c r="H35" s="147">
        <v>0</v>
      </c>
      <c r="I35" s="66">
        <v>38.1967</v>
      </c>
      <c r="J35" s="67">
        <v>50.2256</v>
      </c>
      <c r="K35" s="148">
        <v>1.0154000000000001</v>
      </c>
      <c r="L35" s="21"/>
      <c r="M35" s="40"/>
      <c r="N35" s="40"/>
    </row>
    <row r="36" spans="1:14" x14ac:dyDescent="0.25">
      <c r="A36" s="37">
        <f>+'Caracol Criogénica'!A36</f>
        <v>41727</v>
      </c>
      <c r="B36" s="63">
        <v>95.9465</v>
      </c>
      <c r="C36" s="66">
        <v>0.91679999999999995</v>
      </c>
      <c r="D36" s="66">
        <v>0.19350000000000001</v>
      </c>
      <c r="E36" s="66">
        <v>1.1102000000000001</v>
      </c>
      <c r="F36" s="66">
        <v>2.7879999999999998</v>
      </c>
      <c r="G36" s="147">
        <v>254.54589999999999</v>
      </c>
      <c r="H36" s="147">
        <v>0</v>
      </c>
      <c r="I36" s="66">
        <v>38.261600000000001</v>
      </c>
      <c r="J36" s="67">
        <v>50.241300000000003</v>
      </c>
      <c r="K36" s="148">
        <v>2.3039000000000001</v>
      </c>
      <c r="L36" s="21"/>
      <c r="M36" s="40"/>
      <c r="N36" s="40"/>
    </row>
    <row r="37" spans="1:14" x14ac:dyDescent="0.25">
      <c r="A37" s="37">
        <f>+'Caracol Criogénica'!A37</f>
        <v>41728</v>
      </c>
      <c r="B37" s="63">
        <v>96.266000000000005</v>
      </c>
      <c r="C37" s="66">
        <v>0.88939999999999997</v>
      </c>
      <c r="D37" s="66">
        <v>0.1893</v>
      </c>
      <c r="E37" s="66">
        <v>1.0788</v>
      </c>
      <c r="F37" s="66">
        <v>2.4609999999999999</v>
      </c>
      <c r="G37" s="147">
        <v>250.6317</v>
      </c>
      <c r="H37" s="147">
        <v>0</v>
      </c>
      <c r="I37" s="66">
        <v>38.210700000000003</v>
      </c>
      <c r="J37" s="67">
        <v>50.232799999999997</v>
      </c>
      <c r="K37" s="148">
        <v>1.6107</v>
      </c>
      <c r="L37" s="21"/>
      <c r="M37" s="40"/>
      <c r="N37" s="40"/>
    </row>
    <row r="38" spans="1:14" ht="15.75" thickBot="1" x14ac:dyDescent="0.3">
      <c r="A38" s="37">
        <f>+'Caracol Criogénica'!A38</f>
        <v>41729</v>
      </c>
      <c r="B38" s="64">
        <v>96.566999999999993</v>
      </c>
      <c r="C38" s="68">
        <v>0.93020000000000003</v>
      </c>
      <c r="D38" s="68">
        <v>0.182</v>
      </c>
      <c r="E38" s="68">
        <v>1.1122000000000001</v>
      </c>
      <c r="F38" s="68">
        <v>2.0670000000000002</v>
      </c>
      <c r="G38" s="147">
        <v>251.0292</v>
      </c>
      <c r="H38" s="147">
        <v>0</v>
      </c>
      <c r="I38" s="68">
        <v>38.132100000000001</v>
      </c>
      <c r="J38" s="69">
        <v>50.162100000000002</v>
      </c>
      <c r="K38" s="149">
        <v>1.2211000000000001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95.152299999999997</v>
      </c>
      <c r="C41" s="8">
        <f t="shared" si="0"/>
        <v>0.78300000000000003</v>
      </c>
      <c r="D41" s="8">
        <f t="shared" si="0"/>
        <v>0.18060000000000001</v>
      </c>
      <c r="E41" s="8">
        <f t="shared" si="0"/>
        <v>0.9768</v>
      </c>
      <c r="F41" s="8">
        <f t="shared" si="0"/>
        <v>2.0670000000000002</v>
      </c>
      <c r="G41" s="8">
        <f t="shared" si="0"/>
        <v>240.96690000000001</v>
      </c>
      <c r="H41" s="8">
        <f t="shared" si="0"/>
        <v>0</v>
      </c>
      <c r="I41" s="8">
        <f t="shared" si="0"/>
        <v>38.131999999999998</v>
      </c>
      <c r="J41" s="8">
        <f t="shared" si="0"/>
        <v>50.162100000000002</v>
      </c>
      <c r="K41" s="30">
        <f t="shared" si="0"/>
        <v>0</v>
      </c>
      <c r="L41" s="9"/>
      <c r="M41" s="22">
        <f>+MIN(M8:M38)</f>
        <v>2.4611999999999998</v>
      </c>
      <c r="N41" s="23">
        <f>+MIN(N8:N38)</f>
        <v>5.0000000000000001E-3</v>
      </c>
    </row>
    <row r="42" spans="1:14" x14ac:dyDescent="0.25">
      <c r="A42" s="10" t="s">
        <v>20</v>
      </c>
      <c r="B42" s="11">
        <f t="shared" ref="B42:K42" si="1">+IF(ISERROR(AVERAGE(B8:B38)),"",AVERAGE(B8:B38))</f>
        <v>96.156622580645163</v>
      </c>
      <c r="C42" s="11">
        <f t="shared" si="1"/>
        <v>0.88031290322580635</v>
      </c>
      <c r="D42" s="11">
        <f t="shared" si="1"/>
        <v>0.19032580645161293</v>
      </c>
      <c r="E42" s="11">
        <f t="shared" si="1"/>
        <v>1.0706354838709677</v>
      </c>
      <c r="F42" s="11">
        <f t="shared" si="1"/>
        <v>2.5630967741935491</v>
      </c>
      <c r="G42" s="11">
        <f t="shared" si="1"/>
        <v>253.67785161290325</v>
      </c>
      <c r="H42" s="11">
        <f t="shared" si="1"/>
        <v>2.2580645161290325E-5</v>
      </c>
      <c r="I42" s="11">
        <f t="shared" si="1"/>
        <v>38.254374193548387</v>
      </c>
      <c r="J42" s="11">
        <f t="shared" si="1"/>
        <v>50.26365483870967</v>
      </c>
      <c r="K42" s="31">
        <f t="shared" si="1"/>
        <v>0.99093870967741926</v>
      </c>
      <c r="L42" s="9"/>
      <c r="M42" s="24">
        <f>+IF(ISERROR(AVERAGE(M8:M38)),"",AVERAGE(M8:M38))</f>
        <v>2.4611999999999998</v>
      </c>
      <c r="N42" s="25">
        <f>+IF(ISERROR(AVERAGE(N8:N38)),"",AVERAGE(N8:N38))</f>
        <v>5.0000000000000001E-3</v>
      </c>
    </row>
    <row r="43" spans="1:14" x14ac:dyDescent="0.25">
      <c r="A43" s="12" t="s">
        <v>21</v>
      </c>
      <c r="B43" s="13">
        <f t="shared" ref="B43:K43" si="2">+MAX(B8:B38)</f>
        <v>96.604799999999997</v>
      </c>
      <c r="C43" s="13">
        <f t="shared" si="2"/>
        <v>1.0397000000000001</v>
      </c>
      <c r="D43" s="13">
        <f t="shared" si="2"/>
        <v>0.19969999999999999</v>
      </c>
      <c r="E43" s="13">
        <f t="shared" si="2"/>
        <v>1.2335</v>
      </c>
      <c r="F43" s="13">
        <f t="shared" si="2"/>
        <v>3.431</v>
      </c>
      <c r="G43" s="71">
        <f t="shared" si="2"/>
        <v>258.87619999999998</v>
      </c>
      <c r="H43" s="13">
        <f t="shared" si="2"/>
        <v>5.0000000000000001E-4</v>
      </c>
      <c r="I43" s="13">
        <f t="shared" si="2"/>
        <v>38.4407</v>
      </c>
      <c r="J43" s="13">
        <f t="shared" si="2"/>
        <v>50.335299999999997</v>
      </c>
      <c r="K43" s="32">
        <f t="shared" si="2"/>
        <v>2.3039000000000001</v>
      </c>
      <c r="L43" s="9"/>
      <c r="M43" s="26">
        <f>+MAX(M8:M38)</f>
        <v>2.4611999999999998</v>
      </c>
      <c r="N43" s="27">
        <f>+MAX(N8:N38)</f>
        <v>5.0000000000000001E-3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0.39258701261391499</v>
      </c>
      <c r="C44" s="18">
        <f t="shared" si="3"/>
        <v>5.3447729867198195E-2</v>
      </c>
      <c r="D44" s="18">
        <f t="shared" si="3"/>
        <v>4.812412267039992E-3</v>
      </c>
      <c r="E44" s="18">
        <f t="shared" si="3"/>
        <v>5.219687441719794E-2</v>
      </c>
      <c r="F44" s="18">
        <f t="shared" si="3"/>
        <v>0.36446795513813907</v>
      </c>
      <c r="G44" s="18">
        <f t="shared" si="3"/>
        <v>3.8430272203798714</v>
      </c>
      <c r="H44" s="18">
        <f t="shared" si="3"/>
        <v>9.2049542527759994E-5</v>
      </c>
      <c r="I44" s="18">
        <f t="shared" si="3"/>
        <v>8.7064654013523923E-2</v>
      </c>
      <c r="J44" s="18">
        <f t="shared" si="3"/>
        <v>4.1822839364073251E-2</v>
      </c>
      <c r="K44" s="33">
        <f t="shared" si="3"/>
        <v>0.54577420769485463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6:N50"/>
    <mergeCell ref="A39:K39"/>
    <mergeCell ref="A3:B3"/>
    <mergeCell ref="A4:B4"/>
    <mergeCell ref="A5:B5"/>
    <mergeCell ref="C5:D5"/>
  </mergeCells>
  <dataValidations count="3">
    <dataValidation type="decimal" allowBlank="1" showInputMessage="1" showErrorMessage="1" errorTitle="Error" error="El valor deberá estar entre 0 y 100" sqref="B8:F38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1:N44 A8:A9 A10:A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1" zoomScale="60" zoomScaleNormal="100" workbookViewId="0">
      <selection activeCell="C22" sqref="C22"/>
    </sheetView>
  </sheetViews>
  <sheetFormatPr baseColWidth="10" defaultRowHeight="15" x14ac:dyDescent="0.25"/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52">
        <v>265.22309999999999</v>
      </c>
      <c r="H7" s="153">
        <v>0</v>
      </c>
      <c r="I7" s="100"/>
      <c r="J7" s="101"/>
      <c r="K7" s="156">
        <v>0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50">
        <v>261.26560000000001</v>
      </c>
      <c r="H8" s="154">
        <v>0</v>
      </c>
      <c r="I8" s="102"/>
      <c r="J8" s="103"/>
      <c r="K8" s="157">
        <v>0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50">
        <v>258.51400000000001</v>
      </c>
      <c r="H9" s="154">
        <v>0</v>
      </c>
      <c r="I9" s="102"/>
      <c r="J9" s="103"/>
      <c r="K9" s="157">
        <v>0</v>
      </c>
    </row>
    <row r="10" spans="1:14" x14ac:dyDescent="0.25">
      <c r="A10" s="49">
        <f>+A9+1</f>
        <v>41702</v>
      </c>
      <c r="B10" s="50"/>
      <c r="C10" s="41"/>
      <c r="D10" s="41"/>
      <c r="E10" s="41"/>
      <c r="F10" s="51"/>
      <c r="G10" s="150">
        <v>257.44720000000001</v>
      </c>
      <c r="H10" s="154">
        <v>0</v>
      </c>
      <c r="I10" s="102"/>
      <c r="J10" s="103"/>
      <c r="K10" s="157">
        <v>0</v>
      </c>
    </row>
    <row r="11" spans="1:14" x14ac:dyDescent="0.25">
      <c r="A11" s="49">
        <f t="shared" ref="A11:A37" si="0">+A10+1</f>
        <v>41703</v>
      </c>
      <c r="B11" s="50"/>
      <c r="C11" s="41"/>
      <c r="D11" s="41"/>
      <c r="E11" s="41"/>
      <c r="F11" s="51"/>
      <c r="G11" s="150">
        <v>260.81540000000001</v>
      </c>
      <c r="H11" s="154">
        <v>5.0500000000000003E-2</v>
      </c>
      <c r="I11" s="102"/>
      <c r="J11" s="103"/>
      <c r="K11" s="157">
        <v>1.1028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50">
        <v>263.67770000000002</v>
      </c>
      <c r="H12" s="154">
        <v>0</v>
      </c>
      <c r="I12" s="102"/>
      <c r="J12" s="103"/>
      <c r="K12" s="157">
        <v>1.8004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50">
        <v>260.98809999999997</v>
      </c>
      <c r="H13" s="154">
        <v>0</v>
      </c>
      <c r="I13" s="102"/>
      <c r="J13" s="103"/>
      <c r="K13" s="157">
        <v>2.6736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50">
        <v>260.44920000000002</v>
      </c>
      <c r="H14" s="154">
        <v>0</v>
      </c>
      <c r="I14" s="102"/>
      <c r="J14" s="103"/>
      <c r="K14" s="157">
        <v>24.378499999999999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50">
        <v>251.3768</v>
      </c>
      <c r="H15" s="154">
        <v>0.13769999999999999</v>
      </c>
      <c r="I15" s="102"/>
      <c r="J15" s="103"/>
      <c r="K15" s="157">
        <v>1.0676000000000001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50">
        <v>256.24849999999998</v>
      </c>
      <c r="H16" s="154">
        <v>0</v>
      </c>
      <c r="I16" s="102"/>
      <c r="J16" s="103"/>
      <c r="K16" s="157">
        <v>1.0911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50">
        <v>261.93880000000001</v>
      </c>
      <c r="H17" s="154">
        <v>0</v>
      </c>
      <c r="I17" s="102"/>
      <c r="J17" s="103"/>
      <c r="K17" s="157">
        <v>2.8359000000000001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50">
        <v>261.22489999999999</v>
      </c>
      <c r="H18" s="154">
        <v>0</v>
      </c>
      <c r="I18" s="102"/>
      <c r="J18" s="103"/>
      <c r="K18" s="157">
        <v>3.1949999999999998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50">
        <v>259.3954</v>
      </c>
      <c r="H19" s="154">
        <v>1.84E-2</v>
      </c>
      <c r="I19" s="102"/>
      <c r="J19" s="103"/>
      <c r="K19" s="157">
        <v>2.6166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50">
        <v>258.36349999999999</v>
      </c>
      <c r="H20" s="154">
        <v>0</v>
      </c>
      <c r="I20" s="102"/>
      <c r="J20" s="103"/>
      <c r="K20" s="157">
        <v>2.5617000000000001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50">
        <v>257.68270000000001</v>
      </c>
      <c r="H21" s="154">
        <v>0</v>
      </c>
      <c r="I21" s="102"/>
      <c r="J21" s="103"/>
      <c r="K21" s="157">
        <v>2.9788999999999999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50">
        <v>253.797</v>
      </c>
      <c r="H22" s="154">
        <v>0.10100000000000001</v>
      </c>
      <c r="I22" s="102"/>
      <c r="J22" s="103"/>
      <c r="K22" s="157">
        <v>3.2109999999999999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50">
        <v>257.29160000000002</v>
      </c>
      <c r="H23" s="154">
        <v>0</v>
      </c>
      <c r="I23" s="102"/>
      <c r="J23" s="103"/>
      <c r="K23" s="157">
        <v>2.1354000000000002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50">
        <v>258.416</v>
      </c>
      <c r="H24" s="154">
        <v>0</v>
      </c>
      <c r="I24" s="102"/>
      <c r="J24" s="103"/>
      <c r="K24" s="157">
        <v>1.7437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50">
        <v>260.5829</v>
      </c>
      <c r="H25" s="154">
        <v>7.3400000000000007E-2</v>
      </c>
      <c r="I25" s="102"/>
      <c r="J25" s="103"/>
      <c r="K25" s="157">
        <v>2.0421999999999998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50">
        <v>261.2851</v>
      </c>
      <c r="H26" s="154">
        <v>0</v>
      </c>
      <c r="I26" s="102"/>
      <c r="J26" s="103"/>
      <c r="K26" s="157">
        <v>2.9567999999999999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50">
        <v>254.7313</v>
      </c>
      <c r="H27" s="154">
        <v>4.5999999999999999E-3</v>
      </c>
      <c r="I27" s="102"/>
      <c r="J27" s="103"/>
      <c r="K27" s="157">
        <v>2.3241000000000001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50">
        <v>258.79759999999999</v>
      </c>
      <c r="H28" s="154">
        <v>0</v>
      </c>
      <c r="I28" s="102"/>
      <c r="J28" s="103"/>
      <c r="K28" s="157">
        <v>1.8593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50">
        <v>256.52019999999999</v>
      </c>
      <c r="H29" s="154">
        <v>0</v>
      </c>
      <c r="I29" s="102"/>
      <c r="J29" s="103"/>
      <c r="K29" s="157">
        <v>1.9517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50">
        <v>256.27390000000003</v>
      </c>
      <c r="H30" s="154">
        <v>0</v>
      </c>
      <c r="I30" s="102"/>
      <c r="J30" s="103"/>
      <c r="K30" s="157">
        <v>1.4370000000000001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50">
        <v>258.37389999999999</v>
      </c>
      <c r="H31" s="154">
        <v>0</v>
      </c>
      <c r="I31" s="102"/>
      <c r="J31" s="103"/>
      <c r="K31" s="157">
        <v>1.6966000000000001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50">
        <v>257.69330000000002</v>
      </c>
      <c r="H32" s="154">
        <v>0</v>
      </c>
      <c r="I32" s="102"/>
      <c r="J32" s="103"/>
      <c r="K32" s="157">
        <v>1.1282000000000001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50">
        <v>255.10509999999999</v>
      </c>
      <c r="H33" s="154">
        <v>0</v>
      </c>
      <c r="I33" s="102"/>
      <c r="J33" s="103"/>
      <c r="K33" s="157">
        <v>1.7223999999999999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50">
        <v>255.74969999999999</v>
      </c>
      <c r="H34" s="154">
        <v>0</v>
      </c>
      <c r="I34" s="102"/>
      <c r="J34" s="103"/>
      <c r="K34" s="157">
        <v>1.7969999999999999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50">
        <v>257.15370000000001</v>
      </c>
      <c r="H35" s="154">
        <v>0</v>
      </c>
      <c r="I35" s="102"/>
      <c r="J35" s="103"/>
      <c r="K35" s="157">
        <v>3.8452999999999999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50">
        <v>256.11419999999998</v>
      </c>
      <c r="H36" s="154">
        <v>0</v>
      </c>
      <c r="I36" s="102"/>
      <c r="J36" s="103"/>
      <c r="K36" s="157">
        <v>3.4380999999999999</v>
      </c>
    </row>
    <row r="37" spans="1:11" ht="15.75" thickBot="1" x14ac:dyDescent="0.3">
      <c r="A37" s="52">
        <f t="shared" si="0"/>
        <v>41729</v>
      </c>
      <c r="B37" s="73"/>
      <c r="C37" s="74"/>
      <c r="D37" s="74"/>
      <c r="E37" s="74"/>
      <c r="F37" s="75"/>
      <c r="G37" s="151">
        <v>258.76479999999998</v>
      </c>
      <c r="H37" s="155">
        <v>0</v>
      </c>
      <c r="I37" s="104"/>
      <c r="J37" s="105"/>
      <c r="K37" s="158">
        <v>1.9725999999999999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265.22309999999999</v>
      </c>
      <c r="H39" s="57">
        <f>+MAX(H7:H37)</f>
        <v>0.13769999999999999</v>
      </c>
      <c r="I39" s="57"/>
      <c r="J39" s="57"/>
      <c r="K39" s="57">
        <f>+MAX(K7:K37)</f>
        <v>24.378499999999999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2" zoomScale="60" zoomScaleNormal="100" workbookViewId="0">
      <selection activeCell="I34" sqref="I34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61">
        <v>201.38820000000001</v>
      </c>
      <c r="H7" s="162">
        <v>0</v>
      </c>
      <c r="I7" s="106"/>
      <c r="J7" s="107"/>
      <c r="K7" s="165">
        <v>0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59">
        <v>250.93799999999999</v>
      </c>
      <c r="H8" s="163">
        <v>0</v>
      </c>
      <c r="I8" s="108"/>
      <c r="J8" s="109"/>
      <c r="K8" s="166">
        <v>0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59">
        <v>243.34100000000001</v>
      </c>
      <c r="H9" s="163">
        <v>0</v>
      </c>
      <c r="I9" s="108"/>
      <c r="J9" s="109"/>
      <c r="K9" s="166">
        <v>0</v>
      </c>
    </row>
    <row r="10" spans="1:14" x14ac:dyDescent="0.25">
      <c r="A10" s="49">
        <f>+A9+1</f>
        <v>41702</v>
      </c>
      <c r="B10" s="50"/>
      <c r="C10" s="41"/>
      <c r="D10" s="41"/>
      <c r="E10" s="41"/>
      <c r="F10" s="51"/>
      <c r="G10" s="159">
        <v>193.7115</v>
      </c>
      <c r="H10" s="163">
        <v>0</v>
      </c>
      <c r="I10" s="108"/>
      <c r="J10" s="109"/>
      <c r="K10" s="166">
        <v>0</v>
      </c>
    </row>
    <row r="11" spans="1:14" x14ac:dyDescent="0.25">
      <c r="A11" s="49">
        <f t="shared" ref="A11:A37" si="0">+A10+1</f>
        <v>41703</v>
      </c>
      <c r="B11" s="50"/>
      <c r="C11" s="41"/>
      <c r="D11" s="41"/>
      <c r="E11" s="41"/>
      <c r="F11" s="51"/>
      <c r="G11" s="159">
        <v>251.08930000000001</v>
      </c>
      <c r="H11" s="163">
        <v>0</v>
      </c>
      <c r="I11" s="108"/>
      <c r="J11" s="109"/>
      <c r="K11" s="166">
        <v>0.25280000000000002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59">
        <v>255.26519999999999</v>
      </c>
      <c r="H12" s="163">
        <v>0</v>
      </c>
      <c r="I12" s="108"/>
      <c r="J12" s="109"/>
      <c r="K12" s="166">
        <v>0.37440000000000001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59">
        <v>251.38499999999999</v>
      </c>
      <c r="H13" s="163">
        <v>0</v>
      </c>
      <c r="I13" s="108"/>
      <c r="J13" s="109"/>
      <c r="K13" s="166">
        <v>0.84379999999999999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59">
        <v>249.49959999999999</v>
      </c>
      <c r="H14" s="163">
        <v>0</v>
      </c>
      <c r="I14" s="108"/>
      <c r="J14" s="109"/>
      <c r="K14" s="166">
        <v>0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59">
        <v>228.27930000000001</v>
      </c>
      <c r="H15" s="163">
        <v>0</v>
      </c>
      <c r="I15" s="108"/>
      <c r="J15" s="109"/>
      <c r="K15" s="166">
        <v>0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59">
        <v>242.27160000000001</v>
      </c>
      <c r="H16" s="163">
        <v>0</v>
      </c>
      <c r="I16" s="108"/>
      <c r="J16" s="109"/>
      <c r="K16" s="166">
        <v>0.1026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59">
        <v>246.43209999999999</v>
      </c>
      <c r="H17" s="163">
        <v>0</v>
      </c>
      <c r="I17" s="108"/>
      <c r="J17" s="109"/>
      <c r="K17" s="166">
        <v>0.27700000000000002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59">
        <v>249.5975</v>
      </c>
      <c r="H18" s="163">
        <v>0</v>
      </c>
      <c r="I18" s="108"/>
      <c r="J18" s="109"/>
      <c r="K18" s="166">
        <v>0.54159999999999997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59">
        <v>255.1814</v>
      </c>
      <c r="H19" s="163">
        <v>0</v>
      </c>
      <c r="I19" s="108"/>
      <c r="J19" s="109"/>
      <c r="K19" s="166">
        <v>0.46310000000000001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59">
        <v>254.27160000000001</v>
      </c>
      <c r="H20" s="163">
        <v>0</v>
      </c>
      <c r="I20" s="108"/>
      <c r="J20" s="109"/>
      <c r="K20" s="166">
        <v>0.55700000000000005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59">
        <v>249.8648</v>
      </c>
      <c r="H21" s="163">
        <v>0</v>
      </c>
      <c r="I21" s="108"/>
      <c r="J21" s="109"/>
      <c r="K21" s="166">
        <v>0.78979999999999995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59">
        <v>248.33160000000001</v>
      </c>
      <c r="H22" s="163">
        <v>0</v>
      </c>
      <c r="I22" s="108"/>
      <c r="J22" s="109"/>
      <c r="K22" s="166">
        <v>0.64849999999999997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59">
        <v>249.13829999999999</v>
      </c>
      <c r="H23" s="163">
        <v>0</v>
      </c>
      <c r="I23" s="108"/>
      <c r="J23" s="109"/>
      <c r="K23" s="166">
        <v>0.43070000000000003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59">
        <v>252.9915</v>
      </c>
      <c r="H24" s="163">
        <v>0</v>
      </c>
      <c r="I24" s="108"/>
      <c r="J24" s="109"/>
      <c r="K24" s="166">
        <v>0.43930000000000002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59">
        <v>252.6395</v>
      </c>
      <c r="H25" s="163">
        <v>0</v>
      </c>
      <c r="I25" s="108"/>
      <c r="J25" s="109"/>
      <c r="K25" s="166">
        <v>0.46129999999999999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59">
        <v>253.21940000000001</v>
      </c>
      <c r="H26" s="163">
        <v>0</v>
      </c>
      <c r="I26" s="108"/>
      <c r="J26" s="109"/>
      <c r="K26" s="166">
        <v>0.49740000000000001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59">
        <v>247.63820000000001</v>
      </c>
      <c r="H27" s="163">
        <v>0</v>
      </c>
      <c r="I27" s="108"/>
      <c r="J27" s="109"/>
      <c r="K27" s="166">
        <v>0.60460000000000003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59">
        <v>249.11279999999999</v>
      </c>
      <c r="H28" s="163">
        <v>0</v>
      </c>
      <c r="I28" s="108"/>
      <c r="J28" s="109"/>
      <c r="K28" s="166">
        <v>0.49030000000000001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59">
        <v>252.78960000000001</v>
      </c>
      <c r="H29" s="163">
        <v>0</v>
      </c>
      <c r="I29" s="108"/>
      <c r="J29" s="109"/>
      <c r="K29" s="166">
        <v>0.1527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59">
        <v>250.8604</v>
      </c>
      <c r="H30" s="163">
        <v>0</v>
      </c>
      <c r="I30" s="108"/>
      <c r="J30" s="109"/>
      <c r="K30" s="166">
        <v>0.1416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59">
        <v>251.89109999999999</v>
      </c>
      <c r="H31" s="163">
        <v>0</v>
      </c>
      <c r="I31" s="108"/>
      <c r="J31" s="109"/>
      <c r="K31" s="166">
        <v>0.1119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59">
        <v>251.81180000000001</v>
      </c>
      <c r="H32" s="163">
        <v>0</v>
      </c>
      <c r="I32" s="108"/>
      <c r="J32" s="109"/>
      <c r="K32" s="166">
        <v>0.25919999999999999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59">
        <v>251.1857</v>
      </c>
      <c r="H33" s="163">
        <v>0</v>
      </c>
      <c r="I33" s="108"/>
      <c r="J33" s="109"/>
      <c r="K33" s="166">
        <v>0.31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59">
        <v>251.9573</v>
      </c>
      <c r="H34" s="163">
        <v>0</v>
      </c>
      <c r="I34" s="108"/>
      <c r="J34" s="109"/>
      <c r="K34" s="166">
        <v>0.62170000000000003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59">
        <v>252.77359999999999</v>
      </c>
      <c r="H35" s="163">
        <v>0</v>
      </c>
      <c r="I35" s="108"/>
      <c r="J35" s="109"/>
      <c r="K35" s="166">
        <v>1.0472999999999999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59">
        <v>246.78890000000001</v>
      </c>
      <c r="H36" s="163">
        <v>0</v>
      </c>
      <c r="I36" s="108"/>
      <c r="J36" s="109"/>
      <c r="K36" s="166">
        <v>1.0133000000000001</v>
      </c>
    </row>
    <row r="37" spans="1:11" ht="15.75" thickBot="1" x14ac:dyDescent="0.3">
      <c r="A37" s="52">
        <f t="shared" si="0"/>
        <v>41729</v>
      </c>
      <c r="B37" s="73"/>
      <c r="C37" s="74"/>
      <c r="D37" s="74"/>
      <c r="E37" s="74"/>
      <c r="F37" s="75"/>
      <c r="G37" s="160">
        <v>242.86779999999999</v>
      </c>
      <c r="H37" s="164">
        <v>0</v>
      </c>
      <c r="I37" s="110"/>
      <c r="J37" s="111"/>
      <c r="K37" s="167">
        <v>0.78349999999999997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193.7115</v>
      </c>
      <c r="H39" s="57">
        <f>+MIN(H7:H37)</f>
        <v>0</v>
      </c>
      <c r="I39" s="57"/>
      <c r="J39" s="57"/>
      <c r="K39" s="57">
        <f>+MIN(K7:K37)</f>
        <v>0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ignoredErrors>
    <ignoredError sqref="A8:A3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14" zoomScale="60" zoomScaleNormal="100" workbookViewId="0">
      <selection activeCell="O50" sqref="O50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203" t="s">
        <v>1</v>
      </c>
      <c r="B3" s="203"/>
      <c r="C3" s="205" t="s">
        <v>27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2</v>
      </c>
      <c r="B4" s="203"/>
      <c r="C4" s="205" t="s">
        <v>26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x14ac:dyDescent="0.25">
      <c r="A5" s="204" t="s">
        <v>3</v>
      </c>
      <c r="B5" s="204"/>
      <c r="C5" s="205" t="s">
        <v>4</v>
      </c>
      <c r="D5" s="205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7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41699</v>
      </c>
      <c r="B8" s="65">
        <v>95.234399999999994</v>
      </c>
      <c r="C8" s="70">
        <v>1.0044999999999999</v>
      </c>
      <c r="D8" s="70">
        <v>0.2014</v>
      </c>
      <c r="E8" s="70">
        <v>1.2058</v>
      </c>
      <c r="F8" s="70">
        <v>3.4039999999999999</v>
      </c>
      <c r="G8" s="168">
        <v>264.48939999999999</v>
      </c>
      <c r="H8" s="168">
        <v>5.7454999999999998</v>
      </c>
      <c r="I8" s="70">
        <v>38.408799999999999</v>
      </c>
      <c r="J8" s="70">
        <v>50.261099999999999</v>
      </c>
      <c r="K8" s="170">
        <v>0.27650000000000002</v>
      </c>
      <c r="L8" s="21"/>
      <c r="M8" s="41">
        <v>2.036</v>
      </c>
      <c r="N8" s="41">
        <v>5.0000000000000001E-3</v>
      </c>
    </row>
    <row r="9" spans="1:14" x14ac:dyDescent="0.25">
      <c r="A9" s="37">
        <f>+'Caracol Reynosa Arguelles'!A9</f>
        <v>41700</v>
      </c>
      <c r="B9" s="63">
        <v>94.965500000000006</v>
      </c>
      <c r="C9" s="66">
        <v>1.0247999999999999</v>
      </c>
      <c r="D9" s="67">
        <v>0.2026</v>
      </c>
      <c r="E9" s="66">
        <v>1.2275</v>
      </c>
      <c r="F9" s="66">
        <v>3.7080000000000002</v>
      </c>
      <c r="G9" s="169">
        <v>261.30889999999999</v>
      </c>
      <c r="H9" s="169">
        <v>3.9788999999999999</v>
      </c>
      <c r="I9" s="66">
        <v>38.441899999999997</v>
      </c>
      <c r="J9" s="67">
        <v>50.265700000000002</v>
      </c>
      <c r="K9" s="170">
        <v>2.6242999999999999</v>
      </c>
      <c r="L9" s="21"/>
      <c r="M9" s="40"/>
      <c r="N9" s="40"/>
    </row>
    <row r="10" spans="1:14" x14ac:dyDescent="0.25">
      <c r="A10" s="37">
        <f>+'Caracol Reynosa Arguelles'!A10</f>
        <v>41701</v>
      </c>
      <c r="B10" s="63">
        <v>95.013300000000001</v>
      </c>
      <c r="C10" s="66">
        <v>0.99529999999999996</v>
      </c>
      <c r="D10" s="67">
        <v>0.2014</v>
      </c>
      <c r="E10" s="66">
        <v>1.1967000000000001</v>
      </c>
      <c r="F10" s="66">
        <v>3.669</v>
      </c>
      <c r="G10" s="169">
        <v>242.69890000000001</v>
      </c>
      <c r="H10" s="169">
        <v>2.5384000000000002</v>
      </c>
      <c r="I10" s="66">
        <v>38.458100000000002</v>
      </c>
      <c r="J10" s="67">
        <v>50.295999999999999</v>
      </c>
      <c r="K10" s="170">
        <v>0.58530000000000004</v>
      </c>
      <c r="L10" s="21"/>
      <c r="M10" s="40"/>
      <c r="N10" s="40"/>
    </row>
    <row r="11" spans="1:14" x14ac:dyDescent="0.25">
      <c r="A11" s="37">
        <f>+'Caracol Reynosa Arguelles'!A11</f>
        <v>41702</v>
      </c>
      <c r="B11" s="63">
        <v>94.915599999999998</v>
      </c>
      <c r="C11" s="66">
        <v>1.0172000000000001</v>
      </c>
      <c r="D11" s="67">
        <v>0.19889999999999999</v>
      </c>
      <c r="E11" s="66">
        <v>1.2161</v>
      </c>
      <c r="F11" s="66">
        <v>3.7</v>
      </c>
      <c r="G11" s="169">
        <v>247.23929999999999</v>
      </c>
      <c r="H11" s="169">
        <v>3.2980999999999998</v>
      </c>
      <c r="I11" s="66">
        <v>38.5</v>
      </c>
      <c r="J11" s="67">
        <v>50.305700000000002</v>
      </c>
      <c r="K11" s="170">
        <v>0.1371</v>
      </c>
      <c r="L11" s="21"/>
      <c r="M11" s="40"/>
      <c r="N11" s="40"/>
    </row>
    <row r="12" spans="1:14" x14ac:dyDescent="0.25">
      <c r="A12" s="37">
        <f>+'Caracol Reynosa Arguelles'!A12</f>
        <v>41703</v>
      </c>
      <c r="B12" s="63">
        <v>95.043300000000002</v>
      </c>
      <c r="C12" s="66">
        <v>1.016</v>
      </c>
      <c r="D12" s="67">
        <v>0.1971</v>
      </c>
      <c r="E12" s="66">
        <v>1.2132000000000001</v>
      </c>
      <c r="F12" s="66">
        <v>3.5950000000000002</v>
      </c>
      <c r="G12" s="169">
        <v>262.32760000000002</v>
      </c>
      <c r="H12" s="169">
        <v>5.6250999999999998</v>
      </c>
      <c r="I12" s="66">
        <v>38.457500000000003</v>
      </c>
      <c r="J12" s="67">
        <v>50.282899999999998</v>
      </c>
      <c r="K12" s="170">
        <v>0.19170000000000001</v>
      </c>
      <c r="L12" s="21"/>
      <c r="M12" s="40"/>
      <c r="N12" s="40"/>
    </row>
    <row r="13" spans="1:14" x14ac:dyDescent="0.25">
      <c r="A13" s="37">
        <f>+'Caracol Reynosa Arguelles'!A13</f>
        <v>41704</v>
      </c>
      <c r="B13" s="63">
        <v>95.084999999999994</v>
      </c>
      <c r="C13" s="66">
        <v>1.0279</v>
      </c>
      <c r="D13" s="67">
        <v>0.19689999999999999</v>
      </c>
      <c r="E13" s="66">
        <v>1.2248000000000001</v>
      </c>
      <c r="F13" s="66">
        <v>3.5459999999999998</v>
      </c>
      <c r="G13" s="169">
        <v>264.1506</v>
      </c>
      <c r="H13" s="169">
        <v>6.3278999999999996</v>
      </c>
      <c r="I13" s="66">
        <v>38.4358</v>
      </c>
      <c r="J13" s="67">
        <v>50.262500000000003</v>
      </c>
      <c r="K13" s="170">
        <v>0.14929999999999999</v>
      </c>
      <c r="L13" s="21"/>
      <c r="M13" s="40"/>
      <c r="N13" s="40"/>
    </row>
    <row r="14" spans="1:14" x14ac:dyDescent="0.25">
      <c r="A14" s="37">
        <f>+'Caracol Reynosa Arguelles'!A14</f>
        <v>41705</v>
      </c>
      <c r="B14" s="63">
        <v>94.961799999999997</v>
      </c>
      <c r="C14" s="66">
        <v>1.0690999999999999</v>
      </c>
      <c r="D14" s="67">
        <v>0.19869999999999999</v>
      </c>
      <c r="E14" s="66">
        <v>1.2678</v>
      </c>
      <c r="F14" s="66">
        <v>3.62</v>
      </c>
      <c r="G14" s="169">
        <v>264.56259999999997</v>
      </c>
      <c r="H14" s="169">
        <v>3.9035000000000002</v>
      </c>
      <c r="I14" s="66">
        <v>38.444800000000001</v>
      </c>
      <c r="J14" s="67">
        <v>50.238100000000003</v>
      </c>
      <c r="K14" s="170">
        <v>0.22009999999999999</v>
      </c>
      <c r="L14" s="21"/>
      <c r="M14" s="40"/>
      <c r="N14" s="40"/>
    </row>
    <row r="15" spans="1:14" x14ac:dyDescent="0.25">
      <c r="A15" s="37">
        <f>+'Caracol Reynosa Arguelles'!A15</f>
        <v>41706</v>
      </c>
      <c r="B15" s="63">
        <v>95.162000000000006</v>
      </c>
      <c r="C15" s="66">
        <v>0.96609999999999996</v>
      </c>
      <c r="D15" s="66">
        <v>0.2011</v>
      </c>
      <c r="E15" s="66">
        <v>1.1672</v>
      </c>
      <c r="F15" s="66">
        <v>3.573</v>
      </c>
      <c r="G15" s="169">
        <v>264.44069999999999</v>
      </c>
      <c r="H15" s="169">
        <v>3.8666</v>
      </c>
      <c r="I15" s="66">
        <v>38.4251</v>
      </c>
      <c r="J15" s="67">
        <v>50.297600000000003</v>
      </c>
      <c r="K15" s="170">
        <v>0.29870000000000002</v>
      </c>
      <c r="L15" s="21"/>
      <c r="M15" s="40"/>
      <c r="N15" s="40"/>
    </row>
    <row r="16" spans="1:14" x14ac:dyDescent="0.25">
      <c r="A16" s="37">
        <f>+'Caracol Reynosa Arguelles'!A16</f>
        <v>41707</v>
      </c>
      <c r="B16" s="63">
        <v>95.239500000000007</v>
      </c>
      <c r="C16" s="66">
        <v>0.93579999999999997</v>
      </c>
      <c r="D16" s="66">
        <v>0.2056</v>
      </c>
      <c r="E16" s="66">
        <v>1.1414</v>
      </c>
      <c r="F16" s="66">
        <v>3.5049999999999999</v>
      </c>
      <c r="G16" s="169">
        <v>250.2664</v>
      </c>
      <c r="H16" s="169">
        <v>1.9460999999999999</v>
      </c>
      <c r="I16" s="66">
        <v>38.427</v>
      </c>
      <c r="J16" s="67">
        <v>50.317599999999999</v>
      </c>
      <c r="K16" s="170">
        <v>0.73109999999999997</v>
      </c>
      <c r="L16" s="21"/>
      <c r="M16" s="40"/>
      <c r="N16" s="40"/>
    </row>
    <row r="17" spans="1:14" x14ac:dyDescent="0.25">
      <c r="A17" s="37">
        <f>+'Caracol Reynosa Arguelles'!A17</f>
        <v>41708</v>
      </c>
      <c r="B17" s="63">
        <v>95.201599999999999</v>
      </c>
      <c r="C17" s="66">
        <v>1.0168999999999999</v>
      </c>
      <c r="D17" s="66">
        <v>0.1966</v>
      </c>
      <c r="E17" s="66">
        <v>1.2135</v>
      </c>
      <c r="F17" s="66">
        <v>3.4460000000000002</v>
      </c>
      <c r="G17" s="169">
        <v>245.86940000000001</v>
      </c>
      <c r="H17" s="169">
        <v>2.3451</v>
      </c>
      <c r="I17" s="66">
        <v>38.404000000000003</v>
      </c>
      <c r="J17" s="67">
        <v>50.252000000000002</v>
      </c>
      <c r="K17" s="170">
        <v>0.24940000000000001</v>
      </c>
      <c r="L17" s="21"/>
      <c r="M17" s="40"/>
      <c r="N17" s="40"/>
    </row>
    <row r="18" spans="1:14" x14ac:dyDescent="0.25">
      <c r="A18" s="37">
        <f>+'Caracol Reynosa Arguelles'!A18</f>
        <v>41709</v>
      </c>
      <c r="B18" s="63">
        <v>95.378500000000003</v>
      </c>
      <c r="C18" s="66">
        <v>0.99929999999999997</v>
      </c>
      <c r="D18" s="66">
        <v>0.2001</v>
      </c>
      <c r="E18" s="66">
        <v>1.1994</v>
      </c>
      <c r="F18" s="66">
        <v>3.2759999999999998</v>
      </c>
      <c r="G18" s="169">
        <v>263.1268</v>
      </c>
      <c r="H18" s="169">
        <v>3.9514999999999998</v>
      </c>
      <c r="I18" s="66">
        <v>38.368400000000001</v>
      </c>
      <c r="J18" s="67">
        <v>50.242199999999997</v>
      </c>
      <c r="K18" s="170">
        <v>0.1676</v>
      </c>
      <c r="L18" s="21"/>
      <c r="M18" s="40"/>
      <c r="N18" s="40"/>
    </row>
    <row r="19" spans="1:14" x14ac:dyDescent="0.25">
      <c r="A19" s="37">
        <f>+'Caracol Reynosa Arguelles'!A19</f>
        <v>41710</v>
      </c>
      <c r="B19" s="63">
        <v>95.398899999999998</v>
      </c>
      <c r="C19" s="66">
        <v>0.97640000000000005</v>
      </c>
      <c r="D19" s="66">
        <v>0.1993</v>
      </c>
      <c r="E19" s="66">
        <v>1.1757</v>
      </c>
      <c r="F19" s="66">
        <v>3.282</v>
      </c>
      <c r="G19" s="169">
        <v>261.25420000000003</v>
      </c>
      <c r="H19" s="169">
        <v>5.0529000000000002</v>
      </c>
      <c r="I19" s="66">
        <v>38.377099999999999</v>
      </c>
      <c r="J19" s="67">
        <v>50.263300000000001</v>
      </c>
      <c r="K19" s="170">
        <v>8.8400000000000006E-2</v>
      </c>
      <c r="L19" s="21"/>
      <c r="M19" s="40"/>
      <c r="N19" s="40"/>
    </row>
    <row r="20" spans="1:14" x14ac:dyDescent="0.25">
      <c r="A20" s="37">
        <f>+'Caracol Reynosa Arguelles'!A20</f>
        <v>41711</v>
      </c>
      <c r="B20" s="63">
        <v>95.402799999999999</v>
      </c>
      <c r="C20" s="66">
        <v>0.96819999999999995</v>
      </c>
      <c r="D20" s="66">
        <v>0.2021</v>
      </c>
      <c r="E20" s="66">
        <v>1.1702999999999999</v>
      </c>
      <c r="F20" s="66">
        <v>3.2829999999999999</v>
      </c>
      <c r="G20" s="169">
        <v>263.40820000000002</v>
      </c>
      <c r="H20" s="169">
        <v>4.3342000000000001</v>
      </c>
      <c r="I20" s="66">
        <v>38.381999999999998</v>
      </c>
      <c r="J20" s="67">
        <v>50.270600000000002</v>
      </c>
      <c r="K20" s="170">
        <v>0.75349999999999995</v>
      </c>
      <c r="L20" s="21"/>
      <c r="M20" s="40"/>
      <c r="N20" s="40"/>
    </row>
    <row r="21" spans="1:14" x14ac:dyDescent="0.25">
      <c r="A21" s="37">
        <f>+'Caracol Reynosa Arguelles'!A21</f>
        <v>41712</v>
      </c>
      <c r="B21" s="63">
        <v>95.221599999999995</v>
      </c>
      <c r="C21" s="66">
        <v>0.97219999999999995</v>
      </c>
      <c r="D21" s="66">
        <v>0.2036</v>
      </c>
      <c r="E21" s="66">
        <v>1.1758</v>
      </c>
      <c r="F21" s="66">
        <v>3.4649999999999999</v>
      </c>
      <c r="G21" s="169">
        <v>264.4794</v>
      </c>
      <c r="H21" s="169">
        <v>4.1288999999999998</v>
      </c>
      <c r="I21" s="66">
        <v>38.423000000000002</v>
      </c>
      <c r="J21" s="67">
        <v>50.290799999999997</v>
      </c>
      <c r="K21" s="170">
        <v>0.2344</v>
      </c>
      <c r="L21" s="21"/>
      <c r="M21" s="40"/>
      <c r="N21" s="40"/>
    </row>
    <row r="22" spans="1:14" x14ac:dyDescent="0.25">
      <c r="A22" s="37">
        <f>+'Caracol Reynosa Arguelles'!A22</f>
        <v>41713</v>
      </c>
      <c r="B22" s="63">
        <v>95.302499999999995</v>
      </c>
      <c r="C22" s="66">
        <v>0.95569999999999999</v>
      </c>
      <c r="D22" s="66">
        <v>0.20130000000000001</v>
      </c>
      <c r="E22" s="66">
        <v>1.157</v>
      </c>
      <c r="F22" s="66">
        <v>3.415</v>
      </c>
      <c r="G22" s="169">
        <v>262.12119999999999</v>
      </c>
      <c r="H22" s="169">
        <v>6.1452</v>
      </c>
      <c r="I22" s="66">
        <v>38.406399999999998</v>
      </c>
      <c r="J22" s="67">
        <v>50.293799999999997</v>
      </c>
      <c r="K22" s="170">
        <v>4.1000000000000002E-2</v>
      </c>
      <c r="L22" s="21"/>
      <c r="M22" s="40"/>
      <c r="N22" s="40"/>
    </row>
    <row r="23" spans="1:14" x14ac:dyDescent="0.25">
      <c r="A23" s="37">
        <f>+'Caracol Reynosa Arguelles'!A23</f>
        <v>41714</v>
      </c>
      <c r="B23" s="63">
        <v>95.3596</v>
      </c>
      <c r="C23" s="66">
        <v>0.98540000000000005</v>
      </c>
      <c r="D23" s="66">
        <v>0.2</v>
      </c>
      <c r="E23" s="66">
        <v>1.1854</v>
      </c>
      <c r="F23" s="66">
        <v>3.3359999999999999</v>
      </c>
      <c r="G23" s="169">
        <v>259.68310000000002</v>
      </c>
      <c r="H23" s="169">
        <v>5.9257</v>
      </c>
      <c r="I23" s="66">
        <v>38.366399999999999</v>
      </c>
      <c r="J23" s="67">
        <v>50.250799999999998</v>
      </c>
      <c r="K23" s="170">
        <v>4.2599999999999999E-2</v>
      </c>
      <c r="L23" s="21"/>
      <c r="M23" s="40"/>
      <c r="N23" s="40"/>
    </row>
    <row r="24" spans="1:14" x14ac:dyDescent="0.25">
      <c r="A24" s="37">
        <f>+'Caracol Reynosa Arguelles'!A24</f>
        <v>41715</v>
      </c>
      <c r="B24" s="63">
        <v>95.485600000000005</v>
      </c>
      <c r="C24" s="66">
        <v>0.99050000000000005</v>
      </c>
      <c r="D24" s="66">
        <v>0.20050000000000001</v>
      </c>
      <c r="E24" s="66">
        <v>1.1910000000000001</v>
      </c>
      <c r="F24" s="66">
        <v>3.2069999999999999</v>
      </c>
      <c r="G24" s="169">
        <v>259.33019999999999</v>
      </c>
      <c r="H24" s="169">
        <v>7.4439000000000002</v>
      </c>
      <c r="I24" s="66">
        <v>38.33</v>
      </c>
      <c r="J24" s="67">
        <v>50.225999999999999</v>
      </c>
      <c r="K24" s="170">
        <v>4.24E-2</v>
      </c>
      <c r="L24" s="21"/>
      <c r="M24" s="40"/>
      <c r="N24" s="40"/>
    </row>
    <row r="25" spans="1:14" x14ac:dyDescent="0.25">
      <c r="A25" s="37">
        <f>+'Caracol Reynosa Arguelles'!A25</f>
        <v>41716</v>
      </c>
      <c r="B25" s="63">
        <v>95.321899999999999</v>
      </c>
      <c r="C25" s="66">
        <v>1.0037</v>
      </c>
      <c r="D25" s="66">
        <v>0.20069999999999999</v>
      </c>
      <c r="E25" s="66">
        <v>1.2043999999999999</v>
      </c>
      <c r="F25" s="66">
        <v>3.3439999999999999</v>
      </c>
      <c r="G25" s="169">
        <v>262.62479999999999</v>
      </c>
      <c r="H25" s="169">
        <v>8.2956000000000003</v>
      </c>
      <c r="I25" s="66">
        <v>38.374000000000002</v>
      </c>
      <c r="J25" s="67">
        <v>50.241999999999997</v>
      </c>
      <c r="K25" s="170">
        <v>4.2999999999999997E-2</v>
      </c>
      <c r="L25" s="21"/>
      <c r="M25" s="40"/>
      <c r="N25" s="40"/>
    </row>
    <row r="26" spans="1:14" x14ac:dyDescent="0.25">
      <c r="A26" s="37">
        <f>+'Caracol Reynosa Arguelles'!A26</f>
        <v>41717</v>
      </c>
      <c r="B26" s="63">
        <v>95.348200000000006</v>
      </c>
      <c r="C26" s="66">
        <v>1.0114000000000001</v>
      </c>
      <c r="D26" s="66">
        <v>0.19900000000000001</v>
      </c>
      <c r="E26" s="66">
        <v>1.2102999999999999</v>
      </c>
      <c r="F26" s="66">
        <v>3.3159999999999998</v>
      </c>
      <c r="G26" s="169">
        <v>264.36829999999998</v>
      </c>
      <c r="H26" s="169">
        <v>9.7062000000000008</v>
      </c>
      <c r="I26" s="66">
        <v>38.361400000000003</v>
      </c>
      <c r="J26" s="67">
        <v>50.2303</v>
      </c>
      <c r="K26" s="170">
        <v>4.02E-2</v>
      </c>
      <c r="L26" s="21"/>
      <c r="M26" s="40"/>
      <c r="N26" s="40"/>
    </row>
    <row r="27" spans="1:14" x14ac:dyDescent="0.25">
      <c r="A27" s="37">
        <f>+'Caracol Reynosa Arguelles'!A27</f>
        <v>41718</v>
      </c>
      <c r="B27" s="63">
        <v>95.430800000000005</v>
      </c>
      <c r="C27" s="66">
        <v>0.96819999999999995</v>
      </c>
      <c r="D27" s="66">
        <v>0.20469999999999999</v>
      </c>
      <c r="E27" s="66">
        <v>1.1729000000000001</v>
      </c>
      <c r="F27" s="66">
        <v>3.2810000000000001</v>
      </c>
      <c r="G27" s="169">
        <v>264.67619999999999</v>
      </c>
      <c r="H27" s="169">
        <v>6.6614000000000004</v>
      </c>
      <c r="I27" s="66">
        <v>38.352800000000002</v>
      </c>
      <c r="J27" s="67">
        <v>50.252800000000001</v>
      </c>
      <c r="K27" s="170">
        <v>1.1827000000000001</v>
      </c>
      <c r="L27" s="21"/>
      <c r="M27" s="40"/>
      <c r="N27" s="40"/>
    </row>
    <row r="28" spans="1:14" x14ac:dyDescent="0.25">
      <c r="A28" s="37">
        <f>+'Caracol Reynosa Arguelles'!A28</f>
        <v>41719</v>
      </c>
      <c r="B28" s="63">
        <v>95.409000000000006</v>
      </c>
      <c r="C28" s="66">
        <v>0.99129999999999996</v>
      </c>
      <c r="D28" s="66">
        <v>0.19980000000000001</v>
      </c>
      <c r="E28" s="66">
        <v>1.1911</v>
      </c>
      <c r="F28" s="66">
        <v>3.274</v>
      </c>
      <c r="G28" s="169">
        <v>258.65379999999999</v>
      </c>
      <c r="H28" s="169">
        <v>6.7257999999999996</v>
      </c>
      <c r="I28" s="66">
        <v>38.3523</v>
      </c>
      <c r="J28" s="67">
        <v>50.238700000000001</v>
      </c>
      <c r="K28" s="170">
        <v>1.5401</v>
      </c>
      <c r="L28" s="21"/>
      <c r="M28" s="40"/>
      <c r="N28" s="40"/>
    </row>
    <row r="29" spans="1:14" x14ac:dyDescent="0.25">
      <c r="A29" s="37">
        <f>+'Caracol Reynosa Arguelles'!A29</f>
        <v>41720</v>
      </c>
      <c r="B29" s="63">
        <v>95.3626</v>
      </c>
      <c r="C29" s="66">
        <v>0.97119999999999995</v>
      </c>
      <c r="D29" s="66">
        <v>0.20019999999999999</v>
      </c>
      <c r="E29" s="66">
        <v>1.1714</v>
      </c>
      <c r="F29" s="66">
        <v>3.3479999999999999</v>
      </c>
      <c r="G29" s="169">
        <v>259.56040000000002</v>
      </c>
      <c r="H29" s="169">
        <v>7.6986999999999997</v>
      </c>
      <c r="I29" s="66">
        <v>38.376800000000003</v>
      </c>
      <c r="J29" s="67">
        <v>50.2667</v>
      </c>
      <c r="K29" s="170">
        <v>1.5325</v>
      </c>
      <c r="L29" s="21"/>
      <c r="M29" s="40"/>
      <c r="N29" s="40"/>
    </row>
    <row r="30" spans="1:14" x14ac:dyDescent="0.25">
      <c r="A30" s="37">
        <f>+'Caracol Reynosa Arguelles'!A30</f>
        <v>41721</v>
      </c>
      <c r="B30" s="63">
        <v>95.305499999999995</v>
      </c>
      <c r="C30" s="66">
        <v>0.98129999999999995</v>
      </c>
      <c r="D30" s="66">
        <v>0.20169999999999999</v>
      </c>
      <c r="E30" s="66">
        <v>1.1830000000000001</v>
      </c>
      <c r="F30" s="66">
        <v>3.399</v>
      </c>
      <c r="G30" s="169">
        <v>261.30160000000001</v>
      </c>
      <c r="H30" s="169">
        <v>6.9273999999999996</v>
      </c>
      <c r="I30" s="66">
        <v>38.383099999999999</v>
      </c>
      <c r="J30" s="67">
        <v>50.262599999999999</v>
      </c>
      <c r="K30" s="170">
        <v>1.0654999999999999</v>
      </c>
      <c r="L30" s="21"/>
      <c r="M30" s="40"/>
      <c r="N30" s="40"/>
    </row>
    <row r="31" spans="1:14" x14ac:dyDescent="0.25">
      <c r="A31" s="37">
        <f>+'Caracol Reynosa Arguelles'!A31</f>
        <v>41722</v>
      </c>
      <c r="B31" s="63">
        <v>95.337100000000007</v>
      </c>
      <c r="C31" s="66">
        <v>0.98219999999999996</v>
      </c>
      <c r="D31" s="66">
        <v>0.19889999999999999</v>
      </c>
      <c r="E31" s="66">
        <v>1.1811</v>
      </c>
      <c r="F31" s="66">
        <v>3.3460000000000001</v>
      </c>
      <c r="G31" s="169">
        <v>259.9744</v>
      </c>
      <c r="H31" s="169">
        <v>6.5534999999999997</v>
      </c>
      <c r="I31" s="66">
        <v>38.384500000000003</v>
      </c>
      <c r="J31" s="67">
        <v>50.2637</v>
      </c>
      <c r="K31" s="170">
        <v>1.4654</v>
      </c>
      <c r="L31" s="21"/>
      <c r="M31" s="40"/>
      <c r="N31" s="40"/>
    </row>
    <row r="32" spans="1:14" x14ac:dyDescent="0.25">
      <c r="A32" s="37">
        <f>+'Caracol Reynosa Arguelles'!A32</f>
        <v>41723</v>
      </c>
      <c r="B32" s="63">
        <v>95.441299999999998</v>
      </c>
      <c r="C32" s="66">
        <v>0.98470000000000002</v>
      </c>
      <c r="D32" s="66">
        <v>0.19839999999999999</v>
      </c>
      <c r="E32" s="66">
        <v>1.1831</v>
      </c>
      <c r="F32" s="66">
        <v>3.2450000000000001</v>
      </c>
      <c r="G32" s="169">
        <v>262.3356</v>
      </c>
      <c r="H32" s="169">
        <v>7.226</v>
      </c>
      <c r="I32" s="66">
        <v>38.352499999999999</v>
      </c>
      <c r="J32" s="67">
        <v>50.244</v>
      </c>
      <c r="K32" s="170">
        <v>1.6108</v>
      </c>
      <c r="L32" s="21"/>
      <c r="M32" s="40"/>
      <c r="N32" s="40"/>
    </row>
    <row r="33" spans="1:14" x14ac:dyDescent="0.25">
      <c r="A33" s="37">
        <f>+'Caracol Reynosa Arguelles'!A33</f>
        <v>41724</v>
      </c>
      <c r="B33" s="63">
        <v>95.6267</v>
      </c>
      <c r="C33" s="66">
        <v>0.96789999999999998</v>
      </c>
      <c r="D33" s="66">
        <v>0.2011</v>
      </c>
      <c r="E33" s="66">
        <v>1.169</v>
      </c>
      <c r="F33" s="66">
        <v>3.089</v>
      </c>
      <c r="G33" s="169">
        <v>263.03910000000002</v>
      </c>
      <c r="H33" s="169">
        <v>6.4614000000000003</v>
      </c>
      <c r="I33" s="66">
        <v>38.301499999999997</v>
      </c>
      <c r="J33" s="67">
        <v>50.2254</v>
      </c>
      <c r="K33" s="170">
        <v>1.6187</v>
      </c>
      <c r="L33" s="21"/>
      <c r="M33" s="40"/>
      <c r="N33" s="40"/>
    </row>
    <row r="34" spans="1:14" x14ac:dyDescent="0.25">
      <c r="A34" s="37">
        <f>+'Caracol Reynosa Arguelles'!A34</f>
        <v>41725</v>
      </c>
      <c r="B34" s="63">
        <v>95.492400000000004</v>
      </c>
      <c r="C34" s="66">
        <v>0.997</v>
      </c>
      <c r="D34" s="66">
        <v>0.2011</v>
      </c>
      <c r="E34" s="66">
        <v>1.1980999999999999</v>
      </c>
      <c r="F34" s="66">
        <v>3.1880000000000002</v>
      </c>
      <c r="G34" s="169">
        <v>260.84910000000002</v>
      </c>
      <c r="H34" s="169">
        <v>7.2557999999999998</v>
      </c>
      <c r="I34" s="66">
        <v>38.322099999999999</v>
      </c>
      <c r="J34" s="67">
        <v>50.216799999999999</v>
      </c>
      <c r="K34" s="170">
        <v>1.5933999999999999</v>
      </c>
      <c r="L34" s="21"/>
      <c r="M34" s="40"/>
      <c r="N34" s="40"/>
    </row>
    <row r="35" spans="1:14" x14ac:dyDescent="0.25">
      <c r="A35" s="37">
        <f>+'Caracol Reynosa Arguelles'!A35</f>
        <v>41726</v>
      </c>
      <c r="B35" s="63">
        <v>95.371099999999998</v>
      </c>
      <c r="C35" s="66">
        <v>1.0083</v>
      </c>
      <c r="D35" s="66">
        <v>0.21160000000000001</v>
      </c>
      <c r="E35" s="66">
        <v>1.2199</v>
      </c>
      <c r="F35" s="66">
        <v>3.278</v>
      </c>
      <c r="G35" s="169">
        <v>261.2208</v>
      </c>
      <c r="H35" s="169">
        <v>8.3825000000000003</v>
      </c>
      <c r="I35" s="66">
        <v>38.346899999999998</v>
      </c>
      <c r="J35" s="67">
        <v>50.218400000000003</v>
      </c>
      <c r="K35" s="170">
        <v>1.5764</v>
      </c>
      <c r="L35" s="21"/>
      <c r="M35" s="40"/>
      <c r="N35" s="40"/>
    </row>
    <row r="36" spans="1:14" x14ac:dyDescent="0.25">
      <c r="A36" s="37">
        <f>+'Caracol Reynosa Arguelles'!A36</f>
        <v>41727</v>
      </c>
      <c r="B36" s="63">
        <v>95.284800000000004</v>
      </c>
      <c r="C36" s="66">
        <v>1.0201</v>
      </c>
      <c r="D36" s="66">
        <v>0.19919999999999999</v>
      </c>
      <c r="E36" s="66">
        <v>1.2193000000000001</v>
      </c>
      <c r="F36" s="66">
        <v>3.3860000000000001</v>
      </c>
      <c r="G36" s="169">
        <v>261.67520000000002</v>
      </c>
      <c r="H36" s="169">
        <v>8.3120999999999992</v>
      </c>
      <c r="I36" s="66">
        <v>38.362400000000001</v>
      </c>
      <c r="J36" s="67">
        <v>50.224800000000002</v>
      </c>
      <c r="K36" s="170">
        <v>1.7173</v>
      </c>
      <c r="L36" s="21"/>
      <c r="M36" s="40"/>
      <c r="N36" s="40"/>
    </row>
    <row r="37" spans="1:14" x14ac:dyDescent="0.25">
      <c r="A37" s="37">
        <f>+'Caracol Reynosa Arguelles'!A37</f>
        <v>41728</v>
      </c>
      <c r="B37" s="63">
        <v>95.393299999999996</v>
      </c>
      <c r="C37" s="66">
        <v>1.0064</v>
      </c>
      <c r="D37" s="66">
        <v>0.1983</v>
      </c>
      <c r="E37" s="66">
        <v>1.2048000000000001</v>
      </c>
      <c r="F37" s="66">
        <v>3.294</v>
      </c>
      <c r="G37" s="169">
        <v>259.61579999999998</v>
      </c>
      <c r="H37" s="169">
        <v>5.8460999999999999</v>
      </c>
      <c r="I37" s="66">
        <v>38.338799999999999</v>
      </c>
      <c r="J37" s="67">
        <v>50.221200000000003</v>
      </c>
      <c r="K37" s="170">
        <v>1.7712000000000001</v>
      </c>
      <c r="L37" s="21"/>
      <c r="M37" s="40"/>
      <c r="N37" s="40"/>
    </row>
    <row r="38" spans="1:14" ht="15.75" thickBot="1" x14ac:dyDescent="0.3">
      <c r="A38" s="37">
        <f>+'Caracol Reynosa Arguelles'!A38</f>
        <v>41729</v>
      </c>
      <c r="B38" s="64">
        <v>95.319100000000006</v>
      </c>
      <c r="C38" s="68">
        <v>1.0474000000000001</v>
      </c>
      <c r="D38" s="68">
        <v>0.1983</v>
      </c>
      <c r="E38" s="68">
        <v>1.2457</v>
      </c>
      <c r="F38" s="68">
        <v>3.3130000000000002</v>
      </c>
      <c r="G38" s="169">
        <v>253.9222</v>
      </c>
      <c r="H38" s="169">
        <v>4.8955000000000002</v>
      </c>
      <c r="I38" s="68">
        <v>38.344799999999999</v>
      </c>
      <c r="J38" s="69">
        <v>50.196100000000001</v>
      </c>
      <c r="K38" s="171">
        <v>1.7597</v>
      </c>
      <c r="L38" s="21"/>
      <c r="M38" s="40"/>
      <c r="N38" s="40"/>
    </row>
    <row r="39" spans="1:14" x14ac:dyDescent="0.25">
      <c r="A39" s="190" t="s">
        <v>18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5"/>
      <c r="M39" s="5"/>
      <c r="N39" s="5"/>
    </row>
    <row r="40" spans="1:14" ht="6.7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7" t="s">
        <v>19</v>
      </c>
      <c r="B41" s="8">
        <f t="shared" ref="B41:K41" si="0">+MIN(B8:B38)</f>
        <v>94.915599999999998</v>
      </c>
      <c r="C41" s="8">
        <f t="shared" si="0"/>
        <v>0.93579999999999997</v>
      </c>
      <c r="D41" s="8">
        <f t="shared" si="0"/>
        <v>0.1966</v>
      </c>
      <c r="E41" s="8">
        <f t="shared" si="0"/>
        <v>1.1414</v>
      </c>
      <c r="F41" s="8">
        <f t="shared" si="0"/>
        <v>3.089</v>
      </c>
      <c r="G41" s="8">
        <f t="shared" si="0"/>
        <v>242.69890000000001</v>
      </c>
      <c r="H41" s="8">
        <f t="shared" si="0"/>
        <v>1.9460999999999999</v>
      </c>
      <c r="I41" s="8">
        <f t="shared" si="0"/>
        <v>38.301499999999997</v>
      </c>
      <c r="J41" s="8">
        <f t="shared" si="0"/>
        <v>50.196100000000001</v>
      </c>
      <c r="K41" s="30">
        <f t="shared" si="0"/>
        <v>4.02E-2</v>
      </c>
      <c r="L41" s="9"/>
      <c r="M41" s="22">
        <f>+MIN(M8:M38)</f>
        <v>2.036</v>
      </c>
      <c r="N41" s="23">
        <f>+MIN(N8:N38)</f>
        <v>5.0000000000000001E-3</v>
      </c>
    </row>
    <row r="42" spans="1:14" x14ac:dyDescent="0.25">
      <c r="A42" s="10" t="s">
        <v>20</v>
      </c>
      <c r="B42" s="11">
        <f t="shared" ref="B42:K42" si="1">+IF(ISERROR(AVERAGE(B8:B38)),"",AVERAGE(B8:B38))</f>
        <v>95.284364516129045</v>
      </c>
      <c r="C42" s="11">
        <f t="shared" si="1"/>
        <v>0.99556129032258045</v>
      </c>
      <c r="D42" s="11">
        <f t="shared" si="1"/>
        <v>0.20065161290322581</v>
      </c>
      <c r="E42" s="11">
        <f t="shared" si="1"/>
        <v>1.1962161290322577</v>
      </c>
      <c r="F42" s="11">
        <f t="shared" si="1"/>
        <v>3.3913225806451619</v>
      </c>
      <c r="G42" s="11">
        <f t="shared" si="1"/>
        <v>259.82497419354837</v>
      </c>
      <c r="H42" s="11">
        <f t="shared" si="1"/>
        <v>5.7259838709677418</v>
      </c>
      <c r="I42" s="11">
        <f t="shared" si="1"/>
        <v>38.387425806451617</v>
      </c>
      <c r="J42" s="11">
        <f t="shared" si="1"/>
        <v>50.255490322580634</v>
      </c>
      <c r="K42" s="31">
        <f t="shared" si="1"/>
        <v>0.81775161290322584</v>
      </c>
      <c r="L42" s="9"/>
      <c r="M42" s="24">
        <f>+IF(ISERROR(AVERAGE(M8:M38)),"",AVERAGE(M8:M38))</f>
        <v>2.036</v>
      </c>
      <c r="N42" s="25">
        <f>+IF(ISERROR(AVERAGE(N8:N38)),"",AVERAGE(N8:N38))</f>
        <v>5.0000000000000001E-3</v>
      </c>
    </row>
    <row r="43" spans="1:14" x14ac:dyDescent="0.25">
      <c r="A43" s="12" t="s">
        <v>21</v>
      </c>
      <c r="B43" s="13">
        <f t="shared" ref="B43:K43" si="2">+MAX(B8:B38)</f>
        <v>95.6267</v>
      </c>
      <c r="C43" s="13">
        <f t="shared" si="2"/>
        <v>1.0690999999999999</v>
      </c>
      <c r="D43" s="13">
        <f t="shared" si="2"/>
        <v>0.21160000000000001</v>
      </c>
      <c r="E43" s="13">
        <f t="shared" si="2"/>
        <v>1.2678</v>
      </c>
      <c r="F43" s="13">
        <f t="shared" si="2"/>
        <v>3.7080000000000002</v>
      </c>
      <c r="G43" s="71">
        <f t="shared" si="2"/>
        <v>264.67619999999999</v>
      </c>
      <c r="H43" s="71">
        <f t="shared" si="2"/>
        <v>9.7062000000000008</v>
      </c>
      <c r="I43" s="71">
        <f t="shared" si="2"/>
        <v>38.5</v>
      </c>
      <c r="J43" s="71">
        <f t="shared" si="2"/>
        <v>50.317599999999999</v>
      </c>
      <c r="K43" s="72">
        <f t="shared" si="2"/>
        <v>2.6242999999999999</v>
      </c>
      <c r="L43" s="9"/>
      <c r="M43" s="26">
        <f>+MAX(M8:M38)</f>
        <v>2.036</v>
      </c>
      <c r="N43" s="27">
        <f>+MAX(N8:N38)</f>
        <v>5.0000000000000001E-3</v>
      </c>
    </row>
    <row r="44" spans="1:14" ht="15.75" thickBot="1" x14ac:dyDescent="0.3">
      <c r="A44" s="14" t="s">
        <v>22</v>
      </c>
      <c r="B44" s="18">
        <f t="shared" ref="B44:K44" si="3">IF(ISERROR(STDEV(B8:B38)),"",STDEV(B8:B38))</f>
        <v>0.1715920657613815</v>
      </c>
      <c r="C44" s="18">
        <f t="shared" si="3"/>
        <v>2.7734595453084172E-2</v>
      </c>
      <c r="D44" s="18">
        <f t="shared" si="3"/>
        <v>2.9217427410984194E-3</v>
      </c>
      <c r="E44" s="18">
        <f t="shared" si="3"/>
        <v>2.6726729401782955E-2</v>
      </c>
      <c r="F44" s="18">
        <f t="shared" si="3"/>
        <v>0.15704848234367508</v>
      </c>
      <c r="G44" s="18">
        <f t="shared" si="3"/>
        <v>5.7651108215406524</v>
      </c>
      <c r="H44" s="18">
        <f t="shared" si="3"/>
        <v>1.9421077136445974</v>
      </c>
      <c r="I44" s="18">
        <f t="shared" si="3"/>
        <v>4.601051305764807E-2</v>
      </c>
      <c r="J44" s="18">
        <f t="shared" si="3"/>
        <v>2.945049354242554E-2</v>
      </c>
      <c r="K44" s="33">
        <f t="shared" si="3"/>
        <v>0.75008617943583322</v>
      </c>
      <c r="L44" s="9"/>
      <c r="M44" s="28" t="str">
        <f>IF(ISERROR(STDEV(M8:M38)),"",STDEV(M8:M38))</f>
        <v/>
      </c>
      <c r="N44" s="29" t="str">
        <f>IF(ISERROR(STDEV(N8:N38)),"",STDEV(N8:N38))</f>
        <v/>
      </c>
    </row>
    <row r="45" spans="1:14" ht="8.2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4" x14ac:dyDescent="0.25">
      <c r="A46" s="17" t="s">
        <v>23</v>
      </c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3"/>
    </row>
    <row r="47" spans="1:14" x14ac:dyDescent="0.25">
      <c r="A47" s="15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6"/>
    </row>
    <row r="48" spans="1:14" x14ac:dyDescent="0.25">
      <c r="A48" s="15"/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4" x14ac:dyDescent="0.25">
      <c r="A49" s="15"/>
      <c r="B49" s="194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6"/>
    </row>
    <row r="50" spans="1:14" x14ac:dyDescent="0.25">
      <c r="A50" s="15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9:K39"/>
    <mergeCell ref="B46:N50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8">
      <formula1>40909</formula1>
    </dataValidation>
    <dataValidation type="decimal" allowBlank="1" showInputMessage="1" showErrorMessage="1" errorTitle="Error" error="El valor deberá estar entre 0 y 100" sqref="B8:F38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69" orientation="landscape" r:id="rId1"/>
  <ignoredErrors>
    <ignoredError sqref="B41:N44 A8 A3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view="pageBreakPreview" topLeftCell="A10" zoomScale="60" zoomScaleNormal="100" workbookViewId="0">
      <selection activeCell="J23" sqref="J23"/>
    </sheetView>
  </sheetViews>
  <sheetFormatPr baseColWidth="10" defaultRowHeight="15" x14ac:dyDescent="0.25"/>
  <sheetData>
    <row r="1" spans="1:14" ht="32.25" customHeight="1" x14ac:dyDescent="0.25">
      <c r="A1" s="215" t="s">
        <v>28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79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74">
        <v>272.0523</v>
      </c>
      <c r="H7" s="175">
        <v>9.5642999999999994</v>
      </c>
      <c r="I7" s="112"/>
      <c r="J7" s="113"/>
      <c r="K7" s="178">
        <v>0.61140000000000005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72">
        <v>266.2654</v>
      </c>
      <c r="H8" s="176">
        <v>8.1508000000000003</v>
      </c>
      <c r="I8" s="114"/>
      <c r="J8" s="115"/>
      <c r="K8" s="179">
        <v>41.860500000000002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72">
        <v>262.6841</v>
      </c>
      <c r="H9" s="176">
        <v>5.8285</v>
      </c>
      <c r="I9" s="114"/>
      <c r="J9" s="115"/>
      <c r="K9" s="179">
        <v>41.860500000000002</v>
      </c>
    </row>
    <row r="10" spans="1:14" x14ac:dyDescent="0.25">
      <c r="A10" s="49">
        <f t="shared" ref="A10:A37" si="0">+A9+1</f>
        <v>41702</v>
      </c>
      <c r="B10" s="50"/>
      <c r="C10" s="41"/>
      <c r="D10" s="41"/>
      <c r="E10" s="41"/>
      <c r="F10" s="51"/>
      <c r="G10" s="172">
        <v>262.94400000000002</v>
      </c>
      <c r="H10" s="176">
        <v>5.9386999999999999</v>
      </c>
      <c r="I10" s="114"/>
      <c r="J10" s="115"/>
      <c r="K10" s="179">
        <v>0.40160000000000001</v>
      </c>
    </row>
    <row r="11" spans="1:14" x14ac:dyDescent="0.25">
      <c r="A11" s="49">
        <f t="shared" si="0"/>
        <v>41703</v>
      </c>
      <c r="B11" s="50"/>
      <c r="C11" s="41"/>
      <c r="D11" s="41"/>
      <c r="E11" s="41"/>
      <c r="F11" s="51"/>
      <c r="G11" s="172">
        <v>268.40359999999998</v>
      </c>
      <c r="H11" s="176">
        <v>11.7029</v>
      </c>
      <c r="I11" s="114"/>
      <c r="J11" s="115"/>
      <c r="K11" s="179">
        <v>0.51439999999999997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72">
        <v>267.52120000000002</v>
      </c>
      <c r="H12" s="176">
        <v>10.252700000000001</v>
      </c>
      <c r="I12" s="114"/>
      <c r="J12" s="115"/>
      <c r="K12" s="179">
        <v>0.45960000000000001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72">
        <v>269.26010000000002</v>
      </c>
      <c r="H13" s="176">
        <v>6.2093999999999996</v>
      </c>
      <c r="I13" s="114"/>
      <c r="J13" s="115"/>
      <c r="K13" s="179">
        <v>0.56410000000000005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72">
        <v>270.11970000000002</v>
      </c>
      <c r="H14" s="176">
        <v>6.3242000000000003</v>
      </c>
      <c r="I14" s="114"/>
      <c r="J14" s="115"/>
      <c r="K14" s="179">
        <v>17.391500000000001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72">
        <v>262.04939999999999</v>
      </c>
      <c r="H15" s="176">
        <v>4.6077000000000004</v>
      </c>
      <c r="I15" s="114"/>
      <c r="J15" s="115"/>
      <c r="K15" s="179">
        <v>41.860500000000002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72">
        <v>264.59379999999999</v>
      </c>
      <c r="H16" s="176">
        <v>5.2180999999999997</v>
      </c>
      <c r="I16" s="114"/>
      <c r="J16" s="115"/>
      <c r="K16" s="179">
        <v>9.1545000000000005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72">
        <v>269.99590000000001</v>
      </c>
      <c r="H17" s="176">
        <v>7.2374999999999998</v>
      </c>
      <c r="I17" s="114"/>
      <c r="J17" s="115"/>
      <c r="K17" s="179">
        <v>0.57679999999999998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72">
        <v>268.34480000000002</v>
      </c>
      <c r="H18" s="176">
        <v>8.5546000000000006</v>
      </c>
      <c r="I18" s="114"/>
      <c r="J18" s="115"/>
      <c r="K18" s="179">
        <v>0.77710000000000001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72">
        <v>267.27449999999999</v>
      </c>
      <c r="H19" s="176">
        <v>7.6230000000000002</v>
      </c>
      <c r="I19" s="114"/>
      <c r="J19" s="115"/>
      <c r="K19" s="179">
        <v>1.3656999999999999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72">
        <v>267.10230000000001</v>
      </c>
      <c r="H20" s="176">
        <v>7.0998000000000001</v>
      </c>
      <c r="I20" s="114"/>
      <c r="J20" s="115"/>
      <c r="K20" s="179">
        <v>1.2845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72">
        <v>265.2987</v>
      </c>
      <c r="H21" s="176">
        <v>8.9860000000000007</v>
      </c>
      <c r="I21" s="114"/>
      <c r="J21" s="115"/>
      <c r="K21" s="179">
        <v>7.0599999999999996E-2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72">
        <v>262.29360000000003</v>
      </c>
      <c r="H22" s="176">
        <v>10.417899999999999</v>
      </c>
      <c r="I22" s="114"/>
      <c r="J22" s="115"/>
      <c r="K22" s="179">
        <v>8.2299999999999998E-2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72">
        <v>262.87509999999997</v>
      </c>
      <c r="H23" s="176">
        <v>11.4643</v>
      </c>
      <c r="I23" s="114"/>
      <c r="J23" s="115"/>
      <c r="K23" s="179">
        <v>7.7299999999999994E-2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72">
        <v>266.50810000000001</v>
      </c>
      <c r="H24" s="176">
        <v>11.097099999999999</v>
      </c>
      <c r="I24" s="114"/>
      <c r="J24" s="115"/>
      <c r="K24" s="179">
        <v>7.7399999999999997E-2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72">
        <v>268.20339999999999</v>
      </c>
      <c r="H25" s="176">
        <v>12.414300000000001</v>
      </c>
      <c r="I25" s="114"/>
      <c r="J25" s="115"/>
      <c r="K25" s="179">
        <v>5.6899999999999999E-2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72">
        <v>268.42270000000002</v>
      </c>
      <c r="H26" s="176">
        <v>10.876899999999999</v>
      </c>
      <c r="I26" s="114"/>
      <c r="J26" s="115"/>
      <c r="K26" s="179">
        <v>2.3288000000000002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72">
        <v>264.363</v>
      </c>
      <c r="H27" s="176">
        <v>10.3307</v>
      </c>
      <c r="I27" s="114"/>
      <c r="J27" s="115"/>
      <c r="K27" s="179">
        <v>1.9174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72">
        <v>265.91809999999998</v>
      </c>
      <c r="H28" s="176">
        <v>11.716699999999999</v>
      </c>
      <c r="I28" s="114"/>
      <c r="J28" s="115"/>
      <c r="K28" s="179">
        <v>1.9971000000000001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72">
        <v>266.15750000000003</v>
      </c>
      <c r="H29" s="176">
        <v>9.4679000000000002</v>
      </c>
      <c r="I29" s="114"/>
      <c r="J29" s="115"/>
      <c r="K29" s="179">
        <v>41.860500000000002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72">
        <v>262.95319999999998</v>
      </c>
      <c r="H30" s="176">
        <v>9.3577999999999992</v>
      </c>
      <c r="I30" s="114"/>
      <c r="J30" s="115"/>
      <c r="K30" s="179">
        <v>2.0939000000000001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72">
        <v>266.30959999999999</v>
      </c>
      <c r="H31" s="176">
        <v>10.697900000000001</v>
      </c>
      <c r="I31" s="114"/>
      <c r="J31" s="115"/>
      <c r="K31" s="179">
        <v>2.1347999999999998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72">
        <v>265.50420000000003</v>
      </c>
      <c r="H32" s="176">
        <v>9.9726999999999997</v>
      </c>
      <c r="I32" s="114"/>
      <c r="J32" s="115"/>
      <c r="K32" s="179">
        <v>1.9095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72">
        <v>263.67630000000003</v>
      </c>
      <c r="H33" s="176">
        <v>9.7569999999999997</v>
      </c>
      <c r="I33" s="114"/>
      <c r="J33" s="115"/>
      <c r="K33" s="179">
        <v>2.0565000000000002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72">
        <v>264.11239999999998</v>
      </c>
      <c r="H34" s="176">
        <v>13.1073</v>
      </c>
      <c r="I34" s="114"/>
      <c r="J34" s="115"/>
      <c r="K34" s="179">
        <v>1.9888999999999999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72">
        <v>264.68680000000001</v>
      </c>
      <c r="H35" s="176">
        <v>12.0655</v>
      </c>
      <c r="I35" s="114"/>
      <c r="J35" s="115"/>
      <c r="K35" s="179">
        <v>2.2511999999999999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72">
        <v>262.68529999999998</v>
      </c>
      <c r="H36" s="176">
        <v>8.5546000000000006</v>
      </c>
      <c r="I36" s="114"/>
      <c r="J36" s="115"/>
      <c r="K36" s="179">
        <v>2.2010000000000001</v>
      </c>
    </row>
    <row r="37" spans="1:11" ht="15.75" thickBot="1" x14ac:dyDescent="0.3">
      <c r="A37" s="52">
        <f t="shared" si="0"/>
        <v>41729</v>
      </c>
      <c r="B37" s="73"/>
      <c r="C37" s="74"/>
      <c r="D37" s="74"/>
      <c r="E37" s="74"/>
      <c r="F37" s="75"/>
      <c r="G37" s="173">
        <v>260.34480000000002</v>
      </c>
      <c r="H37" s="177">
        <v>10.1058</v>
      </c>
      <c r="I37" s="116"/>
      <c r="J37" s="117"/>
      <c r="K37" s="180">
        <v>2.1968000000000001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21</v>
      </c>
      <c r="B39" s="18"/>
      <c r="C39" s="57"/>
      <c r="D39" s="57"/>
      <c r="E39" s="57"/>
      <c r="F39" s="57"/>
      <c r="G39" s="57">
        <f>+MAX(G7:G37)</f>
        <v>272.0523</v>
      </c>
      <c r="H39" s="57">
        <f>+MAX(H7:H37)</f>
        <v>13.1073</v>
      </c>
      <c r="I39" s="57"/>
      <c r="J39" s="57"/>
      <c r="K39" s="57">
        <f>+MAX(K7:K37)</f>
        <v>41.860500000000002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x14ac:dyDescent="0.25">
      <c r="A42" s="15"/>
      <c r="B42" s="209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x14ac:dyDescent="0.25">
      <c r="A43" s="15"/>
      <c r="B43" s="209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x14ac:dyDescent="0.25">
      <c r="A44" s="15"/>
      <c r="B44" s="209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x14ac:dyDescent="0.25">
      <c r="A45" s="15"/>
      <c r="B45" s="212"/>
      <c r="C45" s="213"/>
      <c r="D45" s="213"/>
      <c r="E45" s="213"/>
      <c r="F45" s="213"/>
      <c r="G45" s="213"/>
      <c r="H45" s="213"/>
      <c r="I45" s="213"/>
      <c r="J45" s="213"/>
      <c r="K45" s="214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topLeftCell="A10" zoomScale="60" zoomScaleNormal="100" workbookViewId="0">
      <selection activeCell="I20" sqref="I20"/>
    </sheetView>
  </sheetViews>
  <sheetFormatPr baseColWidth="10" defaultRowHeight="15" x14ac:dyDescent="0.25"/>
  <sheetData>
    <row r="1" spans="1:14" ht="32.25" customHeight="1" x14ac:dyDescent="0.25">
      <c r="A1" s="228" t="s">
        <v>29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4" x14ac:dyDescent="0.25">
      <c r="A2" s="204" t="s">
        <v>1</v>
      </c>
      <c r="B2" s="218"/>
      <c r="C2" s="205" t="s">
        <v>27</v>
      </c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204" t="s">
        <v>2</v>
      </c>
      <c r="B3" s="218"/>
      <c r="C3" s="205" t="s">
        <v>26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x14ac:dyDescent="0.25">
      <c r="A4" s="204" t="s">
        <v>3</v>
      </c>
      <c r="B4" s="204"/>
      <c r="C4" s="205" t="s">
        <v>4</v>
      </c>
      <c r="D4" s="205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8" t="s">
        <v>5</v>
      </c>
      <c r="B6" s="59" t="s">
        <v>6</v>
      </c>
      <c r="C6" s="59" t="s">
        <v>7</v>
      </c>
      <c r="D6" s="59" t="s">
        <v>8</v>
      </c>
      <c r="E6" s="60" t="s">
        <v>9</v>
      </c>
      <c r="F6" s="59" t="s">
        <v>10</v>
      </c>
      <c r="G6" s="59" t="s">
        <v>11</v>
      </c>
      <c r="H6" s="59" t="s">
        <v>12</v>
      </c>
      <c r="I6" s="59" t="s">
        <v>13</v>
      </c>
      <c r="J6" s="59" t="s">
        <v>14</v>
      </c>
      <c r="K6" s="80" t="s">
        <v>15</v>
      </c>
    </row>
    <row r="7" spans="1:14" x14ac:dyDescent="0.25">
      <c r="A7" s="45">
        <v>41699</v>
      </c>
      <c r="B7" s="46"/>
      <c r="C7" s="47"/>
      <c r="D7" s="47"/>
      <c r="E7" s="47"/>
      <c r="F7" s="48"/>
      <c r="G7" s="183">
        <v>200.14580000000001</v>
      </c>
      <c r="H7" s="184">
        <v>2.3039000000000001</v>
      </c>
      <c r="I7" s="118"/>
      <c r="J7" s="119"/>
      <c r="K7" s="187">
        <v>3.6999999999999998E-2</v>
      </c>
    </row>
    <row r="8" spans="1:14" x14ac:dyDescent="0.25">
      <c r="A8" s="49">
        <f>+A7+1</f>
        <v>41700</v>
      </c>
      <c r="B8" s="50"/>
      <c r="C8" s="41"/>
      <c r="D8" s="41"/>
      <c r="E8" s="41"/>
      <c r="F8" s="51"/>
      <c r="G8" s="181">
        <v>254.99510000000001</v>
      </c>
      <c r="H8" s="185">
        <v>0</v>
      </c>
      <c r="I8" s="120"/>
      <c r="J8" s="121"/>
      <c r="K8" s="188">
        <v>3.3300000000000003E-2</v>
      </c>
    </row>
    <row r="9" spans="1:14" x14ac:dyDescent="0.25">
      <c r="A9" s="49">
        <f>+A8+1</f>
        <v>41701</v>
      </c>
      <c r="B9" s="50"/>
      <c r="C9" s="41"/>
      <c r="D9" s="41"/>
      <c r="E9" s="41"/>
      <c r="F9" s="51"/>
      <c r="G9" s="181">
        <v>206.7433</v>
      </c>
      <c r="H9" s="185">
        <v>0.15140000000000001</v>
      </c>
      <c r="I9" s="120"/>
      <c r="J9" s="121"/>
      <c r="K9" s="188">
        <v>3.5799999999999998E-2</v>
      </c>
    </row>
    <row r="10" spans="1:14" x14ac:dyDescent="0.25">
      <c r="A10" s="49">
        <f t="shared" ref="A10:A37" si="0">+A9+1</f>
        <v>41702</v>
      </c>
      <c r="B10" s="50"/>
      <c r="C10" s="41"/>
      <c r="D10" s="41"/>
      <c r="E10" s="41"/>
      <c r="F10" s="51"/>
      <c r="G10" s="181">
        <v>193.77590000000001</v>
      </c>
      <c r="H10" s="185">
        <v>0</v>
      </c>
      <c r="I10" s="120"/>
      <c r="J10" s="121"/>
      <c r="K10" s="188">
        <v>4.3999999999999997E-2</v>
      </c>
    </row>
    <row r="11" spans="1:14" x14ac:dyDescent="0.25">
      <c r="A11" s="49">
        <f t="shared" si="0"/>
        <v>41703</v>
      </c>
      <c r="B11" s="50"/>
      <c r="C11" s="41"/>
      <c r="D11" s="41"/>
      <c r="E11" s="41"/>
      <c r="F11" s="51"/>
      <c r="G11" s="181">
        <v>244.3229</v>
      </c>
      <c r="H11" s="185">
        <v>1.4823999999999999</v>
      </c>
      <c r="I11" s="120"/>
      <c r="J11" s="121"/>
      <c r="K11" s="188">
        <v>4.3799999999999999E-2</v>
      </c>
    </row>
    <row r="12" spans="1:14" x14ac:dyDescent="0.25">
      <c r="A12" s="49">
        <f t="shared" si="0"/>
        <v>41704</v>
      </c>
      <c r="B12" s="50"/>
      <c r="C12" s="41"/>
      <c r="D12" s="41"/>
      <c r="E12" s="41"/>
      <c r="F12" s="51"/>
      <c r="G12" s="181">
        <v>259.49259999999998</v>
      </c>
      <c r="H12" s="185">
        <v>1.2942</v>
      </c>
      <c r="I12" s="120"/>
      <c r="J12" s="121"/>
      <c r="K12" s="188">
        <v>4.2000000000000003E-2</v>
      </c>
    </row>
    <row r="13" spans="1:14" x14ac:dyDescent="0.25">
      <c r="A13" s="49">
        <f t="shared" si="0"/>
        <v>41705</v>
      </c>
      <c r="B13" s="50"/>
      <c r="C13" s="41"/>
      <c r="D13" s="41"/>
      <c r="E13" s="41"/>
      <c r="F13" s="51"/>
      <c r="G13" s="181">
        <v>259.73779999999999</v>
      </c>
      <c r="H13" s="185">
        <v>1.8082</v>
      </c>
      <c r="I13" s="120"/>
      <c r="J13" s="121"/>
      <c r="K13" s="188">
        <v>4.0899999999999999E-2</v>
      </c>
    </row>
    <row r="14" spans="1:14" x14ac:dyDescent="0.25">
      <c r="A14" s="49">
        <f t="shared" si="0"/>
        <v>41706</v>
      </c>
      <c r="B14" s="50"/>
      <c r="C14" s="41"/>
      <c r="D14" s="41"/>
      <c r="E14" s="41"/>
      <c r="F14" s="51"/>
      <c r="G14" s="181">
        <v>258.6309</v>
      </c>
      <c r="H14" s="185">
        <v>1.5649999999999999</v>
      </c>
      <c r="I14" s="120"/>
      <c r="J14" s="121"/>
      <c r="K14" s="188">
        <v>4.0599999999999997E-2</v>
      </c>
    </row>
    <row r="15" spans="1:14" x14ac:dyDescent="0.25">
      <c r="A15" s="49">
        <f t="shared" si="0"/>
        <v>41707</v>
      </c>
      <c r="B15" s="50"/>
      <c r="C15" s="41"/>
      <c r="D15" s="41"/>
      <c r="E15" s="41"/>
      <c r="F15" s="51"/>
      <c r="G15" s="181">
        <v>225.00319999999999</v>
      </c>
      <c r="H15" s="185">
        <v>0</v>
      </c>
      <c r="I15" s="120"/>
      <c r="J15" s="121"/>
      <c r="K15" s="188">
        <v>4.1399999999999999E-2</v>
      </c>
    </row>
    <row r="16" spans="1:14" x14ac:dyDescent="0.25">
      <c r="A16" s="49">
        <f t="shared" si="0"/>
        <v>41708</v>
      </c>
      <c r="B16" s="50"/>
      <c r="C16" s="41"/>
      <c r="D16" s="41"/>
      <c r="E16" s="41"/>
      <c r="F16" s="51"/>
      <c r="G16" s="181">
        <v>193.12819999999999</v>
      </c>
      <c r="H16" s="185">
        <v>5.5100000000000003E-2</v>
      </c>
      <c r="I16" s="120"/>
      <c r="J16" s="121"/>
      <c r="K16" s="188">
        <v>4.41E-2</v>
      </c>
    </row>
    <row r="17" spans="1:11" x14ac:dyDescent="0.25">
      <c r="A17" s="49">
        <f t="shared" si="0"/>
        <v>41709</v>
      </c>
      <c r="B17" s="50"/>
      <c r="C17" s="41"/>
      <c r="D17" s="41"/>
      <c r="E17" s="41"/>
      <c r="F17" s="51"/>
      <c r="G17" s="181">
        <v>259.34840000000003</v>
      </c>
      <c r="H17" s="185">
        <v>0.90410000000000001</v>
      </c>
      <c r="I17" s="120"/>
      <c r="J17" s="121"/>
      <c r="K17" s="188">
        <v>4.3400000000000001E-2</v>
      </c>
    </row>
    <row r="18" spans="1:11" x14ac:dyDescent="0.25">
      <c r="A18" s="49">
        <f t="shared" si="0"/>
        <v>41710</v>
      </c>
      <c r="B18" s="50"/>
      <c r="C18" s="41"/>
      <c r="D18" s="41"/>
      <c r="E18" s="41"/>
      <c r="F18" s="51"/>
      <c r="G18" s="181">
        <v>230.0068</v>
      </c>
      <c r="H18" s="185">
        <v>1.5190999999999999</v>
      </c>
      <c r="I18" s="120"/>
      <c r="J18" s="121"/>
      <c r="K18" s="188">
        <v>3.73E-2</v>
      </c>
    </row>
    <row r="19" spans="1:11" x14ac:dyDescent="0.25">
      <c r="A19" s="49">
        <f t="shared" si="0"/>
        <v>41711</v>
      </c>
      <c r="B19" s="50"/>
      <c r="C19" s="41"/>
      <c r="D19" s="41"/>
      <c r="E19" s="41"/>
      <c r="F19" s="51"/>
      <c r="G19" s="181">
        <v>261.11450000000002</v>
      </c>
      <c r="H19" s="185">
        <v>0.50939999999999996</v>
      </c>
      <c r="I19" s="120"/>
      <c r="J19" s="121"/>
      <c r="K19" s="188">
        <v>4.2500000000000003E-2</v>
      </c>
    </row>
    <row r="20" spans="1:11" x14ac:dyDescent="0.25">
      <c r="A20" s="49">
        <f t="shared" si="0"/>
        <v>41712</v>
      </c>
      <c r="B20" s="50"/>
      <c r="C20" s="41"/>
      <c r="D20" s="41"/>
      <c r="E20" s="41"/>
      <c r="F20" s="51"/>
      <c r="G20" s="181">
        <v>262.40859999999998</v>
      </c>
      <c r="H20" s="185">
        <v>1.3997999999999999</v>
      </c>
      <c r="I20" s="120"/>
      <c r="J20" s="121"/>
      <c r="K20" s="188">
        <v>3.32E-2</v>
      </c>
    </row>
    <row r="21" spans="1:11" x14ac:dyDescent="0.25">
      <c r="A21" s="49">
        <f t="shared" si="0"/>
        <v>41713</v>
      </c>
      <c r="B21" s="50"/>
      <c r="C21" s="41"/>
      <c r="D21" s="41"/>
      <c r="E21" s="41"/>
      <c r="F21" s="51"/>
      <c r="G21" s="181">
        <v>258.9871</v>
      </c>
      <c r="H21" s="185">
        <v>2.3176000000000001</v>
      </c>
      <c r="I21" s="120"/>
      <c r="J21" s="121"/>
      <c r="K21" s="188">
        <v>3.3599999999999998E-2</v>
      </c>
    </row>
    <row r="22" spans="1:11" x14ac:dyDescent="0.25">
      <c r="A22" s="49">
        <f t="shared" si="0"/>
        <v>41714</v>
      </c>
      <c r="B22" s="50"/>
      <c r="C22" s="41"/>
      <c r="D22" s="41"/>
      <c r="E22" s="41"/>
      <c r="F22" s="51"/>
      <c r="G22" s="181">
        <v>255.20519999999999</v>
      </c>
      <c r="H22" s="185">
        <v>2.3176000000000001</v>
      </c>
      <c r="I22" s="120"/>
      <c r="J22" s="121"/>
      <c r="K22" s="188">
        <v>3.3399999999999999E-2</v>
      </c>
    </row>
    <row r="23" spans="1:11" x14ac:dyDescent="0.25">
      <c r="A23" s="49">
        <f t="shared" si="0"/>
        <v>41715</v>
      </c>
      <c r="B23" s="50"/>
      <c r="C23" s="41"/>
      <c r="D23" s="41"/>
      <c r="E23" s="41"/>
      <c r="F23" s="51"/>
      <c r="G23" s="181">
        <v>253.62270000000001</v>
      </c>
      <c r="H23" s="185">
        <v>1.5511999999999999</v>
      </c>
      <c r="I23" s="120"/>
      <c r="J23" s="121"/>
      <c r="K23" s="188">
        <v>3.2800000000000003E-2</v>
      </c>
    </row>
    <row r="24" spans="1:11" x14ac:dyDescent="0.25">
      <c r="A24" s="49">
        <f t="shared" si="0"/>
        <v>41716</v>
      </c>
      <c r="B24" s="50"/>
      <c r="C24" s="41"/>
      <c r="D24" s="41"/>
      <c r="E24" s="41"/>
      <c r="F24" s="51"/>
      <c r="G24" s="181">
        <v>259.37529999999998</v>
      </c>
      <c r="H24" s="185">
        <v>4.8234000000000004</v>
      </c>
      <c r="I24" s="120"/>
      <c r="J24" s="121"/>
      <c r="K24" s="188">
        <v>3.3700000000000001E-2</v>
      </c>
    </row>
    <row r="25" spans="1:11" x14ac:dyDescent="0.25">
      <c r="A25" s="49">
        <f t="shared" si="0"/>
        <v>41717</v>
      </c>
      <c r="B25" s="50"/>
      <c r="C25" s="41"/>
      <c r="D25" s="41"/>
      <c r="E25" s="41"/>
      <c r="F25" s="51"/>
      <c r="G25" s="181">
        <v>261.58240000000001</v>
      </c>
      <c r="H25" s="185">
        <v>7.1870000000000003</v>
      </c>
      <c r="I25" s="120"/>
      <c r="J25" s="121"/>
      <c r="K25" s="188">
        <v>3.4099999999999998E-2</v>
      </c>
    </row>
    <row r="26" spans="1:11" x14ac:dyDescent="0.25">
      <c r="A26" s="49">
        <f t="shared" si="0"/>
        <v>41718</v>
      </c>
      <c r="B26" s="50"/>
      <c r="C26" s="41"/>
      <c r="D26" s="41"/>
      <c r="E26" s="41"/>
      <c r="F26" s="51"/>
      <c r="G26" s="181">
        <v>262.6465</v>
      </c>
      <c r="H26" s="185">
        <v>3.0381999999999998</v>
      </c>
      <c r="I26" s="120"/>
      <c r="J26" s="121"/>
      <c r="K26" s="188">
        <v>3.6200000000000003E-2</v>
      </c>
    </row>
    <row r="27" spans="1:11" x14ac:dyDescent="0.25">
      <c r="A27" s="49">
        <f t="shared" si="0"/>
        <v>41719</v>
      </c>
      <c r="B27" s="50"/>
      <c r="C27" s="41"/>
      <c r="D27" s="41"/>
      <c r="E27" s="41"/>
      <c r="F27" s="51"/>
      <c r="G27" s="181">
        <v>229.8433</v>
      </c>
      <c r="H27" s="185">
        <v>2.1890999999999998</v>
      </c>
      <c r="I27" s="120"/>
      <c r="J27" s="121"/>
      <c r="K27" s="188">
        <v>1.0102</v>
      </c>
    </row>
    <row r="28" spans="1:11" x14ac:dyDescent="0.25">
      <c r="A28" s="49">
        <f t="shared" si="0"/>
        <v>41720</v>
      </c>
      <c r="B28" s="50"/>
      <c r="C28" s="41"/>
      <c r="D28" s="41"/>
      <c r="E28" s="41"/>
      <c r="F28" s="51"/>
      <c r="G28" s="181">
        <v>234.8963</v>
      </c>
      <c r="H28" s="185">
        <v>4.5022000000000002</v>
      </c>
      <c r="I28" s="120"/>
      <c r="J28" s="121"/>
      <c r="K28" s="188">
        <v>0.75639999999999996</v>
      </c>
    </row>
    <row r="29" spans="1:11" x14ac:dyDescent="0.25">
      <c r="A29" s="49">
        <f t="shared" si="0"/>
        <v>41721</v>
      </c>
      <c r="B29" s="50"/>
      <c r="C29" s="41"/>
      <c r="D29" s="41"/>
      <c r="E29" s="41"/>
      <c r="F29" s="51"/>
      <c r="G29" s="181">
        <v>257.57639999999998</v>
      </c>
      <c r="H29" s="185">
        <v>4.6490999999999998</v>
      </c>
      <c r="I29" s="120"/>
      <c r="J29" s="121"/>
      <c r="K29" s="188">
        <v>3.5400000000000001E-2</v>
      </c>
    </row>
    <row r="30" spans="1:11" x14ac:dyDescent="0.25">
      <c r="A30" s="49">
        <f t="shared" si="0"/>
        <v>41722</v>
      </c>
      <c r="B30" s="50"/>
      <c r="C30" s="41"/>
      <c r="D30" s="41"/>
      <c r="E30" s="41"/>
      <c r="F30" s="51"/>
      <c r="G30" s="181">
        <v>256.3485</v>
      </c>
      <c r="H30" s="185">
        <v>3.7035999999999998</v>
      </c>
      <c r="I30" s="120"/>
      <c r="J30" s="121"/>
      <c r="K30" s="188">
        <v>0.2001</v>
      </c>
    </row>
    <row r="31" spans="1:11" x14ac:dyDescent="0.25">
      <c r="A31" s="49">
        <f t="shared" si="0"/>
        <v>41723</v>
      </c>
      <c r="B31" s="50"/>
      <c r="C31" s="41"/>
      <c r="D31" s="41"/>
      <c r="E31" s="41"/>
      <c r="F31" s="51"/>
      <c r="G31" s="181">
        <v>258.24360000000001</v>
      </c>
      <c r="H31" s="185">
        <v>5.1585000000000001</v>
      </c>
      <c r="I31" s="120"/>
      <c r="J31" s="121"/>
      <c r="K31" s="188">
        <v>0.99250000000000005</v>
      </c>
    </row>
    <row r="32" spans="1:11" x14ac:dyDescent="0.25">
      <c r="A32" s="49">
        <f t="shared" si="0"/>
        <v>41724</v>
      </c>
      <c r="B32" s="50"/>
      <c r="C32" s="41"/>
      <c r="D32" s="41"/>
      <c r="E32" s="41"/>
      <c r="F32" s="51"/>
      <c r="G32" s="181">
        <v>259.02929999999998</v>
      </c>
      <c r="H32" s="185">
        <v>3.7862</v>
      </c>
      <c r="I32" s="120"/>
      <c r="J32" s="121"/>
      <c r="K32" s="188">
        <v>1.0139</v>
      </c>
    </row>
    <row r="33" spans="1:11" x14ac:dyDescent="0.25">
      <c r="A33" s="49">
        <f t="shared" si="0"/>
        <v>41725</v>
      </c>
      <c r="B33" s="50"/>
      <c r="C33" s="41"/>
      <c r="D33" s="41"/>
      <c r="E33" s="41"/>
      <c r="F33" s="51"/>
      <c r="G33" s="181">
        <v>258.20359999999999</v>
      </c>
      <c r="H33" s="185">
        <v>4.4747000000000003</v>
      </c>
      <c r="I33" s="120"/>
      <c r="J33" s="121"/>
      <c r="K33" s="188">
        <v>0.97629999999999995</v>
      </c>
    </row>
    <row r="34" spans="1:11" x14ac:dyDescent="0.25">
      <c r="A34" s="49">
        <f t="shared" si="0"/>
        <v>41726</v>
      </c>
      <c r="B34" s="50"/>
      <c r="C34" s="41"/>
      <c r="D34" s="41"/>
      <c r="E34" s="41"/>
      <c r="F34" s="51"/>
      <c r="G34" s="181">
        <v>257.86410000000001</v>
      </c>
      <c r="H34" s="185">
        <v>4.4701000000000004</v>
      </c>
      <c r="I34" s="120"/>
      <c r="J34" s="121"/>
      <c r="K34" s="188">
        <v>0.93789999999999996</v>
      </c>
    </row>
    <row r="35" spans="1:11" x14ac:dyDescent="0.25">
      <c r="A35" s="49">
        <f t="shared" si="0"/>
        <v>41727</v>
      </c>
      <c r="B35" s="50"/>
      <c r="C35" s="41"/>
      <c r="D35" s="41"/>
      <c r="E35" s="41"/>
      <c r="F35" s="51"/>
      <c r="G35" s="181">
        <v>258.90190000000001</v>
      </c>
      <c r="H35" s="185">
        <v>4.5801999999999996</v>
      </c>
      <c r="I35" s="120"/>
      <c r="J35" s="121"/>
      <c r="K35" s="188">
        <v>0.94020000000000004</v>
      </c>
    </row>
    <row r="36" spans="1:11" x14ac:dyDescent="0.25">
      <c r="A36" s="49">
        <f t="shared" si="0"/>
        <v>41728</v>
      </c>
      <c r="B36" s="50"/>
      <c r="C36" s="41"/>
      <c r="D36" s="41"/>
      <c r="E36" s="41"/>
      <c r="F36" s="51"/>
      <c r="G36" s="181">
        <v>256.12779999999998</v>
      </c>
      <c r="H36" s="185">
        <v>2.9234</v>
      </c>
      <c r="I36" s="120"/>
      <c r="J36" s="121"/>
      <c r="K36" s="188">
        <v>1.0095000000000001</v>
      </c>
    </row>
    <row r="37" spans="1:11" ht="15.75" thickBot="1" x14ac:dyDescent="0.3">
      <c r="A37" s="52">
        <f t="shared" si="0"/>
        <v>41729</v>
      </c>
      <c r="B37" s="73"/>
      <c r="C37" s="74"/>
      <c r="D37" s="74"/>
      <c r="E37" s="74"/>
      <c r="F37" s="75"/>
      <c r="G37" s="182">
        <v>213.79239999999999</v>
      </c>
      <c r="H37" s="186">
        <v>1.0418000000000001</v>
      </c>
      <c r="I37" s="122"/>
      <c r="J37" s="123"/>
      <c r="K37" s="189">
        <v>1.1342000000000001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56" t="s">
        <v>19</v>
      </c>
      <c r="B39" s="18"/>
      <c r="C39" s="57"/>
      <c r="D39" s="57"/>
      <c r="E39" s="57"/>
      <c r="F39" s="57"/>
      <c r="G39" s="57">
        <f>+MIN(G7:G37)</f>
        <v>193.12819999999999</v>
      </c>
      <c r="H39" s="57">
        <f>+MIN(H7:H37)</f>
        <v>0</v>
      </c>
      <c r="I39" s="57"/>
      <c r="J39" s="57"/>
      <c r="K39" s="57">
        <f>+MIN(K7:K37)</f>
        <v>3.2800000000000003E-2</v>
      </c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7" t="s">
        <v>23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x14ac:dyDescent="0.25">
      <c r="A42" s="15"/>
      <c r="B42" s="222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x14ac:dyDescent="0.25">
      <c r="A43" s="15"/>
      <c r="B43" s="222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x14ac:dyDescent="0.25">
      <c r="A44" s="15"/>
      <c r="B44" s="222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x14ac:dyDescent="0.25">
      <c r="A45" s="15"/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1:K45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A8:A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2015-06-11T23:27:43Z</cp:lastPrinted>
  <dcterms:created xsi:type="dcterms:W3CDTF">2012-06-19T15:23:28Z</dcterms:created>
  <dcterms:modified xsi:type="dcterms:W3CDTF">2015-06-11T23:29:31Z</dcterms:modified>
</cp:coreProperties>
</file>