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GASODUCTOS DE TAMAULIPAS, S. DE R.L. DE C.V\2014\"/>
    </mc:Choice>
  </mc:AlternateContent>
  <bookViews>
    <workbookView xWindow="10215" yWindow="165" windowWidth="10305" windowHeight="7920" tabRatio="929" activeTab="1"/>
  </bookViews>
  <sheets>
    <sheet name="Caracol Criogénica" sheetId="1" r:id="rId1"/>
    <sheet name="Máximos Car Crio" sheetId="6" r:id="rId2"/>
    <sheet name="Mínimos Car Crio" sheetId="7" r:id="rId3"/>
    <sheet name="Caracol Reynosa Arguelles" sheetId="4" r:id="rId4"/>
    <sheet name="Máximos Car Rey" sheetId="8" r:id="rId5"/>
    <sheet name="Mínimos Car Rey" sheetId="9" r:id="rId6"/>
    <sheet name="Los Indios" sheetId="5" r:id="rId7"/>
    <sheet name="Máximos LI" sheetId="10" r:id="rId8"/>
    <sheet name="Mínimos LI" sheetId="11" r:id="rId9"/>
  </sheets>
  <externalReferences>
    <externalReference r:id="rId10"/>
  </externalReferences>
  <definedNames>
    <definedName name="_xlnm.Print_Area" localSheetId="0">'Caracol Criogénica'!$A$1:$O$52</definedName>
    <definedName name="_xlnm.Print_Area" localSheetId="3">'Caracol Reynosa Arguelles'!$A$1:$O$51</definedName>
    <definedName name="_xlnm.Print_Area" localSheetId="6">'Los Indios'!$A$1:$O$51</definedName>
    <definedName name="_xlnm.Print_Area" localSheetId="1">'Máximos Car Crio'!$A$1:$L$46</definedName>
    <definedName name="_xlnm.Print_Area" localSheetId="4">'Máximos Car Rey'!$A$1:$L$47</definedName>
    <definedName name="_xlnm.Print_Area" localSheetId="7">'Máximos LI'!$A$1:$L$47</definedName>
    <definedName name="_xlnm.Print_Area" localSheetId="2">'Mínimos Car Crio'!$A$1:$L$47</definedName>
    <definedName name="_xlnm.Print_Area" localSheetId="5">'Mínimos Car Rey'!$A$1:$L$48</definedName>
    <definedName name="_xlnm.Print_Area" localSheetId="8">'Mínimos LI'!$A$1:$L$47</definedName>
    <definedName name="as">#REF!</definedName>
    <definedName name="ass">#REF!</definedName>
    <definedName name="regiones">[1]Promedios!$Q$4:$Q$5</definedName>
    <definedName name="ss">#REF!</definedName>
  </definedNames>
  <calcPr calcId="152511"/>
</workbook>
</file>

<file path=xl/calcChain.xml><?xml version="1.0" encoding="utf-8"?>
<calcChain xmlns="http://schemas.openxmlformats.org/spreadsheetml/2006/main">
  <c r="A8" i="6" l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8" i="11" l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8" i="10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8" i="9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8" i="8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8" i="7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M40" i="1" l="1"/>
  <c r="N40" i="1"/>
  <c r="M41" i="1"/>
  <c r="N41" i="1"/>
  <c r="M42" i="1"/>
  <c r="N42" i="1"/>
  <c r="M43" i="1"/>
  <c r="N43" i="1"/>
  <c r="A10" i="4" l="1"/>
  <c r="A10" i="5" s="1"/>
  <c r="A11" i="4"/>
  <c r="A11" i="5" s="1"/>
  <c r="A12" i="4"/>
  <c r="A12" i="5" s="1"/>
  <c r="A13" i="4"/>
  <c r="A13" i="5" s="1"/>
  <c r="A14" i="4"/>
  <c r="A14" i="5" s="1"/>
  <c r="A15" i="4"/>
  <c r="A15" i="5" s="1"/>
  <c r="A16" i="4"/>
  <c r="A16" i="5" s="1"/>
  <c r="A17" i="4"/>
  <c r="A17" i="5" s="1"/>
  <c r="A18" i="4"/>
  <c r="A18" i="5" s="1"/>
  <c r="A19" i="4"/>
  <c r="A19" i="5" s="1"/>
  <c r="A20" i="4"/>
  <c r="A20" i="5" s="1"/>
  <c r="A21" i="4"/>
  <c r="A21" i="5" s="1"/>
  <c r="A22" i="4"/>
  <c r="A22" i="5" s="1"/>
  <c r="A23" i="4"/>
  <c r="A23" i="5" s="1"/>
  <c r="A24" i="4"/>
  <c r="A24" i="5" s="1"/>
  <c r="A25" i="4"/>
  <c r="A25" i="5" s="1"/>
  <c r="A26" i="4"/>
  <c r="A26" i="5" s="1"/>
  <c r="A27" i="4"/>
  <c r="A27" i="5" s="1"/>
  <c r="A28" i="4"/>
  <c r="A28" i="5" s="1"/>
  <c r="A29" i="4"/>
  <c r="A29" i="5" s="1"/>
  <c r="A30" i="4"/>
  <c r="A30" i="5" s="1"/>
  <c r="A31" i="4"/>
  <c r="A31" i="5" s="1"/>
  <c r="A32" i="4"/>
  <c r="A32" i="5" s="1"/>
  <c r="A33" i="4"/>
  <c r="A33" i="5" s="1"/>
  <c r="A34" i="4"/>
  <c r="A34" i="5" s="1"/>
  <c r="A35" i="4"/>
  <c r="A35" i="5" s="1"/>
  <c r="A36" i="4"/>
  <c r="A36" i="5" s="1"/>
  <c r="A37" i="4"/>
  <c r="A37" i="5" s="1"/>
  <c r="A9" i="4"/>
  <c r="A9" i="5" s="1"/>
  <c r="H38" i="6"/>
  <c r="H38" i="7" l="1"/>
  <c r="H38" i="11" l="1"/>
  <c r="G38" i="11"/>
  <c r="K38" i="11"/>
  <c r="K38" i="10"/>
  <c r="H38" i="10"/>
  <c r="G38" i="10"/>
  <c r="K38" i="9" l="1"/>
  <c r="H38" i="9"/>
  <c r="G38" i="9"/>
  <c r="K38" i="7"/>
  <c r="G38" i="7"/>
  <c r="K38" i="6"/>
  <c r="G38" i="6"/>
  <c r="K38" i="8"/>
  <c r="H38" i="8"/>
  <c r="G38" i="8"/>
  <c r="A8" i="4" l="1"/>
  <c r="A8" i="5" s="1"/>
  <c r="N43" i="5"/>
  <c r="M43" i="5"/>
  <c r="N42" i="5"/>
  <c r="M42" i="5"/>
  <c r="N41" i="5"/>
  <c r="M41" i="5"/>
  <c r="N40" i="5"/>
  <c r="M40" i="5"/>
  <c r="N43" i="4"/>
  <c r="M43" i="4"/>
  <c r="N42" i="4"/>
  <c r="M42" i="4"/>
  <c r="N41" i="4"/>
  <c r="M41" i="4"/>
  <c r="N40" i="4"/>
  <c r="M40" i="4"/>
  <c r="G43" i="5" l="1"/>
  <c r="K43" i="5"/>
  <c r="J43" i="5"/>
  <c r="I43" i="5"/>
  <c r="H43" i="5"/>
  <c r="F43" i="5"/>
  <c r="E43" i="5"/>
  <c r="D43" i="5"/>
  <c r="C43" i="5"/>
  <c r="B43" i="5"/>
  <c r="K42" i="5"/>
  <c r="J42" i="5"/>
  <c r="I42" i="5"/>
  <c r="H42" i="5"/>
  <c r="F42" i="5"/>
  <c r="E42" i="5"/>
  <c r="D42" i="5"/>
  <c r="C42" i="5"/>
  <c r="B42" i="5"/>
  <c r="K41" i="5"/>
  <c r="J41" i="5"/>
  <c r="I41" i="5"/>
  <c r="H41" i="5"/>
  <c r="F41" i="5"/>
  <c r="E41" i="5"/>
  <c r="D41" i="5"/>
  <c r="C41" i="5"/>
  <c r="B41" i="5"/>
  <c r="K40" i="5"/>
  <c r="J40" i="5"/>
  <c r="I40" i="5"/>
  <c r="H40" i="5"/>
  <c r="F40" i="5"/>
  <c r="E40" i="5"/>
  <c r="D40" i="5"/>
  <c r="C40" i="5"/>
  <c r="B40" i="5"/>
  <c r="K43" i="4"/>
  <c r="J43" i="4"/>
  <c r="I43" i="4"/>
  <c r="H43" i="4"/>
  <c r="G43" i="4"/>
  <c r="F43" i="4"/>
  <c r="E43" i="4"/>
  <c r="D43" i="4"/>
  <c r="C43" i="4"/>
  <c r="B43" i="4"/>
  <c r="K42" i="4"/>
  <c r="J42" i="4"/>
  <c r="I42" i="4"/>
  <c r="H42" i="4"/>
  <c r="G42" i="4"/>
  <c r="F42" i="4"/>
  <c r="E42" i="4"/>
  <c r="D42" i="4"/>
  <c r="C42" i="4"/>
  <c r="B42" i="4"/>
  <c r="K41" i="4"/>
  <c r="J41" i="4"/>
  <c r="I41" i="4"/>
  <c r="H41" i="4"/>
  <c r="G41" i="4"/>
  <c r="F41" i="4"/>
  <c r="E41" i="4"/>
  <c r="D41" i="4"/>
  <c r="C41" i="4"/>
  <c r="B41" i="4"/>
  <c r="K40" i="4"/>
  <c r="J40" i="4"/>
  <c r="I40" i="4"/>
  <c r="H40" i="4"/>
  <c r="G40" i="4"/>
  <c r="F40" i="4"/>
  <c r="E40" i="4"/>
  <c r="D40" i="4"/>
  <c r="C40" i="4"/>
  <c r="B40" i="4"/>
  <c r="K43" i="1"/>
  <c r="J43" i="1"/>
  <c r="I43" i="1"/>
  <c r="H43" i="1"/>
  <c r="G43" i="1"/>
  <c r="F43" i="1"/>
  <c r="E43" i="1"/>
  <c r="D43" i="1"/>
  <c r="C43" i="1"/>
  <c r="B43" i="1"/>
  <c r="K42" i="1"/>
  <c r="J42" i="1"/>
  <c r="I42" i="1"/>
  <c r="H42" i="1"/>
  <c r="G42" i="1"/>
  <c r="F42" i="1"/>
  <c r="E42" i="1"/>
  <c r="D42" i="1"/>
  <c r="C42" i="1"/>
  <c r="B42" i="1"/>
  <c r="K41" i="1"/>
  <c r="J41" i="1"/>
  <c r="I41" i="1"/>
  <c r="H41" i="1"/>
  <c r="G41" i="1"/>
  <c r="F41" i="1"/>
  <c r="E41" i="1"/>
  <c r="D41" i="1"/>
  <c r="C41" i="1"/>
  <c r="B41" i="1"/>
  <c r="K40" i="1"/>
  <c r="J40" i="1"/>
  <c r="I40" i="1"/>
  <c r="H40" i="1"/>
  <c r="G40" i="1"/>
  <c r="F40" i="1"/>
  <c r="E40" i="1"/>
  <c r="D40" i="1"/>
  <c r="C40" i="1"/>
  <c r="B40" i="1"/>
  <c r="G40" i="5" l="1"/>
  <c r="G41" i="5"/>
  <c r="G42" i="5"/>
</calcChain>
</file>

<file path=xl/sharedStrings.xml><?xml version="1.0" encoding="utf-8"?>
<sst xmlns="http://schemas.openxmlformats.org/spreadsheetml/2006/main" count="198" uniqueCount="30">
  <si>
    <t>INFORME MENSUAL SOBRE LAS ESPECIFICACIONES DEL GAS NATURAL
(Valores promedio diarios)</t>
  </si>
  <si>
    <t>PERMISIONARIO:</t>
  </si>
  <si>
    <t>PUNTO DE MEDICIÓN:</t>
  </si>
  <si>
    <t>ZONA DE MEDICIÓN:</t>
  </si>
  <si>
    <t>RESTO DEL PAÍS</t>
  </si>
  <si>
    <t>FECHA:
(dd/mm/aa)</t>
  </si>
  <si>
    <t>Metano 
(% vol)</t>
  </si>
  <si>
    <t>Bióxido de Carbono
(% vol)</t>
  </si>
  <si>
    <t>Nitrógeno
(% vol)</t>
  </si>
  <si>
    <t>Total Inertes
(% vol)</t>
  </si>
  <si>
    <t>Etano
(% vol)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</si>
  <si>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</si>
  <si>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</si>
  <si>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</si>
  <si>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</si>
  <si>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</si>
  <si>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</si>
  <si>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</si>
  <si>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*/ Los valores trimestrales se deberán reportar en los meses de enero, abril, julio y octubre de cada año, respecto del trimestre inmediato anterior.</t>
  </si>
  <si>
    <t>Mínimo</t>
  </si>
  <si>
    <t>Promedio</t>
  </si>
  <si>
    <t>Máximo</t>
  </si>
  <si>
    <t>Desv. Est.</t>
  </si>
  <si>
    <t>Observaciones:</t>
  </si>
  <si>
    <t>CARACOL CRIOGÉNICA</t>
  </si>
  <si>
    <t>CARACOL REYNOSA ARGUELLES</t>
  </si>
  <si>
    <t>LOS INDIOS</t>
  </si>
  <si>
    <t>GASODUCTOS DE TAMAULIPAS S. DE R.L. DE C.V.</t>
  </si>
  <si>
    <t>INFORME MENSUAL SOBRE LAS ESPECIFICACIONES DEL GAS NATURAL
(Registros máximos diarios)</t>
  </si>
  <si>
    <t>INFORME MENSUAL SOBRE LAS ESPECIFICACIONES DEL GAS NATURAL
(Registros mínimos diarios)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</si>
</sst>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General_)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3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6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indexed="64"/>
      </bottom>
      <diagonal/>
    </border>
  </borders>
  <cellStyleXfs count="73">
    <xf numFmtId="0" fontId="0" fillId="0" borderId="0"/>
    <xf numFmtId="43" fontId="1" fillId="0" borderId="0" applyFont="0" applyFill="0" applyBorder="0" applyAlignment="0" applyProtection="0"/>
    <xf numFmtId="166" fontId="11" fillId="0" borderId="0"/>
    <xf numFmtId="0" fontId="12" fillId="0" borderId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15" fillId="9" borderId="0" applyNumberFormat="0" applyBorder="0" applyAlignment="0" applyProtection="0"/>
    <xf numFmtId="0" fontId="16" fillId="26" borderId="47" applyNumberFormat="0" applyAlignment="0" applyProtection="0"/>
    <xf numFmtId="0" fontId="17" fillId="27" borderId="48" applyNumberFormat="0" applyAlignment="0" applyProtection="0"/>
    <xf numFmtId="43" fontId="1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0" borderId="49" applyNumberFormat="0" applyFill="0" applyAlignment="0" applyProtection="0"/>
    <xf numFmtId="0" fontId="21" fillId="0" borderId="50" applyNumberFormat="0" applyFill="0" applyAlignment="0" applyProtection="0"/>
    <xf numFmtId="0" fontId="22" fillId="0" borderId="51" applyNumberFormat="0" applyFill="0" applyAlignment="0" applyProtection="0"/>
    <xf numFmtId="0" fontId="22" fillId="0" borderId="0" applyNumberFormat="0" applyFill="0" applyBorder="0" applyAlignment="0" applyProtection="0"/>
    <xf numFmtId="0" fontId="23" fillId="13" borderId="47" applyNumberFormat="0" applyAlignment="0" applyProtection="0"/>
    <xf numFmtId="0" fontId="24" fillId="0" borderId="52" applyNumberFormat="0" applyFill="0" applyAlignment="0" applyProtection="0"/>
    <xf numFmtId="0" fontId="25" fillId="28" borderId="0" applyNumberFormat="0" applyBorder="0" applyAlignment="0" applyProtection="0"/>
    <xf numFmtId="0" fontId="13" fillId="29" borderId="53" applyNumberFormat="0" applyFont="0" applyAlignment="0" applyProtection="0"/>
    <xf numFmtId="0" fontId="26" fillId="26" borderId="54" applyNumberFormat="0" applyAlignment="0" applyProtection="0"/>
    <xf numFmtId="0" fontId="27" fillId="0" borderId="0" applyNumberFormat="0" applyFill="0" applyBorder="0" applyAlignment="0" applyProtection="0"/>
    <xf numFmtId="0" fontId="28" fillId="0" borderId="55" applyNumberFormat="0" applyFill="0" applyAlignment="0" applyProtection="0"/>
    <xf numFmtId="0" fontId="29" fillId="0" borderId="0" applyNumberForma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31" fillId="0" borderId="0"/>
    <xf numFmtId="43" fontId="31" fillId="0" borderId="0" applyFont="0" applyFill="0" applyBorder="0" applyAlignment="0" applyProtection="0"/>
    <xf numFmtId="0" fontId="32" fillId="0" borderId="0"/>
    <xf numFmtId="43" fontId="3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33" fillId="0" borderId="0">
      <alignment wrapText="1"/>
    </xf>
    <xf numFmtId="0" fontId="11" fillId="0" borderId="0">
      <alignment wrapText="1"/>
    </xf>
    <xf numFmtId="0" fontId="11" fillId="0" borderId="0">
      <alignment wrapText="1"/>
    </xf>
    <xf numFmtId="0" fontId="34" fillId="0" borderId="0"/>
    <xf numFmtId="43" fontId="34" fillId="0" borderId="0" applyFont="0" applyFill="0" applyBorder="0" applyAlignment="0" applyProtection="0"/>
    <xf numFmtId="0" fontId="11" fillId="0" borderId="0">
      <alignment wrapText="1"/>
    </xf>
    <xf numFmtId="0" fontId="35" fillId="0" borderId="0">
      <alignment wrapText="1"/>
    </xf>
    <xf numFmtId="0" fontId="36" fillId="0" borderId="0"/>
    <xf numFmtId="43" fontId="36" fillId="0" borderId="0" applyFont="0" applyFill="0" applyBorder="0" applyAlignment="0" applyProtection="0"/>
    <xf numFmtId="0" fontId="11" fillId="0" borderId="0">
      <alignment wrapText="1"/>
    </xf>
    <xf numFmtId="0" fontId="11" fillId="0" borderId="0"/>
    <xf numFmtId="43" fontId="11" fillId="0" borderId="0" applyFont="0" applyFill="0" applyBorder="0" applyAlignment="0" applyProtection="0"/>
    <xf numFmtId="0" fontId="11" fillId="0" borderId="0">
      <alignment wrapText="1"/>
    </xf>
    <xf numFmtId="0" fontId="11" fillId="0" borderId="0"/>
    <xf numFmtId="43" fontId="11" fillId="0" borderId="0" applyFont="0" applyFill="0" applyBorder="0" applyAlignment="0" applyProtection="0"/>
    <xf numFmtId="0" fontId="37" fillId="0" borderId="0"/>
    <xf numFmtId="43" fontId="37" fillId="0" borderId="0" applyFont="0" applyFill="0" applyBorder="0" applyAlignment="0" applyProtection="0"/>
  </cellStyleXfs>
  <cellXfs count="221">
    <xf numFmtId="0" fontId="0" fillId="0" borderId="0" xfId="0"/>
    <xf numFmtId="0" fontId="0" fillId="0" borderId="0" xfId="0" applyProtection="1"/>
    <xf numFmtId="0" fontId="6" fillId="2" borderId="3" xfId="0" applyFont="1" applyFill="1" applyBorder="1" applyAlignment="1">
      <alignment horizontal="center" vertical="center" wrapText="1"/>
    </xf>
    <xf numFmtId="164" fontId="6" fillId="2" borderId="3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vertical="center"/>
    </xf>
    <xf numFmtId="0" fontId="10" fillId="0" borderId="0" xfId="0" applyFont="1" applyBorder="1"/>
    <xf numFmtId="0" fontId="5" fillId="0" borderId="10" xfId="0" applyFont="1" applyFill="1" applyBorder="1"/>
    <xf numFmtId="165" fontId="10" fillId="0" borderId="11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0" fontId="5" fillId="0" borderId="12" xfId="0" applyFont="1" applyFill="1" applyBorder="1"/>
    <xf numFmtId="165" fontId="10" fillId="0" borderId="7" xfId="0" applyNumberFormat="1" applyFont="1" applyBorder="1" applyProtection="1">
      <protection locked="0"/>
    </xf>
    <xf numFmtId="0" fontId="5" fillId="0" borderId="13" xfId="0" applyFont="1" applyFill="1" applyBorder="1"/>
    <xf numFmtId="165" fontId="10" fillId="0" borderId="5" xfId="0" applyNumberFormat="1" applyFont="1" applyBorder="1" applyProtection="1">
      <protection locked="0"/>
    </xf>
    <xf numFmtId="0" fontId="5" fillId="0" borderId="14" xfId="0" applyFont="1" applyFill="1" applyBorder="1" applyAlignment="1">
      <alignment wrapText="1"/>
    </xf>
    <xf numFmtId="0" fontId="10" fillId="0" borderId="0" xfId="0" applyFont="1"/>
    <xf numFmtId="0" fontId="10" fillId="0" borderId="0" xfId="0" applyFont="1" applyBorder="1" applyAlignment="1" applyProtection="1">
      <alignment vertical="top" wrapText="1"/>
      <protection locked="0"/>
    </xf>
    <xf numFmtId="0" fontId="5" fillId="0" borderId="0" xfId="0" applyFont="1" applyFill="1" applyBorder="1"/>
    <xf numFmtId="165" fontId="10" fillId="0" borderId="15" xfId="0" applyNumberFormat="1" applyFont="1" applyBorder="1" applyProtection="1">
      <protection locked="0"/>
    </xf>
    <xf numFmtId="0" fontId="0" fillId="0" borderId="17" xfId="0" applyBorder="1" applyProtection="1"/>
    <xf numFmtId="0" fontId="0" fillId="0" borderId="17" xfId="0" applyBorder="1"/>
    <xf numFmtId="165" fontId="9" fillId="0" borderId="0" xfId="1" applyNumberFormat="1" applyFont="1" applyFill="1" applyBorder="1" applyAlignment="1" applyProtection="1">
      <alignment horizontal="center" vertical="center"/>
    </xf>
    <xf numFmtId="165" fontId="10" fillId="0" borderId="28" xfId="0" applyNumberFormat="1" applyFont="1" applyBorder="1" applyProtection="1">
      <protection locked="0"/>
    </xf>
    <xf numFmtId="165" fontId="10" fillId="0" borderId="29" xfId="0" applyNumberFormat="1" applyFont="1" applyBorder="1" applyProtection="1">
      <protection locked="0"/>
    </xf>
    <xf numFmtId="165" fontId="10" fillId="0" borderId="30" xfId="0" applyNumberFormat="1" applyFont="1" applyBorder="1" applyProtection="1">
      <protection locked="0"/>
    </xf>
    <xf numFmtId="165" fontId="10" fillId="0" borderId="31" xfId="0" applyNumberFormat="1" applyFont="1" applyBorder="1" applyProtection="1">
      <protection locked="0"/>
    </xf>
    <xf numFmtId="165" fontId="10" fillId="0" borderId="26" xfId="0" applyNumberFormat="1" applyFont="1" applyBorder="1" applyProtection="1">
      <protection locked="0"/>
    </xf>
    <xf numFmtId="165" fontId="10" fillId="0" borderId="4" xfId="0" applyNumberFormat="1" applyFont="1" applyBorder="1" applyProtection="1">
      <protection locked="0"/>
    </xf>
    <xf numFmtId="165" fontId="10" fillId="0" borderId="27" xfId="0" applyNumberFormat="1" applyFont="1" applyBorder="1" applyProtection="1">
      <protection locked="0"/>
    </xf>
    <xf numFmtId="165" fontId="10" fillId="0" borderId="32" xfId="0" applyNumberFormat="1" applyFont="1" applyBorder="1" applyProtection="1">
      <protection locked="0"/>
    </xf>
    <xf numFmtId="165" fontId="10" fillId="0" borderId="10" xfId="0" applyNumberFormat="1" applyFont="1" applyBorder="1" applyProtection="1">
      <protection locked="0"/>
    </xf>
    <xf numFmtId="165" fontId="10" fillId="0" borderId="12" xfId="0" applyNumberFormat="1" applyFont="1" applyBorder="1" applyProtection="1">
      <protection locked="0"/>
    </xf>
    <xf numFmtId="165" fontId="10" fillId="0" borderId="13" xfId="0" applyNumberFormat="1" applyFont="1" applyBorder="1" applyProtection="1">
      <protection locked="0"/>
    </xf>
    <xf numFmtId="165" fontId="10" fillId="0" borderId="14" xfId="0" applyNumberFormat="1" applyFont="1" applyBorder="1" applyProtection="1">
      <protection locked="0"/>
    </xf>
    <xf numFmtId="0" fontId="0" fillId="0" borderId="0" xfId="0" applyBorder="1" applyProtection="1"/>
    <xf numFmtId="0" fontId="0" fillId="0" borderId="0" xfId="0" applyBorder="1"/>
    <xf numFmtId="0" fontId="5" fillId="3" borderId="33" xfId="0" applyFont="1" applyFill="1" applyBorder="1" applyAlignment="1">
      <alignment horizontal="center" vertical="center" wrapText="1"/>
    </xf>
    <xf numFmtId="14" fontId="9" fillId="0" borderId="34" xfId="0" applyNumberFormat="1" applyFont="1" applyFill="1" applyBorder="1" applyAlignment="1" applyProtection="1">
      <alignment horizontal="left"/>
      <protection locked="0"/>
    </xf>
    <xf numFmtId="0" fontId="6" fillId="4" borderId="16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165" fontId="10" fillId="0" borderId="0" xfId="1" applyNumberFormat="1" applyFont="1" applyFill="1" applyBorder="1" applyAlignment="1" applyProtection="1">
      <alignment horizontal="center" vertical="center"/>
      <protection locked="0"/>
    </xf>
    <xf numFmtId="165" fontId="10" fillId="5" borderId="0" xfId="1" applyNumberFormat="1" applyFont="1" applyFill="1" applyBorder="1" applyAlignment="1" applyProtection="1">
      <alignment horizontal="center" vertical="center"/>
      <protection locked="0"/>
    </xf>
    <xf numFmtId="0" fontId="5" fillId="3" borderId="18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164" fontId="6" fillId="6" borderId="17" xfId="1" applyNumberFormat="1" applyFont="1" applyFill="1" applyBorder="1" applyAlignment="1">
      <alignment horizontal="center" vertical="center" wrapText="1"/>
    </xf>
    <xf numFmtId="14" fontId="9" fillId="0" borderId="36" xfId="0" applyNumberFormat="1" applyFont="1" applyFill="1" applyBorder="1" applyAlignment="1" applyProtection="1">
      <alignment horizontal="left"/>
      <protection locked="0"/>
    </xf>
    <xf numFmtId="165" fontId="10" fillId="5" borderId="37" xfId="1" applyNumberFormat="1" applyFont="1" applyFill="1" applyBorder="1" applyAlignment="1" applyProtection="1">
      <alignment horizontal="center" vertical="center"/>
      <protection locked="0"/>
    </xf>
    <xf numFmtId="165" fontId="10" fillId="5" borderId="9" xfId="1" applyNumberFormat="1" applyFont="1" applyFill="1" applyBorder="1" applyAlignment="1" applyProtection="1">
      <alignment horizontal="center" vertical="center"/>
      <protection locked="0"/>
    </xf>
    <xf numFmtId="165" fontId="10" fillId="5" borderId="38" xfId="1" applyNumberFormat="1" applyFont="1" applyFill="1" applyBorder="1" applyAlignment="1" applyProtection="1">
      <alignment horizontal="center" vertical="center"/>
      <protection locked="0"/>
    </xf>
    <xf numFmtId="14" fontId="9" fillId="0" borderId="41" xfId="0" applyNumberFormat="1" applyFont="1" applyFill="1" applyBorder="1" applyAlignment="1" applyProtection="1">
      <alignment horizontal="left"/>
      <protection locked="0"/>
    </xf>
    <xf numFmtId="165" fontId="10" fillId="5" borderId="19" xfId="1" applyNumberFormat="1" applyFont="1" applyFill="1" applyBorder="1" applyAlignment="1" applyProtection="1">
      <alignment horizontal="center" vertical="center"/>
      <protection locked="0"/>
    </xf>
    <xf numFmtId="165" fontId="10" fillId="5" borderId="1" xfId="1" applyNumberFormat="1" applyFont="1" applyFill="1" applyBorder="1" applyAlignment="1" applyProtection="1">
      <alignment horizontal="center" vertical="center"/>
      <protection locked="0"/>
    </xf>
    <xf numFmtId="14" fontId="9" fillId="0" borderId="44" xfId="0" applyNumberFormat="1" applyFont="1" applyFill="1" applyBorder="1" applyAlignment="1" applyProtection="1">
      <alignment horizontal="left"/>
      <protection locked="0"/>
    </xf>
    <xf numFmtId="0" fontId="5" fillId="0" borderId="14" xfId="0" applyFont="1" applyFill="1" applyBorder="1"/>
    <xf numFmtId="165" fontId="10" fillId="0" borderId="35" xfId="0" applyNumberFormat="1" applyFont="1" applyBorder="1" applyProtection="1">
      <protection locked="0"/>
    </xf>
    <xf numFmtId="0" fontId="5" fillId="3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164" fontId="6" fillId="7" borderId="3" xfId="1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30" fillId="0" borderId="7" xfId="31" applyNumberFormat="1" applyFont="1" applyBorder="1" applyAlignment="1" applyProtection="1">
      <alignment horizontal="center" vertical="center"/>
      <protection locked="0"/>
    </xf>
    <xf numFmtId="165" fontId="30" fillId="0" borderId="5" xfId="31" applyNumberFormat="1" applyFont="1" applyFill="1" applyBorder="1" applyAlignment="1" applyProtection="1">
      <alignment horizontal="center" vertical="center"/>
      <protection locked="0"/>
    </xf>
    <xf numFmtId="165" fontId="30" fillId="0" borderId="8" xfId="31" applyNumberFormat="1" applyFont="1" applyBorder="1" applyAlignment="1" applyProtection="1">
      <alignment horizontal="center" vertical="center"/>
      <protection locked="0"/>
    </xf>
    <xf numFmtId="165" fontId="30" fillId="0" borderId="8" xfId="31" applyNumberFormat="1" applyFont="1" applyFill="1" applyBorder="1" applyAlignment="1" applyProtection="1">
      <alignment horizontal="center" vertical="center"/>
      <protection locked="0"/>
    </xf>
    <xf numFmtId="165" fontId="30" fillId="0" borderId="6" xfId="31" applyNumberFormat="1" applyFont="1" applyFill="1" applyBorder="1" applyAlignment="1" applyProtection="1">
      <alignment horizontal="center" vertical="center"/>
      <protection locked="0"/>
    </xf>
    <xf numFmtId="165" fontId="10" fillId="0" borderId="5" xfId="0" applyNumberFormat="1" applyFont="1" applyFill="1" applyBorder="1" applyProtection="1">
      <protection locked="0"/>
    </xf>
    <xf numFmtId="165" fontId="10" fillId="0" borderId="13" xfId="0" applyNumberFormat="1" applyFont="1" applyFill="1" applyBorder="1" applyProtection="1">
      <protection locked="0"/>
    </xf>
    <xf numFmtId="165" fontId="10" fillId="5" borderId="57" xfId="1" applyNumberFormat="1" applyFont="1" applyFill="1" applyBorder="1" applyAlignment="1" applyProtection="1">
      <alignment horizontal="center" vertical="center"/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2" borderId="59" xfId="0" applyFont="1" applyFill="1" applyBorder="1" applyAlignment="1">
      <alignment horizontal="center" vertical="center" wrapText="1"/>
    </xf>
    <xf numFmtId="0" fontId="6" fillId="6" borderId="59" xfId="0" applyFont="1" applyFill="1" applyBorder="1" applyAlignment="1">
      <alignment horizontal="center" vertical="center" wrapText="1"/>
    </xf>
    <xf numFmtId="0" fontId="6" fillId="7" borderId="59" xfId="0" applyFont="1" applyFill="1" applyBorder="1" applyAlignment="1">
      <alignment horizontal="center" vertical="center" wrapText="1"/>
    </xf>
    <xf numFmtId="165" fontId="30" fillId="0" borderId="7" xfId="47" applyNumberFormat="1" applyFont="1" applyBorder="1" applyAlignment="1" applyProtection="1">
      <alignment horizontal="center" vertical="center"/>
      <protection locked="0"/>
    </xf>
    <xf numFmtId="165" fontId="30" fillId="0" borderId="8" xfId="47" applyNumberFormat="1" applyFont="1" applyBorder="1" applyAlignment="1" applyProtection="1">
      <alignment horizontal="center" vertical="center"/>
      <protection locked="0"/>
    </xf>
    <xf numFmtId="165" fontId="30" fillId="0" borderId="5" xfId="47" applyNumberFormat="1" applyFont="1" applyFill="1" applyBorder="1" applyAlignment="1" applyProtection="1">
      <alignment horizontal="center" vertical="center"/>
      <protection locked="0"/>
    </xf>
    <xf numFmtId="165" fontId="30" fillId="0" borderId="6" xfId="47" applyNumberFormat="1" applyFont="1" applyFill="1" applyBorder="1" applyAlignment="1" applyProtection="1">
      <alignment horizontal="center" vertical="center"/>
      <protection locked="0"/>
    </xf>
    <xf numFmtId="165" fontId="30" fillId="0" borderId="30" xfId="47" applyNumberFormat="1" applyFont="1" applyBorder="1" applyAlignment="1" applyProtection="1">
      <alignment horizontal="center" vertical="center"/>
      <protection locked="0"/>
    </xf>
    <xf numFmtId="165" fontId="30" fillId="0" borderId="61" xfId="47" applyNumberFormat="1" applyFont="1" applyFill="1" applyBorder="1" applyAlignment="1" applyProtection="1">
      <alignment horizontal="center" vertical="center"/>
      <protection locked="0"/>
    </xf>
    <xf numFmtId="165" fontId="10" fillId="5" borderId="56" xfId="1" applyNumberFormat="1" applyFont="1" applyFill="1" applyBorder="1" applyAlignment="1" applyProtection="1">
      <alignment horizontal="center" vertical="center"/>
      <protection locked="0"/>
    </xf>
    <xf numFmtId="165" fontId="10" fillId="5" borderId="58" xfId="1" applyNumberFormat="1" applyFont="1" applyFill="1" applyBorder="1" applyAlignment="1" applyProtection="1">
      <alignment horizontal="center" vertical="center"/>
      <protection locked="0"/>
    </xf>
    <xf numFmtId="165" fontId="10" fillId="0" borderId="6" xfId="1" applyNumberFormat="1" applyFont="1" applyFill="1" applyBorder="1" applyAlignment="1" applyProtection="1">
      <alignment horizontal="center" vertical="center"/>
      <protection locked="0"/>
    </xf>
    <xf numFmtId="165" fontId="10" fillId="0" borderId="8" xfId="1" applyNumberFormat="1" applyFont="1" applyBorder="1" applyAlignment="1" applyProtection="1">
      <alignment horizontal="center" vertical="center"/>
      <protection locked="0"/>
    </xf>
    <xf numFmtId="165" fontId="10" fillId="0" borderId="60" xfId="1" applyNumberFormat="1" applyFont="1" applyFill="1" applyBorder="1" applyAlignment="1" applyProtection="1">
      <alignment horizontal="center" vertical="center"/>
      <protection locked="0"/>
    </xf>
    <xf numFmtId="165" fontId="10" fillId="5" borderId="37" xfId="1" applyNumberFormat="1" applyFont="1" applyFill="1" applyBorder="1" applyAlignment="1" applyProtection="1">
      <alignment horizontal="center" vertical="center"/>
      <protection locked="0"/>
    </xf>
    <xf numFmtId="165" fontId="10" fillId="5" borderId="38" xfId="1" applyNumberFormat="1" applyFont="1" applyFill="1" applyBorder="1" applyAlignment="1" applyProtection="1">
      <alignment horizontal="center" vertical="center"/>
      <protection locked="0"/>
    </xf>
    <xf numFmtId="165" fontId="10" fillId="5" borderId="19" xfId="1" applyNumberFormat="1" applyFont="1" applyFill="1" applyBorder="1" applyAlignment="1" applyProtection="1">
      <alignment horizontal="center" vertical="center"/>
      <protection locked="0"/>
    </xf>
    <xf numFmtId="165" fontId="10" fillId="5" borderId="1" xfId="1" applyNumberFormat="1" applyFont="1" applyFill="1" applyBorder="1" applyAlignment="1" applyProtection="1">
      <alignment horizontal="center" vertical="center"/>
      <protection locked="0"/>
    </xf>
    <xf numFmtId="165" fontId="10" fillId="5" borderId="56" xfId="1" applyNumberFormat="1" applyFont="1" applyFill="1" applyBorder="1" applyAlignment="1" applyProtection="1">
      <alignment horizontal="center" vertical="center"/>
      <protection locked="0"/>
    </xf>
    <xf numFmtId="165" fontId="10" fillId="5" borderId="58" xfId="1" applyNumberFormat="1" applyFont="1" applyFill="1" applyBorder="1" applyAlignment="1" applyProtection="1">
      <alignment horizontal="center" vertical="center"/>
      <protection locked="0"/>
    </xf>
    <xf numFmtId="165" fontId="10" fillId="0" borderId="7" xfId="1" applyNumberFormat="1" applyFont="1" applyBorder="1" applyAlignment="1" applyProtection="1">
      <alignment horizontal="center" vertical="center"/>
      <protection locked="0"/>
    </xf>
    <xf numFmtId="165" fontId="10" fillId="0" borderId="11" xfId="1" applyNumberFormat="1" applyFont="1" applyFill="1" applyBorder="1" applyAlignment="1" applyProtection="1">
      <alignment horizontal="center" vertical="center"/>
      <protection locked="0"/>
    </xf>
    <xf numFmtId="165" fontId="10" fillId="0" borderId="39" xfId="1" applyNumberFormat="1" applyFont="1" applyFill="1" applyBorder="1" applyAlignment="1" applyProtection="1">
      <alignment horizontal="center" vertical="center"/>
      <protection locked="0"/>
    </xf>
    <xf numFmtId="165" fontId="10" fillId="0" borderId="42" xfId="1" applyNumberFormat="1" applyFont="1" applyBorder="1" applyAlignment="1" applyProtection="1">
      <alignment horizontal="center" vertical="center"/>
      <protection locked="0"/>
    </xf>
    <xf numFmtId="165" fontId="10" fillId="0" borderId="40" xfId="1" applyNumberFormat="1" applyFont="1" applyFill="1" applyBorder="1" applyAlignment="1" applyProtection="1">
      <alignment horizontal="center" vertical="center"/>
      <protection locked="0"/>
    </xf>
    <xf numFmtId="165" fontId="10" fillId="0" borderId="43" xfId="1" applyNumberFormat="1" applyFont="1" applyFill="1" applyBorder="1" applyAlignment="1" applyProtection="1">
      <alignment horizontal="center" vertical="center"/>
      <protection locked="0"/>
    </xf>
    <xf numFmtId="165" fontId="10" fillId="0" borderId="15" xfId="1" applyNumberFormat="1" applyFont="1" applyBorder="1" applyAlignment="1" applyProtection="1">
      <alignment horizontal="center" vertical="center"/>
      <protection locked="0"/>
    </xf>
    <xf numFmtId="165" fontId="10" fillId="0" borderId="45" xfId="1" applyNumberFormat="1" applyFont="1" applyBorder="1" applyAlignment="1" applyProtection="1">
      <alignment horizontal="center" vertical="center"/>
      <protection locked="0"/>
    </xf>
    <xf numFmtId="165" fontId="10" fillId="0" borderId="46" xfId="1" applyNumberFormat="1" applyFont="1" applyFill="1" applyBorder="1" applyAlignment="1" applyProtection="1">
      <alignment horizontal="center" vertical="center"/>
      <protection locked="0"/>
    </xf>
    <xf numFmtId="165" fontId="10" fillId="5" borderId="37" xfId="1" applyNumberFormat="1" applyFont="1" applyFill="1" applyBorder="1" applyAlignment="1" applyProtection="1">
      <alignment horizontal="center" vertical="center"/>
      <protection locked="0"/>
    </xf>
    <xf numFmtId="165" fontId="10" fillId="5" borderId="38" xfId="1" applyNumberFormat="1" applyFont="1" applyFill="1" applyBorder="1" applyAlignment="1" applyProtection="1">
      <alignment horizontal="center" vertical="center"/>
      <protection locked="0"/>
    </xf>
    <xf numFmtId="165" fontId="10" fillId="5" borderId="19" xfId="1" applyNumberFormat="1" applyFont="1" applyFill="1" applyBorder="1" applyAlignment="1" applyProtection="1">
      <alignment horizontal="center" vertical="center"/>
      <protection locked="0"/>
    </xf>
    <xf numFmtId="165" fontId="10" fillId="5" borderId="1" xfId="1" applyNumberFormat="1" applyFont="1" applyFill="1" applyBorder="1" applyAlignment="1" applyProtection="1">
      <alignment horizontal="center" vertical="center"/>
      <protection locked="0"/>
    </xf>
    <xf numFmtId="165" fontId="10" fillId="5" borderId="56" xfId="1" applyNumberFormat="1" applyFont="1" applyFill="1" applyBorder="1" applyAlignment="1" applyProtection="1">
      <alignment horizontal="center" vertical="center"/>
      <protection locked="0"/>
    </xf>
    <xf numFmtId="165" fontId="10" fillId="5" borderId="58" xfId="1" applyNumberFormat="1" applyFont="1" applyFill="1" applyBorder="1" applyAlignment="1" applyProtection="1">
      <alignment horizontal="center" vertical="center"/>
      <protection locked="0"/>
    </xf>
    <xf numFmtId="165" fontId="10" fillId="0" borderId="7" xfId="1" applyNumberFormat="1" applyFont="1" applyBorder="1" applyAlignment="1" applyProtection="1">
      <alignment horizontal="center" vertical="center"/>
      <protection locked="0"/>
    </xf>
    <xf numFmtId="165" fontId="10" fillId="0" borderId="11" xfId="1" applyNumberFormat="1" applyFont="1" applyFill="1" applyBorder="1" applyAlignment="1" applyProtection="1">
      <alignment horizontal="center" vertical="center"/>
      <protection locked="0"/>
    </xf>
    <xf numFmtId="165" fontId="10" fillId="0" borderId="39" xfId="1" applyNumberFormat="1" applyFont="1" applyFill="1" applyBorder="1" applyAlignment="1" applyProtection="1">
      <alignment horizontal="center" vertical="center"/>
      <protection locked="0"/>
    </xf>
    <xf numFmtId="165" fontId="10" fillId="0" borderId="42" xfId="1" applyNumberFormat="1" applyFont="1" applyBorder="1" applyAlignment="1" applyProtection="1">
      <alignment horizontal="center" vertical="center"/>
      <protection locked="0"/>
    </xf>
    <xf numFmtId="165" fontId="10" fillId="0" borderId="40" xfId="1" applyNumberFormat="1" applyFont="1" applyFill="1" applyBorder="1" applyAlignment="1" applyProtection="1">
      <alignment horizontal="center" vertical="center"/>
      <protection locked="0"/>
    </xf>
    <xf numFmtId="165" fontId="10" fillId="0" borderId="43" xfId="1" applyNumberFormat="1" applyFont="1" applyFill="1" applyBorder="1" applyAlignment="1" applyProtection="1">
      <alignment horizontal="center" vertical="center"/>
      <protection locked="0"/>
    </xf>
    <xf numFmtId="165" fontId="10" fillId="0" borderId="15" xfId="1" applyNumberFormat="1" applyFont="1" applyBorder="1" applyAlignment="1" applyProtection="1">
      <alignment horizontal="center" vertical="center"/>
      <protection locked="0"/>
    </xf>
    <xf numFmtId="165" fontId="10" fillId="0" borderId="45" xfId="1" applyNumberFormat="1" applyFont="1" applyBorder="1" applyAlignment="1" applyProtection="1">
      <alignment horizontal="center" vertical="center"/>
      <protection locked="0"/>
    </xf>
    <xf numFmtId="165" fontId="10" fillId="0" borderId="46" xfId="1" applyNumberFormat="1" applyFont="1" applyFill="1" applyBorder="1" applyAlignment="1" applyProtection="1">
      <alignment horizontal="center" vertical="center"/>
      <protection locked="0"/>
    </xf>
    <xf numFmtId="165" fontId="10" fillId="0" borderId="6" xfId="1" applyNumberFormat="1" applyFont="1" applyFill="1" applyBorder="1" applyAlignment="1" applyProtection="1">
      <alignment horizontal="center" vertical="center"/>
      <protection locked="0"/>
    </xf>
    <xf numFmtId="165" fontId="10" fillId="0" borderId="8" xfId="1" applyNumberFormat="1" applyFont="1" applyBorder="1" applyAlignment="1" applyProtection="1">
      <alignment horizontal="center" vertical="center"/>
      <protection locked="0"/>
    </xf>
    <xf numFmtId="165" fontId="10" fillId="0" borderId="60" xfId="1" applyNumberFormat="1" applyFont="1" applyFill="1" applyBorder="1" applyAlignment="1" applyProtection="1">
      <alignment horizontal="center" vertical="center"/>
      <protection locked="0"/>
    </xf>
    <xf numFmtId="165" fontId="10" fillId="5" borderId="37" xfId="1" applyNumberFormat="1" applyFont="1" applyFill="1" applyBorder="1" applyAlignment="1" applyProtection="1">
      <alignment horizontal="center" vertical="center"/>
      <protection locked="0"/>
    </xf>
    <xf numFmtId="165" fontId="10" fillId="5" borderId="38" xfId="1" applyNumberFormat="1" applyFont="1" applyFill="1" applyBorder="1" applyAlignment="1" applyProtection="1">
      <alignment horizontal="center" vertical="center"/>
      <protection locked="0"/>
    </xf>
    <xf numFmtId="165" fontId="10" fillId="5" borderId="19" xfId="1" applyNumberFormat="1" applyFont="1" applyFill="1" applyBorder="1" applyAlignment="1" applyProtection="1">
      <alignment horizontal="center" vertical="center"/>
      <protection locked="0"/>
    </xf>
    <xf numFmtId="165" fontId="10" fillId="5" borderId="1" xfId="1" applyNumberFormat="1" applyFont="1" applyFill="1" applyBorder="1" applyAlignment="1" applyProtection="1">
      <alignment horizontal="center" vertical="center"/>
      <protection locked="0"/>
    </xf>
    <xf numFmtId="165" fontId="10" fillId="5" borderId="56" xfId="1" applyNumberFormat="1" applyFont="1" applyFill="1" applyBorder="1" applyAlignment="1" applyProtection="1">
      <alignment horizontal="center" vertical="center"/>
      <protection locked="0"/>
    </xf>
    <xf numFmtId="165" fontId="10" fillId="5" borderId="58" xfId="1" applyNumberFormat="1" applyFont="1" applyFill="1" applyBorder="1" applyAlignment="1" applyProtection="1">
      <alignment horizontal="center" vertical="center"/>
      <protection locked="0"/>
    </xf>
    <xf numFmtId="165" fontId="10" fillId="0" borderId="7" xfId="1" applyNumberFormat="1" applyFont="1" applyBorder="1" applyAlignment="1" applyProtection="1">
      <alignment horizontal="center" vertical="center"/>
      <protection locked="0"/>
    </xf>
    <xf numFmtId="165" fontId="10" fillId="0" borderId="11" xfId="1" applyNumberFormat="1" applyFont="1" applyFill="1" applyBorder="1" applyAlignment="1" applyProtection="1">
      <alignment horizontal="center" vertical="center"/>
      <protection locked="0"/>
    </xf>
    <xf numFmtId="165" fontId="10" fillId="0" borderId="39" xfId="1" applyNumberFormat="1" applyFont="1" applyFill="1" applyBorder="1" applyAlignment="1" applyProtection="1">
      <alignment horizontal="center" vertical="center"/>
      <protection locked="0"/>
    </xf>
    <xf numFmtId="165" fontId="10" fillId="0" borderId="42" xfId="1" applyNumberFormat="1" applyFont="1" applyBorder="1" applyAlignment="1" applyProtection="1">
      <alignment horizontal="center" vertical="center"/>
      <protection locked="0"/>
    </xf>
    <xf numFmtId="165" fontId="10" fillId="0" borderId="40" xfId="1" applyNumberFormat="1" applyFont="1" applyFill="1" applyBorder="1" applyAlignment="1" applyProtection="1">
      <alignment horizontal="center" vertical="center"/>
      <protection locked="0"/>
    </xf>
    <xf numFmtId="165" fontId="10" fillId="0" borderId="43" xfId="1" applyNumberFormat="1" applyFont="1" applyFill="1" applyBorder="1" applyAlignment="1" applyProtection="1">
      <alignment horizontal="center" vertical="center"/>
      <protection locked="0"/>
    </xf>
    <xf numFmtId="165" fontId="10" fillId="0" borderId="15" xfId="1" applyNumberFormat="1" applyFont="1" applyBorder="1" applyAlignment="1" applyProtection="1">
      <alignment horizontal="center" vertical="center"/>
      <protection locked="0"/>
    </xf>
    <xf numFmtId="165" fontId="10" fillId="0" borderId="45" xfId="1" applyNumberFormat="1" applyFont="1" applyBorder="1" applyAlignment="1" applyProtection="1">
      <alignment horizontal="center" vertical="center"/>
      <protection locked="0"/>
    </xf>
    <xf numFmtId="165" fontId="10" fillId="0" borderId="46" xfId="1" applyNumberFormat="1" applyFont="1" applyFill="1" applyBorder="1" applyAlignment="1" applyProtection="1">
      <alignment horizontal="center" vertical="center"/>
      <protection locked="0"/>
    </xf>
    <xf numFmtId="165" fontId="10" fillId="5" borderId="37" xfId="1" applyNumberFormat="1" applyFont="1" applyFill="1" applyBorder="1" applyAlignment="1" applyProtection="1">
      <alignment horizontal="center" vertical="center"/>
      <protection locked="0"/>
    </xf>
    <xf numFmtId="165" fontId="10" fillId="5" borderId="38" xfId="1" applyNumberFormat="1" applyFont="1" applyFill="1" applyBorder="1" applyAlignment="1" applyProtection="1">
      <alignment horizontal="center" vertical="center"/>
      <protection locked="0"/>
    </xf>
    <xf numFmtId="165" fontId="10" fillId="5" borderId="19" xfId="1" applyNumberFormat="1" applyFont="1" applyFill="1" applyBorder="1" applyAlignment="1" applyProtection="1">
      <alignment horizontal="center" vertical="center"/>
      <protection locked="0"/>
    </xf>
    <xf numFmtId="165" fontId="10" fillId="5" borderId="1" xfId="1" applyNumberFormat="1" applyFont="1" applyFill="1" applyBorder="1" applyAlignment="1" applyProtection="1">
      <alignment horizontal="center" vertical="center"/>
      <protection locked="0"/>
    </xf>
    <xf numFmtId="165" fontId="10" fillId="5" borderId="56" xfId="1" applyNumberFormat="1" applyFont="1" applyFill="1" applyBorder="1" applyAlignment="1" applyProtection="1">
      <alignment horizontal="center" vertical="center"/>
      <protection locked="0"/>
    </xf>
    <xf numFmtId="165" fontId="10" fillId="5" borderId="58" xfId="1" applyNumberFormat="1" applyFont="1" applyFill="1" applyBorder="1" applyAlignment="1" applyProtection="1">
      <alignment horizontal="center" vertical="center"/>
      <protection locked="0"/>
    </xf>
    <xf numFmtId="165" fontId="10" fillId="0" borderId="7" xfId="1" applyNumberFormat="1" applyFont="1" applyBorder="1" applyAlignment="1" applyProtection="1">
      <alignment horizontal="center" vertical="center"/>
      <protection locked="0"/>
    </xf>
    <xf numFmtId="165" fontId="10" fillId="0" borderId="11" xfId="1" applyNumberFormat="1" applyFont="1" applyFill="1" applyBorder="1" applyAlignment="1" applyProtection="1">
      <alignment horizontal="center" vertical="center"/>
      <protection locked="0"/>
    </xf>
    <xf numFmtId="165" fontId="10" fillId="0" borderId="39" xfId="1" applyNumberFormat="1" applyFont="1" applyFill="1" applyBorder="1" applyAlignment="1" applyProtection="1">
      <alignment horizontal="center" vertical="center"/>
      <protection locked="0"/>
    </xf>
    <xf numFmtId="165" fontId="10" fillId="0" borderId="42" xfId="1" applyNumberFormat="1" applyFont="1" applyBorder="1" applyAlignment="1" applyProtection="1">
      <alignment horizontal="center" vertical="center"/>
      <protection locked="0"/>
    </xf>
    <xf numFmtId="165" fontId="10" fillId="0" borderId="40" xfId="1" applyNumberFormat="1" applyFont="1" applyFill="1" applyBorder="1" applyAlignment="1" applyProtection="1">
      <alignment horizontal="center" vertical="center"/>
      <protection locked="0"/>
    </xf>
    <xf numFmtId="165" fontId="10" fillId="0" borderId="43" xfId="1" applyNumberFormat="1" applyFont="1" applyFill="1" applyBorder="1" applyAlignment="1" applyProtection="1">
      <alignment horizontal="center" vertical="center"/>
      <protection locked="0"/>
    </xf>
    <xf numFmtId="165" fontId="10" fillId="0" borderId="15" xfId="1" applyNumberFormat="1" applyFont="1" applyBorder="1" applyAlignment="1" applyProtection="1">
      <alignment horizontal="center" vertical="center"/>
      <protection locked="0"/>
    </xf>
    <xf numFmtId="165" fontId="10" fillId="0" borderId="45" xfId="1" applyNumberFormat="1" applyFont="1" applyBorder="1" applyAlignment="1" applyProtection="1">
      <alignment horizontal="center" vertical="center"/>
      <protection locked="0"/>
    </xf>
    <xf numFmtId="165" fontId="10" fillId="0" borderId="46" xfId="1" applyNumberFormat="1" applyFont="1" applyFill="1" applyBorder="1" applyAlignment="1" applyProtection="1">
      <alignment horizontal="center" vertical="center"/>
      <protection locked="0"/>
    </xf>
    <xf numFmtId="165" fontId="10" fillId="0" borderId="6" xfId="1" applyNumberFormat="1" applyFont="1" applyFill="1" applyBorder="1" applyAlignment="1" applyProtection="1">
      <alignment horizontal="center" vertical="center"/>
      <protection locked="0"/>
    </xf>
    <xf numFmtId="165" fontId="10" fillId="0" borderId="8" xfId="1" applyNumberFormat="1" applyFont="1" applyBorder="1" applyAlignment="1" applyProtection="1">
      <alignment horizontal="center" vertical="center"/>
      <protection locked="0"/>
    </xf>
    <xf numFmtId="165" fontId="10" fillId="0" borderId="60" xfId="1" applyNumberFormat="1" applyFont="1" applyFill="1" applyBorder="1" applyAlignment="1" applyProtection="1">
      <alignment horizontal="center" vertical="center"/>
      <protection locked="0"/>
    </xf>
    <xf numFmtId="165" fontId="10" fillId="5" borderId="37" xfId="1" applyNumberFormat="1" applyFont="1" applyFill="1" applyBorder="1" applyAlignment="1" applyProtection="1">
      <alignment horizontal="center" vertical="center"/>
      <protection locked="0"/>
    </xf>
    <xf numFmtId="165" fontId="10" fillId="5" borderId="38" xfId="1" applyNumberFormat="1" applyFont="1" applyFill="1" applyBorder="1" applyAlignment="1" applyProtection="1">
      <alignment horizontal="center" vertical="center"/>
      <protection locked="0"/>
    </xf>
    <xf numFmtId="165" fontId="10" fillId="5" borderId="19" xfId="1" applyNumberFormat="1" applyFont="1" applyFill="1" applyBorder="1" applyAlignment="1" applyProtection="1">
      <alignment horizontal="center" vertical="center"/>
      <protection locked="0"/>
    </xf>
    <xf numFmtId="165" fontId="10" fillId="5" borderId="1" xfId="1" applyNumberFormat="1" applyFont="1" applyFill="1" applyBorder="1" applyAlignment="1" applyProtection="1">
      <alignment horizontal="center" vertical="center"/>
      <protection locked="0"/>
    </xf>
    <xf numFmtId="165" fontId="10" fillId="5" borderId="56" xfId="1" applyNumberFormat="1" applyFont="1" applyFill="1" applyBorder="1" applyAlignment="1" applyProtection="1">
      <alignment horizontal="center" vertical="center"/>
      <protection locked="0"/>
    </xf>
    <xf numFmtId="165" fontId="10" fillId="5" borderId="58" xfId="1" applyNumberFormat="1" applyFont="1" applyFill="1" applyBorder="1" applyAlignment="1" applyProtection="1">
      <alignment horizontal="center" vertical="center"/>
      <protection locked="0"/>
    </xf>
    <xf numFmtId="165" fontId="10" fillId="0" borderId="7" xfId="1" applyNumberFormat="1" applyFont="1" applyBorder="1" applyAlignment="1" applyProtection="1">
      <alignment horizontal="center" vertical="center"/>
      <protection locked="0"/>
    </xf>
    <xf numFmtId="165" fontId="10" fillId="0" borderId="11" xfId="1" applyNumberFormat="1" applyFont="1" applyFill="1" applyBorder="1" applyAlignment="1" applyProtection="1">
      <alignment horizontal="center" vertical="center"/>
      <protection locked="0"/>
    </xf>
    <xf numFmtId="165" fontId="10" fillId="0" borderId="39" xfId="1" applyNumberFormat="1" applyFont="1" applyFill="1" applyBorder="1" applyAlignment="1" applyProtection="1">
      <alignment horizontal="center" vertical="center"/>
      <protection locked="0"/>
    </xf>
    <xf numFmtId="165" fontId="10" fillId="0" borderId="42" xfId="1" applyNumberFormat="1" applyFont="1" applyBorder="1" applyAlignment="1" applyProtection="1">
      <alignment horizontal="center" vertical="center"/>
      <protection locked="0"/>
    </xf>
    <xf numFmtId="165" fontId="10" fillId="0" borderId="40" xfId="1" applyNumberFormat="1" applyFont="1" applyFill="1" applyBorder="1" applyAlignment="1" applyProtection="1">
      <alignment horizontal="center" vertical="center"/>
      <protection locked="0"/>
    </xf>
    <xf numFmtId="165" fontId="10" fillId="0" borderId="43" xfId="1" applyNumberFormat="1" applyFont="1" applyFill="1" applyBorder="1" applyAlignment="1" applyProtection="1">
      <alignment horizontal="center" vertical="center"/>
      <protection locked="0"/>
    </xf>
    <xf numFmtId="165" fontId="10" fillId="0" borderId="15" xfId="1" applyNumberFormat="1" applyFont="1" applyBorder="1" applyAlignment="1" applyProtection="1">
      <alignment horizontal="center" vertical="center"/>
      <protection locked="0"/>
    </xf>
    <xf numFmtId="165" fontId="10" fillId="0" borderId="45" xfId="1" applyNumberFormat="1" applyFont="1" applyBorder="1" applyAlignment="1" applyProtection="1">
      <alignment horizontal="center" vertical="center"/>
      <protection locked="0"/>
    </xf>
    <xf numFmtId="165" fontId="10" fillId="0" borderId="46" xfId="1" applyNumberFormat="1" applyFont="1" applyFill="1" applyBorder="1" applyAlignment="1" applyProtection="1">
      <alignment horizontal="center" vertical="center"/>
      <protection locked="0"/>
    </xf>
    <xf numFmtId="165" fontId="10" fillId="5" borderId="37" xfId="1" applyNumberFormat="1" applyFont="1" applyFill="1" applyBorder="1" applyAlignment="1" applyProtection="1">
      <alignment horizontal="center" vertical="center"/>
      <protection locked="0"/>
    </xf>
    <xf numFmtId="165" fontId="10" fillId="5" borderId="38" xfId="1" applyNumberFormat="1" applyFont="1" applyFill="1" applyBorder="1" applyAlignment="1" applyProtection="1">
      <alignment horizontal="center" vertical="center"/>
      <protection locked="0"/>
    </xf>
    <xf numFmtId="165" fontId="10" fillId="5" borderId="19" xfId="1" applyNumberFormat="1" applyFont="1" applyFill="1" applyBorder="1" applyAlignment="1" applyProtection="1">
      <alignment horizontal="center" vertical="center"/>
      <protection locked="0"/>
    </xf>
    <xf numFmtId="165" fontId="10" fillId="5" borderId="1" xfId="1" applyNumberFormat="1" applyFont="1" applyFill="1" applyBorder="1" applyAlignment="1" applyProtection="1">
      <alignment horizontal="center" vertical="center"/>
      <protection locked="0"/>
    </xf>
    <xf numFmtId="165" fontId="10" fillId="5" borderId="56" xfId="1" applyNumberFormat="1" applyFont="1" applyFill="1" applyBorder="1" applyAlignment="1" applyProtection="1">
      <alignment horizontal="center" vertical="center"/>
      <protection locked="0"/>
    </xf>
    <xf numFmtId="165" fontId="10" fillId="5" borderId="58" xfId="1" applyNumberFormat="1" applyFont="1" applyFill="1" applyBorder="1" applyAlignment="1" applyProtection="1">
      <alignment horizontal="center" vertical="center"/>
      <protection locked="0"/>
    </xf>
    <xf numFmtId="165" fontId="10" fillId="0" borderId="7" xfId="1" applyNumberFormat="1" applyFont="1" applyBorder="1" applyAlignment="1" applyProtection="1">
      <alignment horizontal="center" vertical="center"/>
      <protection locked="0"/>
    </xf>
    <xf numFmtId="165" fontId="10" fillId="0" borderId="11" xfId="1" applyNumberFormat="1" applyFont="1" applyFill="1" applyBorder="1" applyAlignment="1" applyProtection="1">
      <alignment horizontal="center" vertical="center"/>
      <protection locked="0"/>
    </xf>
    <xf numFmtId="165" fontId="10" fillId="0" borderId="39" xfId="1" applyNumberFormat="1" applyFont="1" applyFill="1" applyBorder="1" applyAlignment="1" applyProtection="1">
      <alignment horizontal="center" vertical="center"/>
      <protection locked="0"/>
    </xf>
    <xf numFmtId="165" fontId="10" fillId="0" borderId="42" xfId="1" applyNumberFormat="1" applyFont="1" applyBorder="1" applyAlignment="1" applyProtection="1">
      <alignment horizontal="center" vertical="center"/>
      <protection locked="0"/>
    </xf>
    <xf numFmtId="165" fontId="10" fillId="0" borderId="40" xfId="1" applyNumberFormat="1" applyFont="1" applyFill="1" applyBorder="1" applyAlignment="1" applyProtection="1">
      <alignment horizontal="center" vertical="center"/>
      <protection locked="0"/>
    </xf>
    <xf numFmtId="165" fontId="10" fillId="0" borderId="43" xfId="1" applyNumberFormat="1" applyFont="1" applyFill="1" applyBorder="1" applyAlignment="1" applyProtection="1">
      <alignment horizontal="center" vertical="center"/>
      <protection locked="0"/>
    </xf>
    <xf numFmtId="165" fontId="10" fillId="0" borderId="15" xfId="1" applyNumberFormat="1" applyFont="1" applyBorder="1" applyAlignment="1" applyProtection="1">
      <alignment horizontal="center" vertical="center"/>
      <protection locked="0"/>
    </xf>
    <xf numFmtId="165" fontId="10" fillId="0" borderId="45" xfId="1" applyNumberFormat="1" applyFont="1" applyBorder="1" applyAlignment="1" applyProtection="1">
      <alignment horizontal="center" vertical="center"/>
      <protection locked="0"/>
    </xf>
    <xf numFmtId="165" fontId="10" fillId="0" borderId="46" xfId="1" applyNumberFormat="1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left" vertical="center"/>
    </xf>
    <xf numFmtId="0" fontId="6" fillId="2" borderId="16" xfId="0" applyFont="1" applyFill="1" applyBorder="1" applyAlignment="1" applyProtection="1">
      <alignment horizontal="left" vertical="top" wrapText="1"/>
      <protection locked="0"/>
    </xf>
    <xf numFmtId="0" fontId="6" fillId="2" borderId="17" xfId="0" applyFont="1" applyFill="1" applyBorder="1" applyAlignment="1" applyProtection="1">
      <alignment horizontal="left" vertical="top" wrapText="1"/>
      <protection locked="0"/>
    </xf>
    <xf numFmtId="0" fontId="6" fillId="2" borderId="18" xfId="0" applyFont="1" applyFill="1" applyBorder="1" applyAlignment="1" applyProtection="1">
      <alignment horizontal="left" vertical="top" wrapText="1"/>
      <protection locked="0"/>
    </xf>
    <xf numFmtId="0" fontId="6" fillId="2" borderId="19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6" fillId="2" borderId="20" xfId="0" applyFont="1" applyFill="1" applyBorder="1" applyAlignment="1" applyProtection="1">
      <alignment horizontal="left" vertical="top" wrapText="1"/>
      <protection locked="0"/>
    </xf>
    <xf numFmtId="0" fontId="6" fillId="2" borderId="21" xfId="0" applyFont="1" applyFill="1" applyBorder="1" applyAlignment="1" applyProtection="1">
      <alignment horizontal="left" vertical="top" wrapText="1"/>
      <protection locked="0"/>
    </xf>
    <xf numFmtId="0" fontId="6" fillId="2" borderId="22" xfId="0" applyFont="1" applyFill="1" applyBorder="1" applyAlignment="1" applyProtection="1">
      <alignment horizontal="left" vertical="top" wrapText="1"/>
      <protection locked="0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Alignment="1" applyProtection="1">
      <alignment horizontal="right" vertical="center"/>
    </xf>
    <xf numFmtId="0" fontId="2" fillId="0" borderId="0" xfId="0" applyFont="1" applyBorder="1" applyAlignment="1" applyProtection="1">
      <alignment horizontal="left" vertical="center" indent="1"/>
      <protection locked="0"/>
    </xf>
    <xf numFmtId="0" fontId="6" fillId="6" borderId="16" xfId="0" applyFont="1" applyFill="1" applyBorder="1" applyAlignment="1" applyProtection="1">
      <alignment horizontal="justify" vertical="top" wrapText="1"/>
      <protection locked="0"/>
    </xf>
    <xf numFmtId="0" fontId="6" fillId="6" borderId="17" xfId="0" applyFont="1" applyFill="1" applyBorder="1" applyAlignment="1" applyProtection="1">
      <alignment horizontal="justify" vertical="top" wrapText="1"/>
      <protection locked="0"/>
    </xf>
    <xf numFmtId="0" fontId="6" fillId="6" borderId="18" xfId="0" applyFont="1" applyFill="1" applyBorder="1" applyAlignment="1" applyProtection="1">
      <alignment horizontal="justify" vertical="top" wrapText="1"/>
      <protection locked="0"/>
    </xf>
    <xf numFmtId="0" fontId="6" fillId="6" borderId="19" xfId="0" applyFont="1" applyFill="1" applyBorder="1" applyAlignment="1" applyProtection="1">
      <alignment horizontal="justify" vertical="top" wrapText="1"/>
      <protection locked="0"/>
    </xf>
    <xf numFmtId="0" fontId="6" fillId="6" borderId="0" xfId="0" applyFont="1" applyFill="1" applyBorder="1" applyAlignment="1" applyProtection="1">
      <alignment horizontal="justify" vertical="top" wrapText="1"/>
      <protection locked="0"/>
    </xf>
    <xf numFmtId="0" fontId="6" fillId="6" borderId="1" xfId="0" applyFont="1" applyFill="1" applyBorder="1" applyAlignment="1" applyProtection="1">
      <alignment horizontal="justify" vertical="top" wrapText="1"/>
      <protection locked="0"/>
    </xf>
    <xf numFmtId="0" fontId="6" fillId="6" borderId="20" xfId="0" applyFont="1" applyFill="1" applyBorder="1" applyAlignment="1" applyProtection="1">
      <alignment horizontal="justify" vertical="top" wrapText="1"/>
      <protection locked="0"/>
    </xf>
    <xf numFmtId="0" fontId="6" fillId="6" borderId="21" xfId="0" applyFont="1" applyFill="1" applyBorder="1" applyAlignment="1" applyProtection="1">
      <alignment horizontal="justify" vertical="top" wrapText="1"/>
      <protection locked="0"/>
    </xf>
    <xf numFmtId="0" fontId="6" fillId="6" borderId="22" xfId="0" applyFont="1" applyFill="1" applyBorder="1" applyAlignment="1" applyProtection="1">
      <alignment horizontal="justify" vertical="top" wrapText="1"/>
      <protection locked="0"/>
    </xf>
    <xf numFmtId="0" fontId="3" fillId="6" borderId="23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/>
    </xf>
    <xf numFmtId="0" fontId="3" fillId="6" borderId="25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6" fillId="7" borderId="16" xfId="0" applyFont="1" applyFill="1" applyBorder="1" applyAlignment="1" applyProtection="1">
      <alignment horizontal="justify" vertical="top" wrapText="1"/>
      <protection locked="0"/>
    </xf>
    <xf numFmtId="0" fontId="6" fillId="7" borderId="17" xfId="0" applyFont="1" applyFill="1" applyBorder="1" applyAlignment="1" applyProtection="1">
      <alignment horizontal="justify" vertical="top" wrapText="1"/>
      <protection locked="0"/>
    </xf>
    <xf numFmtId="0" fontId="6" fillId="7" borderId="18" xfId="0" applyFont="1" applyFill="1" applyBorder="1" applyAlignment="1" applyProtection="1">
      <alignment horizontal="justify" vertical="top" wrapText="1"/>
      <protection locked="0"/>
    </xf>
    <xf numFmtId="0" fontId="6" fillId="7" borderId="19" xfId="0" applyFont="1" applyFill="1" applyBorder="1" applyAlignment="1" applyProtection="1">
      <alignment horizontal="justify" vertical="top" wrapText="1"/>
      <protection locked="0"/>
    </xf>
    <xf numFmtId="0" fontId="6" fillId="7" borderId="0" xfId="0" applyFont="1" applyFill="1" applyBorder="1" applyAlignment="1" applyProtection="1">
      <alignment horizontal="justify" vertical="top" wrapText="1"/>
      <protection locked="0"/>
    </xf>
    <xf numFmtId="0" fontId="6" fillId="7" borderId="1" xfId="0" applyFont="1" applyFill="1" applyBorder="1" applyAlignment="1" applyProtection="1">
      <alignment horizontal="justify" vertical="top" wrapText="1"/>
      <protection locked="0"/>
    </xf>
    <xf numFmtId="0" fontId="6" fillId="7" borderId="20" xfId="0" applyFont="1" applyFill="1" applyBorder="1" applyAlignment="1" applyProtection="1">
      <alignment horizontal="justify" vertical="top" wrapText="1"/>
      <protection locked="0"/>
    </xf>
    <xf numFmtId="0" fontId="6" fillId="7" borderId="21" xfId="0" applyFont="1" applyFill="1" applyBorder="1" applyAlignment="1" applyProtection="1">
      <alignment horizontal="justify" vertical="top" wrapText="1"/>
      <protection locked="0"/>
    </xf>
    <xf numFmtId="0" fontId="6" fillId="7" borderId="22" xfId="0" applyFont="1" applyFill="1" applyBorder="1" applyAlignment="1" applyProtection="1">
      <alignment horizontal="justify" vertical="top" wrapText="1"/>
      <protection locked="0"/>
    </xf>
    <xf numFmtId="0" fontId="3" fillId="7" borderId="23" xfId="0" applyFont="1" applyFill="1" applyBorder="1" applyAlignment="1">
      <alignment horizontal="center" vertical="center" wrapText="1"/>
    </xf>
    <xf numFmtId="0" fontId="3" fillId="7" borderId="24" xfId="0" applyFont="1" applyFill="1" applyBorder="1" applyAlignment="1">
      <alignment horizontal="center" vertical="center"/>
    </xf>
    <xf numFmtId="0" fontId="3" fillId="7" borderId="25" xfId="0" applyFont="1" applyFill="1" applyBorder="1" applyAlignment="1">
      <alignment horizontal="center" vertical="center"/>
    </xf>
  </cellXfs>
  <cellStyles count="73">
    <cellStyle name="=C:\WINNT\SYSTEM32\COMMAND.COM 2 2" xfId="2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Millares" xfId="1" builtinId="3"/>
    <cellStyle name="Millares 2" xfId="31"/>
    <cellStyle name="Millares 2 2" xfId="47"/>
    <cellStyle name="Millares 3" xfId="49"/>
    <cellStyle name="Millares 3 2" xfId="53"/>
    <cellStyle name="Millares 4" xfId="51"/>
    <cellStyle name="Millares 4 2" xfId="55"/>
    <cellStyle name="Millares 5" xfId="60"/>
    <cellStyle name="Millares 5 2" xfId="67"/>
    <cellStyle name="Millares 6" xfId="64"/>
    <cellStyle name="Millares 6 2" xfId="70"/>
    <cellStyle name="Millares 7" xfId="72"/>
    <cellStyle name="Neutral 2" xfId="40"/>
    <cellStyle name="Normal" xfId="0" builtinId="0"/>
    <cellStyle name="Normal 2" xfId="3"/>
    <cellStyle name="Normal 2 2" xfId="46"/>
    <cellStyle name="Normal 2 3" xfId="56"/>
    <cellStyle name="Normal 2 3 2" xfId="58"/>
    <cellStyle name="Normal 2 4" xfId="57"/>
    <cellStyle name="Normal 3" xfId="48"/>
    <cellStyle name="Normal 3 2" xfId="52"/>
    <cellStyle name="Normal 3 3" xfId="61"/>
    <cellStyle name="Normal 4" xfId="50"/>
    <cellStyle name="Normal 4 2" xfId="54"/>
    <cellStyle name="Normal 4 3" xfId="62"/>
    <cellStyle name="Normal 4 3 2" xfId="68"/>
    <cellStyle name="Normal 4 4" xfId="65"/>
    <cellStyle name="Normal 5" xfId="59"/>
    <cellStyle name="Normal 5 2" xfId="66"/>
    <cellStyle name="Normal 6" xfId="63"/>
    <cellStyle name="Normal 6 2" xfId="69"/>
    <cellStyle name="Normal 7" xfId="71"/>
    <cellStyle name="Note" xfId="41"/>
    <cellStyle name="Output" xfId="42"/>
    <cellStyle name="Title" xfId="43"/>
    <cellStyle name="Total 2" xfId="44"/>
    <cellStyle name="Warning Text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314324</xdr:colOff>
      <xdr:row>2</xdr:row>
      <xdr:rowOff>32581</xdr:rowOff>
    </xdr:from>
    <xdr:to>
      <xdr:col>13</xdr:col>
      <xdr:colOff>409574</xdr:colOff>
      <xdr:row>4</xdr:row>
      <xdr:rowOff>173354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62824" y="537406"/>
          <a:ext cx="1609725" cy="5217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666750</xdr:colOff>
      <xdr:row>1</xdr:row>
      <xdr:rowOff>133350</xdr:rowOff>
    </xdr:from>
    <xdr:to>
      <xdr:col>10</xdr:col>
      <xdr:colOff>752475</xdr:colOff>
      <xdr:row>4</xdr:row>
      <xdr:rowOff>83623</xdr:rowOff>
    </xdr:to>
    <xdr:pic>
      <xdr:nvPicPr>
        <xdr:cNvPr id="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62750" y="542925"/>
          <a:ext cx="1609725" cy="5217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666750</xdr:colOff>
      <xdr:row>1</xdr:row>
      <xdr:rowOff>104775</xdr:rowOff>
    </xdr:from>
    <xdr:to>
      <xdr:col>10</xdr:col>
      <xdr:colOff>752475</xdr:colOff>
      <xdr:row>4</xdr:row>
      <xdr:rowOff>55048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62750" y="514350"/>
          <a:ext cx="1609725" cy="5217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323850</xdr:colOff>
      <xdr:row>2</xdr:row>
      <xdr:rowOff>28575</xdr:rowOff>
    </xdr:from>
    <xdr:to>
      <xdr:col>13</xdr:col>
      <xdr:colOff>523875</xdr:colOff>
      <xdr:row>4</xdr:row>
      <xdr:rowOff>169348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72350" y="533400"/>
          <a:ext cx="1609725" cy="5217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695325</xdr:colOff>
      <xdr:row>1</xdr:row>
      <xdr:rowOff>95250</xdr:rowOff>
    </xdr:from>
    <xdr:to>
      <xdr:col>11</xdr:col>
      <xdr:colOff>19050</xdr:colOff>
      <xdr:row>4</xdr:row>
      <xdr:rowOff>45523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91325" y="504825"/>
          <a:ext cx="1609725" cy="5217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666750</xdr:colOff>
      <xdr:row>1</xdr:row>
      <xdr:rowOff>104775</xdr:rowOff>
    </xdr:from>
    <xdr:to>
      <xdr:col>10</xdr:col>
      <xdr:colOff>752475</xdr:colOff>
      <xdr:row>4</xdr:row>
      <xdr:rowOff>55048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62750" y="514350"/>
          <a:ext cx="1609725" cy="52177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314325</xdr:colOff>
      <xdr:row>2</xdr:row>
      <xdr:rowOff>28575</xdr:rowOff>
    </xdr:from>
    <xdr:to>
      <xdr:col>13</xdr:col>
      <xdr:colOff>495300</xdr:colOff>
      <xdr:row>4</xdr:row>
      <xdr:rowOff>169348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62825" y="533400"/>
          <a:ext cx="1609725" cy="52177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695325</xdr:colOff>
      <xdr:row>1</xdr:row>
      <xdr:rowOff>95250</xdr:rowOff>
    </xdr:from>
    <xdr:to>
      <xdr:col>11</xdr:col>
      <xdr:colOff>19050</xdr:colOff>
      <xdr:row>4</xdr:row>
      <xdr:rowOff>45523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91325" y="504825"/>
          <a:ext cx="1609725" cy="52177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666750</xdr:colOff>
      <xdr:row>1</xdr:row>
      <xdr:rowOff>104775</xdr:rowOff>
    </xdr:from>
    <xdr:to>
      <xdr:col>10</xdr:col>
      <xdr:colOff>752475</xdr:colOff>
      <xdr:row>4</xdr:row>
      <xdr:rowOff>55048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62750" y="514350"/>
          <a:ext cx="1609725" cy="5217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</sheetNames>
    <sheetDataSet>
      <sheetData sheetId="0">
        <row r="4">
          <cell r="Q4" t="str">
            <v>RESTO DEL PAÍS</v>
          </cell>
        </row>
        <row r="5">
          <cell r="Q5" t="str">
            <v>SUR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showGridLines="0" view="pageBreakPreview" topLeftCell="A14" zoomScale="60" zoomScaleNormal="100" workbookViewId="0">
      <selection activeCell="C25" sqref="C25"/>
    </sheetView>
  </sheetViews>
  <sheetFormatPr baseColWidth="10" defaultColWidth="11.42578125" defaultRowHeight="15" x14ac:dyDescent="0.25"/>
  <cols>
    <col min="1" max="1" width="11.7109375" bestFit="1" customWidth="1"/>
    <col min="2" max="11" width="10.7109375" customWidth="1"/>
    <col min="12" max="12" width="1.28515625" customWidth="1"/>
    <col min="13" max="14" width="10.7109375" customWidth="1"/>
  </cols>
  <sheetData>
    <row r="1" spans="1:14" ht="32.25" customHeight="1" x14ac:dyDescent="0.25">
      <c r="A1" s="190" t="s">
        <v>0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2"/>
    </row>
    <row r="2" spans="1:14" ht="7.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20"/>
      <c r="N2" s="20"/>
    </row>
    <row r="3" spans="1:14" x14ac:dyDescent="0.25">
      <c r="A3" s="193" t="s">
        <v>1</v>
      </c>
      <c r="B3" s="193"/>
      <c r="C3" s="195" t="s">
        <v>27</v>
      </c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</row>
    <row r="4" spans="1:14" x14ac:dyDescent="0.25">
      <c r="A4" s="194" t="s">
        <v>2</v>
      </c>
      <c r="B4" s="193"/>
      <c r="C4" s="195" t="s">
        <v>24</v>
      </c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</row>
    <row r="5" spans="1:14" x14ac:dyDescent="0.25">
      <c r="A5" s="194" t="s">
        <v>3</v>
      </c>
      <c r="B5" s="194"/>
      <c r="C5" s="195" t="s">
        <v>4</v>
      </c>
      <c r="D5" s="195"/>
      <c r="E5" s="34"/>
      <c r="F5" s="34"/>
      <c r="G5" s="34"/>
      <c r="H5" s="34"/>
      <c r="I5" s="34"/>
      <c r="J5" s="34"/>
      <c r="K5" s="34"/>
      <c r="L5" s="34"/>
      <c r="M5" s="35"/>
      <c r="N5" s="35"/>
    </row>
    <row r="6" spans="1:14" ht="9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4" ht="39" thickBot="1" x14ac:dyDescent="0.3">
      <c r="A7" s="36" t="s">
        <v>5</v>
      </c>
      <c r="B7" s="2" t="s">
        <v>6</v>
      </c>
      <c r="C7" s="2" t="s">
        <v>7</v>
      </c>
      <c r="D7" s="2" t="s">
        <v>8</v>
      </c>
      <c r="E7" s="3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2" t="s">
        <v>14</v>
      </c>
      <c r="K7" s="70" t="s">
        <v>15</v>
      </c>
      <c r="L7" s="4"/>
      <c r="M7" s="68" t="s">
        <v>16</v>
      </c>
      <c r="N7" s="69" t="s">
        <v>17</v>
      </c>
    </row>
    <row r="8" spans="1:14" x14ac:dyDescent="0.25">
      <c r="A8" s="37">
        <v>41730</v>
      </c>
      <c r="B8" s="75">
        <v>93.678799999999995</v>
      </c>
      <c r="C8" s="76">
        <v>1.1776</v>
      </c>
      <c r="D8" s="78">
        <v>0.2228</v>
      </c>
      <c r="E8" s="78">
        <v>1.4004000000000001</v>
      </c>
      <c r="F8" s="78">
        <v>4.9080000000000004</v>
      </c>
      <c r="G8" s="81">
        <v>203.2576</v>
      </c>
      <c r="H8" s="81">
        <v>4.6851000000000003</v>
      </c>
      <c r="I8" s="64">
        <v>38.653199999999998</v>
      </c>
      <c r="J8" s="64">
        <v>50.273400000000002</v>
      </c>
      <c r="K8" s="83">
        <v>2.3506999999999998</v>
      </c>
      <c r="L8" s="21"/>
      <c r="M8" s="41"/>
      <c r="N8" s="41"/>
    </row>
    <row r="9" spans="1:14" x14ac:dyDescent="0.25">
      <c r="A9" s="37">
        <f>+A8+1</f>
        <v>41731</v>
      </c>
      <c r="B9" s="75">
        <v>93.561999999999998</v>
      </c>
      <c r="C9" s="76">
        <v>1.1835</v>
      </c>
      <c r="D9" s="76">
        <v>0.224</v>
      </c>
      <c r="E9" s="76">
        <v>1.4074</v>
      </c>
      <c r="F9" s="76">
        <v>5.0289999999999999</v>
      </c>
      <c r="G9" s="82">
        <v>203.08340000000001</v>
      </c>
      <c r="H9" s="82">
        <v>4.9431000000000003</v>
      </c>
      <c r="I9" s="62">
        <v>38.6785</v>
      </c>
      <c r="J9" s="63">
        <v>50.283299999999997</v>
      </c>
      <c r="K9" s="83">
        <v>2.5215000000000001</v>
      </c>
      <c r="L9" s="21"/>
      <c r="M9" s="40"/>
      <c r="N9" s="40"/>
    </row>
    <row r="10" spans="1:14" x14ac:dyDescent="0.25">
      <c r="A10" s="37">
        <f>+A9+1</f>
        <v>41732</v>
      </c>
      <c r="B10" s="73">
        <v>93.581900000000005</v>
      </c>
      <c r="C10" s="74">
        <v>1.1851</v>
      </c>
      <c r="D10" s="74">
        <v>0.2215</v>
      </c>
      <c r="E10" s="76">
        <v>1.4066000000000001</v>
      </c>
      <c r="F10" s="74">
        <v>5.0030000000000001</v>
      </c>
      <c r="G10" s="82">
        <v>203.28319999999999</v>
      </c>
      <c r="H10" s="82">
        <v>4.9516999999999998</v>
      </c>
      <c r="I10" s="62">
        <v>38.6755</v>
      </c>
      <c r="J10" s="63">
        <v>50.281599999999997</v>
      </c>
      <c r="K10" s="83">
        <v>2.5621</v>
      </c>
      <c r="L10" s="21"/>
      <c r="M10" s="40"/>
      <c r="N10" s="40"/>
    </row>
    <row r="11" spans="1:14" x14ac:dyDescent="0.25">
      <c r="A11" s="37">
        <f t="shared" ref="A11:A37" si="0">+A10+1</f>
        <v>41733</v>
      </c>
      <c r="B11" s="73">
        <v>93.684100000000001</v>
      </c>
      <c r="C11" s="74">
        <v>1.1812</v>
      </c>
      <c r="D11" s="74">
        <v>0.22459999999999999</v>
      </c>
      <c r="E11" s="76">
        <v>1.4057999999999999</v>
      </c>
      <c r="F11" s="74">
        <v>4.8970000000000002</v>
      </c>
      <c r="G11" s="82">
        <v>203.2912</v>
      </c>
      <c r="H11" s="82">
        <v>4.9436999999999998</v>
      </c>
      <c r="I11" s="62">
        <v>38.6479</v>
      </c>
      <c r="J11" s="63">
        <v>50.2669</v>
      </c>
      <c r="K11" s="83">
        <v>1.5021</v>
      </c>
      <c r="L11" s="21"/>
      <c r="M11" s="40"/>
      <c r="N11" s="40"/>
    </row>
    <row r="12" spans="1:14" x14ac:dyDescent="0.25">
      <c r="A12" s="37">
        <f t="shared" si="0"/>
        <v>41734</v>
      </c>
      <c r="B12" s="73">
        <v>93.551299999999998</v>
      </c>
      <c r="C12" s="74">
        <v>1.1832</v>
      </c>
      <c r="D12" s="74">
        <v>0.223</v>
      </c>
      <c r="E12" s="76">
        <v>1.4061999999999999</v>
      </c>
      <c r="F12" s="74">
        <v>5.0359999999999996</v>
      </c>
      <c r="G12" s="82">
        <v>203.06120000000001</v>
      </c>
      <c r="H12" s="82">
        <v>5.2534000000000001</v>
      </c>
      <c r="I12" s="62">
        <v>38.683799999999998</v>
      </c>
      <c r="J12" s="63">
        <v>50.286900000000003</v>
      </c>
      <c r="K12" s="83">
        <v>1.859</v>
      </c>
      <c r="L12" s="21"/>
      <c r="M12" s="40"/>
      <c r="N12" s="40"/>
    </row>
    <row r="13" spans="1:14" x14ac:dyDescent="0.25">
      <c r="A13" s="37">
        <f t="shared" si="0"/>
        <v>41735</v>
      </c>
      <c r="B13" s="73">
        <v>93.639499999999998</v>
      </c>
      <c r="C13" s="74">
        <v>1.1842999999999999</v>
      </c>
      <c r="D13" s="74">
        <v>0.221</v>
      </c>
      <c r="E13" s="76">
        <v>1.4053</v>
      </c>
      <c r="F13" s="74">
        <v>4.9509999999999996</v>
      </c>
      <c r="G13" s="82">
        <v>203.3236</v>
      </c>
      <c r="H13" s="82">
        <v>4.8224999999999998</v>
      </c>
      <c r="I13" s="62">
        <v>38.658900000000003</v>
      </c>
      <c r="J13" s="63">
        <v>50.2729</v>
      </c>
      <c r="K13" s="83">
        <v>2.161</v>
      </c>
      <c r="L13" s="21"/>
      <c r="M13" s="40"/>
      <c r="N13" s="40"/>
    </row>
    <row r="14" spans="1:14" x14ac:dyDescent="0.25">
      <c r="A14" s="37">
        <f t="shared" si="0"/>
        <v>41736</v>
      </c>
      <c r="B14" s="73">
        <v>93.671000000000006</v>
      </c>
      <c r="C14" s="74">
        <v>1.1853</v>
      </c>
      <c r="D14" s="74">
        <v>0.22220000000000001</v>
      </c>
      <c r="E14" s="76">
        <v>1.4075</v>
      </c>
      <c r="F14" s="74">
        <v>4.91</v>
      </c>
      <c r="G14" s="82">
        <v>203.1147</v>
      </c>
      <c r="H14" s="82">
        <v>4.7836999999999996</v>
      </c>
      <c r="I14" s="62">
        <v>38.650300000000001</v>
      </c>
      <c r="J14" s="63">
        <v>50.266500000000001</v>
      </c>
      <c r="K14" s="83">
        <v>1.6289</v>
      </c>
      <c r="L14" s="21"/>
      <c r="M14" s="40"/>
      <c r="N14" s="40"/>
    </row>
    <row r="15" spans="1:14" x14ac:dyDescent="0.25">
      <c r="A15" s="37">
        <f t="shared" si="0"/>
        <v>41737</v>
      </c>
      <c r="B15" s="73">
        <v>93.641000000000005</v>
      </c>
      <c r="C15" s="74">
        <v>1.1828000000000001</v>
      </c>
      <c r="D15" s="74">
        <v>0.2218</v>
      </c>
      <c r="E15" s="76">
        <v>1.4045000000000001</v>
      </c>
      <c r="F15" s="74">
        <v>4.9459999999999997</v>
      </c>
      <c r="G15" s="82">
        <v>203.10040000000001</v>
      </c>
      <c r="H15" s="82">
        <v>4.8573000000000004</v>
      </c>
      <c r="I15" s="62">
        <v>38.659999999999997</v>
      </c>
      <c r="J15" s="63">
        <v>50.274299999999997</v>
      </c>
      <c r="K15" s="83">
        <v>1.3098000000000001</v>
      </c>
      <c r="L15" s="21"/>
      <c r="M15" s="40"/>
      <c r="N15" s="40"/>
    </row>
    <row r="16" spans="1:14" x14ac:dyDescent="0.25">
      <c r="A16" s="37">
        <f t="shared" si="0"/>
        <v>41738</v>
      </c>
      <c r="B16" s="73">
        <v>93.956800000000001</v>
      </c>
      <c r="C16" s="74">
        <v>1.1857</v>
      </c>
      <c r="D16" s="74">
        <v>0.222</v>
      </c>
      <c r="E16" s="76">
        <v>1.4076</v>
      </c>
      <c r="F16" s="74">
        <v>4.6079999999999997</v>
      </c>
      <c r="G16" s="82">
        <v>203.1447</v>
      </c>
      <c r="H16" s="82">
        <v>4.8387000000000002</v>
      </c>
      <c r="I16" s="62">
        <v>38.573099999999997</v>
      </c>
      <c r="J16" s="63">
        <v>50.222000000000001</v>
      </c>
      <c r="K16" s="83">
        <v>1.3847</v>
      </c>
      <c r="L16" s="21"/>
      <c r="M16" s="40"/>
      <c r="N16" s="40"/>
    </row>
    <row r="17" spans="1:14" x14ac:dyDescent="0.25">
      <c r="A17" s="37">
        <f t="shared" si="0"/>
        <v>41739</v>
      </c>
      <c r="B17" s="73">
        <v>93.767600000000002</v>
      </c>
      <c r="C17" s="74">
        <v>1.1849000000000001</v>
      </c>
      <c r="D17" s="74">
        <v>0.22090000000000001</v>
      </c>
      <c r="E17" s="76">
        <v>1.4057999999999999</v>
      </c>
      <c r="F17" s="74">
        <v>4.8150000000000004</v>
      </c>
      <c r="G17" s="82">
        <v>202.41309999999999</v>
      </c>
      <c r="H17" s="82">
        <v>4.742</v>
      </c>
      <c r="I17" s="62">
        <v>38.624000000000002</v>
      </c>
      <c r="J17" s="63">
        <v>50.252299999999998</v>
      </c>
      <c r="K17" s="83">
        <v>1.2131000000000001</v>
      </c>
      <c r="L17" s="21"/>
      <c r="M17" s="40"/>
      <c r="N17" s="40"/>
    </row>
    <row r="18" spans="1:14" x14ac:dyDescent="0.25">
      <c r="A18" s="37">
        <f t="shared" si="0"/>
        <v>41740</v>
      </c>
      <c r="B18" s="73">
        <v>93.6417</v>
      </c>
      <c r="C18" s="74">
        <v>1.1813</v>
      </c>
      <c r="D18" s="74">
        <v>0.21959999999999999</v>
      </c>
      <c r="E18" s="76">
        <v>1.401</v>
      </c>
      <c r="F18" s="74">
        <v>4.9340000000000002</v>
      </c>
      <c r="G18" s="82">
        <v>202.89</v>
      </c>
      <c r="H18" s="82">
        <v>4.9268999999999998</v>
      </c>
      <c r="I18" s="62">
        <v>38.6663</v>
      </c>
      <c r="J18" s="63">
        <v>50.279699999999998</v>
      </c>
      <c r="K18" s="83">
        <v>1.4242999999999999</v>
      </c>
      <c r="L18" s="21"/>
      <c r="M18" s="40"/>
      <c r="N18" s="40"/>
    </row>
    <row r="19" spans="1:14" x14ac:dyDescent="0.25">
      <c r="A19" s="37">
        <f t="shared" si="0"/>
        <v>41741</v>
      </c>
      <c r="B19" s="73">
        <v>93.671099999999996</v>
      </c>
      <c r="C19" s="74">
        <v>1.179</v>
      </c>
      <c r="D19" s="74">
        <v>0.21870000000000001</v>
      </c>
      <c r="E19" s="76">
        <v>1.3976999999999999</v>
      </c>
      <c r="F19" s="74">
        <v>4.9269999999999996</v>
      </c>
      <c r="G19" s="82">
        <v>203.2594</v>
      </c>
      <c r="H19" s="82">
        <v>4.7394999999999996</v>
      </c>
      <c r="I19" s="62">
        <v>38.654899999999998</v>
      </c>
      <c r="J19" s="63">
        <v>50.275300000000001</v>
      </c>
      <c r="K19" s="83">
        <v>1.5347999999999999</v>
      </c>
      <c r="L19" s="21"/>
      <c r="M19" s="40"/>
      <c r="N19" s="40"/>
    </row>
    <row r="20" spans="1:14" x14ac:dyDescent="0.25">
      <c r="A20" s="37">
        <f t="shared" si="0"/>
        <v>41742</v>
      </c>
      <c r="B20" s="73">
        <v>93.4696</v>
      </c>
      <c r="C20" s="74">
        <v>1.1872</v>
      </c>
      <c r="D20" s="74">
        <v>0.21909999999999999</v>
      </c>
      <c r="E20" s="76">
        <v>1.4063000000000001</v>
      </c>
      <c r="F20" s="74">
        <v>5.1139999999999999</v>
      </c>
      <c r="G20" s="82">
        <v>203.0702</v>
      </c>
      <c r="H20" s="82">
        <v>4.9653</v>
      </c>
      <c r="I20" s="62">
        <v>38.708399999999997</v>
      </c>
      <c r="J20" s="63">
        <v>50.300199999999997</v>
      </c>
      <c r="K20" s="83">
        <v>1.6373</v>
      </c>
      <c r="L20" s="21"/>
      <c r="M20" s="40"/>
      <c r="N20" s="40"/>
    </row>
    <row r="21" spans="1:14" x14ac:dyDescent="0.25">
      <c r="A21" s="37">
        <f t="shared" si="0"/>
        <v>41743</v>
      </c>
      <c r="B21" s="73">
        <v>93.523399999999995</v>
      </c>
      <c r="C21" s="74">
        <v>1.1822999999999999</v>
      </c>
      <c r="D21" s="74">
        <v>0.21970000000000001</v>
      </c>
      <c r="E21" s="76">
        <v>1.4019999999999999</v>
      </c>
      <c r="F21" s="74">
        <v>4.9779999999999998</v>
      </c>
      <c r="G21" s="82">
        <v>203.5856</v>
      </c>
      <c r="H21" s="82">
        <v>5.0900999999999996</v>
      </c>
      <c r="I21" s="62">
        <v>38.7258</v>
      </c>
      <c r="J21" s="63">
        <v>50.3127</v>
      </c>
      <c r="K21" s="83">
        <v>0.62709999999999999</v>
      </c>
      <c r="L21" s="21"/>
      <c r="M21" s="40"/>
      <c r="N21" s="40"/>
    </row>
    <row r="22" spans="1:14" x14ac:dyDescent="0.25">
      <c r="A22" s="37">
        <f t="shared" si="0"/>
        <v>41744</v>
      </c>
      <c r="B22" s="73">
        <v>93.587400000000002</v>
      </c>
      <c r="C22" s="74">
        <v>1.1812</v>
      </c>
      <c r="D22" s="74">
        <v>0.21890000000000001</v>
      </c>
      <c r="E22" s="76">
        <v>1.4000999999999999</v>
      </c>
      <c r="F22" s="74">
        <v>4.9779999999999998</v>
      </c>
      <c r="G22" s="82">
        <v>205.14769999999999</v>
      </c>
      <c r="H22" s="82">
        <v>4.6245000000000003</v>
      </c>
      <c r="I22" s="62">
        <v>38.6858</v>
      </c>
      <c r="J22" s="63">
        <v>50.291400000000003</v>
      </c>
      <c r="K22" s="83">
        <v>0.21970000000000001</v>
      </c>
      <c r="L22" s="21"/>
      <c r="M22" s="40"/>
      <c r="N22" s="40"/>
    </row>
    <row r="23" spans="1:14" x14ac:dyDescent="0.25">
      <c r="A23" s="37">
        <f t="shared" si="0"/>
        <v>41745</v>
      </c>
      <c r="B23" s="73">
        <v>93.440200000000004</v>
      </c>
      <c r="C23" s="74">
        <v>1.1713</v>
      </c>
      <c r="D23" s="74">
        <v>0.21829999999999999</v>
      </c>
      <c r="E23" s="76">
        <v>1.3895</v>
      </c>
      <c r="F23" s="74">
        <v>5.149</v>
      </c>
      <c r="G23" s="82">
        <v>203.49770000000001</v>
      </c>
      <c r="H23" s="82">
        <v>4.8829000000000002</v>
      </c>
      <c r="I23" s="62">
        <v>38.731000000000002</v>
      </c>
      <c r="J23" s="63">
        <v>50.324399999999997</v>
      </c>
      <c r="K23" s="83">
        <v>0.53359999999999996</v>
      </c>
      <c r="L23" s="21"/>
      <c r="M23" s="40"/>
      <c r="N23" s="40"/>
    </row>
    <row r="24" spans="1:14" x14ac:dyDescent="0.25">
      <c r="A24" s="37">
        <f t="shared" si="0"/>
        <v>41746</v>
      </c>
      <c r="B24" s="73">
        <v>93.500699999999995</v>
      </c>
      <c r="C24" s="74">
        <v>1.1854</v>
      </c>
      <c r="D24" s="74">
        <v>0.21759999999999999</v>
      </c>
      <c r="E24" s="76">
        <v>1.403</v>
      </c>
      <c r="F24" s="74">
        <v>5.0739999999999998</v>
      </c>
      <c r="G24" s="82">
        <v>203.82660000000001</v>
      </c>
      <c r="H24" s="82">
        <v>4.8804999999999996</v>
      </c>
      <c r="I24" s="62">
        <v>38.705100000000002</v>
      </c>
      <c r="J24" s="63">
        <v>50.300199999999997</v>
      </c>
      <c r="K24" s="83">
        <v>0.85609999999999997</v>
      </c>
      <c r="L24" s="21"/>
      <c r="M24" s="40"/>
      <c r="N24" s="40"/>
    </row>
    <row r="25" spans="1:14" x14ac:dyDescent="0.25">
      <c r="A25" s="37">
        <f t="shared" si="0"/>
        <v>41747</v>
      </c>
      <c r="B25" s="73">
        <v>93.552899999999994</v>
      </c>
      <c r="C25" s="74">
        <v>1.1772</v>
      </c>
      <c r="D25" s="74">
        <v>0.21679999999999999</v>
      </c>
      <c r="E25" s="76">
        <v>1.3939999999999999</v>
      </c>
      <c r="F25" s="74">
        <v>5.0369999999999999</v>
      </c>
      <c r="G25" s="82">
        <v>203.53989999999999</v>
      </c>
      <c r="H25" s="82">
        <v>4.9036999999999997</v>
      </c>
      <c r="I25" s="62">
        <v>38.694400000000002</v>
      </c>
      <c r="J25" s="63">
        <v>50.3001</v>
      </c>
      <c r="K25" s="83">
        <v>0.71340000000000003</v>
      </c>
      <c r="L25" s="21"/>
      <c r="M25" s="40"/>
      <c r="N25" s="40"/>
    </row>
    <row r="26" spans="1:14" x14ac:dyDescent="0.25">
      <c r="A26" s="37">
        <f t="shared" si="0"/>
        <v>41748</v>
      </c>
      <c r="B26" s="73">
        <v>93.599199999999996</v>
      </c>
      <c r="C26" s="74">
        <v>1.1831</v>
      </c>
      <c r="D26" s="74">
        <v>0.215</v>
      </c>
      <c r="E26" s="76">
        <v>1.3980999999999999</v>
      </c>
      <c r="F26" s="74">
        <v>4.9930000000000003</v>
      </c>
      <c r="G26" s="82">
        <v>203.3877</v>
      </c>
      <c r="H26" s="82">
        <v>5.2031000000000001</v>
      </c>
      <c r="I26" s="62">
        <v>38.676600000000001</v>
      </c>
      <c r="J26" s="63">
        <v>50.286499999999997</v>
      </c>
      <c r="K26" s="83">
        <v>0.21329999999999999</v>
      </c>
      <c r="L26" s="21"/>
      <c r="M26" s="40"/>
      <c r="N26" s="40"/>
    </row>
    <row r="27" spans="1:14" x14ac:dyDescent="0.25">
      <c r="A27" s="37">
        <f t="shared" si="0"/>
        <v>41749</v>
      </c>
      <c r="B27" s="73">
        <v>93.555599999999998</v>
      </c>
      <c r="C27" s="74">
        <v>1.1819</v>
      </c>
      <c r="D27" s="74">
        <v>0.2162</v>
      </c>
      <c r="E27" s="76">
        <v>1.3979999999999999</v>
      </c>
      <c r="F27" s="74">
        <v>5.0309999999999997</v>
      </c>
      <c r="G27" s="82">
        <v>203.1987</v>
      </c>
      <c r="H27" s="82">
        <v>5.4158999999999997</v>
      </c>
      <c r="I27" s="62">
        <v>38.690600000000003</v>
      </c>
      <c r="J27" s="63">
        <v>50.294899999999998</v>
      </c>
      <c r="K27" s="83">
        <v>4.5100000000000001E-2</v>
      </c>
      <c r="L27" s="21"/>
      <c r="M27" s="40"/>
      <c r="N27" s="40"/>
    </row>
    <row r="28" spans="1:14" x14ac:dyDescent="0.25">
      <c r="A28" s="37">
        <f t="shared" si="0"/>
        <v>41750</v>
      </c>
      <c r="B28" s="73">
        <v>93.575000000000003</v>
      </c>
      <c r="C28" s="74">
        <v>1.1768000000000001</v>
      </c>
      <c r="D28" s="74">
        <v>0.2175</v>
      </c>
      <c r="E28" s="76">
        <v>1.3942000000000001</v>
      </c>
      <c r="F28" s="74">
        <v>4.99</v>
      </c>
      <c r="G28" s="82">
        <v>203.44569999999999</v>
      </c>
      <c r="H28" s="82">
        <v>4.8883999999999999</v>
      </c>
      <c r="I28" s="62">
        <v>38.694800000000001</v>
      </c>
      <c r="J28" s="63">
        <v>50.3001</v>
      </c>
      <c r="K28" s="83">
        <v>3.2099999999999997E-2</v>
      </c>
      <c r="L28" s="21"/>
      <c r="M28" s="40"/>
      <c r="N28" s="40"/>
    </row>
    <row r="29" spans="1:14" x14ac:dyDescent="0.25">
      <c r="A29" s="37">
        <f t="shared" si="0"/>
        <v>41751</v>
      </c>
      <c r="B29" s="73">
        <v>93.581000000000003</v>
      </c>
      <c r="C29" s="74">
        <v>1.1744000000000001</v>
      </c>
      <c r="D29" s="74">
        <v>0.21679999999999999</v>
      </c>
      <c r="E29" s="76">
        <v>1.3912</v>
      </c>
      <c r="F29" s="74">
        <v>5.0110000000000001</v>
      </c>
      <c r="G29" s="82">
        <v>203.59190000000001</v>
      </c>
      <c r="H29" s="82">
        <v>4.8578000000000001</v>
      </c>
      <c r="I29" s="62">
        <v>38.688299999999998</v>
      </c>
      <c r="J29" s="63">
        <v>50.298299999999998</v>
      </c>
      <c r="K29" s="83">
        <v>3.4700000000000002E-2</v>
      </c>
      <c r="L29" s="21"/>
      <c r="M29" s="40"/>
      <c r="N29" s="40"/>
    </row>
    <row r="30" spans="1:14" x14ac:dyDescent="0.25">
      <c r="A30" s="37">
        <f t="shared" si="0"/>
        <v>41752</v>
      </c>
      <c r="B30" s="73">
        <v>93.653899999999993</v>
      </c>
      <c r="C30" s="74">
        <v>1.1679999999999999</v>
      </c>
      <c r="D30" s="74">
        <v>0.2185</v>
      </c>
      <c r="E30" s="76">
        <v>1.3865000000000001</v>
      </c>
      <c r="F30" s="74">
        <v>4.9489999999999998</v>
      </c>
      <c r="G30" s="82">
        <v>203.3605</v>
      </c>
      <c r="H30" s="82">
        <v>4.8518999999999997</v>
      </c>
      <c r="I30" s="62">
        <v>38.668799999999997</v>
      </c>
      <c r="J30" s="63">
        <v>50.290900000000001</v>
      </c>
      <c r="K30" s="83">
        <v>6.2600000000000003E-2</v>
      </c>
      <c r="L30" s="21"/>
      <c r="M30" s="40"/>
      <c r="N30" s="40"/>
    </row>
    <row r="31" spans="1:14" x14ac:dyDescent="0.25">
      <c r="A31" s="37">
        <f t="shared" si="0"/>
        <v>41753</v>
      </c>
      <c r="B31" s="73">
        <v>93.515000000000001</v>
      </c>
      <c r="C31" s="74">
        <v>1.17</v>
      </c>
      <c r="D31" s="74">
        <v>0.21529999999999999</v>
      </c>
      <c r="E31" s="76">
        <v>1.3853</v>
      </c>
      <c r="F31" s="74">
        <v>5.09</v>
      </c>
      <c r="G31" s="82">
        <v>203.12010000000001</v>
      </c>
      <c r="H31" s="82">
        <v>3.5777000000000001</v>
      </c>
      <c r="I31" s="62">
        <v>38.709200000000003</v>
      </c>
      <c r="J31" s="63">
        <v>50.314100000000003</v>
      </c>
      <c r="K31" s="83">
        <v>2.9399999999999999E-2</v>
      </c>
      <c r="L31" s="21"/>
      <c r="M31" s="40"/>
      <c r="N31" s="40"/>
    </row>
    <row r="32" spans="1:14" x14ac:dyDescent="0.25">
      <c r="A32" s="37">
        <f t="shared" si="0"/>
        <v>41754</v>
      </c>
      <c r="B32" s="73">
        <v>93.559799999999996</v>
      </c>
      <c r="C32" s="74">
        <v>1.1584000000000001</v>
      </c>
      <c r="D32" s="74">
        <v>0.2172</v>
      </c>
      <c r="E32" s="76">
        <v>1.3755999999999999</v>
      </c>
      <c r="F32" s="74">
        <v>5.0590000000000002</v>
      </c>
      <c r="G32" s="82">
        <v>203.48859999999999</v>
      </c>
      <c r="H32" s="82">
        <v>4.1318999999999999</v>
      </c>
      <c r="I32" s="62">
        <v>38.701799999999999</v>
      </c>
      <c r="J32" s="63">
        <v>50.316899999999997</v>
      </c>
      <c r="K32" s="83">
        <v>3.8100000000000002E-2</v>
      </c>
      <c r="L32" s="21"/>
      <c r="M32" s="40"/>
      <c r="N32" s="40"/>
    </row>
    <row r="33" spans="1:14" x14ac:dyDescent="0.25">
      <c r="A33" s="37">
        <f t="shared" si="0"/>
        <v>41755</v>
      </c>
      <c r="B33" s="73">
        <v>93.643699999999995</v>
      </c>
      <c r="C33" s="74">
        <v>1.1697</v>
      </c>
      <c r="D33" s="74">
        <v>0.21809999999999999</v>
      </c>
      <c r="E33" s="76">
        <v>1.3877999999999999</v>
      </c>
      <c r="F33" s="74">
        <v>4.9640000000000004</v>
      </c>
      <c r="G33" s="82">
        <v>203.33459999999999</v>
      </c>
      <c r="H33" s="82">
        <v>4.8487999999999998</v>
      </c>
      <c r="I33" s="62">
        <v>38.669400000000003</v>
      </c>
      <c r="J33" s="63">
        <v>50.290199999999999</v>
      </c>
      <c r="K33" s="83">
        <v>4.4200000000000003E-2</v>
      </c>
      <c r="L33" s="21"/>
      <c r="M33" s="40"/>
      <c r="N33" s="40"/>
    </row>
    <row r="34" spans="1:14" x14ac:dyDescent="0.25">
      <c r="A34" s="37">
        <f t="shared" si="0"/>
        <v>41756</v>
      </c>
      <c r="B34" s="77">
        <v>93.578500000000005</v>
      </c>
      <c r="C34" s="74">
        <v>1.1740999999999999</v>
      </c>
      <c r="D34" s="74">
        <v>0.21579999999999999</v>
      </c>
      <c r="E34" s="76">
        <v>1.3898999999999999</v>
      </c>
      <c r="F34" s="74">
        <v>5.016</v>
      </c>
      <c r="G34" s="82">
        <v>203.0874</v>
      </c>
      <c r="H34" s="82">
        <v>6.1490999999999998</v>
      </c>
      <c r="I34" s="62">
        <v>38.689500000000002</v>
      </c>
      <c r="J34" s="63">
        <v>50.299700000000001</v>
      </c>
      <c r="K34" s="83">
        <v>4.8399999999999999E-2</v>
      </c>
      <c r="L34" s="21"/>
      <c r="M34" s="40"/>
      <c r="N34" s="40"/>
    </row>
    <row r="35" spans="1:14" x14ac:dyDescent="0.25">
      <c r="A35" s="37">
        <f t="shared" si="0"/>
        <v>41757</v>
      </c>
      <c r="B35" s="77">
        <v>93.712800000000001</v>
      </c>
      <c r="C35" s="74">
        <v>1.1521999999999999</v>
      </c>
      <c r="D35" s="74">
        <v>0.21260000000000001</v>
      </c>
      <c r="E35" s="76">
        <v>1.3648</v>
      </c>
      <c r="F35" s="74">
        <v>4.9000000000000004</v>
      </c>
      <c r="G35" s="82">
        <v>203.36789999999999</v>
      </c>
      <c r="H35" s="82">
        <v>6.6905000000000001</v>
      </c>
      <c r="I35" s="62">
        <v>38.672800000000002</v>
      </c>
      <c r="J35" s="63">
        <v>50.302900000000001</v>
      </c>
      <c r="K35" s="83">
        <v>4.58E-2</v>
      </c>
      <c r="L35" s="21"/>
      <c r="M35" s="40"/>
      <c r="N35" s="40"/>
    </row>
    <row r="36" spans="1:14" x14ac:dyDescent="0.25">
      <c r="A36" s="37">
        <f t="shared" si="0"/>
        <v>41758</v>
      </c>
      <c r="B36" s="77">
        <v>93.509399999999999</v>
      </c>
      <c r="C36" s="74">
        <v>1.1773</v>
      </c>
      <c r="D36" s="74">
        <v>0.21659999999999999</v>
      </c>
      <c r="E36" s="76">
        <v>1.3939999999999999</v>
      </c>
      <c r="F36" s="74">
        <v>5.0839999999999996</v>
      </c>
      <c r="G36" s="82">
        <v>203.4974</v>
      </c>
      <c r="H36" s="82">
        <v>6.5441000000000003</v>
      </c>
      <c r="I36" s="62">
        <v>38.705800000000004</v>
      </c>
      <c r="J36" s="63">
        <v>50.3065</v>
      </c>
      <c r="K36" s="83">
        <v>0.84379999999999999</v>
      </c>
      <c r="L36" s="21"/>
      <c r="M36" s="40"/>
      <c r="N36" s="40"/>
    </row>
    <row r="37" spans="1:14" ht="15.75" thickBot="1" x14ac:dyDescent="0.3">
      <c r="A37" s="37">
        <f t="shared" si="0"/>
        <v>41759</v>
      </c>
      <c r="B37" s="77">
        <v>93.493399999999994</v>
      </c>
      <c r="C37" s="74">
        <v>1.1708000000000001</v>
      </c>
      <c r="D37" s="74">
        <v>0.22009999999999999</v>
      </c>
      <c r="E37" s="76">
        <v>1.3909</v>
      </c>
      <c r="F37" s="74">
        <v>5.09</v>
      </c>
      <c r="G37" s="82">
        <v>203.54810000000001</v>
      </c>
      <c r="H37" s="82">
        <v>5.6828000000000003</v>
      </c>
      <c r="I37" s="62">
        <v>38.716000000000001</v>
      </c>
      <c r="J37" s="63">
        <v>50.315199999999997</v>
      </c>
      <c r="K37" s="83">
        <v>0.47599999999999998</v>
      </c>
      <c r="L37" s="21"/>
      <c r="M37" s="40"/>
      <c r="N37" s="40"/>
    </row>
    <row r="38" spans="1:14" x14ac:dyDescent="0.25">
      <c r="A38" s="180" t="s">
        <v>18</v>
      </c>
      <c r="B38" s="180"/>
      <c r="C38" s="180"/>
      <c r="D38" s="180"/>
      <c r="E38" s="180"/>
      <c r="F38" s="180"/>
      <c r="G38" s="180"/>
      <c r="H38" s="180"/>
      <c r="I38" s="180"/>
      <c r="J38" s="180"/>
      <c r="K38" s="180"/>
      <c r="L38" s="5"/>
      <c r="M38" s="5"/>
      <c r="N38" s="5"/>
    </row>
    <row r="39" spans="1:14" ht="6.75" customHeight="1" thickBo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14" x14ac:dyDescent="0.25">
      <c r="A40" s="7" t="s">
        <v>19</v>
      </c>
      <c r="B40" s="8">
        <f t="shared" ref="B40:K40" si="1">+MIN(B8:B37)</f>
        <v>93.440200000000004</v>
      </c>
      <c r="C40" s="8">
        <f t="shared" si="1"/>
        <v>1.1521999999999999</v>
      </c>
      <c r="D40" s="8">
        <f t="shared" si="1"/>
        <v>0.21260000000000001</v>
      </c>
      <c r="E40" s="8">
        <f t="shared" si="1"/>
        <v>1.3648</v>
      </c>
      <c r="F40" s="8">
        <f t="shared" si="1"/>
        <v>4.6079999999999997</v>
      </c>
      <c r="G40" s="8">
        <f t="shared" si="1"/>
        <v>202.41309999999999</v>
      </c>
      <c r="H40" s="8">
        <f t="shared" si="1"/>
        <v>3.5777000000000001</v>
      </c>
      <c r="I40" s="8">
        <f t="shared" si="1"/>
        <v>38.573099999999997</v>
      </c>
      <c r="J40" s="8">
        <f t="shared" si="1"/>
        <v>50.222000000000001</v>
      </c>
      <c r="K40" s="30">
        <f t="shared" si="1"/>
        <v>2.9399999999999999E-2</v>
      </c>
      <c r="L40" s="9"/>
      <c r="M40" s="22">
        <f>+MIN(M8:M37)</f>
        <v>0</v>
      </c>
      <c r="N40" s="23">
        <f>+MIN(N8:N37)</f>
        <v>0</v>
      </c>
    </row>
    <row r="41" spans="1:14" x14ac:dyDescent="0.25">
      <c r="A41" s="10" t="s">
        <v>20</v>
      </c>
      <c r="B41" s="11">
        <f t="shared" ref="B41:K41" si="2">+IF(ISERROR(AVERAGE(B8:B37)),"",AVERAGE(B8:B37))</f>
        <v>93.603276666666645</v>
      </c>
      <c r="C41" s="11">
        <f t="shared" si="2"/>
        <v>1.1778399999999998</v>
      </c>
      <c r="D41" s="11">
        <f t="shared" si="2"/>
        <v>0.21907333333333334</v>
      </c>
      <c r="E41" s="11">
        <f t="shared" si="2"/>
        <v>1.3969</v>
      </c>
      <c r="F41" s="11">
        <f t="shared" si="2"/>
        <v>4.9823666666666666</v>
      </c>
      <c r="G41" s="11">
        <f t="shared" si="2"/>
        <v>203.34396000000004</v>
      </c>
      <c r="H41" s="11">
        <f t="shared" si="2"/>
        <v>5.0225533333333336</v>
      </c>
      <c r="I41" s="11">
        <f t="shared" si="2"/>
        <v>38.678683333333332</v>
      </c>
      <c r="J41" s="11">
        <f t="shared" si="2"/>
        <v>50.289343333333328</v>
      </c>
      <c r="K41" s="31">
        <f t="shared" si="2"/>
        <v>0.93175666666666668</v>
      </c>
      <c r="L41" s="9"/>
      <c r="M41" s="24" t="str">
        <f>+IF(ISERROR(AVERAGE(M8:M37)),"",AVERAGE(M8:M37))</f>
        <v/>
      </c>
      <c r="N41" s="25" t="str">
        <f>+IF(ISERROR(AVERAGE(N8:N37)),"",AVERAGE(N8:N37))</f>
        <v/>
      </c>
    </row>
    <row r="42" spans="1:14" x14ac:dyDescent="0.25">
      <c r="A42" s="12" t="s">
        <v>21</v>
      </c>
      <c r="B42" s="13">
        <f t="shared" ref="B42:K42" si="3">+MAX(B8:B37)</f>
        <v>93.956800000000001</v>
      </c>
      <c r="C42" s="13">
        <f t="shared" si="3"/>
        <v>1.1872</v>
      </c>
      <c r="D42" s="13">
        <f t="shared" si="3"/>
        <v>0.22459999999999999</v>
      </c>
      <c r="E42" s="13">
        <f t="shared" si="3"/>
        <v>1.4076</v>
      </c>
      <c r="F42" s="13">
        <f t="shared" si="3"/>
        <v>5.149</v>
      </c>
      <c r="G42" s="13">
        <f t="shared" si="3"/>
        <v>205.14769999999999</v>
      </c>
      <c r="H42" s="13">
        <f t="shared" si="3"/>
        <v>6.6905000000000001</v>
      </c>
      <c r="I42" s="13">
        <f t="shared" si="3"/>
        <v>38.731000000000002</v>
      </c>
      <c r="J42" s="13">
        <f t="shared" si="3"/>
        <v>50.324399999999997</v>
      </c>
      <c r="K42" s="32">
        <f t="shared" si="3"/>
        <v>2.5621</v>
      </c>
      <c r="L42" s="9"/>
      <c r="M42" s="26">
        <f>+MAX(M8:M37)</f>
        <v>0</v>
      </c>
      <c r="N42" s="27">
        <f>+MAX(N8:N37)</f>
        <v>0</v>
      </c>
    </row>
    <row r="43" spans="1:14" ht="15.75" thickBot="1" x14ac:dyDescent="0.3">
      <c r="A43" s="14" t="s">
        <v>22</v>
      </c>
      <c r="B43" s="18">
        <f t="shared" ref="B43:K43" si="4">IF(ISERROR(STDEV(B8:B37)),"",STDEV(B8:B37))</f>
        <v>0.1013007086584924</v>
      </c>
      <c r="C43" s="18">
        <f t="shared" si="4"/>
        <v>8.2454836122570867E-3</v>
      </c>
      <c r="D43" s="18">
        <f t="shared" si="4"/>
        <v>2.8942193674852019E-3</v>
      </c>
      <c r="E43" s="18">
        <f t="shared" si="4"/>
        <v>1.017871342049435E-2</v>
      </c>
      <c r="F43" s="18">
        <f t="shared" si="4"/>
        <v>0.10305889957499637</v>
      </c>
      <c r="G43" s="18">
        <f t="shared" si="4"/>
        <v>0.43044238718980088</v>
      </c>
      <c r="H43" s="18">
        <f t="shared" si="4"/>
        <v>0.60758973041497677</v>
      </c>
      <c r="I43" s="18">
        <f t="shared" si="4"/>
        <v>3.17857383258527E-2</v>
      </c>
      <c r="J43" s="18">
        <f t="shared" si="4"/>
        <v>2.1230129587424453E-2</v>
      </c>
      <c r="K43" s="33">
        <f t="shared" si="4"/>
        <v>0.84235010727718529</v>
      </c>
      <c r="L43" s="9"/>
      <c r="M43" s="28" t="str">
        <f>IF(ISERROR(STDEV(M8:M37)),"",STDEV(M8:M37))</f>
        <v/>
      </c>
      <c r="N43" s="29" t="str">
        <f>IF(ISERROR(STDEV(N8:N37)),"",STDEV(N8:N37))</f>
        <v/>
      </c>
    </row>
    <row r="44" spans="1:14" ht="8.25" customHeight="1" x14ac:dyDescent="0.25">
      <c r="A44" s="15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</row>
    <row r="45" spans="1:14" x14ac:dyDescent="0.25">
      <c r="A45" s="17" t="s">
        <v>23</v>
      </c>
      <c r="B45" s="181"/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3"/>
    </row>
    <row r="46" spans="1:14" x14ac:dyDescent="0.25">
      <c r="A46" s="15"/>
      <c r="B46" s="184"/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6"/>
    </row>
    <row r="47" spans="1:14" x14ac:dyDescent="0.25">
      <c r="A47" s="15"/>
      <c r="B47" s="184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6"/>
    </row>
    <row r="48" spans="1:14" x14ac:dyDescent="0.25">
      <c r="A48" s="15"/>
      <c r="B48" s="184"/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6"/>
    </row>
    <row r="49" spans="1:14" x14ac:dyDescent="0.25">
      <c r="A49" s="15"/>
      <c r="B49" s="187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9"/>
    </row>
  </sheetData>
  <protectedRanges>
    <protectedRange sqref="A3:L5" name="Rango1"/>
  </protectedRanges>
  <mergeCells count="9">
    <mergeCell ref="A38:K38"/>
    <mergeCell ref="B45:N49"/>
    <mergeCell ref="A1:N1"/>
    <mergeCell ref="A3:B3"/>
    <mergeCell ref="A4:B4"/>
    <mergeCell ref="A5:B5"/>
    <mergeCell ref="C5:D5"/>
    <mergeCell ref="C3:N3"/>
    <mergeCell ref="C4:N4"/>
  </mergeCells>
  <dataValidations count="3">
    <dataValidation type="list" allowBlank="1" showInputMessage="1" showErrorMessage="1" sqref="C5:D5">
      <formula1>regiones</formula1>
    </dataValidation>
    <dataValidation type="date" operator="greaterThan" allowBlank="1" showInputMessage="1" showErrorMessage="1" errorTitle="Error" error="Sólo formato de fecha, por ejemplo: 01/06/12 o 1-6-12." sqref="A8:A37">
      <formula1>40909</formula1>
    </dataValidation>
    <dataValidation type="decimal" allowBlank="1" showInputMessage="1" showErrorMessage="1" errorTitle="Error" error="El valor deberá estar entre 0 y 100" sqref="N8 B8:F37">
      <formula1>0</formula1>
      <formula2>100</formula2>
    </dataValidation>
  </dataValidations>
  <printOptions horizontalCentered="1" verticalCentered="1"/>
  <pageMargins left="0.70866141732283472" right="0.70866141732283472" top="0.43" bottom="0.42" header="0.31496062992125984" footer="0.31496062992125984"/>
  <pageSetup scale="71" orientation="landscape" r:id="rId1"/>
  <ignoredErrors>
    <ignoredError sqref="B40:N43 A9:A37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tabSelected="1" view="pageBreakPreview" topLeftCell="A5" zoomScale="71" zoomScaleNormal="100" zoomScaleSheetLayoutView="71" workbookViewId="0">
      <selection activeCell="E19" sqref="E19"/>
    </sheetView>
  </sheetViews>
  <sheetFormatPr baseColWidth="10" defaultRowHeight="15" x14ac:dyDescent="0.25"/>
  <cols>
    <col min="11" max="11" width="12.7109375" bestFit="1" customWidth="1"/>
  </cols>
  <sheetData>
    <row r="1" spans="1:14" ht="32.25" customHeight="1" x14ac:dyDescent="0.25">
      <c r="A1" s="205" t="s">
        <v>28</v>
      </c>
      <c r="B1" s="206"/>
      <c r="C1" s="206"/>
      <c r="D1" s="206"/>
      <c r="E1" s="206"/>
      <c r="F1" s="206"/>
      <c r="G1" s="206"/>
      <c r="H1" s="206"/>
      <c r="I1" s="206"/>
      <c r="J1" s="206"/>
      <c r="K1" s="207"/>
    </row>
    <row r="2" spans="1:14" x14ac:dyDescent="0.25">
      <c r="A2" s="194" t="s">
        <v>1</v>
      </c>
      <c r="B2" s="208"/>
      <c r="C2" s="195" t="s">
        <v>27</v>
      </c>
      <c r="D2" s="195"/>
      <c r="E2" s="195"/>
      <c r="F2" s="195"/>
      <c r="G2" s="195"/>
      <c r="H2" s="195"/>
      <c r="I2" s="195"/>
      <c r="J2" s="195"/>
      <c r="K2" s="195"/>
    </row>
    <row r="3" spans="1:14" x14ac:dyDescent="0.25">
      <c r="A3" s="194" t="s">
        <v>2</v>
      </c>
      <c r="B3" s="208"/>
      <c r="C3" s="58" t="s">
        <v>24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4" spans="1:14" x14ac:dyDescent="0.25">
      <c r="A4" s="194" t="s">
        <v>3</v>
      </c>
      <c r="B4" s="194"/>
      <c r="C4" s="195" t="s">
        <v>4</v>
      </c>
      <c r="D4" s="195"/>
      <c r="E4" s="34"/>
      <c r="F4" s="34"/>
      <c r="G4" s="34"/>
      <c r="H4" s="34"/>
      <c r="I4" s="34"/>
      <c r="J4" s="34"/>
      <c r="K4" s="34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42" t="s">
        <v>5</v>
      </c>
      <c r="B6" s="43" t="s">
        <v>6</v>
      </c>
      <c r="C6" s="43" t="s">
        <v>7</v>
      </c>
      <c r="D6" s="43" t="s">
        <v>8</v>
      </c>
      <c r="E6" s="44" t="s">
        <v>9</v>
      </c>
      <c r="F6" s="43" t="s">
        <v>10</v>
      </c>
      <c r="G6" s="43" t="s">
        <v>11</v>
      </c>
      <c r="H6" s="43" t="s">
        <v>12</v>
      </c>
      <c r="I6" s="43" t="s">
        <v>13</v>
      </c>
      <c r="J6" s="43" t="s">
        <v>14</v>
      </c>
      <c r="K6" s="71" t="s">
        <v>15</v>
      </c>
    </row>
    <row r="7" spans="1:14" x14ac:dyDescent="0.25">
      <c r="A7" s="45">
        <v>41730</v>
      </c>
      <c r="B7" s="46"/>
      <c r="C7" s="47"/>
      <c r="D7" s="47"/>
      <c r="E7" s="47"/>
      <c r="F7" s="48"/>
      <c r="G7" s="91">
        <v>204.0831</v>
      </c>
      <c r="H7" s="92">
        <v>5.8836000000000004</v>
      </c>
      <c r="I7" s="84"/>
      <c r="J7" s="85"/>
      <c r="K7" s="94">
        <v>3.5316999999999998</v>
      </c>
    </row>
    <row r="8" spans="1:14" x14ac:dyDescent="0.25">
      <c r="A8" s="49">
        <f>+A7+1</f>
        <v>41731</v>
      </c>
      <c r="B8" s="50"/>
      <c r="C8" s="41"/>
      <c r="D8" s="41"/>
      <c r="E8" s="41"/>
      <c r="F8" s="51"/>
      <c r="G8" s="90">
        <v>203.96610000000001</v>
      </c>
      <c r="H8" s="93">
        <v>6.4435000000000002</v>
      </c>
      <c r="I8" s="86"/>
      <c r="J8" s="87"/>
      <c r="K8" s="95">
        <v>3.6534</v>
      </c>
    </row>
    <row r="9" spans="1:14" x14ac:dyDescent="0.25">
      <c r="A9" s="49">
        <f>+A8+1</f>
        <v>41732</v>
      </c>
      <c r="B9" s="50"/>
      <c r="C9" s="41"/>
      <c r="D9" s="41"/>
      <c r="E9" s="41"/>
      <c r="F9" s="51"/>
      <c r="G9" s="90">
        <v>203.75389999999999</v>
      </c>
      <c r="H9" s="93">
        <v>6.5537000000000001</v>
      </c>
      <c r="I9" s="86"/>
      <c r="J9" s="87"/>
      <c r="K9" s="95">
        <v>3.59</v>
      </c>
    </row>
    <row r="10" spans="1:14" x14ac:dyDescent="0.25">
      <c r="A10" s="49">
        <f t="shared" ref="A10:A36" si="0">+A9+1</f>
        <v>41733</v>
      </c>
      <c r="B10" s="50"/>
      <c r="C10" s="41"/>
      <c r="D10" s="41"/>
      <c r="E10" s="41"/>
      <c r="F10" s="51"/>
      <c r="G10" s="90">
        <v>204.32089999999999</v>
      </c>
      <c r="H10" s="93">
        <v>5.9615999999999998</v>
      </c>
      <c r="I10" s="86"/>
      <c r="J10" s="87"/>
      <c r="K10" s="95">
        <v>3.0958999999999999</v>
      </c>
    </row>
    <row r="11" spans="1:14" x14ac:dyDescent="0.25">
      <c r="A11" s="49">
        <f t="shared" si="0"/>
        <v>41734</v>
      </c>
      <c r="B11" s="50"/>
      <c r="C11" s="41"/>
      <c r="D11" s="41"/>
      <c r="E11" s="41"/>
      <c r="F11" s="51"/>
      <c r="G11" s="90">
        <v>204.0812</v>
      </c>
      <c r="H11" s="93">
        <v>5.9615999999999998</v>
      </c>
      <c r="I11" s="86"/>
      <c r="J11" s="87"/>
      <c r="K11" s="95">
        <v>3.2629999999999999</v>
      </c>
    </row>
    <row r="12" spans="1:14" x14ac:dyDescent="0.25">
      <c r="A12" s="49">
        <f t="shared" si="0"/>
        <v>41735</v>
      </c>
      <c r="B12" s="50"/>
      <c r="C12" s="41"/>
      <c r="D12" s="41"/>
      <c r="E12" s="41"/>
      <c r="F12" s="51"/>
      <c r="G12" s="90">
        <v>203.96799999999999</v>
      </c>
      <c r="H12" s="93">
        <v>6.1360000000000001</v>
      </c>
      <c r="I12" s="86"/>
      <c r="J12" s="87"/>
      <c r="K12" s="95">
        <v>3.3963000000000001</v>
      </c>
    </row>
    <row r="13" spans="1:14" x14ac:dyDescent="0.25">
      <c r="A13" s="49">
        <f t="shared" si="0"/>
        <v>41736</v>
      </c>
      <c r="B13" s="50"/>
      <c r="C13" s="41"/>
      <c r="D13" s="41"/>
      <c r="E13" s="41"/>
      <c r="F13" s="51"/>
      <c r="G13" s="90">
        <v>203.6474</v>
      </c>
      <c r="H13" s="93">
        <v>6.0442</v>
      </c>
      <c r="I13" s="86"/>
      <c r="J13" s="87"/>
      <c r="K13" s="95">
        <v>2.8677999999999999</v>
      </c>
    </row>
    <row r="14" spans="1:14" x14ac:dyDescent="0.25">
      <c r="A14" s="49">
        <f t="shared" si="0"/>
        <v>41737</v>
      </c>
      <c r="B14" s="50"/>
      <c r="C14" s="41"/>
      <c r="D14" s="41"/>
      <c r="E14" s="41"/>
      <c r="F14" s="51"/>
      <c r="G14" s="90">
        <v>203.696</v>
      </c>
      <c r="H14" s="93">
        <v>5.9615999999999998</v>
      </c>
      <c r="I14" s="86"/>
      <c r="J14" s="87"/>
      <c r="K14" s="95">
        <v>2.6019999999999999</v>
      </c>
    </row>
    <row r="15" spans="1:14" x14ac:dyDescent="0.25">
      <c r="A15" s="49">
        <f t="shared" si="0"/>
        <v>41738</v>
      </c>
      <c r="B15" s="50"/>
      <c r="C15" s="41"/>
      <c r="D15" s="41"/>
      <c r="E15" s="41"/>
      <c r="F15" s="51"/>
      <c r="G15" s="90">
        <v>203.71250000000001</v>
      </c>
      <c r="H15" s="93">
        <v>5.9523999999999999</v>
      </c>
      <c r="I15" s="86"/>
      <c r="J15" s="87"/>
      <c r="K15" s="95">
        <v>2.4527999999999999</v>
      </c>
    </row>
    <row r="16" spans="1:14" x14ac:dyDescent="0.25">
      <c r="A16" s="49">
        <f t="shared" si="0"/>
        <v>41739</v>
      </c>
      <c r="B16" s="50"/>
      <c r="C16" s="41"/>
      <c r="D16" s="41"/>
      <c r="E16" s="41"/>
      <c r="F16" s="51"/>
      <c r="G16" s="90">
        <v>203.352</v>
      </c>
      <c r="H16" s="93">
        <v>5.8882000000000003</v>
      </c>
      <c r="I16" s="86"/>
      <c r="J16" s="87"/>
      <c r="K16" s="95">
        <v>2.2656999999999998</v>
      </c>
    </row>
    <row r="17" spans="1:11" x14ac:dyDescent="0.25">
      <c r="A17" s="49">
        <f t="shared" si="0"/>
        <v>41740</v>
      </c>
      <c r="B17" s="50"/>
      <c r="C17" s="41"/>
      <c r="D17" s="41"/>
      <c r="E17" s="41"/>
      <c r="F17" s="51"/>
      <c r="G17" s="90">
        <v>204.01900000000001</v>
      </c>
      <c r="H17" s="93">
        <v>6.0075000000000003</v>
      </c>
      <c r="I17" s="86"/>
      <c r="J17" s="87"/>
      <c r="K17" s="95">
        <v>2.6785999999999999</v>
      </c>
    </row>
    <row r="18" spans="1:11" x14ac:dyDescent="0.25">
      <c r="A18" s="49">
        <f t="shared" si="0"/>
        <v>41741</v>
      </c>
      <c r="B18" s="50"/>
      <c r="C18" s="41"/>
      <c r="D18" s="41"/>
      <c r="E18" s="41"/>
      <c r="F18" s="51"/>
      <c r="G18" s="90">
        <v>204.0292</v>
      </c>
      <c r="H18" s="93">
        <v>5.8928000000000003</v>
      </c>
      <c r="I18" s="86"/>
      <c r="J18" s="87"/>
      <c r="K18" s="95">
        <v>3.0432999999999999</v>
      </c>
    </row>
    <row r="19" spans="1:11" x14ac:dyDescent="0.25">
      <c r="A19" s="49">
        <f t="shared" si="0"/>
        <v>41742</v>
      </c>
      <c r="B19" s="50"/>
      <c r="C19" s="41"/>
      <c r="D19" s="41"/>
      <c r="E19" s="41"/>
      <c r="F19" s="51"/>
      <c r="G19" s="90">
        <v>203.65539999999999</v>
      </c>
      <c r="H19" s="93">
        <v>6.7556000000000003</v>
      </c>
      <c r="I19" s="86"/>
      <c r="J19" s="87"/>
      <c r="K19" s="95">
        <v>2.8845999999999998</v>
      </c>
    </row>
    <row r="20" spans="1:11" x14ac:dyDescent="0.25">
      <c r="A20" s="49">
        <f t="shared" si="0"/>
        <v>41743</v>
      </c>
      <c r="B20" s="50"/>
      <c r="C20" s="41"/>
      <c r="D20" s="41"/>
      <c r="E20" s="41"/>
      <c r="F20" s="51"/>
      <c r="G20" s="90">
        <v>205.02090000000001</v>
      </c>
      <c r="H20" s="93">
        <v>6.4021999999999997</v>
      </c>
      <c r="I20" s="86"/>
      <c r="J20" s="87"/>
      <c r="K20" s="95">
        <v>2.2168999999999999</v>
      </c>
    </row>
    <row r="21" spans="1:11" x14ac:dyDescent="0.25">
      <c r="A21" s="49">
        <f t="shared" si="0"/>
        <v>41744</v>
      </c>
      <c r="B21" s="50"/>
      <c r="C21" s="41"/>
      <c r="D21" s="41"/>
      <c r="E21" s="41"/>
      <c r="F21" s="51"/>
      <c r="G21" s="90">
        <v>223.9511</v>
      </c>
      <c r="H21" s="93">
        <v>5.9846000000000004</v>
      </c>
      <c r="I21" s="86"/>
      <c r="J21" s="87"/>
      <c r="K21" s="95">
        <v>0.9869</v>
      </c>
    </row>
    <row r="22" spans="1:11" x14ac:dyDescent="0.25">
      <c r="A22" s="49">
        <f t="shared" si="0"/>
        <v>41745</v>
      </c>
      <c r="B22" s="50"/>
      <c r="C22" s="41"/>
      <c r="D22" s="41"/>
      <c r="E22" s="41"/>
      <c r="F22" s="51"/>
      <c r="G22" s="90">
        <v>306.42649999999998</v>
      </c>
      <c r="H22" s="93">
        <v>5.8239000000000001</v>
      </c>
      <c r="I22" s="86"/>
      <c r="J22" s="87"/>
      <c r="K22" s="95">
        <v>1.7169000000000001</v>
      </c>
    </row>
    <row r="23" spans="1:11" x14ac:dyDescent="0.25">
      <c r="A23" s="49">
        <f t="shared" si="0"/>
        <v>41746</v>
      </c>
      <c r="B23" s="50"/>
      <c r="C23" s="41"/>
      <c r="D23" s="41"/>
      <c r="E23" s="41"/>
      <c r="F23" s="51"/>
      <c r="G23" s="90">
        <v>205.15880000000001</v>
      </c>
      <c r="H23" s="93">
        <v>5.6265999999999998</v>
      </c>
      <c r="I23" s="86"/>
      <c r="J23" s="87"/>
      <c r="K23" s="95">
        <v>2.1105</v>
      </c>
    </row>
    <row r="24" spans="1:11" x14ac:dyDescent="0.25">
      <c r="A24" s="49">
        <f t="shared" si="0"/>
        <v>41747</v>
      </c>
      <c r="B24" s="50"/>
      <c r="C24" s="41"/>
      <c r="D24" s="41"/>
      <c r="E24" s="41"/>
      <c r="F24" s="51"/>
      <c r="G24" s="90">
        <v>206.4444</v>
      </c>
      <c r="H24" s="93">
        <v>5.7550999999999997</v>
      </c>
      <c r="I24" s="86"/>
      <c r="J24" s="87"/>
      <c r="K24" s="95">
        <v>2.3046000000000002</v>
      </c>
    </row>
    <row r="25" spans="1:11" x14ac:dyDescent="0.25">
      <c r="A25" s="49">
        <f t="shared" si="0"/>
        <v>41748</v>
      </c>
      <c r="B25" s="50"/>
      <c r="C25" s="41"/>
      <c r="D25" s="41"/>
      <c r="E25" s="41"/>
      <c r="F25" s="51"/>
      <c r="G25" s="90">
        <v>204.0909</v>
      </c>
      <c r="H25" s="93">
        <v>5.7092000000000001</v>
      </c>
      <c r="I25" s="86"/>
      <c r="J25" s="87"/>
      <c r="K25" s="95">
        <v>1.1547000000000001</v>
      </c>
    </row>
    <row r="26" spans="1:11" x14ac:dyDescent="0.25">
      <c r="A26" s="49">
        <f t="shared" si="0"/>
        <v>41749</v>
      </c>
      <c r="B26" s="50"/>
      <c r="C26" s="41"/>
      <c r="D26" s="41"/>
      <c r="E26" s="41"/>
      <c r="F26" s="51"/>
      <c r="G26" s="90">
        <v>204.0222</v>
      </c>
      <c r="H26" s="93">
        <v>5.7504999999999997</v>
      </c>
      <c r="I26" s="86"/>
      <c r="J26" s="87"/>
      <c r="K26" s="95">
        <v>0.2858</v>
      </c>
    </row>
    <row r="27" spans="1:11" x14ac:dyDescent="0.25">
      <c r="A27" s="49">
        <f t="shared" si="0"/>
        <v>41750</v>
      </c>
      <c r="B27" s="50"/>
      <c r="C27" s="41"/>
      <c r="D27" s="41"/>
      <c r="E27" s="41"/>
      <c r="F27" s="51"/>
      <c r="G27" s="90">
        <v>204.04650000000001</v>
      </c>
      <c r="H27" s="93">
        <v>5.7504999999999997</v>
      </c>
      <c r="I27" s="86"/>
      <c r="J27" s="87"/>
      <c r="K27" s="95">
        <v>0.15690000000000001</v>
      </c>
    </row>
    <row r="28" spans="1:11" x14ac:dyDescent="0.25">
      <c r="A28" s="49">
        <f t="shared" si="0"/>
        <v>41751</v>
      </c>
      <c r="B28" s="50"/>
      <c r="C28" s="41"/>
      <c r="D28" s="41"/>
      <c r="E28" s="41"/>
      <c r="F28" s="51"/>
      <c r="G28" s="90">
        <v>204.33439999999999</v>
      </c>
      <c r="H28" s="93">
        <v>6.8657000000000004</v>
      </c>
      <c r="I28" s="86"/>
      <c r="J28" s="87"/>
      <c r="K28" s="95">
        <v>0.1943</v>
      </c>
    </row>
    <row r="29" spans="1:11" x14ac:dyDescent="0.25">
      <c r="A29" s="49">
        <f t="shared" si="0"/>
        <v>41752</v>
      </c>
      <c r="B29" s="50"/>
      <c r="C29" s="41"/>
      <c r="D29" s="41"/>
      <c r="E29" s="41"/>
      <c r="F29" s="51"/>
      <c r="G29" s="90">
        <v>204.08090000000001</v>
      </c>
      <c r="H29" s="93">
        <v>5.8056000000000001</v>
      </c>
      <c r="I29" s="86"/>
      <c r="J29" s="87"/>
      <c r="K29" s="95">
        <v>0.39639999999999997</v>
      </c>
    </row>
    <row r="30" spans="1:11" x14ac:dyDescent="0.25">
      <c r="A30" s="49">
        <f t="shared" si="0"/>
        <v>41753</v>
      </c>
      <c r="B30" s="50"/>
      <c r="C30" s="41"/>
      <c r="D30" s="41"/>
      <c r="E30" s="41"/>
      <c r="F30" s="51"/>
      <c r="G30" s="90">
        <v>203.9229</v>
      </c>
      <c r="H30" s="93">
        <v>6.6086999999999998</v>
      </c>
      <c r="I30" s="86"/>
      <c r="J30" s="87"/>
      <c r="K30" s="95">
        <v>0.47639999999999999</v>
      </c>
    </row>
    <row r="31" spans="1:11" x14ac:dyDescent="0.25">
      <c r="A31" s="49">
        <f t="shared" si="0"/>
        <v>41754</v>
      </c>
      <c r="B31" s="50"/>
      <c r="C31" s="41"/>
      <c r="D31" s="41"/>
      <c r="E31" s="41"/>
      <c r="F31" s="51"/>
      <c r="G31" s="90">
        <v>204.63990000000001</v>
      </c>
      <c r="H31" s="93">
        <v>5.1951999999999998</v>
      </c>
      <c r="I31" s="86"/>
      <c r="J31" s="87"/>
      <c r="K31" s="95">
        <v>0.16109999999999999</v>
      </c>
    </row>
    <row r="32" spans="1:11" x14ac:dyDescent="0.25">
      <c r="A32" s="49">
        <f t="shared" si="0"/>
        <v>41755</v>
      </c>
      <c r="B32" s="50"/>
      <c r="C32" s="41"/>
      <c r="D32" s="41"/>
      <c r="E32" s="41"/>
      <c r="F32" s="51"/>
      <c r="G32" s="90">
        <v>204.18090000000001</v>
      </c>
      <c r="H32" s="93">
        <v>6.5949999999999998</v>
      </c>
      <c r="I32" s="86"/>
      <c r="J32" s="87"/>
      <c r="K32" s="95">
        <v>0.27150000000000002</v>
      </c>
    </row>
    <row r="33" spans="1:11" x14ac:dyDescent="0.25">
      <c r="A33" s="49">
        <f t="shared" si="0"/>
        <v>41756</v>
      </c>
      <c r="B33" s="50"/>
      <c r="C33" s="41"/>
      <c r="D33" s="41"/>
      <c r="E33" s="41"/>
      <c r="F33" s="51"/>
      <c r="G33" s="90">
        <v>204.08519999999999</v>
      </c>
      <c r="H33" s="93">
        <v>8.4352999999999998</v>
      </c>
      <c r="I33" s="86"/>
      <c r="J33" s="87"/>
      <c r="K33" s="95">
        <v>0.50409999999999999</v>
      </c>
    </row>
    <row r="34" spans="1:11" x14ac:dyDescent="0.25">
      <c r="A34" s="49">
        <f t="shared" si="0"/>
        <v>41757</v>
      </c>
      <c r="B34" s="50"/>
      <c r="C34" s="41"/>
      <c r="D34" s="41"/>
      <c r="E34" s="41"/>
      <c r="F34" s="51"/>
      <c r="G34" s="90">
        <v>203.94139999999999</v>
      </c>
      <c r="H34" s="93">
        <v>8.7841000000000005</v>
      </c>
      <c r="I34" s="86"/>
      <c r="J34" s="87"/>
      <c r="K34" s="95">
        <v>0.70950000000000002</v>
      </c>
    </row>
    <row r="35" spans="1:11" x14ac:dyDescent="0.25">
      <c r="A35" s="49">
        <f t="shared" si="0"/>
        <v>41758</v>
      </c>
      <c r="B35" s="50"/>
      <c r="C35" s="41"/>
      <c r="D35" s="41"/>
      <c r="E35" s="41"/>
      <c r="F35" s="51"/>
      <c r="G35" s="90">
        <v>204.3783</v>
      </c>
      <c r="H35" s="93">
        <v>8.4536999999999995</v>
      </c>
      <c r="I35" s="86"/>
      <c r="J35" s="87"/>
      <c r="K35" s="95">
        <v>2.7646000000000002</v>
      </c>
    </row>
    <row r="36" spans="1:11" ht="15.75" thickBot="1" x14ac:dyDescent="0.3">
      <c r="A36" s="52">
        <f t="shared" si="0"/>
        <v>41759</v>
      </c>
      <c r="B36" s="79"/>
      <c r="C36" s="67"/>
      <c r="D36" s="67"/>
      <c r="E36" s="67"/>
      <c r="F36" s="80"/>
      <c r="G36" s="96">
        <v>204.36510000000001</v>
      </c>
      <c r="H36" s="97">
        <v>6.7831000000000001</v>
      </c>
      <c r="I36" s="88"/>
      <c r="J36" s="89"/>
      <c r="K36" s="98">
        <v>1.3265</v>
      </c>
    </row>
    <row r="37" spans="1:1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ht="15.75" thickBot="1" x14ac:dyDescent="0.3">
      <c r="A38" s="53" t="s">
        <v>21</v>
      </c>
      <c r="B38" s="18"/>
      <c r="C38" s="54"/>
      <c r="D38" s="54"/>
      <c r="E38" s="54"/>
      <c r="F38" s="54"/>
      <c r="G38" s="54">
        <f>+MAX(G7:G36)</f>
        <v>306.42649999999998</v>
      </c>
      <c r="H38" s="54">
        <f>+MAX(H7:H36)</f>
        <v>8.7841000000000005</v>
      </c>
      <c r="I38" s="54"/>
      <c r="J38" s="54"/>
      <c r="K38" s="54">
        <f>+MAX(K7:K36)</f>
        <v>3.6534</v>
      </c>
    </row>
    <row r="39" spans="1:11" x14ac:dyDescent="0.25">
      <c r="A39" s="15"/>
      <c r="B39" s="16"/>
      <c r="C39" s="16"/>
      <c r="D39" s="16"/>
      <c r="E39" s="16"/>
      <c r="F39" s="16"/>
      <c r="G39" s="16"/>
      <c r="H39" s="16"/>
      <c r="I39" s="16"/>
      <c r="J39" s="16"/>
      <c r="K39" s="16"/>
    </row>
    <row r="40" spans="1:11" ht="15" customHeight="1" x14ac:dyDescent="0.25">
      <c r="A40" s="17" t="s">
        <v>23</v>
      </c>
      <c r="B40" s="196"/>
      <c r="C40" s="197"/>
      <c r="D40" s="197"/>
      <c r="E40" s="197"/>
      <c r="F40" s="197"/>
      <c r="G40" s="197"/>
      <c r="H40" s="197"/>
      <c r="I40" s="197"/>
      <c r="J40" s="197"/>
      <c r="K40" s="198"/>
    </row>
    <row r="41" spans="1:11" x14ac:dyDescent="0.25">
      <c r="A41" s="15"/>
      <c r="B41" s="199"/>
      <c r="C41" s="200"/>
      <c r="D41" s="200"/>
      <c r="E41" s="200"/>
      <c r="F41" s="200"/>
      <c r="G41" s="200"/>
      <c r="H41" s="200"/>
      <c r="I41" s="200"/>
      <c r="J41" s="200"/>
      <c r="K41" s="201"/>
    </row>
    <row r="42" spans="1:11" x14ac:dyDescent="0.25">
      <c r="A42" s="15"/>
      <c r="B42" s="199"/>
      <c r="C42" s="200"/>
      <c r="D42" s="200"/>
      <c r="E42" s="200"/>
      <c r="F42" s="200"/>
      <c r="G42" s="200"/>
      <c r="H42" s="200"/>
      <c r="I42" s="200"/>
      <c r="J42" s="200"/>
      <c r="K42" s="201"/>
    </row>
    <row r="43" spans="1:11" x14ac:dyDescent="0.25">
      <c r="A43" s="15"/>
      <c r="B43" s="199"/>
      <c r="C43" s="200"/>
      <c r="D43" s="200"/>
      <c r="E43" s="200"/>
      <c r="F43" s="200"/>
      <c r="G43" s="200"/>
      <c r="H43" s="200"/>
      <c r="I43" s="200"/>
      <c r="J43" s="200"/>
      <c r="K43" s="201"/>
    </row>
    <row r="44" spans="1:11" x14ac:dyDescent="0.25">
      <c r="A44" s="15"/>
      <c r="B44" s="202"/>
      <c r="C44" s="203"/>
      <c r="D44" s="203"/>
      <c r="E44" s="203"/>
      <c r="F44" s="203"/>
      <c r="G44" s="203"/>
      <c r="H44" s="203"/>
      <c r="I44" s="203"/>
      <c r="J44" s="203"/>
      <c r="K44" s="204"/>
    </row>
  </sheetData>
  <protectedRanges>
    <protectedRange sqref="A2:B4" name="Rango1"/>
    <protectedRange sqref="C4:K4" name="Rango1_1"/>
    <protectedRange sqref="C2:K2" name="Rango1_1_1"/>
    <protectedRange sqref="C3:L3" name="Rango1_2"/>
  </protectedRanges>
  <mergeCells count="7">
    <mergeCell ref="B40:K44"/>
    <mergeCell ref="A1:K1"/>
    <mergeCell ref="A2:B2"/>
    <mergeCell ref="C2:K2"/>
    <mergeCell ref="A3:B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6">
      <formula1>40909</formula1>
    </dataValidation>
    <dataValidation type="decimal" allowBlank="1" showInputMessage="1" showErrorMessage="1" errorTitle="Error" error="El valor tiene que estar entre 0 y 100" sqref="B7:F36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ignoredErrors>
    <ignoredError sqref="A8:A9 A10:A3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showGridLines="0" view="pageBreakPreview" topLeftCell="A10" zoomScale="60" zoomScaleNormal="100" workbookViewId="0">
      <selection activeCell="E21" sqref="E21"/>
    </sheetView>
  </sheetViews>
  <sheetFormatPr baseColWidth="10" defaultRowHeight="15" x14ac:dyDescent="0.25"/>
  <sheetData>
    <row r="1" spans="1:14" ht="32.25" customHeight="1" x14ac:dyDescent="0.25">
      <c r="A1" s="218" t="s">
        <v>29</v>
      </c>
      <c r="B1" s="219"/>
      <c r="C1" s="219"/>
      <c r="D1" s="219"/>
      <c r="E1" s="219"/>
      <c r="F1" s="219"/>
      <c r="G1" s="219"/>
      <c r="H1" s="219"/>
      <c r="I1" s="219"/>
      <c r="J1" s="219"/>
      <c r="K1" s="220"/>
    </row>
    <row r="2" spans="1:14" x14ac:dyDescent="0.25">
      <c r="A2" s="194" t="s">
        <v>1</v>
      </c>
      <c r="B2" s="208"/>
      <c r="C2" s="195" t="s">
        <v>27</v>
      </c>
      <c r="D2" s="195"/>
      <c r="E2" s="195"/>
      <c r="F2" s="195"/>
      <c r="G2" s="195"/>
      <c r="H2" s="195"/>
      <c r="I2" s="195"/>
      <c r="J2" s="195"/>
      <c r="K2" s="195"/>
    </row>
    <row r="3" spans="1:14" x14ac:dyDescent="0.25">
      <c r="A3" s="194" t="s">
        <v>2</v>
      </c>
      <c r="B3" s="208"/>
      <c r="C3" s="195" t="s">
        <v>24</v>
      </c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</row>
    <row r="4" spans="1:14" x14ac:dyDescent="0.25">
      <c r="A4" s="194" t="s">
        <v>3</v>
      </c>
      <c r="B4" s="194"/>
      <c r="C4" s="195" t="s">
        <v>4</v>
      </c>
      <c r="D4" s="195"/>
      <c r="E4" s="34"/>
      <c r="F4" s="34"/>
      <c r="G4" s="34"/>
      <c r="H4" s="34"/>
      <c r="I4" s="34"/>
      <c r="J4" s="34"/>
      <c r="K4" s="34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55" t="s">
        <v>5</v>
      </c>
      <c r="B6" s="56" t="s">
        <v>6</v>
      </c>
      <c r="C6" s="56" t="s">
        <v>7</v>
      </c>
      <c r="D6" s="56" t="s">
        <v>8</v>
      </c>
      <c r="E6" s="57" t="s">
        <v>9</v>
      </c>
      <c r="F6" s="56" t="s">
        <v>10</v>
      </c>
      <c r="G6" s="56" t="s">
        <v>11</v>
      </c>
      <c r="H6" s="56" t="s">
        <v>12</v>
      </c>
      <c r="I6" s="56" t="s">
        <v>13</v>
      </c>
      <c r="J6" s="56" t="s">
        <v>14</v>
      </c>
      <c r="K6" s="72" t="s">
        <v>15</v>
      </c>
    </row>
    <row r="7" spans="1:14" x14ac:dyDescent="0.25">
      <c r="A7" s="45">
        <v>41730</v>
      </c>
      <c r="B7" s="46"/>
      <c r="C7" s="47"/>
      <c r="D7" s="47"/>
      <c r="E7" s="47"/>
      <c r="F7" s="48"/>
      <c r="G7" s="106">
        <v>202.72839999999999</v>
      </c>
      <c r="H7" s="107">
        <v>3.3227000000000002</v>
      </c>
      <c r="I7" s="99"/>
      <c r="J7" s="100"/>
      <c r="K7" s="109">
        <v>0.97370000000000001</v>
      </c>
    </row>
    <row r="8" spans="1:14" x14ac:dyDescent="0.25">
      <c r="A8" s="49">
        <f>+A7+1</f>
        <v>41731</v>
      </c>
      <c r="B8" s="50"/>
      <c r="C8" s="41"/>
      <c r="D8" s="41"/>
      <c r="E8" s="41"/>
      <c r="F8" s="51"/>
      <c r="G8" s="105">
        <v>202.40289999999999</v>
      </c>
      <c r="H8" s="108">
        <v>3.0703</v>
      </c>
      <c r="I8" s="101"/>
      <c r="J8" s="102"/>
      <c r="K8" s="110">
        <v>0.81569999999999998</v>
      </c>
    </row>
    <row r="9" spans="1:14" x14ac:dyDescent="0.25">
      <c r="A9" s="49">
        <f>+A8+1</f>
        <v>41732</v>
      </c>
      <c r="B9" s="50"/>
      <c r="C9" s="41"/>
      <c r="D9" s="41"/>
      <c r="E9" s="41"/>
      <c r="F9" s="51"/>
      <c r="G9" s="105">
        <v>202.51570000000001</v>
      </c>
      <c r="H9" s="108">
        <v>3.2951999999999999</v>
      </c>
      <c r="I9" s="101"/>
      <c r="J9" s="102"/>
      <c r="K9" s="110">
        <v>0.81289999999999996</v>
      </c>
    </row>
    <row r="10" spans="1:14" x14ac:dyDescent="0.25">
      <c r="A10" s="49">
        <f>+A9+1</f>
        <v>41733</v>
      </c>
      <c r="B10" s="50"/>
      <c r="C10" s="41"/>
      <c r="D10" s="41"/>
      <c r="E10" s="41"/>
      <c r="F10" s="51"/>
      <c r="G10" s="105">
        <v>202.6576</v>
      </c>
      <c r="H10" s="108">
        <v>4.2680999999999996</v>
      </c>
      <c r="I10" s="101"/>
      <c r="J10" s="102"/>
      <c r="K10" s="110">
        <v>0.30330000000000001</v>
      </c>
    </row>
    <row r="11" spans="1:14" x14ac:dyDescent="0.25">
      <c r="A11" s="49">
        <f t="shared" ref="A11:A36" si="0">+A10+1</f>
        <v>41734</v>
      </c>
      <c r="B11" s="50"/>
      <c r="C11" s="41"/>
      <c r="D11" s="41"/>
      <c r="E11" s="41"/>
      <c r="F11" s="51"/>
      <c r="G11" s="105">
        <v>202.3766</v>
      </c>
      <c r="H11" s="108">
        <v>4.7958999999999996</v>
      </c>
      <c r="I11" s="101"/>
      <c r="J11" s="102"/>
      <c r="K11" s="110">
        <v>0.40570000000000001</v>
      </c>
    </row>
    <row r="12" spans="1:14" x14ac:dyDescent="0.25">
      <c r="A12" s="49">
        <f t="shared" si="0"/>
        <v>41735</v>
      </c>
      <c r="B12" s="50"/>
      <c r="C12" s="41"/>
      <c r="D12" s="41"/>
      <c r="E12" s="41"/>
      <c r="F12" s="51"/>
      <c r="G12" s="105">
        <v>202.6249</v>
      </c>
      <c r="H12" s="108">
        <v>3.3639999999999999</v>
      </c>
      <c r="I12" s="101"/>
      <c r="J12" s="102"/>
      <c r="K12" s="110">
        <v>0.34310000000000002</v>
      </c>
    </row>
    <row r="13" spans="1:14" x14ac:dyDescent="0.25">
      <c r="A13" s="49">
        <f t="shared" si="0"/>
        <v>41736</v>
      </c>
      <c r="B13" s="50"/>
      <c r="C13" s="41"/>
      <c r="D13" s="41"/>
      <c r="E13" s="41"/>
      <c r="F13" s="51"/>
      <c r="G13" s="105">
        <v>202.68379999999999</v>
      </c>
      <c r="H13" s="108">
        <v>3.2080000000000002</v>
      </c>
      <c r="I13" s="101"/>
      <c r="J13" s="102"/>
      <c r="K13" s="110">
        <v>0.27650000000000002</v>
      </c>
    </row>
    <row r="14" spans="1:14" x14ac:dyDescent="0.25">
      <c r="A14" s="49">
        <f t="shared" si="0"/>
        <v>41737</v>
      </c>
      <c r="B14" s="50"/>
      <c r="C14" s="41"/>
      <c r="D14" s="41"/>
      <c r="E14" s="41"/>
      <c r="F14" s="51"/>
      <c r="G14" s="105">
        <v>202.51929999999999</v>
      </c>
      <c r="H14" s="108">
        <v>3.8551000000000002</v>
      </c>
      <c r="I14" s="101"/>
      <c r="J14" s="102"/>
      <c r="K14" s="110">
        <v>0.30909999999999999</v>
      </c>
    </row>
    <row r="15" spans="1:14" x14ac:dyDescent="0.25">
      <c r="A15" s="49">
        <f t="shared" si="0"/>
        <v>41738</v>
      </c>
      <c r="B15" s="50"/>
      <c r="C15" s="41"/>
      <c r="D15" s="41"/>
      <c r="E15" s="41"/>
      <c r="F15" s="51"/>
      <c r="G15" s="105">
        <v>202.51509999999999</v>
      </c>
      <c r="H15" s="108">
        <v>3.7587000000000002</v>
      </c>
      <c r="I15" s="101"/>
      <c r="J15" s="102"/>
      <c r="K15" s="110">
        <v>0.18090000000000001</v>
      </c>
    </row>
    <row r="16" spans="1:14" x14ac:dyDescent="0.25">
      <c r="A16" s="49">
        <f t="shared" si="0"/>
        <v>41739</v>
      </c>
      <c r="B16" s="50"/>
      <c r="C16" s="41"/>
      <c r="D16" s="41"/>
      <c r="E16" s="41"/>
      <c r="F16" s="51"/>
      <c r="G16" s="105">
        <v>201.35939999999999</v>
      </c>
      <c r="H16" s="108">
        <v>3.5889000000000002</v>
      </c>
      <c r="I16" s="101"/>
      <c r="J16" s="102"/>
      <c r="K16" s="110">
        <v>0.3306</v>
      </c>
    </row>
    <row r="17" spans="1:11" x14ac:dyDescent="0.25">
      <c r="A17" s="49">
        <f t="shared" si="0"/>
        <v>41740</v>
      </c>
      <c r="B17" s="50"/>
      <c r="C17" s="41"/>
      <c r="D17" s="41"/>
      <c r="E17" s="41"/>
      <c r="F17" s="51"/>
      <c r="G17" s="105">
        <v>202.33150000000001</v>
      </c>
      <c r="H17" s="108">
        <v>3.5063</v>
      </c>
      <c r="I17" s="101"/>
      <c r="J17" s="102"/>
      <c r="K17" s="110">
        <v>0.24529999999999999</v>
      </c>
    </row>
    <row r="18" spans="1:11" x14ac:dyDescent="0.25">
      <c r="A18" s="49">
        <f t="shared" si="0"/>
        <v>41741</v>
      </c>
      <c r="B18" s="50"/>
      <c r="C18" s="41"/>
      <c r="D18" s="41"/>
      <c r="E18" s="41"/>
      <c r="F18" s="51"/>
      <c r="G18" s="105">
        <v>202.691</v>
      </c>
      <c r="H18" s="108">
        <v>3.4832999999999998</v>
      </c>
      <c r="I18" s="101"/>
      <c r="J18" s="102"/>
      <c r="K18" s="110">
        <v>0.38319999999999999</v>
      </c>
    </row>
    <row r="19" spans="1:11" x14ac:dyDescent="0.25">
      <c r="A19" s="49">
        <f t="shared" si="0"/>
        <v>41742</v>
      </c>
      <c r="B19" s="50"/>
      <c r="C19" s="41"/>
      <c r="D19" s="41"/>
      <c r="E19" s="41"/>
      <c r="F19" s="51"/>
      <c r="G19" s="105">
        <v>202.4442</v>
      </c>
      <c r="H19" s="108">
        <v>3.1482999999999999</v>
      </c>
      <c r="I19" s="101"/>
      <c r="J19" s="102"/>
      <c r="K19" s="110">
        <v>0.1744</v>
      </c>
    </row>
    <row r="20" spans="1:11" x14ac:dyDescent="0.25">
      <c r="A20" s="49">
        <f t="shared" si="0"/>
        <v>41743</v>
      </c>
      <c r="B20" s="50"/>
      <c r="C20" s="41"/>
      <c r="D20" s="41"/>
      <c r="E20" s="41"/>
      <c r="F20" s="51"/>
      <c r="G20" s="105">
        <v>202.84870000000001</v>
      </c>
      <c r="H20" s="108">
        <v>3.8597000000000001</v>
      </c>
      <c r="I20" s="101"/>
      <c r="J20" s="102"/>
      <c r="K20" s="110">
        <v>1.2699999999999999E-2</v>
      </c>
    </row>
    <row r="21" spans="1:11" x14ac:dyDescent="0.25">
      <c r="A21" s="49">
        <f t="shared" si="0"/>
        <v>41744</v>
      </c>
      <c r="B21" s="50"/>
      <c r="C21" s="41"/>
      <c r="D21" s="41"/>
      <c r="E21" s="41"/>
      <c r="F21" s="51"/>
      <c r="G21" s="105">
        <v>201.20339999999999</v>
      </c>
      <c r="H21" s="108">
        <v>3.3778000000000001</v>
      </c>
      <c r="I21" s="101"/>
      <c r="J21" s="102"/>
      <c r="K21" s="110">
        <v>9.4999999999999998E-3</v>
      </c>
    </row>
    <row r="22" spans="1:11" x14ac:dyDescent="0.25">
      <c r="A22" s="49">
        <f t="shared" si="0"/>
        <v>41745</v>
      </c>
      <c r="B22" s="50"/>
      <c r="C22" s="41"/>
      <c r="D22" s="41"/>
      <c r="E22" s="41"/>
      <c r="F22" s="51"/>
      <c r="G22" s="105">
        <v>202.6266</v>
      </c>
      <c r="H22" s="108">
        <v>3.3134999999999999</v>
      </c>
      <c r="I22" s="101"/>
      <c r="J22" s="102"/>
      <c r="K22" s="110">
        <v>1.11E-2</v>
      </c>
    </row>
    <row r="23" spans="1:11" x14ac:dyDescent="0.25">
      <c r="A23" s="49">
        <f t="shared" si="0"/>
        <v>41746</v>
      </c>
      <c r="B23" s="50"/>
      <c r="C23" s="41"/>
      <c r="D23" s="41"/>
      <c r="E23" s="41"/>
      <c r="F23" s="51"/>
      <c r="G23" s="105">
        <v>202.7372</v>
      </c>
      <c r="H23" s="108">
        <v>4.0937000000000001</v>
      </c>
      <c r="I23" s="101"/>
      <c r="J23" s="102"/>
      <c r="K23" s="110">
        <v>0.21340000000000001</v>
      </c>
    </row>
    <row r="24" spans="1:11" x14ac:dyDescent="0.25">
      <c r="A24" s="49">
        <f t="shared" si="0"/>
        <v>41747</v>
      </c>
      <c r="B24" s="50"/>
      <c r="C24" s="41"/>
      <c r="D24" s="41"/>
      <c r="E24" s="41"/>
      <c r="F24" s="51"/>
      <c r="G24" s="105">
        <v>202.87909999999999</v>
      </c>
      <c r="H24" s="108">
        <v>3.8367</v>
      </c>
      <c r="I24" s="101"/>
      <c r="J24" s="102"/>
      <c r="K24" s="110">
        <v>5.7099999999999998E-2</v>
      </c>
    </row>
    <row r="25" spans="1:11" x14ac:dyDescent="0.25">
      <c r="A25" s="49">
        <f t="shared" si="0"/>
        <v>41748</v>
      </c>
      <c r="B25" s="50"/>
      <c r="C25" s="41"/>
      <c r="D25" s="41"/>
      <c r="E25" s="41"/>
      <c r="F25" s="51"/>
      <c r="G25" s="105">
        <v>202.79740000000001</v>
      </c>
      <c r="H25" s="108">
        <v>4.4012000000000002</v>
      </c>
      <c r="I25" s="101"/>
      <c r="J25" s="102"/>
      <c r="K25" s="110">
        <v>1.1900000000000001E-2</v>
      </c>
    </row>
    <row r="26" spans="1:11" x14ac:dyDescent="0.25">
      <c r="A26" s="49">
        <f t="shared" si="0"/>
        <v>41749</v>
      </c>
      <c r="B26" s="50"/>
      <c r="C26" s="41"/>
      <c r="D26" s="41"/>
      <c r="E26" s="41"/>
      <c r="F26" s="51"/>
      <c r="G26" s="105">
        <v>202.62880000000001</v>
      </c>
      <c r="H26" s="108">
        <v>4.7775999999999996</v>
      </c>
      <c r="I26" s="101"/>
      <c r="J26" s="102"/>
      <c r="K26" s="110">
        <v>1.14E-2</v>
      </c>
    </row>
    <row r="27" spans="1:11" x14ac:dyDescent="0.25">
      <c r="A27" s="49">
        <f t="shared" si="0"/>
        <v>41750</v>
      </c>
      <c r="B27" s="50"/>
      <c r="C27" s="41"/>
      <c r="D27" s="41"/>
      <c r="E27" s="41"/>
      <c r="F27" s="51"/>
      <c r="G27" s="105">
        <v>202.74469999999999</v>
      </c>
      <c r="H27" s="108">
        <v>4.1809000000000003</v>
      </c>
      <c r="I27" s="101"/>
      <c r="J27" s="102"/>
      <c r="K27" s="110">
        <v>1.17E-2</v>
      </c>
    </row>
    <row r="28" spans="1:11" x14ac:dyDescent="0.25">
      <c r="A28" s="49">
        <f t="shared" si="0"/>
        <v>41751</v>
      </c>
      <c r="B28" s="50"/>
      <c r="C28" s="41"/>
      <c r="D28" s="41"/>
      <c r="E28" s="41"/>
      <c r="F28" s="51"/>
      <c r="G28" s="105">
        <v>202.44909999999999</v>
      </c>
      <c r="H28" s="108">
        <v>3.2492999999999999</v>
      </c>
      <c r="I28" s="101"/>
      <c r="J28" s="102"/>
      <c r="K28" s="110">
        <v>1.2800000000000001E-2</v>
      </c>
    </row>
    <row r="29" spans="1:11" x14ac:dyDescent="0.25">
      <c r="A29" s="49">
        <f t="shared" si="0"/>
        <v>41752</v>
      </c>
      <c r="B29" s="50"/>
      <c r="C29" s="41"/>
      <c r="D29" s="41"/>
      <c r="E29" s="41"/>
      <c r="F29" s="51"/>
      <c r="G29" s="105">
        <v>202.72550000000001</v>
      </c>
      <c r="H29" s="108">
        <v>3.5659999999999998</v>
      </c>
      <c r="I29" s="101"/>
      <c r="J29" s="102"/>
      <c r="K29" s="110">
        <v>1.18E-2</v>
      </c>
    </row>
    <row r="30" spans="1:11" x14ac:dyDescent="0.25">
      <c r="A30" s="49">
        <f t="shared" si="0"/>
        <v>41753</v>
      </c>
      <c r="B30" s="50"/>
      <c r="C30" s="41"/>
      <c r="D30" s="41"/>
      <c r="E30" s="41"/>
      <c r="F30" s="51"/>
      <c r="G30" s="105">
        <v>202.05779999999999</v>
      </c>
      <c r="H30" s="108">
        <v>2.2075</v>
      </c>
      <c r="I30" s="101"/>
      <c r="J30" s="102"/>
      <c r="K30" s="110">
        <v>6.0000000000000001E-3</v>
      </c>
    </row>
    <row r="31" spans="1:11" x14ac:dyDescent="0.25">
      <c r="A31" s="49">
        <f t="shared" si="0"/>
        <v>41754</v>
      </c>
      <c r="B31" s="50"/>
      <c r="C31" s="41"/>
      <c r="D31" s="41"/>
      <c r="E31" s="41"/>
      <c r="F31" s="51"/>
      <c r="G31" s="105">
        <v>202.89850000000001</v>
      </c>
      <c r="H31" s="108">
        <v>2.4874999999999998</v>
      </c>
      <c r="I31" s="101"/>
      <c r="J31" s="102"/>
      <c r="K31" s="110">
        <v>6.8999999999999999E-3</v>
      </c>
    </row>
    <row r="32" spans="1:11" x14ac:dyDescent="0.25">
      <c r="A32" s="49">
        <f t="shared" si="0"/>
        <v>41755</v>
      </c>
      <c r="B32" s="50"/>
      <c r="C32" s="41"/>
      <c r="D32" s="41"/>
      <c r="E32" s="41"/>
      <c r="F32" s="51"/>
      <c r="G32" s="105">
        <v>202.61340000000001</v>
      </c>
      <c r="H32" s="108">
        <v>3.2631000000000001</v>
      </c>
      <c r="I32" s="101"/>
      <c r="J32" s="102"/>
      <c r="K32" s="110">
        <v>1.2699999999999999E-2</v>
      </c>
    </row>
    <row r="33" spans="1:11" x14ac:dyDescent="0.25">
      <c r="A33" s="49">
        <f t="shared" si="0"/>
        <v>41756</v>
      </c>
      <c r="B33" s="50"/>
      <c r="C33" s="41"/>
      <c r="D33" s="41"/>
      <c r="E33" s="41"/>
      <c r="F33" s="51"/>
      <c r="G33" s="105">
        <v>202.5059</v>
      </c>
      <c r="H33" s="108">
        <v>3.7265999999999999</v>
      </c>
      <c r="I33" s="101"/>
      <c r="J33" s="102"/>
      <c r="K33" s="110">
        <v>1.2800000000000001E-2</v>
      </c>
    </row>
    <row r="34" spans="1:11" x14ac:dyDescent="0.25">
      <c r="A34" s="49">
        <f t="shared" si="0"/>
        <v>41757</v>
      </c>
      <c r="B34" s="50"/>
      <c r="C34" s="41"/>
      <c r="D34" s="41"/>
      <c r="E34" s="41"/>
      <c r="F34" s="51"/>
      <c r="G34" s="105">
        <v>202.61189999999999</v>
      </c>
      <c r="H34" s="108">
        <v>4.6077000000000004</v>
      </c>
      <c r="I34" s="101"/>
      <c r="J34" s="102"/>
      <c r="K34" s="110">
        <v>1.4500000000000001E-2</v>
      </c>
    </row>
    <row r="35" spans="1:11" x14ac:dyDescent="0.25">
      <c r="A35" s="49">
        <f t="shared" si="0"/>
        <v>41758</v>
      </c>
      <c r="B35" s="50"/>
      <c r="C35" s="41"/>
      <c r="D35" s="41"/>
      <c r="E35" s="41"/>
      <c r="F35" s="51"/>
      <c r="G35" s="105">
        <v>202.47210000000001</v>
      </c>
      <c r="H35" s="108">
        <v>4.6581999999999999</v>
      </c>
      <c r="I35" s="101"/>
      <c r="J35" s="102"/>
      <c r="K35" s="110">
        <v>1.47E-2</v>
      </c>
    </row>
    <row r="36" spans="1:11" ht="15.75" thickBot="1" x14ac:dyDescent="0.3">
      <c r="A36" s="52">
        <f t="shared" si="0"/>
        <v>41759</v>
      </c>
      <c r="B36" s="79"/>
      <c r="C36" s="67"/>
      <c r="D36" s="67"/>
      <c r="E36" s="67"/>
      <c r="F36" s="80"/>
      <c r="G36" s="111">
        <v>202.8194</v>
      </c>
      <c r="H36" s="112">
        <v>4.2773000000000003</v>
      </c>
      <c r="I36" s="103"/>
      <c r="J36" s="104"/>
      <c r="K36" s="113">
        <v>5.3900000000000003E-2</v>
      </c>
    </row>
    <row r="37" spans="1:1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ht="15.75" thickBot="1" x14ac:dyDescent="0.3">
      <c r="A38" s="53" t="s">
        <v>19</v>
      </c>
      <c r="B38" s="18"/>
      <c r="C38" s="54"/>
      <c r="D38" s="54"/>
      <c r="E38" s="54"/>
      <c r="F38" s="54"/>
      <c r="G38" s="54">
        <f>+MIN(G7:G36)</f>
        <v>201.20339999999999</v>
      </c>
      <c r="H38" s="54">
        <f>+MIN(H7:H36)</f>
        <v>2.2075</v>
      </c>
      <c r="I38" s="54"/>
      <c r="J38" s="54"/>
      <c r="K38" s="54">
        <f>+MIN(K7:K36)</f>
        <v>6.0000000000000001E-3</v>
      </c>
    </row>
    <row r="39" spans="1:11" x14ac:dyDescent="0.25">
      <c r="A39" s="15"/>
      <c r="B39" s="16"/>
      <c r="C39" s="16"/>
      <c r="D39" s="16"/>
      <c r="E39" s="16"/>
      <c r="F39" s="16"/>
      <c r="G39" s="16"/>
      <c r="H39" s="16"/>
      <c r="I39" s="16"/>
      <c r="J39" s="16"/>
      <c r="K39" s="16"/>
    </row>
    <row r="40" spans="1:11" x14ac:dyDescent="0.25">
      <c r="A40" s="17" t="s">
        <v>23</v>
      </c>
      <c r="B40" s="209"/>
      <c r="C40" s="210"/>
      <c r="D40" s="210"/>
      <c r="E40" s="210"/>
      <c r="F40" s="210"/>
      <c r="G40" s="210"/>
      <c r="H40" s="210"/>
      <c r="I40" s="210"/>
      <c r="J40" s="210"/>
      <c r="K40" s="211"/>
    </row>
    <row r="41" spans="1:11" x14ac:dyDescent="0.25">
      <c r="A41" s="15"/>
      <c r="B41" s="212"/>
      <c r="C41" s="213"/>
      <c r="D41" s="213"/>
      <c r="E41" s="213"/>
      <c r="F41" s="213"/>
      <c r="G41" s="213"/>
      <c r="H41" s="213"/>
      <c r="I41" s="213"/>
      <c r="J41" s="213"/>
      <c r="K41" s="214"/>
    </row>
    <row r="42" spans="1:11" x14ac:dyDescent="0.25">
      <c r="A42" s="15"/>
      <c r="B42" s="212"/>
      <c r="C42" s="213"/>
      <c r="D42" s="213"/>
      <c r="E42" s="213"/>
      <c r="F42" s="213"/>
      <c r="G42" s="213"/>
      <c r="H42" s="213"/>
      <c r="I42" s="213"/>
      <c r="J42" s="213"/>
      <c r="K42" s="214"/>
    </row>
    <row r="43" spans="1:11" x14ac:dyDescent="0.25">
      <c r="A43" s="15"/>
      <c r="B43" s="212"/>
      <c r="C43" s="213"/>
      <c r="D43" s="213"/>
      <c r="E43" s="213"/>
      <c r="F43" s="213"/>
      <c r="G43" s="213"/>
      <c r="H43" s="213"/>
      <c r="I43" s="213"/>
      <c r="J43" s="213"/>
      <c r="K43" s="214"/>
    </row>
    <row r="44" spans="1:11" x14ac:dyDescent="0.25">
      <c r="A44" s="15"/>
      <c r="B44" s="215"/>
      <c r="C44" s="216"/>
      <c r="D44" s="216"/>
      <c r="E44" s="216"/>
      <c r="F44" s="216"/>
      <c r="G44" s="216"/>
      <c r="H44" s="216"/>
      <c r="I44" s="216"/>
      <c r="J44" s="216"/>
      <c r="K44" s="217"/>
    </row>
  </sheetData>
  <protectedRanges>
    <protectedRange sqref="A2:B4" name="Rango1"/>
    <protectedRange sqref="C4:K4" name="Rango1_1"/>
    <protectedRange sqref="C2:K2" name="Rango1_1_1"/>
    <protectedRange sqref="C3:L3" name="Rango1_2"/>
  </protectedRanges>
  <mergeCells count="8">
    <mergeCell ref="B40:K44"/>
    <mergeCell ref="C3:N3"/>
    <mergeCell ref="A1:K1"/>
    <mergeCell ref="A2:B2"/>
    <mergeCell ref="C2:K2"/>
    <mergeCell ref="A3:B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6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6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colBreaks count="1" manualBreakCount="1">
    <brk id="11" max="1048575" man="1"/>
  </colBreaks>
  <ignoredErrors>
    <ignoredError sqref="A8:A36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showGridLines="0" view="pageBreakPreview" topLeftCell="A13" zoomScale="60" zoomScaleNormal="100" workbookViewId="0">
      <selection activeCell="N26" sqref="N26"/>
    </sheetView>
  </sheetViews>
  <sheetFormatPr baseColWidth="10" defaultColWidth="11.42578125" defaultRowHeight="15" x14ac:dyDescent="0.25"/>
  <cols>
    <col min="1" max="1" width="11.7109375" bestFit="1" customWidth="1"/>
    <col min="2" max="11" width="11" customWidth="1"/>
    <col min="12" max="12" width="1.42578125" customWidth="1"/>
    <col min="13" max="14" width="11" customWidth="1"/>
  </cols>
  <sheetData>
    <row r="1" spans="1:14" ht="32.25" customHeight="1" x14ac:dyDescent="0.25">
      <c r="A1" s="190" t="s">
        <v>0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2"/>
    </row>
    <row r="2" spans="1:14" ht="7.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20"/>
      <c r="N2" s="20"/>
    </row>
    <row r="3" spans="1:14" x14ac:dyDescent="0.25">
      <c r="A3" s="193" t="s">
        <v>1</v>
      </c>
      <c r="B3" s="193"/>
      <c r="C3" s="195" t="s">
        <v>27</v>
      </c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</row>
    <row r="4" spans="1:14" x14ac:dyDescent="0.25">
      <c r="A4" s="194" t="s">
        <v>2</v>
      </c>
      <c r="B4" s="193"/>
      <c r="C4" s="195" t="s">
        <v>25</v>
      </c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</row>
    <row r="5" spans="1:14" x14ac:dyDescent="0.25">
      <c r="A5" s="194" t="s">
        <v>3</v>
      </c>
      <c r="B5" s="194"/>
      <c r="C5" s="195" t="s">
        <v>4</v>
      </c>
      <c r="D5" s="195"/>
      <c r="E5" s="1"/>
      <c r="F5" s="1"/>
      <c r="G5" s="1"/>
      <c r="H5" s="1"/>
      <c r="I5" s="1"/>
      <c r="J5" s="1"/>
      <c r="K5" s="1"/>
      <c r="L5" s="1"/>
    </row>
    <row r="6" spans="1:14" ht="9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4" ht="39" thickBot="1" x14ac:dyDescent="0.3">
      <c r="A7" s="36" t="s">
        <v>5</v>
      </c>
      <c r="B7" s="2" t="s">
        <v>6</v>
      </c>
      <c r="C7" s="2" t="s">
        <v>7</v>
      </c>
      <c r="D7" s="2" t="s">
        <v>8</v>
      </c>
      <c r="E7" s="3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2" t="s">
        <v>14</v>
      </c>
      <c r="K7" s="70" t="s">
        <v>15</v>
      </c>
      <c r="L7" s="4"/>
      <c r="M7" s="38" t="s">
        <v>16</v>
      </c>
      <c r="N7" s="39" t="s">
        <v>17</v>
      </c>
    </row>
    <row r="8" spans="1:14" x14ac:dyDescent="0.25">
      <c r="A8" s="37">
        <f>+'Caracol Criogénica'!A8</f>
        <v>41730</v>
      </c>
      <c r="B8" s="61">
        <v>96.705399999999997</v>
      </c>
      <c r="C8" s="64">
        <v>0.87770000000000004</v>
      </c>
      <c r="D8" s="64">
        <v>0.18179999999999999</v>
      </c>
      <c r="E8" s="64">
        <v>1.0595000000000001</v>
      </c>
      <c r="F8" s="64">
        <v>2.004</v>
      </c>
      <c r="G8" s="114">
        <v>258.33690000000001</v>
      </c>
      <c r="H8" s="114">
        <v>0</v>
      </c>
      <c r="I8" s="64">
        <v>38.118000000000002</v>
      </c>
      <c r="J8" s="64">
        <v>50.191099999999999</v>
      </c>
      <c r="K8" s="116">
        <v>1.2161</v>
      </c>
      <c r="L8" s="21"/>
      <c r="M8" s="41"/>
      <c r="N8" s="41"/>
    </row>
    <row r="9" spans="1:14" x14ac:dyDescent="0.25">
      <c r="A9" s="37">
        <f>+'Caracol Criogénica'!A9</f>
        <v>41731</v>
      </c>
      <c r="B9" s="60">
        <v>96.575800000000001</v>
      </c>
      <c r="C9" s="62">
        <v>0.90810000000000002</v>
      </c>
      <c r="D9" s="63">
        <v>0.182</v>
      </c>
      <c r="E9" s="62">
        <v>1.0901000000000001</v>
      </c>
      <c r="F9" s="62">
        <v>2.1150000000000002</v>
      </c>
      <c r="G9" s="115">
        <v>258.34960000000001</v>
      </c>
      <c r="H9" s="115">
        <v>0</v>
      </c>
      <c r="I9" s="62">
        <v>38.127600000000001</v>
      </c>
      <c r="J9" s="63">
        <v>50.1753</v>
      </c>
      <c r="K9" s="116">
        <v>0.63</v>
      </c>
      <c r="L9" s="21"/>
      <c r="M9" s="40"/>
      <c r="N9" s="40"/>
    </row>
    <row r="10" spans="1:14" x14ac:dyDescent="0.25">
      <c r="A10" s="37">
        <f>+'Caracol Criogénica'!A10</f>
        <v>41732</v>
      </c>
      <c r="B10" s="60">
        <v>96.002700000000004</v>
      </c>
      <c r="C10" s="62">
        <v>0.9415</v>
      </c>
      <c r="D10" s="63">
        <v>0.19020000000000001</v>
      </c>
      <c r="E10" s="62">
        <v>1.1317999999999999</v>
      </c>
      <c r="F10" s="62">
        <v>2.6709999999999998</v>
      </c>
      <c r="G10" s="115">
        <v>257.04610000000002</v>
      </c>
      <c r="H10" s="115">
        <v>0</v>
      </c>
      <c r="I10" s="62">
        <v>38.250799999999998</v>
      </c>
      <c r="J10" s="63">
        <v>50.219000000000001</v>
      </c>
      <c r="K10" s="116">
        <v>1E-4</v>
      </c>
      <c r="L10" s="21"/>
      <c r="M10" s="40"/>
      <c r="N10" s="40"/>
    </row>
    <row r="11" spans="1:14" x14ac:dyDescent="0.25">
      <c r="A11" s="37">
        <f>+'Caracol Criogénica'!A11</f>
        <v>41733</v>
      </c>
      <c r="B11" s="60">
        <v>95.687600000000003</v>
      </c>
      <c r="C11" s="62">
        <v>0.94550000000000001</v>
      </c>
      <c r="D11" s="63">
        <v>0.189</v>
      </c>
      <c r="E11" s="62">
        <v>1.1345000000000001</v>
      </c>
      <c r="F11" s="62">
        <v>2.91</v>
      </c>
      <c r="G11" s="115">
        <v>254.40209999999999</v>
      </c>
      <c r="H11" s="115">
        <v>0</v>
      </c>
      <c r="I11" s="62">
        <v>38.378599999999999</v>
      </c>
      <c r="J11" s="63">
        <v>50.2896</v>
      </c>
      <c r="K11" s="116">
        <v>0</v>
      </c>
      <c r="L11" s="21"/>
      <c r="M11" s="40"/>
      <c r="N11" s="40"/>
    </row>
    <row r="12" spans="1:14" x14ac:dyDescent="0.25">
      <c r="A12" s="37">
        <f>+'Caracol Criogénica'!A12</f>
        <v>41734</v>
      </c>
      <c r="B12" s="60">
        <v>95.6053</v>
      </c>
      <c r="C12" s="62">
        <v>1.0147999999999999</v>
      </c>
      <c r="D12" s="63">
        <v>0.19539999999999999</v>
      </c>
      <c r="E12" s="62">
        <v>1.2101999999999999</v>
      </c>
      <c r="F12" s="62">
        <v>2.9470000000000001</v>
      </c>
      <c r="G12" s="115">
        <v>259.91919999999999</v>
      </c>
      <c r="H12" s="115">
        <v>0</v>
      </c>
      <c r="I12" s="62">
        <v>38.3247</v>
      </c>
      <c r="J12" s="63">
        <v>50.207900000000002</v>
      </c>
      <c r="K12" s="116">
        <v>0</v>
      </c>
      <c r="L12" s="21"/>
      <c r="M12" s="40"/>
      <c r="N12" s="40"/>
    </row>
    <row r="13" spans="1:14" x14ac:dyDescent="0.25">
      <c r="A13" s="37">
        <f>+'Caracol Criogénica'!A13</f>
        <v>41735</v>
      </c>
      <c r="B13" s="60">
        <v>95.994299999999996</v>
      </c>
      <c r="C13" s="62">
        <v>0.87229999999999996</v>
      </c>
      <c r="D13" s="63">
        <v>0.186</v>
      </c>
      <c r="E13" s="62">
        <v>1.0583</v>
      </c>
      <c r="F13" s="62">
        <v>2.6930000000000001</v>
      </c>
      <c r="G13" s="115">
        <v>256.91359999999997</v>
      </c>
      <c r="H13" s="115">
        <v>0</v>
      </c>
      <c r="I13" s="62">
        <v>38.3245</v>
      </c>
      <c r="J13" s="63">
        <v>50.311199999999999</v>
      </c>
      <c r="K13" s="116">
        <v>0</v>
      </c>
      <c r="L13" s="21"/>
      <c r="M13" s="40"/>
      <c r="N13" s="40"/>
    </row>
    <row r="14" spans="1:14" x14ac:dyDescent="0.25">
      <c r="A14" s="37">
        <f>+'Caracol Criogénica'!A14</f>
        <v>41736</v>
      </c>
      <c r="B14" s="60">
        <v>95.8155</v>
      </c>
      <c r="C14" s="62">
        <v>0.89039999999999997</v>
      </c>
      <c r="D14" s="63">
        <v>0.18090000000000001</v>
      </c>
      <c r="E14" s="62">
        <v>1.0712999999999999</v>
      </c>
      <c r="F14" s="62">
        <v>2.8769999999999998</v>
      </c>
      <c r="G14" s="115">
        <v>257.60180000000003</v>
      </c>
      <c r="H14" s="115">
        <v>0</v>
      </c>
      <c r="I14" s="62">
        <v>38.363</v>
      </c>
      <c r="J14" s="63">
        <v>50.3232</v>
      </c>
      <c r="K14" s="116">
        <v>0</v>
      </c>
      <c r="L14" s="21"/>
      <c r="M14" s="40"/>
      <c r="N14" s="40"/>
    </row>
    <row r="15" spans="1:14" x14ac:dyDescent="0.25">
      <c r="A15" s="37">
        <f>+'Caracol Criogénica'!A15</f>
        <v>41737</v>
      </c>
      <c r="B15" s="60">
        <v>95.356999999999999</v>
      </c>
      <c r="C15" s="62">
        <v>0.88749999999999996</v>
      </c>
      <c r="D15" s="62">
        <v>0.187</v>
      </c>
      <c r="E15" s="62">
        <v>1.0745</v>
      </c>
      <c r="F15" s="62">
        <v>3.3769999999999998</v>
      </c>
      <c r="G15" s="115">
        <v>257.7482</v>
      </c>
      <c r="H15" s="115">
        <v>0</v>
      </c>
      <c r="I15" s="62">
        <v>38.469799999999999</v>
      </c>
      <c r="J15" s="63">
        <v>50.383699999999997</v>
      </c>
      <c r="K15" s="116">
        <v>0</v>
      </c>
      <c r="L15" s="21"/>
      <c r="M15" s="40"/>
      <c r="N15" s="40"/>
    </row>
    <row r="16" spans="1:14" x14ac:dyDescent="0.25">
      <c r="A16" s="37">
        <f>+'Caracol Criogénica'!A16</f>
        <v>41738</v>
      </c>
      <c r="B16" s="60">
        <v>95.504599999999996</v>
      </c>
      <c r="C16" s="62">
        <v>0.91180000000000005</v>
      </c>
      <c r="D16" s="62">
        <v>0.18440000000000001</v>
      </c>
      <c r="E16" s="62">
        <v>1.0961000000000001</v>
      </c>
      <c r="F16" s="62">
        <v>3.2170000000000001</v>
      </c>
      <c r="G16" s="115">
        <v>252.37899999999999</v>
      </c>
      <c r="H16" s="115">
        <v>0</v>
      </c>
      <c r="I16" s="62">
        <v>38.410800000000002</v>
      </c>
      <c r="J16" s="63">
        <v>50.334400000000002</v>
      </c>
      <c r="K16" s="116">
        <v>7.1800000000000003E-2</v>
      </c>
      <c r="L16" s="21"/>
      <c r="M16" s="40"/>
      <c r="N16" s="40"/>
    </row>
    <row r="17" spans="1:14" x14ac:dyDescent="0.25">
      <c r="A17" s="37">
        <f>+'Caracol Criogénica'!A17</f>
        <v>41739</v>
      </c>
      <c r="B17" s="60">
        <v>95.614999999999995</v>
      </c>
      <c r="C17" s="62">
        <v>0.90859999999999996</v>
      </c>
      <c r="D17" s="62">
        <v>0.18110000000000001</v>
      </c>
      <c r="E17" s="62">
        <v>1.0896999999999999</v>
      </c>
      <c r="F17" s="62">
        <v>3.085</v>
      </c>
      <c r="G17" s="115">
        <v>253.41149999999999</v>
      </c>
      <c r="H17" s="115">
        <v>0</v>
      </c>
      <c r="I17" s="62">
        <v>38.3977</v>
      </c>
      <c r="J17" s="63">
        <v>50.330300000000001</v>
      </c>
      <c r="K17" s="116">
        <v>6.7799999999999999E-2</v>
      </c>
      <c r="L17" s="21"/>
      <c r="M17" s="40"/>
      <c r="N17" s="40"/>
    </row>
    <row r="18" spans="1:14" x14ac:dyDescent="0.25">
      <c r="A18" s="37">
        <f>+'Caracol Criogénica'!A18</f>
        <v>41740</v>
      </c>
      <c r="B18" s="60">
        <v>95.230400000000003</v>
      </c>
      <c r="C18" s="62">
        <v>1.0334000000000001</v>
      </c>
      <c r="D18" s="62">
        <v>0.1953</v>
      </c>
      <c r="E18" s="62">
        <v>1.2287999999999999</v>
      </c>
      <c r="F18" s="62">
        <v>3.3570000000000002</v>
      </c>
      <c r="G18" s="115">
        <v>256.87560000000002</v>
      </c>
      <c r="H18" s="115">
        <v>0</v>
      </c>
      <c r="I18" s="62">
        <v>38.403599999999997</v>
      </c>
      <c r="J18" s="63">
        <v>50.240600000000001</v>
      </c>
      <c r="K18" s="116">
        <v>5.3499999999999999E-2</v>
      </c>
      <c r="L18" s="21"/>
      <c r="M18" s="40"/>
      <c r="N18" s="40"/>
    </row>
    <row r="19" spans="1:14" x14ac:dyDescent="0.25">
      <c r="A19" s="37">
        <f>+'Caracol Criogénica'!A19</f>
        <v>41741</v>
      </c>
      <c r="B19" s="60">
        <v>95.549700000000001</v>
      </c>
      <c r="C19" s="62">
        <v>1.0425</v>
      </c>
      <c r="D19" s="62">
        <v>0.19570000000000001</v>
      </c>
      <c r="E19" s="62">
        <v>1.2382</v>
      </c>
      <c r="F19" s="62">
        <v>3.0419999999999998</v>
      </c>
      <c r="G19" s="115">
        <v>255.83510000000001</v>
      </c>
      <c r="H19" s="115">
        <v>0</v>
      </c>
      <c r="I19" s="62">
        <v>38.301200000000001</v>
      </c>
      <c r="J19" s="63">
        <v>50.175400000000003</v>
      </c>
      <c r="K19" s="116">
        <v>6.3600000000000004E-2</v>
      </c>
      <c r="L19" s="21"/>
      <c r="M19" s="40"/>
      <c r="N19" s="40"/>
    </row>
    <row r="20" spans="1:14" x14ac:dyDescent="0.25">
      <c r="A20" s="37">
        <f>+'Caracol Criogénica'!A20</f>
        <v>41742</v>
      </c>
      <c r="B20" s="60">
        <v>95.245000000000005</v>
      </c>
      <c r="C20" s="62">
        <v>1.0238</v>
      </c>
      <c r="D20" s="62">
        <v>0.20100000000000001</v>
      </c>
      <c r="E20" s="62">
        <v>1.2248000000000001</v>
      </c>
      <c r="F20" s="62">
        <v>3.4</v>
      </c>
      <c r="G20" s="115">
        <v>256.15629999999999</v>
      </c>
      <c r="H20" s="115">
        <v>0</v>
      </c>
      <c r="I20" s="62">
        <v>38.376300000000001</v>
      </c>
      <c r="J20" s="63">
        <v>50.229300000000002</v>
      </c>
      <c r="K20" s="116">
        <v>5.7299999999999997E-2</v>
      </c>
      <c r="L20" s="21"/>
      <c r="M20" s="40"/>
      <c r="N20" s="40"/>
    </row>
    <row r="21" spans="1:14" x14ac:dyDescent="0.25">
      <c r="A21" s="37">
        <f>+'Caracol Criogénica'!A21</f>
        <v>41743</v>
      </c>
      <c r="B21" s="60">
        <v>95.096500000000006</v>
      </c>
      <c r="C21" s="62">
        <v>1.0538000000000001</v>
      </c>
      <c r="D21" s="62">
        <v>0.19900000000000001</v>
      </c>
      <c r="E21" s="62">
        <v>1.2527999999999999</v>
      </c>
      <c r="F21" s="62">
        <v>3.4510000000000001</v>
      </c>
      <c r="G21" s="115">
        <v>249.5744</v>
      </c>
      <c r="H21" s="115">
        <v>0</v>
      </c>
      <c r="I21" s="62">
        <v>38.431100000000001</v>
      </c>
      <c r="J21" s="63">
        <v>50.240699999999997</v>
      </c>
      <c r="K21" s="116">
        <v>0.24390000000000001</v>
      </c>
      <c r="L21" s="21"/>
      <c r="M21" s="40"/>
      <c r="N21" s="40"/>
    </row>
    <row r="22" spans="1:14" x14ac:dyDescent="0.25">
      <c r="A22" s="37">
        <f>+'Caracol Criogénica'!A22</f>
        <v>41744</v>
      </c>
      <c r="B22" s="60">
        <v>95.326700000000002</v>
      </c>
      <c r="C22" s="62">
        <v>1.0561</v>
      </c>
      <c r="D22" s="62">
        <v>0.1744</v>
      </c>
      <c r="E22" s="62">
        <v>1.2304999999999999</v>
      </c>
      <c r="F22" s="62">
        <v>3.1349999999999998</v>
      </c>
      <c r="G22" s="115">
        <v>253.3552</v>
      </c>
      <c r="H22" s="115">
        <v>0</v>
      </c>
      <c r="I22" s="62">
        <v>38.427799999999998</v>
      </c>
      <c r="J22" s="63">
        <v>50.247599999999998</v>
      </c>
      <c r="K22" s="116">
        <v>0.2324</v>
      </c>
      <c r="L22" s="21"/>
      <c r="M22" s="40"/>
      <c r="N22" s="40"/>
    </row>
    <row r="23" spans="1:14" x14ac:dyDescent="0.25">
      <c r="A23" s="37">
        <f>+'Caracol Criogénica'!A23</f>
        <v>41745</v>
      </c>
      <c r="B23" s="60">
        <v>95.2791</v>
      </c>
      <c r="C23" s="62">
        <v>0.92859999999999998</v>
      </c>
      <c r="D23" s="62">
        <v>0.16750000000000001</v>
      </c>
      <c r="E23" s="62">
        <v>1.0960000000000001</v>
      </c>
      <c r="F23" s="62">
        <v>3.3460000000000001</v>
      </c>
      <c r="G23" s="115">
        <v>261.6062</v>
      </c>
      <c r="H23" s="115">
        <v>0</v>
      </c>
      <c r="I23" s="62">
        <v>38.514899999999997</v>
      </c>
      <c r="J23" s="63">
        <v>50.389600000000002</v>
      </c>
      <c r="K23" s="116">
        <v>0.25190000000000001</v>
      </c>
      <c r="L23" s="21"/>
      <c r="M23" s="40"/>
      <c r="N23" s="40"/>
    </row>
    <row r="24" spans="1:14" x14ac:dyDescent="0.25">
      <c r="A24" s="37">
        <f>+'Caracol Criogénica'!A24</f>
        <v>41746</v>
      </c>
      <c r="B24" s="60">
        <v>95.185299999999998</v>
      </c>
      <c r="C24" s="62">
        <v>0.99050000000000005</v>
      </c>
      <c r="D24" s="62">
        <v>0.18210000000000001</v>
      </c>
      <c r="E24" s="62">
        <v>1.1726000000000001</v>
      </c>
      <c r="F24" s="62">
        <v>3.456</v>
      </c>
      <c r="G24" s="115">
        <v>258.81020000000001</v>
      </c>
      <c r="H24" s="115">
        <v>0</v>
      </c>
      <c r="I24" s="62">
        <v>38.451599999999999</v>
      </c>
      <c r="J24" s="63">
        <v>50.303899999999999</v>
      </c>
      <c r="K24" s="116">
        <v>6.3100000000000003E-2</v>
      </c>
      <c r="L24" s="21"/>
      <c r="M24" s="40"/>
      <c r="N24" s="40"/>
    </row>
    <row r="25" spans="1:14" x14ac:dyDescent="0.25">
      <c r="A25" s="37">
        <f>+'Caracol Criogénica'!A25</f>
        <v>41747</v>
      </c>
      <c r="B25" s="60">
        <v>95.346299999999999</v>
      </c>
      <c r="C25" s="62">
        <v>1.004</v>
      </c>
      <c r="D25" s="62">
        <v>0.17749999999999999</v>
      </c>
      <c r="E25" s="62">
        <v>1.1815</v>
      </c>
      <c r="F25" s="62">
        <v>3.2639999999999998</v>
      </c>
      <c r="G25" s="115">
        <v>254.91130000000001</v>
      </c>
      <c r="H25" s="115">
        <v>0</v>
      </c>
      <c r="I25" s="62">
        <v>38.4129</v>
      </c>
      <c r="J25" s="63">
        <v>50.274500000000003</v>
      </c>
      <c r="K25" s="116">
        <v>4.4699999999999997E-2</v>
      </c>
      <c r="L25" s="21"/>
      <c r="M25" s="40"/>
      <c r="N25" s="40"/>
    </row>
    <row r="26" spans="1:14" x14ac:dyDescent="0.25">
      <c r="A26" s="37">
        <f>+'Caracol Criogénica'!A26</f>
        <v>41748</v>
      </c>
      <c r="B26" s="60">
        <v>95.380300000000005</v>
      </c>
      <c r="C26" s="62">
        <v>1.0455000000000001</v>
      </c>
      <c r="D26" s="62">
        <v>0.17249999999999999</v>
      </c>
      <c r="E26" s="62">
        <v>1.2179</v>
      </c>
      <c r="F26" s="62">
        <v>3.15</v>
      </c>
      <c r="G26" s="115">
        <v>257.11959999999999</v>
      </c>
      <c r="H26" s="115">
        <v>0</v>
      </c>
      <c r="I26" s="62">
        <v>38.3979</v>
      </c>
      <c r="J26" s="63">
        <v>50.239100000000001</v>
      </c>
      <c r="K26" s="116">
        <v>3.7600000000000001E-2</v>
      </c>
      <c r="L26" s="21"/>
      <c r="M26" s="40"/>
      <c r="N26" s="40"/>
    </row>
    <row r="27" spans="1:14" x14ac:dyDescent="0.25">
      <c r="A27" s="37">
        <f>+'Caracol Criogénica'!A27</f>
        <v>41749</v>
      </c>
      <c r="B27" s="60">
        <v>95.540499999999994</v>
      </c>
      <c r="C27" s="62">
        <v>0.96060000000000001</v>
      </c>
      <c r="D27" s="62">
        <v>0.17519999999999999</v>
      </c>
      <c r="E27" s="62">
        <v>1.1357999999999999</v>
      </c>
      <c r="F27" s="62">
        <v>3.0750000000000002</v>
      </c>
      <c r="G27" s="115">
        <v>259.94580000000002</v>
      </c>
      <c r="H27" s="115">
        <v>0</v>
      </c>
      <c r="I27" s="62">
        <v>38.401000000000003</v>
      </c>
      <c r="J27" s="63">
        <v>50.298699999999997</v>
      </c>
      <c r="K27" s="116">
        <v>2.93E-2</v>
      </c>
      <c r="L27" s="21"/>
      <c r="M27" s="40"/>
      <c r="N27" s="40"/>
    </row>
    <row r="28" spans="1:14" x14ac:dyDescent="0.25">
      <c r="A28" s="37">
        <f>+'Caracol Criogénica'!A28</f>
        <v>41750</v>
      </c>
      <c r="B28" s="60">
        <v>95.417500000000004</v>
      </c>
      <c r="C28" s="62">
        <v>0.97109999999999996</v>
      </c>
      <c r="D28" s="62">
        <v>0.1699</v>
      </c>
      <c r="E28" s="62">
        <v>1.141</v>
      </c>
      <c r="F28" s="62">
        <v>3.165</v>
      </c>
      <c r="G28" s="115">
        <v>257.61309999999997</v>
      </c>
      <c r="H28" s="115">
        <v>0</v>
      </c>
      <c r="I28" s="62">
        <v>38.4422</v>
      </c>
      <c r="J28" s="63">
        <v>50.317100000000003</v>
      </c>
      <c r="K28" s="116">
        <v>0.02</v>
      </c>
      <c r="L28" s="21"/>
      <c r="M28" s="40"/>
      <c r="N28" s="40"/>
    </row>
    <row r="29" spans="1:14" x14ac:dyDescent="0.25">
      <c r="A29" s="37">
        <f>+'Caracol Criogénica'!A29</f>
        <v>41751</v>
      </c>
      <c r="B29" s="60">
        <v>94.930899999999994</v>
      </c>
      <c r="C29" s="62">
        <v>0.94620000000000004</v>
      </c>
      <c r="D29" s="62">
        <v>0.16980000000000001</v>
      </c>
      <c r="E29" s="62">
        <v>1.1160000000000001</v>
      </c>
      <c r="F29" s="62">
        <v>3.6709999999999998</v>
      </c>
      <c r="G29" s="115">
        <v>259.32470000000001</v>
      </c>
      <c r="H29" s="115">
        <v>0</v>
      </c>
      <c r="I29" s="62">
        <v>38.594700000000003</v>
      </c>
      <c r="J29" s="63">
        <v>50.421799999999998</v>
      </c>
      <c r="K29" s="116">
        <v>1.43E-2</v>
      </c>
      <c r="L29" s="21"/>
      <c r="M29" s="40"/>
      <c r="N29" s="40"/>
    </row>
    <row r="30" spans="1:14" x14ac:dyDescent="0.25">
      <c r="A30" s="37">
        <f>+'Caracol Criogénica'!A30</f>
        <v>41752</v>
      </c>
      <c r="B30" s="60">
        <v>94.9208</v>
      </c>
      <c r="C30" s="62">
        <v>0.96479999999999999</v>
      </c>
      <c r="D30" s="62">
        <v>0.17899999999999999</v>
      </c>
      <c r="E30" s="62">
        <v>1.1438999999999999</v>
      </c>
      <c r="F30" s="62">
        <v>3.7210000000000001</v>
      </c>
      <c r="G30" s="115">
        <v>256.45519999999999</v>
      </c>
      <c r="H30" s="115">
        <v>0</v>
      </c>
      <c r="I30" s="62">
        <v>38.5548</v>
      </c>
      <c r="J30" s="63">
        <v>50.382199999999997</v>
      </c>
      <c r="K30" s="116">
        <v>1.49E-2</v>
      </c>
      <c r="L30" s="21"/>
      <c r="M30" s="40"/>
      <c r="N30" s="40"/>
    </row>
    <row r="31" spans="1:14" x14ac:dyDescent="0.25">
      <c r="A31" s="37">
        <f>+'Caracol Criogénica'!A31</f>
        <v>41753</v>
      </c>
      <c r="B31" s="60">
        <v>95.069000000000003</v>
      </c>
      <c r="C31" s="62">
        <v>0.93679999999999997</v>
      </c>
      <c r="D31" s="62">
        <v>0.1787</v>
      </c>
      <c r="E31" s="62">
        <v>1.1154999999999999</v>
      </c>
      <c r="F31" s="62">
        <v>3.589</v>
      </c>
      <c r="G31" s="115">
        <v>254.35939999999999</v>
      </c>
      <c r="H31" s="115">
        <v>5.9999999999999995E-4</v>
      </c>
      <c r="I31" s="62">
        <v>38.539299999999997</v>
      </c>
      <c r="J31" s="63">
        <v>50.392899999999997</v>
      </c>
      <c r="K31" s="116">
        <v>2.0199999999999999E-2</v>
      </c>
      <c r="L31" s="21"/>
      <c r="M31" s="40"/>
      <c r="N31" s="40"/>
    </row>
    <row r="32" spans="1:14" x14ac:dyDescent="0.25">
      <c r="A32" s="37">
        <f>+'Caracol Criogénica'!A32</f>
        <v>41754</v>
      </c>
      <c r="B32" s="60">
        <v>95.198899999999995</v>
      </c>
      <c r="C32" s="62">
        <v>0.99909999999999999</v>
      </c>
      <c r="D32" s="62">
        <v>0.19159999999999999</v>
      </c>
      <c r="E32" s="62">
        <v>1.1907000000000001</v>
      </c>
      <c r="F32" s="62">
        <v>3.452</v>
      </c>
      <c r="G32" s="115">
        <v>254.97239999999999</v>
      </c>
      <c r="H32" s="115">
        <v>0</v>
      </c>
      <c r="I32" s="62">
        <v>38.425600000000003</v>
      </c>
      <c r="J32" s="63">
        <v>50.279000000000003</v>
      </c>
      <c r="K32" s="116">
        <v>2.5899999999999999E-2</v>
      </c>
      <c r="L32" s="21"/>
      <c r="M32" s="40"/>
      <c r="N32" s="40"/>
    </row>
    <row r="33" spans="1:14" x14ac:dyDescent="0.25">
      <c r="A33" s="37">
        <f>+'Caracol Criogénica'!A33</f>
        <v>41755</v>
      </c>
      <c r="B33" s="60">
        <v>95.778000000000006</v>
      </c>
      <c r="C33" s="62">
        <v>0.97299999999999998</v>
      </c>
      <c r="D33" s="62">
        <v>0.18310000000000001</v>
      </c>
      <c r="E33" s="62">
        <v>1.1561999999999999</v>
      </c>
      <c r="F33" s="62">
        <v>2.8570000000000002</v>
      </c>
      <c r="G33" s="115">
        <v>253.7619</v>
      </c>
      <c r="H33" s="115">
        <v>0</v>
      </c>
      <c r="I33" s="62">
        <v>38.3063</v>
      </c>
      <c r="J33" s="63">
        <v>50.232100000000003</v>
      </c>
      <c r="K33" s="116">
        <v>1.6799999999999999E-2</v>
      </c>
      <c r="L33" s="21"/>
      <c r="M33" s="40"/>
      <c r="N33" s="40"/>
    </row>
    <row r="34" spans="1:14" x14ac:dyDescent="0.25">
      <c r="A34" s="37">
        <f>+'Caracol Criogénica'!A34</f>
        <v>41756</v>
      </c>
      <c r="B34" s="60">
        <v>95.608800000000002</v>
      </c>
      <c r="C34" s="62">
        <v>1.0101</v>
      </c>
      <c r="D34" s="62">
        <v>0.18340000000000001</v>
      </c>
      <c r="E34" s="62">
        <v>1.1935</v>
      </c>
      <c r="F34" s="62">
        <v>2.9660000000000002</v>
      </c>
      <c r="G34" s="115">
        <v>257.21010000000001</v>
      </c>
      <c r="H34" s="115">
        <v>0</v>
      </c>
      <c r="I34" s="62">
        <v>38.345399999999998</v>
      </c>
      <c r="J34" s="63">
        <v>50.228499999999997</v>
      </c>
      <c r="K34" s="116">
        <v>2.5899999999999999E-2</v>
      </c>
      <c r="L34" s="21"/>
      <c r="M34" s="40"/>
      <c r="N34" s="40"/>
    </row>
    <row r="35" spans="1:14" x14ac:dyDescent="0.25">
      <c r="A35" s="37">
        <f>+'Caracol Criogénica'!A35</f>
        <v>41757</v>
      </c>
      <c r="B35" s="60">
        <v>95.149199999999993</v>
      </c>
      <c r="C35" s="62">
        <v>0.91439999999999999</v>
      </c>
      <c r="D35" s="62">
        <v>0.1827</v>
      </c>
      <c r="E35" s="62">
        <v>1.0971</v>
      </c>
      <c r="F35" s="62">
        <v>3.5609999999999999</v>
      </c>
      <c r="G35" s="115">
        <v>257.49329999999998</v>
      </c>
      <c r="H35" s="115">
        <v>0</v>
      </c>
      <c r="I35" s="62">
        <v>38.514299999999999</v>
      </c>
      <c r="J35" s="63">
        <v>50.386600000000001</v>
      </c>
      <c r="K35" s="116">
        <v>1.7000000000000001E-2</v>
      </c>
      <c r="L35" s="21"/>
      <c r="M35" s="40"/>
      <c r="N35" s="40"/>
    </row>
    <row r="36" spans="1:14" x14ac:dyDescent="0.25">
      <c r="A36" s="37">
        <f>+'Caracol Criogénica'!A36</f>
        <v>41758</v>
      </c>
      <c r="B36" s="60">
        <v>95.006299999999996</v>
      </c>
      <c r="C36" s="62">
        <v>0.92379999999999995</v>
      </c>
      <c r="D36" s="62">
        <v>0.184</v>
      </c>
      <c r="E36" s="62">
        <v>1.1077999999999999</v>
      </c>
      <c r="F36" s="62">
        <v>3.661</v>
      </c>
      <c r="G36" s="115">
        <v>255.74870000000001</v>
      </c>
      <c r="H36" s="115">
        <v>0</v>
      </c>
      <c r="I36" s="62">
        <v>38.555999999999997</v>
      </c>
      <c r="J36" s="63">
        <v>50.409199999999998</v>
      </c>
      <c r="K36" s="116">
        <v>3.5999999999999999E-3</v>
      </c>
      <c r="L36" s="21"/>
      <c r="M36" s="40"/>
      <c r="N36" s="40"/>
    </row>
    <row r="37" spans="1:14" ht="15.75" thickBot="1" x14ac:dyDescent="0.3">
      <c r="A37" s="37">
        <f>+'Caracol Criogénica'!A37</f>
        <v>41759</v>
      </c>
      <c r="B37" s="60">
        <v>95.320700000000002</v>
      </c>
      <c r="C37" s="62">
        <v>0.81810000000000005</v>
      </c>
      <c r="D37" s="62">
        <v>0.18140000000000001</v>
      </c>
      <c r="E37" s="62">
        <v>0.99950000000000006</v>
      </c>
      <c r="F37" s="62">
        <v>3.391</v>
      </c>
      <c r="G37" s="115">
        <v>253.06440000000001</v>
      </c>
      <c r="H37" s="115">
        <v>0</v>
      </c>
      <c r="I37" s="62">
        <v>38.561</v>
      </c>
      <c r="J37" s="63">
        <v>50.4863</v>
      </c>
      <c r="K37" s="116">
        <v>8.0000000000000004E-4</v>
      </c>
      <c r="L37" s="21"/>
      <c r="M37" s="40"/>
      <c r="N37" s="40"/>
    </row>
    <row r="38" spans="1:14" x14ac:dyDescent="0.25">
      <c r="A38" s="180" t="s">
        <v>18</v>
      </c>
      <c r="B38" s="180"/>
      <c r="C38" s="180"/>
      <c r="D38" s="180"/>
      <c r="E38" s="180"/>
      <c r="F38" s="180"/>
      <c r="G38" s="180"/>
      <c r="H38" s="180"/>
      <c r="I38" s="180"/>
      <c r="J38" s="180"/>
      <c r="K38" s="180"/>
      <c r="L38" s="5"/>
      <c r="M38" s="5"/>
      <c r="N38" s="5"/>
    </row>
    <row r="39" spans="1:14" ht="6.75" customHeight="1" thickBo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14" x14ac:dyDescent="0.25">
      <c r="A40" s="7" t="s">
        <v>19</v>
      </c>
      <c r="B40" s="8">
        <f t="shared" ref="B40:K40" si="0">+MIN(B8:B37)</f>
        <v>94.9208</v>
      </c>
      <c r="C40" s="8">
        <f t="shared" si="0"/>
        <v>0.81810000000000005</v>
      </c>
      <c r="D40" s="8">
        <f t="shared" si="0"/>
        <v>0.16750000000000001</v>
      </c>
      <c r="E40" s="8">
        <f t="shared" si="0"/>
        <v>0.99950000000000006</v>
      </c>
      <c r="F40" s="8">
        <f t="shared" si="0"/>
        <v>2.004</v>
      </c>
      <c r="G40" s="8">
        <f t="shared" si="0"/>
        <v>249.5744</v>
      </c>
      <c r="H40" s="8">
        <f t="shared" si="0"/>
        <v>0</v>
      </c>
      <c r="I40" s="8">
        <f t="shared" si="0"/>
        <v>38.118000000000002</v>
      </c>
      <c r="J40" s="8">
        <f t="shared" si="0"/>
        <v>50.1753</v>
      </c>
      <c r="K40" s="30">
        <f t="shared" si="0"/>
        <v>0</v>
      </c>
      <c r="L40" s="9"/>
      <c r="M40" s="22">
        <f>+MIN(M8:M37)</f>
        <v>0</v>
      </c>
      <c r="N40" s="23">
        <f>+MIN(N8:N37)</f>
        <v>0</v>
      </c>
    </row>
    <row r="41" spans="1:14" x14ac:dyDescent="0.25">
      <c r="A41" s="10" t="s">
        <v>20</v>
      </c>
      <c r="B41" s="11">
        <f t="shared" ref="B41:K41" si="1">+IF(ISERROR(AVERAGE(B8:B37)),"",AVERAGE(B8:B37))</f>
        <v>95.481436666666667</v>
      </c>
      <c r="C41" s="11">
        <f t="shared" si="1"/>
        <v>0.95848000000000011</v>
      </c>
      <c r="D41" s="11">
        <f t="shared" si="1"/>
        <v>0.18338666666666667</v>
      </c>
      <c r="E41" s="11">
        <f t="shared" si="1"/>
        <v>1.1418699999999997</v>
      </c>
      <c r="F41" s="11">
        <f t="shared" si="1"/>
        <v>3.1535333333333337</v>
      </c>
      <c r="G41" s="11">
        <f t="shared" si="1"/>
        <v>256.34336333333334</v>
      </c>
      <c r="H41" s="11">
        <f t="shared" si="1"/>
        <v>1.9999999999999998E-5</v>
      </c>
      <c r="I41" s="11">
        <f t="shared" si="1"/>
        <v>38.404113333333335</v>
      </c>
      <c r="J41" s="11">
        <f t="shared" si="1"/>
        <v>50.298026666666672</v>
      </c>
      <c r="K41" s="31">
        <f t="shared" si="1"/>
        <v>0.10741666666666667</v>
      </c>
      <c r="L41" s="9"/>
      <c r="M41" s="24" t="str">
        <f>+IF(ISERROR(AVERAGE(M8:M37)),"",AVERAGE(M8:M37))</f>
        <v/>
      </c>
      <c r="N41" s="25" t="str">
        <f>+IF(ISERROR(AVERAGE(N8:N37)),"",AVERAGE(N8:N37))</f>
        <v/>
      </c>
    </row>
    <row r="42" spans="1:14" x14ac:dyDescent="0.25">
      <c r="A42" s="12" t="s">
        <v>21</v>
      </c>
      <c r="B42" s="13">
        <f t="shared" ref="B42:K42" si="2">+MAX(B8:B37)</f>
        <v>96.705399999999997</v>
      </c>
      <c r="C42" s="13">
        <f t="shared" si="2"/>
        <v>1.0561</v>
      </c>
      <c r="D42" s="13">
        <f t="shared" si="2"/>
        <v>0.20100000000000001</v>
      </c>
      <c r="E42" s="13">
        <f t="shared" si="2"/>
        <v>1.2527999999999999</v>
      </c>
      <c r="F42" s="13">
        <f t="shared" si="2"/>
        <v>3.7210000000000001</v>
      </c>
      <c r="G42" s="65">
        <f t="shared" si="2"/>
        <v>261.6062</v>
      </c>
      <c r="H42" s="13">
        <f t="shared" si="2"/>
        <v>5.9999999999999995E-4</v>
      </c>
      <c r="I42" s="13">
        <f t="shared" si="2"/>
        <v>38.594700000000003</v>
      </c>
      <c r="J42" s="13">
        <f t="shared" si="2"/>
        <v>50.4863</v>
      </c>
      <c r="K42" s="32">
        <f t="shared" si="2"/>
        <v>1.2161</v>
      </c>
      <c r="L42" s="9"/>
      <c r="M42" s="26">
        <f>+MAX(M8:M37)</f>
        <v>0</v>
      </c>
      <c r="N42" s="27">
        <f>+MAX(N8:N37)</f>
        <v>0</v>
      </c>
    </row>
    <row r="43" spans="1:14" ht="15.75" thickBot="1" x14ac:dyDescent="0.3">
      <c r="A43" s="14" t="s">
        <v>22</v>
      </c>
      <c r="B43" s="18">
        <f t="shared" ref="B43:K43" si="3">IF(ISERROR(STDEV(B8:B37)),"",STDEV(B8:B37))</f>
        <v>0.42457481407536013</v>
      </c>
      <c r="C43" s="18">
        <f t="shared" si="3"/>
        <v>6.1526251195785503E-2</v>
      </c>
      <c r="D43" s="18">
        <f t="shared" si="3"/>
        <v>8.593491255247953E-3</v>
      </c>
      <c r="E43" s="18">
        <f t="shared" si="3"/>
        <v>6.4321129418373632E-2</v>
      </c>
      <c r="F43" s="18">
        <f t="shared" si="3"/>
        <v>0.41122229355014445</v>
      </c>
      <c r="G43" s="18">
        <f t="shared" si="3"/>
        <v>2.5874515568323284</v>
      </c>
      <c r="H43" s="18">
        <f t="shared" si="3"/>
        <v>1.0954451150103321E-4</v>
      </c>
      <c r="I43" s="18">
        <f t="shared" si="3"/>
        <v>0.11455713446778937</v>
      </c>
      <c r="J43" s="18">
        <f t="shared" si="3"/>
        <v>8.0888108896916638E-2</v>
      </c>
      <c r="K43" s="33">
        <f t="shared" si="3"/>
        <v>0.24480499781259155</v>
      </c>
      <c r="L43" s="9"/>
      <c r="M43" s="28" t="str">
        <f>IF(ISERROR(STDEV(M8:M37)),"",STDEV(M8:M37))</f>
        <v/>
      </c>
      <c r="N43" s="29" t="str">
        <f>IF(ISERROR(STDEV(N8:N37)),"",STDEV(N8:N37))</f>
        <v/>
      </c>
    </row>
    <row r="44" spans="1:14" ht="8.25" customHeight="1" x14ac:dyDescent="0.25">
      <c r="A44" s="15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</row>
    <row r="45" spans="1:14" x14ac:dyDescent="0.25">
      <c r="A45" s="17" t="s">
        <v>23</v>
      </c>
      <c r="B45" s="181"/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3"/>
    </row>
    <row r="46" spans="1:14" x14ac:dyDescent="0.25">
      <c r="A46" s="15"/>
      <c r="B46" s="184"/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6"/>
    </row>
    <row r="47" spans="1:14" x14ac:dyDescent="0.25">
      <c r="A47" s="15"/>
      <c r="B47" s="184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6"/>
    </row>
    <row r="48" spans="1:14" x14ac:dyDescent="0.25">
      <c r="A48" s="15"/>
      <c r="B48" s="184"/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6"/>
    </row>
    <row r="49" spans="1:14" x14ac:dyDescent="0.25">
      <c r="A49" s="15"/>
      <c r="B49" s="187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9"/>
    </row>
  </sheetData>
  <protectedRanges>
    <protectedRange sqref="A5:L5 A3:B4 L4" name="Rango1"/>
    <protectedRange sqref="C4:K4" name="Rango1_1"/>
    <protectedRange sqref="C3:L3" name="Rango1_2"/>
  </protectedRanges>
  <mergeCells count="9">
    <mergeCell ref="A1:N1"/>
    <mergeCell ref="C3:N3"/>
    <mergeCell ref="C4:N4"/>
    <mergeCell ref="B45:N49"/>
    <mergeCell ref="A38:K38"/>
    <mergeCell ref="A3:B3"/>
    <mergeCell ref="A4:B4"/>
    <mergeCell ref="A5:B5"/>
    <mergeCell ref="C5:D5"/>
  </mergeCells>
  <dataValidations count="3">
    <dataValidation type="decimal" allowBlank="1" showInputMessage="1" showErrorMessage="1" errorTitle="Error" error="El valor deberá estar entre 0 y 100" sqref="B8:F37 N8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8:A37">
      <formula1>40909</formula1>
    </dataValidation>
    <dataValidation type="list" allowBlank="1" showInputMessage="1" showErrorMessage="1" sqref="C5:D5">
      <formula1>regiones</formula1>
    </dataValidation>
  </dataValidations>
  <printOptions horizontalCentered="1" verticalCentered="1"/>
  <pageMargins left="0.70866141732283472" right="0.70866141732283472" top="0.43" bottom="0.47" header="0.31496062992125984" footer="0.31496062992125984"/>
  <pageSetup scale="72" orientation="landscape" horizontalDpi="300" verticalDpi="300" r:id="rId1"/>
  <ignoredErrors>
    <ignoredError sqref="B40:N43 A8:A9 A10:A37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showGridLines="0" view="pageBreakPreview" topLeftCell="A10" zoomScale="60" zoomScaleNormal="100" workbookViewId="0">
      <selection activeCell="M21" sqref="M21"/>
    </sheetView>
  </sheetViews>
  <sheetFormatPr baseColWidth="10" defaultRowHeight="15" x14ac:dyDescent="0.25"/>
  <sheetData>
    <row r="1" spans="1:14" ht="32.25" customHeight="1" x14ac:dyDescent="0.25">
      <c r="A1" s="205" t="s">
        <v>28</v>
      </c>
      <c r="B1" s="206"/>
      <c r="C1" s="206"/>
      <c r="D1" s="206"/>
      <c r="E1" s="206"/>
      <c r="F1" s="206"/>
      <c r="G1" s="206"/>
      <c r="H1" s="206"/>
      <c r="I1" s="206"/>
      <c r="J1" s="206"/>
      <c r="K1" s="207"/>
    </row>
    <row r="2" spans="1:14" x14ac:dyDescent="0.25">
      <c r="A2" s="194" t="s">
        <v>1</v>
      </c>
      <c r="B2" s="208"/>
      <c r="C2" s="195" t="s">
        <v>27</v>
      </c>
      <c r="D2" s="195"/>
      <c r="E2" s="195"/>
      <c r="F2" s="195"/>
      <c r="G2" s="195"/>
      <c r="H2" s="195"/>
      <c r="I2" s="195"/>
      <c r="J2" s="195"/>
      <c r="K2" s="195"/>
    </row>
    <row r="3" spans="1:14" x14ac:dyDescent="0.25">
      <c r="A3" s="194" t="s">
        <v>2</v>
      </c>
      <c r="B3" s="208"/>
      <c r="C3" s="195" t="s">
        <v>25</v>
      </c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</row>
    <row r="4" spans="1:14" x14ac:dyDescent="0.25">
      <c r="A4" s="194" t="s">
        <v>3</v>
      </c>
      <c r="B4" s="194"/>
      <c r="C4" s="195" t="s">
        <v>4</v>
      </c>
      <c r="D4" s="195"/>
      <c r="E4" s="34"/>
      <c r="F4" s="34"/>
      <c r="G4" s="34"/>
      <c r="H4" s="34"/>
      <c r="I4" s="34"/>
      <c r="J4" s="34"/>
      <c r="K4" s="34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42" t="s">
        <v>5</v>
      </c>
      <c r="B6" s="43" t="s">
        <v>6</v>
      </c>
      <c r="C6" s="43" t="s">
        <v>7</v>
      </c>
      <c r="D6" s="43" t="s">
        <v>8</v>
      </c>
      <c r="E6" s="44" t="s">
        <v>9</v>
      </c>
      <c r="F6" s="43" t="s">
        <v>10</v>
      </c>
      <c r="G6" s="43" t="s">
        <v>11</v>
      </c>
      <c r="H6" s="43" t="s">
        <v>12</v>
      </c>
      <c r="I6" s="43" t="s">
        <v>13</v>
      </c>
      <c r="J6" s="43" t="s">
        <v>14</v>
      </c>
      <c r="K6" s="71" t="s">
        <v>15</v>
      </c>
    </row>
    <row r="7" spans="1:14" x14ac:dyDescent="0.25">
      <c r="A7" s="45">
        <v>41730</v>
      </c>
      <c r="B7" s="46"/>
      <c r="C7" s="47"/>
      <c r="D7" s="47"/>
      <c r="E7" s="47"/>
      <c r="F7" s="48"/>
      <c r="G7" s="124">
        <v>260.4846</v>
      </c>
      <c r="H7" s="125">
        <v>0</v>
      </c>
      <c r="I7" s="117"/>
      <c r="J7" s="118"/>
      <c r="K7" s="127">
        <v>1.9746999999999999</v>
      </c>
    </row>
    <row r="8" spans="1:14" x14ac:dyDescent="0.25">
      <c r="A8" s="49">
        <f>+A7+1</f>
        <v>41731</v>
      </c>
      <c r="B8" s="50"/>
      <c r="C8" s="41"/>
      <c r="D8" s="41"/>
      <c r="E8" s="41"/>
      <c r="F8" s="51"/>
      <c r="G8" s="123">
        <v>262.12880000000001</v>
      </c>
      <c r="H8" s="126">
        <v>0</v>
      </c>
      <c r="I8" s="119"/>
      <c r="J8" s="120"/>
      <c r="K8" s="128">
        <v>1.0336000000000001</v>
      </c>
    </row>
    <row r="9" spans="1:14" x14ac:dyDescent="0.25">
      <c r="A9" s="49">
        <f>+A8+1</f>
        <v>41732</v>
      </c>
      <c r="B9" s="50"/>
      <c r="C9" s="41"/>
      <c r="D9" s="41"/>
      <c r="E9" s="41"/>
      <c r="F9" s="51"/>
      <c r="G9" s="123">
        <v>258.77789999999999</v>
      </c>
      <c r="H9" s="126">
        <v>0</v>
      </c>
      <c r="I9" s="119"/>
      <c r="J9" s="120"/>
      <c r="K9" s="128">
        <v>2.5600000000000001E-2</v>
      </c>
    </row>
    <row r="10" spans="1:14" x14ac:dyDescent="0.25">
      <c r="A10" s="49">
        <f>+A9+1</f>
        <v>41733</v>
      </c>
      <c r="B10" s="50"/>
      <c r="C10" s="41"/>
      <c r="D10" s="41"/>
      <c r="E10" s="41"/>
      <c r="F10" s="51"/>
      <c r="G10" s="123">
        <v>258.97550000000001</v>
      </c>
      <c r="H10" s="126">
        <v>0</v>
      </c>
      <c r="I10" s="119"/>
      <c r="J10" s="120"/>
      <c r="K10" s="128">
        <v>0</v>
      </c>
    </row>
    <row r="11" spans="1:14" x14ac:dyDescent="0.25">
      <c r="A11" s="49">
        <f t="shared" ref="A11:A36" si="0">+A10+1</f>
        <v>41734</v>
      </c>
      <c r="B11" s="50"/>
      <c r="C11" s="41"/>
      <c r="D11" s="41"/>
      <c r="E11" s="41"/>
      <c r="F11" s="51"/>
      <c r="G11" s="123">
        <v>266.29880000000003</v>
      </c>
      <c r="H11" s="126">
        <v>2.29E-2</v>
      </c>
      <c r="I11" s="119"/>
      <c r="J11" s="120"/>
      <c r="K11" s="128">
        <v>0</v>
      </c>
    </row>
    <row r="12" spans="1:14" x14ac:dyDescent="0.25">
      <c r="A12" s="49">
        <f t="shared" si="0"/>
        <v>41735</v>
      </c>
      <c r="B12" s="50"/>
      <c r="C12" s="41"/>
      <c r="D12" s="41"/>
      <c r="E12" s="41"/>
      <c r="F12" s="51"/>
      <c r="G12" s="123">
        <v>259.26929999999999</v>
      </c>
      <c r="H12" s="126">
        <v>0</v>
      </c>
      <c r="I12" s="119"/>
      <c r="J12" s="120"/>
      <c r="K12" s="128">
        <v>0</v>
      </c>
    </row>
    <row r="13" spans="1:14" x14ac:dyDescent="0.25">
      <c r="A13" s="49">
        <f t="shared" si="0"/>
        <v>41736</v>
      </c>
      <c r="B13" s="50"/>
      <c r="C13" s="41"/>
      <c r="D13" s="41"/>
      <c r="E13" s="41"/>
      <c r="F13" s="51"/>
      <c r="G13" s="123">
        <v>260.95190000000002</v>
      </c>
      <c r="H13" s="126">
        <v>0</v>
      </c>
      <c r="I13" s="119"/>
      <c r="J13" s="120"/>
      <c r="K13" s="128">
        <v>0</v>
      </c>
    </row>
    <row r="14" spans="1:14" x14ac:dyDescent="0.25">
      <c r="A14" s="49">
        <f t="shared" si="0"/>
        <v>41737</v>
      </c>
      <c r="B14" s="50"/>
      <c r="C14" s="41"/>
      <c r="D14" s="41"/>
      <c r="E14" s="41"/>
      <c r="F14" s="51"/>
      <c r="G14" s="123">
        <v>259.84129999999999</v>
      </c>
      <c r="H14" s="126">
        <v>0</v>
      </c>
      <c r="I14" s="119"/>
      <c r="J14" s="120"/>
      <c r="K14" s="128">
        <v>0</v>
      </c>
    </row>
    <row r="15" spans="1:14" x14ac:dyDescent="0.25">
      <c r="A15" s="49">
        <f t="shared" si="0"/>
        <v>41738</v>
      </c>
      <c r="B15" s="50"/>
      <c r="C15" s="41"/>
      <c r="D15" s="41"/>
      <c r="E15" s="41"/>
      <c r="F15" s="51"/>
      <c r="G15" s="123">
        <v>257.91590000000002</v>
      </c>
      <c r="H15" s="126">
        <v>0</v>
      </c>
      <c r="I15" s="119"/>
      <c r="J15" s="120"/>
      <c r="K15" s="128">
        <v>0.40460000000000002</v>
      </c>
    </row>
    <row r="16" spans="1:14" x14ac:dyDescent="0.25">
      <c r="A16" s="49">
        <f t="shared" si="0"/>
        <v>41739</v>
      </c>
      <c r="B16" s="50"/>
      <c r="C16" s="41"/>
      <c r="D16" s="41"/>
      <c r="E16" s="41"/>
      <c r="F16" s="51"/>
      <c r="G16" s="123">
        <v>256.28919999999999</v>
      </c>
      <c r="H16" s="126">
        <v>0</v>
      </c>
      <c r="I16" s="119"/>
      <c r="J16" s="120"/>
      <c r="K16" s="128">
        <v>0.15129999999999999</v>
      </c>
    </row>
    <row r="17" spans="1:11" x14ac:dyDescent="0.25">
      <c r="A17" s="49">
        <f t="shared" si="0"/>
        <v>41740</v>
      </c>
      <c r="B17" s="50"/>
      <c r="C17" s="41"/>
      <c r="D17" s="41"/>
      <c r="E17" s="41"/>
      <c r="F17" s="51"/>
      <c r="G17" s="123">
        <v>259.58240000000001</v>
      </c>
      <c r="H17" s="126">
        <v>0</v>
      </c>
      <c r="I17" s="119"/>
      <c r="J17" s="120"/>
      <c r="K17" s="128">
        <v>0.105</v>
      </c>
    </row>
    <row r="18" spans="1:11" x14ac:dyDescent="0.25">
      <c r="A18" s="49">
        <f t="shared" si="0"/>
        <v>41741</v>
      </c>
      <c r="B18" s="50"/>
      <c r="C18" s="41"/>
      <c r="D18" s="41"/>
      <c r="E18" s="41"/>
      <c r="F18" s="51"/>
      <c r="G18" s="123">
        <v>260.11540000000002</v>
      </c>
      <c r="H18" s="126">
        <v>0</v>
      </c>
      <c r="I18" s="119"/>
      <c r="J18" s="120"/>
      <c r="K18" s="128">
        <v>0.18310000000000001</v>
      </c>
    </row>
    <row r="19" spans="1:11" x14ac:dyDescent="0.25">
      <c r="A19" s="49">
        <f t="shared" si="0"/>
        <v>41742</v>
      </c>
      <c r="B19" s="50"/>
      <c r="C19" s="41"/>
      <c r="D19" s="41"/>
      <c r="E19" s="41"/>
      <c r="F19" s="51"/>
      <c r="G19" s="123">
        <v>258.43869999999998</v>
      </c>
      <c r="H19" s="126">
        <v>0</v>
      </c>
      <c r="I19" s="119"/>
      <c r="J19" s="120"/>
      <c r="K19" s="128">
        <v>0.1249</v>
      </c>
    </row>
    <row r="20" spans="1:11" x14ac:dyDescent="0.25">
      <c r="A20" s="49">
        <f t="shared" si="0"/>
        <v>41743</v>
      </c>
      <c r="B20" s="50"/>
      <c r="C20" s="41"/>
      <c r="D20" s="41"/>
      <c r="E20" s="41"/>
      <c r="F20" s="51"/>
      <c r="G20" s="123">
        <v>258.0752</v>
      </c>
      <c r="H20" s="126">
        <v>0</v>
      </c>
      <c r="I20" s="119"/>
      <c r="J20" s="120"/>
      <c r="K20" s="128">
        <v>0.77729999999999999</v>
      </c>
    </row>
    <row r="21" spans="1:11" x14ac:dyDescent="0.25">
      <c r="A21" s="49">
        <f t="shared" si="0"/>
        <v>41744</v>
      </c>
      <c r="B21" s="50"/>
      <c r="C21" s="41"/>
      <c r="D21" s="41"/>
      <c r="E21" s="41"/>
      <c r="F21" s="51"/>
      <c r="G21" s="123">
        <v>260.7176</v>
      </c>
      <c r="H21" s="126">
        <v>0</v>
      </c>
      <c r="I21" s="119"/>
      <c r="J21" s="120"/>
      <c r="K21" s="128">
        <v>0.79490000000000005</v>
      </c>
    </row>
    <row r="22" spans="1:11" x14ac:dyDescent="0.25">
      <c r="A22" s="49">
        <f t="shared" si="0"/>
        <v>41745</v>
      </c>
      <c r="B22" s="50"/>
      <c r="C22" s="41"/>
      <c r="D22" s="41"/>
      <c r="E22" s="41"/>
      <c r="F22" s="51"/>
      <c r="G22" s="123">
        <v>269.08659999999998</v>
      </c>
      <c r="H22" s="126">
        <v>2.29E-2</v>
      </c>
      <c r="I22" s="119"/>
      <c r="J22" s="120"/>
      <c r="K22" s="128">
        <v>0.58289999999999997</v>
      </c>
    </row>
    <row r="23" spans="1:11" x14ac:dyDescent="0.25">
      <c r="A23" s="49">
        <f t="shared" si="0"/>
        <v>41746</v>
      </c>
      <c r="B23" s="50"/>
      <c r="C23" s="41"/>
      <c r="D23" s="41"/>
      <c r="E23" s="41"/>
      <c r="F23" s="51"/>
      <c r="G23" s="123">
        <v>264.7174</v>
      </c>
      <c r="H23" s="126">
        <v>0</v>
      </c>
      <c r="I23" s="119"/>
      <c r="J23" s="120"/>
      <c r="K23" s="128">
        <v>0.13569999999999999</v>
      </c>
    </row>
    <row r="24" spans="1:11" x14ac:dyDescent="0.25">
      <c r="A24" s="49">
        <f t="shared" si="0"/>
        <v>41747</v>
      </c>
      <c r="B24" s="50"/>
      <c r="C24" s="41"/>
      <c r="D24" s="41"/>
      <c r="E24" s="41"/>
      <c r="F24" s="51"/>
      <c r="G24" s="123">
        <v>259.40949999999998</v>
      </c>
      <c r="H24" s="126">
        <v>0</v>
      </c>
      <c r="I24" s="119"/>
      <c r="J24" s="120"/>
      <c r="K24" s="128">
        <v>0.1003</v>
      </c>
    </row>
    <row r="25" spans="1:11" x14ac:dyDescent="0.25">
      <c r="A25" s="49">
        <f t="shared" si="0"/>
        <v>41748</v>
      </c>
      <c r="B25" s="50"/>
      <c r="C25" s="41"/>
      <c r="D25" s="41"/>
      <c r="E25" s="41"/>
      <c r="F25" s="51"/>
      <c r="G25" s="123">
        <v>260.60309999999998</v>
      </c>
      <c r="H25" s="126">
        <v>0</v>
      </c>
      <c r="I25" s="119"/>
      <c r="J25" s="120"/>
      <c r="K25" s="128">
        <v>8.4599999999999995E-2</v>
      </c>
    </row>
    <row r="26" spans="1:11" x14ac:dyDescent="0.25">
      <c r="A26" s="49">
        <f t="shared" si="0"/>
        <v>41749</v>
      </c>
      <c r="B26" s="50"/>
      <c r="C26" s="41"/>
      <c r="D26" s="41"/>
      <c r="E26" s="41"/>
      <c r="F26" s="51"/>
      <c r="G26" s="123">
        <v>262.61180000000002</v>
      </c>
      <c r="H26" s="126">
        <v>0</v>
      </c>
      <c r="I26" s="119"/>
      <c r="J26" s="120"/>
      <c r="K26" s="128">
        <v>9.11E-2</v>
      </c>
    </row>
    <row r="27" spans="1:11" x14ac:dyDescent="0.25">
      <c r="A27" s="49">
        <f t="shared" si="0"/>
        <v>41750</v>
      </c>
      <c r="B27" s="50"/>
      <c r="C27" s="41"/>
      <c r="D27" s="41"/>
      <c r="E27" s="41"/>
      <c r="F27" s="51"/>
      <c r="G27" s="123">
        <v>261.0367</v>
      </c>
      <c r="H27" s="126">
        <v>0</v>
      </c>
      <c r="I27" s="119"/>
      <c r="J27" s="120"/>
      <c r="K27" s="128">
        <v>7.1900000000000006E-2</v>
      </c>
    </row>
    <row r="28" spans="1:11" x14ac:dyDescent="0.25">
      <c r="A28" s="49">
        <f t="shared" si="0"/>
        <v>41751</v>
      </c>
      <c r="B28" s="50"/>
      <c r="C28" s="41"/>
      <c r="D28" s="41"/>
      <c r="E28" s="41"/>
      <c r="F28" s="51"/>
      <c r="G28" s="123">
        <v>261.32249999999999</v>
      </c>
      <c r="H28" s="126">
        <v>0</v>
      </c>
      <c r="I28" s="119"/>
      <c r="J28" s="120"/>
      <c r="K28" s="128">
        <v>5.79E-2</v>
      </c>
    </row>
    <row r="29" spans="1:11" x14ac:dyDescent="0.25">
      <c r="A29" s="49">
        <f t="shared" si="0"/>
        <v>41752</v>
      </c>
      <c r="B29" s="50"/>
      <c r="C29" s="41"/>
      <c r="D29" s="41"/>
      <c r="E29" s="41"/>
      <c r="F29" s="51"/>
      <c r="G29" s="123">
        <v>258.42739999999998</v>
      </c>
      <c r="H29" s="126">
        <v>0</v>
      </c>
      <c r="I29" s="119"/>
      <c r="J29" s="120"/>
      <c r="K29" s="128">
        <v>6.3E-2</v>
      </c>
    </row>
    <row r="30" spans="1:11" x14ac:dyDescent="0.25">
      <c r="A30" s="49">
        <f t="shared" si="0"/>
        <v>41753</v>
      </c>
      <c r="B30" s="50"/>
      <c r="C30" s="41"/>
      <c r="D30" s="41"/>
      <c r="E30" s="41"/>
      <c r="F30" s="51"/>
      <c r="G30" s="123">
        <v>256.3168</v>
      </c>
      <c r="H30" s="126">
        <v>0.16520000000000001</v>
      </c>
      <c r="I30" s="119"/>
      <c r="J30" s="120"/>
      <c r="K30" s="128">
        <v>0.13750000000000001</v>
      </c>
    </row>
    <row r="31" spans="1:11" x14ac:dyDescent="0.25">
      <c r="A31" s="49">
        <f t="shared" si="0"/>
        <v>41754</v>
      </c>
      <c r="B31" s="50"/>
      <c r="C31" s="41"/>
      <c r="D31" s="41"/>
      <c r="E31" s="41"/>
      <c r="F31" s="51"/>
      <c r="G31" s="123">
        <v>258.03469999999999</v>
      </c>
      <c r="H31" s="126">
        <v>0</v>
      </c>
      <c r="I31" s="119"/>
      <c r="J31" s="120"/>
      <c r="K31" s="128">
        <v>0.1067</v>
      </c>
    </row>
    <row r="32" spans="1:11" x14ac:dyDescent="0.25">
      <c r="A32" s="49">
        <f t="shared" si="0"/>
        <v>41755</v>
      </c>
      <c r="B32" s="50"/>
      <c r="C32" s="41"/>
      <c r="D32" s="41"/>
      <c r="E32" s="41"/>
      <c r="F32" s="51"/>
      <c r="G32" s="123">
        <v>256.04489999999998</v>
      </c>
      <c r="H32" s="126">
        <v>0</v>
      </c>
      <c r="I32" s="119"/>
      <c r="J32" s="120"/>
      <c r="K32" s="128">
        <v>8.3900000000000002E-2</v>
      </c>
    </row>
    <row r="33" spans="1:11" x14ac:dyDescent="0.25">
      <c r="A33" s="49">
        <f t="shared" si="0"/>
        <v>41756</v>
      </c>
      <c r="B33" s="50"/>
      <c r="C33" s="41"/>
      <c r="D33" s="41"/>
      <c r="E33" s="41"/>
      <c r="F33" s="51"/>
      <c r="G33" s="123">
        <v>261.3596</v>
      </c>
      <c r="H33" s="126">
        <v>0</v>
      </c>
      <c r="I33" s="119"/>
      <c r="J33" s="120"/>
      <c r="K33" s="128">
        <v>0.14480000000000001</v>
      </c>
    </row>
    <row r="34" spans="1:11" x14ac:dyDescent="0.25">
      <c r="A34" s="49">
        <f t="shared" si="0"/>
        <v>41757</v>
      </c>
      <c r="B34" s="50"/>
      <c r="C34" s="41"/>
      <c r="D34" s="41"/>
      <c r="E34" s="41"/>
      <c r="F34" s="51"/>
      <c r="G34" s="123">
        <v>265.50209999999998</v>
      </c>
      <c r="H34" s="126">
        <v>0</v>
      </c>
      <c r="I34" s="119"/>
      <c r="J34" s="120"/>
      <c r="K34" s="128">
        <v>0.14530000000000001</v>
      </c>
    </row>
    <row r="35" spans="1:11" x14ac:dyDescent="0.25">
      <c r="A35" s="49">
        <f t="shared" si="0"/>
        <v>41758</v>
      </c>
      <c r="B35" s="50"/>
      <c r="C35" s="41"/>
      <c r="D35" s="41"/>
      <c r="E35" s="41"/>
      <c r="F35" s="51"/>
      <c r="G35" s="123">
        <v>261.94459999999998</v>
      </c>
      <c r="H35" s="126">
        <v>0</v>
      </c>
      <c r="I35" s="119"/>
      <c r="J35" s="120"/>
      <c r="K35" s="128">
        <v>7.4800000000000005E-2</v>
      </c>
    </row>
    <row r="36" spans="1:11" ht="15.75" thickBot="1" x14ac:dyDescent="0.3">
      <c r="A36" s="52">
        <f t="shared" si="0"/>
        <v>41759</v>
      </c>
      <c r="B36" s="79"/>
      <c r="C36" s="67"/>
      <c r="D36" s="67"/>
      <c r="E36" s="67"/>
      <c r="F36" s="80"/>
      <c r="G36" s="129">
        <v>257.07740000000001</v>
      </c>
      <c r="H36" s="130">
        <v>2.75E-2</v>
      </c>
      <c r="I36" s="121"/>
      <c r="J36" s="122"/>
      <c r="K36" s="131">
        <v>0.1052</v>
      </c>
    </row>
    <row r="37" spans="1:1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ht="15.75" thickBot="1" x14ac:dyDescent="0.3">
      <c r="A38" s="53" t="s">
        <v>21</v>
      </c>
      <c r="B38" s="18"/>
      <c r="C38" s="54"/>
      <c r="D38" s="54"/>
      <c r="E38" s="54"/>
      <c r="F38" s="54"/>
      <c r="G38" s="54">
        <f>+MAX(G7:G36)</f>
        <v>269.08659999999998</v>
      </c>
      <c r="H38" s="54">
        <f>+MAX(H7:H36)</f>
        <v>0.16520000000000001</v>
      </c>
      <c r="I38" s="54"/>
      <c r="J38" s="54"/>
      <c r="K38" s="54">
        <f>+MAX(K7:K36)</f>
        <v>1.9746999999999999</v>
      </c>
    </row>
    <row r="39" spans="1:11" x14ac:dyDescent="0.25">
      <c r="A39" s="15"/>
      <c r="B39" s="16"/>
      <c r="C39" s="16"/>
      <c r="D39" s="16"/>
      <c r="E39" s="16"/>
      <c r="F39" s="16"/>
      <c r="G39" s="16"/>
      <c r="H39" s="16"/>
      <c r="I39" s="16"/>
      <c r="J39" s="16"/>
      <c r="K39" s="16"/>
    </row>
    <row r="40" spans="1:11" x14ac:dyDescent="0.25">
      <c r="A40" s="17" t="s">
        <v>23</v>
      </c>
      <c r="B40" s="196"/>
      <c r="C40" s="197"/>
      <c r="D40" s="197"/>
      <c r="E40" s="197"/>
      <c r="F40" s="197"/>
      <c r="G40" s="197"/>
      <c r="H40" s="197"/>
      <c r="I40" s="197"/>
      <c r="J40" s="197"/>
      <c r="K40" s="198"/>
    </row>
    <row r="41" spans="1:11" x14ac:dyDescent="0.25">
      <c r="A41" s="15"/>
      <c r="B41" s="199"/>
      <c r="C41" s="200"/>
      <c r="D41" s="200"/>
      <c r="E41" s="200"/>
      <c r="F41" s="200"/>
      <c r="G41" s="200"/>
      <c r="H41" s="200"/>
      <c r="I41" s="200"/>
      <c r="J41" s="200"/>
      <c r="K41" s="201"/>
    </row>
    <row r="42" spans="1:11" x14ac:dyDescent="0.25">
      <c r="A42" s="15"/>
      <c r="B42" s="199"/>
      <c r="C42" s="200"/>
      <c r="D42" s="200"/>
      <c r="E42" s="200"/>
      <c r="F42" s="200"/>
      <c r="G42" s="200"/>
      <c r="H42" s="200"/>
      <c r="I42" s="200"/>
      <c r="J42" s="200"/>
      <c r="K42" s="201"/>
    </row>
    <row r="43" spans="1:11" x14ac:dyDescent="0.25">
      <c r="A43" s="15"/>
      <c r="B43" s="199"/>
      <c r="C43" s="200"/>
      <c r="D43" s="200"/>
      <c r="E43" s="200"/>
      <c r="F43" s="200"/>
      <c r="G43" s="200"/>
      <c r="H43" s="200"/>
      <c r="I43" s="200"/>
      <c r="J43" s="200"/>
      <c r="K43" s="201"/>
    </row>
    <row r="44" spans="1:11" x14ac:dyDescent="0.25">
      <c r="A44" s="15"/>
      <c r="B44" s="202"/>
      <c r="C44" s="203"/>
      <c r="D44" s="203"/>
      <c r="E44" s="203"/>
      <c r="F44" s="203"/>
      <c r="G44" s="203"/>
      <c r="H44" s="203"/>
      <c r="I44" s="203"/>
      <c r="J44" s="203"/>
      <c r="K44" s="204"/>
    </row>
  </sheetData>
  <protectedRanges>
    <protectedRange sqref="A2:B4" name="Rango1"/>
    <protectedRange sqref="C4:K4" name="Rango1_1"/>
    <protectedRange sqref="C2:K2" name="Rango1_1_1"/>
    <protectedRange sqref="L3" name="Rango1_3"/>
    <protectedRange sqref="C3:K3" name="Rango1_1_2"/>
  </protectedRanges>
  <mergeCells count="8">
    <mergeCell ref="B40:K44"/>
    <mergeCell ref="A1:K1"/>
    <mergeCell ref="A2:B2"/>
    <mergeCell ref="C2:K2"/>
    <mergeCell ref="A3:B3"/>
    <mergeCell ref="C3:N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6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6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colBreaks count="1" manualBreakCount="1">
    <brk id="11" max="1048575" man="1"/>
  </colBreaks>
  <ignoredErrors>
    <ignoredError sqref="A8:A36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showGridLines="0" view="pageBreakPreview" topLeftCell="A11" zoomScale="60" zoomScaleNormal="100" workbookViewId="0">
      <selection activeCell="M20" sqref="M20"/>
    </sheetView>
  </sheetViews>
  <sheetFormatPr baseColWidth="10" defaultRowHeight="15" x14ac:dyDescent="0.25"/>
  <sheetData>
    <row r="1" spans="1:14" ht="32.25" customHeight="1" x14ac:dyDescent="0.25">
      <c r="A1" s="218" t="s">
        <v>29</v>
      </c>
      <c r="B1" s="219"/>
      <c r="C1" s="219"/>
      <c r="D1" s="219"/>
      <c r="E1" s="219"/>
      <c r="F1" s="219"/>
      <c r="G1" s="219"/>
      <c r="H1" s="219"/>
      <c r="I1" s="219"/>
      <c r="J1" s="219"/>
      <c r="K1" s="220"/>
    </row>
    <row r="2" spans="1:14" x14ac:dyDescent="0.25">
      <c r="A2" s="194" t="s">
        <v>1</v>
      </c>
      <c r="B2" s="208"/>
      <c r="C2" s="195" t="s">
        <v>27</v>
      </c>
      <c r="D2" s="195"/>
      <c r="E2" s="195"/>
      <c r="F2" s="195"/>
      <c r="G2" s="195"/>
      <c r="H2" s="195"/>
      <c r="I2" s="195"/>
      <c r="J2" s="195"/>
      <c r="K2" s="195"/>
    </row>
    <row r="3" spans="1:14" x14ac:dyDescent="0.25">
      <c r="A3" s="194" t="s">
        <v>2</v>
      </c>
      <c r="B3" s="208"/>
      <c r="C3" s="195" t="s">
        <v>25</v>
      </c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</row>
    <row r="4" spans="1:14" x14ac:dyDescent="0.25">
      <c r="A4" s="194" t="s">
        <v>3</v>
      </c>
      <c r="B4" s="194"/>
      <c r="C4" s="195" t="s">
        <v>4</v>
      </c>
      <c r="D4" s="195"/>
      <c r="E4" s="34"/>
      <c r="F4" s="34"/>
      <c r="G4" s="34"/>
      <c r="H4" s="34"/>
      <c r="I4" s="34"/>
      <c r="J4" s="34"/>
      <c r="K4" s="34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55" t="s">
        <v>5</v>
      </c>
      <c r="B6" s="56" t="s">
        <v>6</v>
      </c>
      <c r="C6" s="56" t="s">
        <v>7</v>
      </c>
      <c r="D6" s="56" t="s">
        <v>8</v>
      </c>
      <c r="E6" s="57" t="s">
        <v>9</v>
      </c>
      <c r="F6" s="56" t="s">
        <v>10</v>
      </c>
      <c r="G6" s="56" t="s">
        <v>11</v>
      </c>
      <c r="H6" s="56" t="s">
        <v>12</v>
      </c>
      <c r="I6" s="56" t="s">
        <v>13</v>
      </c>
      <c r="J6" s="56" t="s">
        <v>14</v>
      </c>
      <c r="K6" s="72" t="s">
        <v>15</v>
      </c>
    </row>
    <row r="7" spans="1:14" x14ac:dyDescent="0.25">
      <c r="A7" s="45">
        <v>41730</v>
      </c>
      <c r="B7" s="46"/>
      <c r="C7" s="47"/>
      <c r="D7" s="47"/>
      <c r="E7" s="47"/>
      <c r="F7" s="48"/>
      <c r="G7" s="139">
        <v>255.31129999999999</v>
      </c>
      <c r="H7" s="140">
        <v>0</v>
      </c>
      <c r="I7" s="132"/>
      <c r="J7" s="133"/>
      <c r="K7" s="142">
        <v>0.7722</v>
      </c>
    </row>
    <row r="8" spans="1:14" x14ac:dyDescent="0.25">
      <c r="A8" s="49">
        <f>+A7+1</f>
        <v>41731</v>
      </c>
      <c r="B8" s="50"/>
      <c r="C8" s="41"/>
      <c r="D8" s="41"/>
      <c r="E8" s="41"/>
      <c r="F8" s="51"/>
      <c r="G8" s="138">
        <v>255.4392</v>
      </c>
      <c r="H8" s="141">
        <v>0</v>
      </c>
      <c r="I8" s="134"/>
      <c r="J8" s="135"/>
      <c r="K8" s="143">
        <v>0</v>
      </c>
    </row>
    <row r="9" spans="1:14" x14ac:dyDescent="0.25">
      <c r="A9" s="49">
        <f>+A8+1</f>
        <v>41732</v>
      </c>
      <c r="B9" s="50"/>
      <c r="C9" s="41"/>
      <c r="D9" s="41"/>
      <c r="E9" s="41"/>
      <c r="F9" s="51"/>
      <c r="G9" s="138">
        <v>254.7825</v>
      </c>
      <c r="H9" s="141">
        <v>0</v>
      </c>
      <c r="I9" s="134"/>
      <c r="J9" s="135"/>
      <c r="K9" s="143">
        <v>0</v>
      </c>
    </row>
    <row r="10" spans="1:14" x14ac:dyDescent="0.25">
      <c r="A10" s="49">
        <f>+A9+1</f>
        <v>41733</v>
      </c>
      <c r="B10" s="50"/>
      <c r="C10" s="41"/>
      <c r="D10" s="41"/>
      <c r="E10" s="41"/>
      <c r="F10" s="51"/>
      <c r="G10" s="138">
        <v>249.68960000000001</v>
      </c>
      <c r="H10" s="141">
        <v>0</v>
      </c>
      <c r="I10" s="134"/>
      <c r="J10" s="135"/>
      <c r="K10" s="143">
        <v>0</v>
      </c>
    </row>
    <row r="11" spans="1:14" x14ac:dyDescent="0.25">
      <c r="A11" s="49">
        <f t="shared" ref="A11:A36" si="0">+A10+1</f>
        <v>41734</v>
      </c>
      <c r="B11" s="50"/>
      <c r="C11" s="41"/>
      <c r="D11" s="41"/>
      <c r="E11" s="41"/>
      <c r="F11" s="51"/>
      <c r="G11" s="138">
        <v>255.56870000000001</v>
      </c>
      <c r="H11" s="141">
        <v>0</v>
      </c>
      <c r="I11" s="134"/>
      <c r="J11" s="135"/>
      <c r="K11" s="143">
        <v>0</v>
      </c>
    </row>
    <row r="12" spans="1:14" x14ac:dyDescent="0.25">
      <c r="A12" s="49">
        <f t="shared" si="0"/>
        <v>41735</v>
      </c>
      <c r="B12" s="50"/>
      <c r="C12" s="41"/>
      <c r="D12" s="41"/>
      <c r="E12" s="41"/>
      <c r="F12" s="51"/>
      <c r="G12" s="138">
        <v>254.9365</v>
      </c>
      <c r="H12" s="141">
        <v>0</v>
      </c>
      <c r="I12" s="134"/>
      <c r="J12" s="135"/>
      <c r="K12" s="143">
        <v>0</v>
      </c>
    </row>
    <row r="13" spans="1:14" x14ac:dyDescent="0.25">
      <c r="A13" s="49">
        <f t="shared" si="0"/>
        <v>41736</v>
      </c>
      <c r="B13" s="50"/>
      <c r="C13" s="41"/>
      <c r="D13" s="41"/>
      <c r="E13" s="41"/>
      <c r="F13" s="51"/>
      <c r="G13" s="138">
        <v>255.99289999999999</v>
      </c>
      <c r="H13" s="141">
        <v>0</v>
      </c>
      <c r="I13" s="134"/>
      <c r="J13" s="135"/>
      <c r="K13" s="143">
        <v>0</v>
      </c>
    </row>
    <row r="14" spans="1:14" x14ac:dyDescent="0.25">
      <c r="A14" s="49">
        <f t="shared" si="0"/>
        <v>41737</v>
      </c>
      <c r="B14" s="50"/>
      <c r="C14" s="41"/>
      <c r="D14" s="41"/>
      <c r="E14" s="41"/>
      <c r="F14" s="51"/>
      <c r="G14" s="138">
        <v>255.3056</v>
      </c>
      <c r="H14" s="141">
        <v>0</v>
      </c>
      <c r="I14" s="134"/>
      <c r="J14" s="135"/>
      <c r="K14" s="143">
        <v>0</v>
      </c>
    </row>
    <row r="15" spans="1:14" x14ac:dyDescent="0.25">
      <c r="A15" s="49">
        <f t="shared" si="0"/>
        <v>41738</v>
      </c>
      <c r="B15" s="50"/>
      <c r="C15" s="41"/>
      <c r="D15" s="41"/>
      <c r="E15" s="41"/>
      <c r="F15" s="51"/>
      <c r="G15" s="138">
        <v>249.5034</v>
      </c>
      <c r="H15" s="141">
        <v>0</v>
      </c>
      <c r="I15" s="134"/>
      <c r="J15" s="135"/>
      <c r="K15" s="143">
        <v>0</v>
      </c>
    </row>
    <row r="16" spans="1:14" x14ac:dyDescent="0.25">
      <c r="A16" s="49">
        <f t="shared" si="0"/>
        <v>41739</v>
      </c>
      <c r="B16" s="50"/>
      <c r="C16" s="41"/>
      <c r="D16" s="41"/>
      <c r="E16" s="41"/>
      <c r="F16" s="51"/>
      <c r="G16" s="138">
        <v>250.66679999999999</v>
      </c>
      <c r="H16" s="141">
        <v>0</v>
      </c>
      <c r="I16" s="134"/>
      <c r="J16" s="135"/>
      <c r="K16" s="143">
        <v>0</v>
      </c>
    </row>
    <row r="17" spans="1:11" x14ac:dyDescent="0.25">
      <c r="A17" s="49">
        <f t="shared" si="0"/>
        <v>41740</v>
      </c>
      <c r="B17" s="50"/>
      <c r="C17" s="41"/>
      <c r="D17" s="41"/>
      <c r="E17" s="41"/>
      <c r="F17" s="51"/>
      <c r="G17" s="138">
        <v>253.4246</v>
      </c>
      <c r="H17" s="141">
        <v>0</v>
      </c>
      <c r="I17" s="134"/>
      <c r="J17" s="135"/>
      <c r="K17" s="143">
        <v>0</v>
      </c>
    </row>
    <row r="18" spans="1:11" x14ac:dyDescent="0.25">
      <c r="A18" s="49">
        <f t="shared" si="0"/>
        <v>41741</v>
      </c>
      <c r="B18" s="50"/>
      <c r="C18" s="41"/>
      <c r="D18" s="41"/>
      <c r="E18" s="41"/>
      <c r="F18" s="51"/>
      <c r="G18" s="138">
        <v>252.4547</v>
      </c>
      <c r="H18" s="141">
        <v>0</v>
      </c>
      <c r="I18" s="134"/>
      <c r="J18" s="135"/>
      <c r="K18" s="143">
        <v>0</v>
      </c>
    </row>
    <row r="19" spans="1:11" x14ac:dyDescent="0.25">
      <c r="A19" s="49">
        <f t="shared" si="0"/>
        <v>41742</v>
      </c>
      <c r="B19" s="50"/>
      <c r="C19" s="41"/>
      <c r="D19" s="41"/>
      <c r="E19" s="41"/>
      <c r="F19" s="51"/>
      <c r="G19" s="138">
        <v>253.18719999999999</v>
      </c>
      <c r="H19" s="141">
        <v>0</v>
      </c>
      <c r="I19" s="134"/>
      <c r="J19" s="135"/>
      <c r="K19" s="143">
        <v>0</v>
      </c>
    </row>
    <row r="20" spans="1:11" x14ac:dyDescent="0.25">
      <c r="A20" s="49">
        <f t="shared" si="0"/>
        <v>41743</v>
      </c>
      <c r="B20" s="50"/>
      <c r="C20" s="41"/>
      <c r="D20" s="41"/>
      <c r="E20" s="41"/>
      <c r="F20" s="51"/>
      <c r="G20" s="138">
        <v>240.92689999999999</v>
      </c>
      <c r="H20" s="141">
        <v>0</v>
      </c>
      <c r="I20" s="134"/>
      <c r="J20" s="135"/>
      <c r="K20" s="143">
        <v>0</v>
      </c>
    </row>
    <row r="21" spans="1:11" x14ac:dyDescent="0.25">
      <c r="A21" s="49">
        <f t="shared" si="0"/>
        <v>41744</v>
      </c>
      <c r="B21" s="50"/>
      <c r="C21" s="41"/>
      <c r="D21" s="41"/>
      <c r="E21" s="41"/>
      <c r="F21" s="51"/>
      <c r="G21" s="138">
        <v>248.822</v>
      </c>
      <c r="H21" s="141">
        <v>0</v>
      </c>
      <c r="I21" s="134"/>
      <c r="J21" s="135"/>
      <c r="K21" s="143">
        <v>0</v>
      </c>
    </row>
    <row r="22" spans="1:11" x14ac:dyDescent="0.25">
      <c r="A22" s="49">
        <f t="shared" si="0"/>
        <v>41745</v>
      </c>
      <c r="B22" s="50"/>
      <c r="C22" s="41"/>
      <c r="D22" s="41"/>
      <c r="E22" s="41"/>
      <c r="F22" s="51"/>
      <c r="G22" s="138">
        <v>255.69909999999999</v>
      </c>
      <c r="H22" s="141">
        <v>0</v>
      </c>
      <c r="I22" s="134"/>
      <c r="J22" s="135"/>
      <c r="K22" s="143">
        <v>3.4799999999999998E-2</v>
      </c>
    </row>
    <row r="23" spans="1:11" x14ac:dyDescent="0.25">
      <c r="A23" s="49">
        <f t="shared" si="0"/>
        <v>41746</v>
      </c>
      <c r="B23" s="50"/>
      <c r="C23" s="41"/>
      <c r="D23" s="41"/>
      <c r="E23" s="41"/>
      <c r="F23" s="51"/>
      <c r="G23" s="138">
        <v>255.39529999999999</v>
      </c>
      <c r="H23" s="141">
        <v>0</v>
      </c>
      <c r="I23" s="134"/>
      <c r="J23" s="135"/>
      <c r="K23" s="143">
        <v>0</v>
      </c>
    </row>
    <row r="24" spans="1:11" x14ac:dyDescent="0.25">
      <c r="A24" s="49">
        <f t="shared" si="0"/>
        <v>41747</v>
      </c>
      <c r="B24" s="50"/>
      <c r="C24" s="41"/>
      <c r="D24" s="41"/>
      <c r="E24" s="41"/>
      <c r="F24" s="51"/>
      <c r="G24" s="138">
        <v>251.1473</v>
      </c>
      <c r="H24" s="141">
        <v>0</v>
      </c>
      <c r="I24" s="134"/>
      <c r="J24" s="135"/>
      <c r="K24" s="143">
        <v>0</v>
      </c>
    </row>
    <row r="25" spans="1:11" x14ac:dyDescent="0.25">
      <c r="A25" s="49">
        <f t="shared" si="0"/>
        <v>41748</v>
      </c>
      <c r="B25" s="50"/>
      <c r="C25" s="41"/>
      <c r="D25" s="41"/>
      <c r="E25" s="41"/>
      <c r="F25" s="51"/>
      <c r="G25" s="138">
        <v>251.178</v>
      </c>
      <c r="H25" s="141">
        <v>0</v>
      </c>
      <c r="I25" s="134"/>
      <c r="J25" s="135"/>
      <c r="K25" s="143">
        <v>0</v>
      </c>
    </row>
    <row r="26" spans="1:11" x14ac:dyDescent="0.25">
      <c r="A26" s="49">
        <f t="shared" si="0"/>
        <v>41749</v>
      </c>
      <c r="B26" s="50"/>
      <c r="C26" s="41"/>
      <c r="D26" s="41"/>
      <c r="E26" s="41"/>
      <c r="F26" s="51"/>
      <c r="G26" s="138">
        <v>257.11110000000002</v>
      </c>
      <c r="H26" s="141">
        <v>0</v>
      </c>
      <c r="I26" s="134"/>
      <c r="J26" s="135"/>
      <c r="K26" s="143">
        <v>0</v>
      </c>
    </row>
    <row r="27" spans="1:11" x14ac:dyDescent="0.25">
      <c r="A27" s="49">
        <f t="shared" si="0"/>
        <v>41750</v>
      </c>
      <c r="B27" s="50"/>
      <c r="C27" s="41"/>
      <c r="D27" s="41"/>
      <c r="E27" s="41"/>
      <c r="F27" s="51"/>
      <c r="G27" s="138">
        <v>253.77969999999999</v>
      </c>
      <c r="H27" s="141">
        <v>0</v>
      </c>
      <c r="I27" s="134"/>
      <c r="J27" s="135"/>
      <c r="K27" s="143">
        <v>0</v>
      </c>
    </row>
    <row r="28" spans="1:11" x14ac:dyDescent="0.25">
      <c r="A28" s="49">
        <f t="shared" si="0"/>
        <v>41751</v>
      </c>
      <c r="B28" s="50"/>
      <c r="C28" s="41"/>
      <c r="D28" s="41"/>
      <c r="E28" s="41"/>
      <c r="F28" s="51"/>
      <c r="G28" s="138">
        <v>256.74889999999999</v>
      </c>
      <c r="H28" s="141">
        <v>0</v>
      </c>
      <c r="I28" s="134"/>
      <c r="J28" s="135"/>
      <c r="K28" s="143">
        <v>0</v>
      </c>
    </row>
    <row r="29" spans="1:11" x14ac:dyDescent="0.25">
      <c r="A29" s="49">
        <f t="shared" si="0"/>
        <v>41752</v>
      </c>
      <c r="B29" s="50"/>
      <c r="C29" s="41"/>
      <c r="D29" s="41"/>
      <c r="E29" s="41"/>
      <c r="F29" s="51"/>
      <c r="G29" s="138">
        <v>253.7569</v>
      </c>
      <c r="H29" s="141">
        <v>0</v>
      </c>
      <c r="I29" s="134"/>
      <c r="J29" s="135"/>
      <c r="K29" s="143">
        <v>0</v>
      </c>
    </row>
    <row r="30" spans="1:11" x14ac:dyDescent="0.25">
      <c r="A30" s="49">
        <f t="shared" si="0"/>
        <v>41753</v>
      </c>
      <c r="B30" s="50"/>
      <c r="C30" s="41"/>
      <c r="D30" s="41"/>
      <c r="E30" s="41"/>
      <c r="F30" s="51"/>
      <c r="G30" s="138">
        <v>251.75720000000001</v>
      </c>
      <c r="H30" s="141">
        <v>0</v>
      </c>
      <c r="I30" s="134"/>
      <c r="J30" s="135"/>
      <c r="K30" s="143">
        <v>0</v>
      </c>
    </row>
    <row r="31" spans="1:11" x14ac:dyDescent="0.25">
      <c r="A31" s="49">
        <f t="shared" si="0"/>
        <v>41754</v>
      </c>
      <c r="B31" s="50"/>
      <c r="C31" s="41"/>
      <c r="D31" s="41"/>
      <c r="E31" s="41"/>
      <c r="F31" s="51"/>
      <c r="G31" s="138">
        <v>251.65289999999999</v>
      </c>
      <c r="H31" s="141">
        <v>0</v>
      </c>
      <c r="I31" s="134"/>
      <c r="J31" s="135"/>
      <c r="K31" s="143">
        <v>0</v>
      </c>
    </row>
    <row r="32" spans="1:11" x14ac:dyDescent="0.25">
      <c r="A32" s="49">
        <f t="shared" si="0"/>
        <v>41755</v>
      </c>
      <c r="B32" s="50"/>
      <c r="C32" s="41"/>
      <c r="D32" s="41"/>
      <c r="E32" s="41"/>
      <c r="F32" s="51"/>
      <c r="G32" s="138">
        <v>250.72409999999999</v>
      </c>
      <c r="H32" s="141">
        <v>0</v>
      </c>
      <c r="I32" s="134"/>
      <c r="J32" s="135"/>
      <c r="K32" s="143">
        <v>0</v>
      </c>
    </row>
    <row r="33" spans="1:11" x14ac:dyDescent="0.25">
      <c r="A33" s="49">
        <f t="shared" si="0"/>
        <v>41756</v>
      </c>
      <c r="B33" s="50"/>
      <c r="C33" s="41"/>
      <c r="D33" s="41"/>
      <c r="E33" s="41"/>
      <c r="F33" s="51"/>
      <c r="G33" s="138">
        <v>253.72069999999999</v>
      </c>
      <c r="H33" s="141">
        <v>0</v>
      </c>
      <c r="I33" s="134"/>
      <c r="J33" s="135"/>
      <c r="K33" s="143">
        <v>0</v>
      </c>
    </row>
    <row r="34" spans="1:11" x14ac:dyDescent="0.25">
      <c r="A34" s="49">
        <f t="shared" si="0"/>
        <v>41757</v>
      </c>
      <c r="B34" s="50"/>
      <c r="C34" s="41"/>
      <c r="D34" s="41"/>
      <c r="E34" s="41"/>
      <c r="F34" s="51"/>
      <c r="G34" s="138">
        <v>239.78479999999999</v>
      </c>
      <c r="H34" s="141">
        <v>0</v>
      </c>
      <c r="I34" s="134"/>
      <c r="J34" s="135"/>
      <c r="K34" s="143">
        <v>0</v>
      </c>
    </row>
    <row r="35" spans="1:11" x14ac:dyDescent="0.25">
      <c r="A35" s="49">
        <f t="shared" si="0"/>
        <v>41758</v>
      </c>
      <c r="B35" s="50"/>
      <c r="C35" s="41"/>
      <c r="D35" s="41"/>
      <c r="E35" s="41"/>
      <c r="F35" s="51"/>
      <c r="G35" s="138">
        <v>253.34870000000001</v>
      </c>
      <c r="H35" s="141">
        <v>0</v>
      </c>
      <c r="I35" s="134"/>
      <c r="J35" s="135"/>
      <c r="K35" s="143">
        <v>0</v>
      </c>
    </row>
    <row r="36" spans="1:11" ht="15.75" thickBot="1" x14ac:dyDescent="0.3">
      <c r="A36" s="52">
        <f t="shared" si="0"/>
        <v>41759</v>
      </c>
      <c r="B36" s="79"/>
      <c r="C36" s="67"/>
      <c r="D36" s="67"/>
      <c r="E36" s="67"/>
      <c r="F36" s="80"/>
      <c r="G36" s="144">
        <v>249.6627</v>
      </c>
      <c r="H36" s="145">
        <v>0</v>
      </c>
      <c r="I36" s="136"/>
      <c r="J36" s="137"/>
      <c r="K36" s="146">
        <v>0</v>
      </c>
    </row>
    <row r="37" spans="1:1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ht="15.75" thickBot="1" x14ac:dyDescent="0.3">
      <c r="A38" s="53" t="s">
        <v>19</v>
      </c>
      <c r="B38" s="18"/>
      <c r="C38" s="54"/>
      <c r="D38" s="54"/>
      <c r="E38" s="54"/>
      <c r="F38" s="54"/>
      <c r="G38" s="54">
        <f>+MIN(G7:G36)</f>
        <v>239.78479999999999</v>
      </c>
      <c r="H38" s="54">
        <f>+MIN(H7:H36)</f>
        <v>0</v>
      </c>
      <c r="I38" s="54"/>
      <c r="J38" s="54"/>
      <c r="K38" s="54">
        <f>+MIN(K7:K36)</f>
        <v>0</v>
      </c>
    </row>
    <row r="39" spans="1:11" x14ac:dyDescent="0.25">
      <c r="A39" s="15"/>
      <c r="B39" s="16"/>
      <c r="C39" s="16"/>
      <c r="D39" s="16"/>
      <c r="E39" s="16"/>
      <c r="F39" s="16"/>
      <c r="G39" s="16"/>
      <c r="H39" s="16"/>
      <c r="I39" s="16"/>
      <c r="J39" s="16"/>
      <c r="K39" s="16"/>
    </row>
    <row r="40" spans="1:11" x14ac:dyDescent="0.25">
      <c r="A40" s="17" t="s">
        <v>23</v>
      </c>
      <c r="B40" s="209"/>
      <c r="C40" s="210"/>
      <c r="D40" s="210"/>
      <c r="E40" s="210"/>
      <c r="F40" s="210"/>
      <c r="G40" s="210"/>
      <c r="H40" s="210"/>
      <c r="I40" s="210"/>
      <c r="J40" s="210"/>
      <c r="K40" s="211"/>
    </row>
    <row r="41" spans="1:11" x14ac:dyDescent="0.25">
      <c r="A41" s="15"/>
      <c r="B41" s="212"/>
      <c r="C41" s="213"/>
      <c r="D41" s="213"/>
      <c r="E41" s="213"/>
      <c r="F41" s="213"/>
      <c r="G41" s="213"/>
      <c r="H41" s="213"/>
      <c r="I41" s="213"/>
      <c r="J41" s="213"/>
      <c r="K41" s="214"/>
    </row>
    <row r="42" spans="1:11" x14ac:dyDescent="0.25">
      <c r="A42" s="15"/>
      <c r="B42" s="212"/>
      <c r="C42" s="213"/>
      <c r="D42" s="213"/>
      <c r="E42" s="213"/>
      <c r="F42" s="213"/>
      <c r="G42" s="213"/>
      <c r="H42" s="213"/>
      <c r="I42" s="213"/>
      <c r="J42" s="213"/>
      <c r="K42" s="214"/>
    </row>
    <row r="43" spans="1:11" x14ac:dyDescent="0.25">
      <c r="A43" s="15"/>
      <c r="B43" s="212"/>
      <c r="C43" s="213"/>
      <c r="D43" s="213"/>
      <c r="E43" s="213"/>
      <c r="F43" s="213"/>
      <c r="G43" s="213"/>
      <c r="H43" s="213"/>
      <c r="I43" s="213"/>
      <c r="J43" s="213"/>
      <c r="K43" s="214"/>
    </row>
    <row r="44" spans="1:11" x14ac:dyDescent="0.25">
      <c r="A44" s="15"/>
      <c r="B44" s="215"/>
      <c r="C44" s="216"/>
      <c r="D44" s="216"/>
      <c r="E44" s="216"/>
      <c r="F44" s="216"/>
      <c r="G44" s="216"/>
      <c r="H44" s="216"/>
      <c r="I44" s="216"/>
      <c r="J44" s="216"/>
      <c r="K44" s="217"/>
    </row>
  </sheetData>
  <protectedRanges>
    <protectedRange sqref="A2:B4" name="Rango1"/>
    <protectedRange sqref="C4:K4" name="Rango1_1"/>
    <protectedRange sqref="C2:K2" name="Rango1_1_1"/>
    <protectedRange sqref="L3" name="Rango1_3"/>
    <protectedRange sqref="C3:K3" name="Rango1_1_2"/>
  </protectedRanges>
  <mergeCells count="8">
    <mergeCell ref="B40:K44"/>
    <mergeCell ref="A1:K1"/>
    <mergeCell ref="A2:B2"/>
    <mergeCell ref="C2:K2"/>
    <mergeCell ref="A3:B3"/>
    <mergeCell ref="C3:N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6">
      <formula1>40909</formula1>
    </dataValidation>
    <dataValidation type="decimal" allowBlank="1" showInputMessage="1" showErrorMessage="1" errorTitle="Error" error="El valor tiene que estar entre 0 y 100" sqref="B7:F36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8" orientation="landscape" r:id="rId1"/>
  <ignoredErrors>
    <ignoredError sqref="A8:A36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showGridLines="0" view="pageBreakPreview" topLeftCell="A13" zoomScale="60" zoomScaleNormal="100" workbookViewId="0">
      <selection activeCell="N23" sqref="N23"/>
    </sheetView>
  </sheetViews>
  <sheetFormatPr baseColWidth="10" defaultColWidth="11.42578125" defaultRowHeight="15" x14ac:dyDescent="0.25"/>
  <cols>
    <col min="1" max="1" width="11.7109375" bestFit="1" customWidth="1"/>
    <col min="2" max="11" width="11.28515625" customWidth="1"/>
    <col min="12" max="12" width="1.140625" customWidth="1"/>
    <col min="13" max="14" width="11.28515625" customWidth="1"/>
  </cols>
  <sheetData>
    <row r="1" spans="1:14" ht="32.25" customHeight="1" x14ac:dyDescent="0.25">
      <c r="A1" s="190" t="s">
        <v>0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2"/>
    </row>
    <row r="2" spans="1:14" ht="7.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20"/>
      <c r="N2" s="20"/>
    </row>
    <row r="3" spans="1:14" x14ac:dyDescent="0.25">
      <c r="A3" s="193" t="s">
        <v>1</v>
      </c>
      <c r="B3" s="193"/>
      <c r="C3" s="195" t="s">
        <v>27</v>
      </c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</row>
    <row r="4" spans="1:14" x14ac:dyDescent="0.25">
      <c r="A4" s="194" t="s">
        <v>2</v>
      </c>
      <c r="B4" s="193"/>
      <c r="C4" s="195" t="s">
        <v>26</v>
      </c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</row>
    <row r="5" spans="1:14" x14ac:dyDescent="0.25">
      <c r="A5" s="194" t="s">
        <v>3</v>
      </c>
      <c r="B5" s="194"/>
      <c r="C5" s="195" t="s">
        <v>4</v>
      </c>
      <c r="D5" s="195"/>
      <c r="E5" s="1"/>
      <c r="F5" s="1"/>
      <c r="G5" s="1"/>
      <c r="H5" s="1"/>
      <c r="I5" s="1"/>
      <c r="J5" s="1"/>
      <c r="K5" s="1"/>
      <c r="L5" s="1"/>
    </row>
    <row r="6" spans="1:14" ht="9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4" ht="39" thickBot="1" x14ac:dyDescent="0.3">
      <c r="A7" s="36" t="s">
        <v>5</v>
      </c>
      <c r="B7" s="2" t="s">
        <v>6</v>
      </c>
      <c r="C7" s="2" t="s">
        <v>7</v>
      </c>
      <c r="D7" s="2" t="s">
        <v>8</v>
      </c>
      <c r="E7" s="3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2" t="s">
        <v>14</v>
      </c>
      <c r="K7" s="70" t="s">
        <v>15</v>
      </c>
      <c r="L7" s="4"/>
      <c r="M7" s="38" t="s">
        <v>16</v>
      </c>
      <c r="N7" s="39" t="s">
        <v>17</v>
      </c>
    </row>
    <row r="8" spans="1:14" x14ac:dyDescent="0.25">
      <c r="A8" s="37">
        <f>+'Caracol Reynosa Arguelles'!A8</f>
        <v>41730</v>
      </c>
      <c r="B8" s="61">
        <v>95.288499999999999</v>
      </c>
      <c r="C8" s="64">
        <v>1.0423</v>
      </c>
      <c r="D8" s="64">
        <v>0.20169999999999999</v>
      </c>
      <c r="E8" s="64">
        <v>1.244</v>
      </c>
      <c r="F8" s="64">
        <v>3.351</v>
      </c>
      <c r="G8" s="147">
        <v>262.72129999999999</v>
      </c>
      <c r="H8" s="147">
        <v>6.2281000000000004</v>
      </c>
      <c r="I8" s="64">
        <v>38.350900000000003</v>
      </c>
      <c r="J8" s="64">
        <v>50.201599999999999</v>
      </c>
      <c r="K8" s="149">
        <v>1.87</v>
      </c>
      <c r="L8" s="21"/>
      <c r="M8" s="41"/>
      <c r="N8" s="41"/>
    </row>
    <row r="9" spans="1:14" x14ac:dyDescent="0.25">
      <c r="A9" s="37">
        <f>+'Caracol Reynosa Arguelles'!A9</f>
        <v>41731</v>
      </c>
      <c r="B9" s="60">
        <v>95.208299999999994</v>
      </c>
      <c r="C9" s="62">
        <v>1.0687</v>
      </c>
      <c r="D9" s="63">
        <v>0.20150000000000001</v>
      </c>
      <c r="E9" s="62">
        <v>1.2701</v>
      </c>
      <c r="F9" s="62">
        <v>3.427</v>
      </c>
      <c r="G9" s="148">
        <v>261.78100000000001</v>
      </c>
      <c r="H9" s="148">
        <v>6.6614000000000004</v>
      </c>
      <c r="I9" s="62">
        <v>38.3461</v>
      </c>
      <c r="J9" s="63">
        <v>50.180999999999997</v>
      </c>
      <c r="K9" s="149">
        <v>1.8822000000000001</v>
      </c>
      <c r="L9" s="21"/>
      <c r="M9" s="40"/>
      <c r="N9" s="40"/>
    </row>
    <row r="10" spans="1:14" x14ac:dyDescent="0.25">
      <c r="A10" s="37">
        <f>+'Caracol Reynosa Arguelles'!A10</f>
        <v>41732</v>
      </c>
      <c r="B10" s="60">
        <v>95.34</v>
      </c>
      <c r="C10" s="62">
        <v>1.0519000000000001</v>
      </c>
      <c r="D10" s="63">
        <v>0.20130000000000001</v>
      </c>
      <c r="E10" s="62">
        <v>1.2532000000000001</v>
      </c>
      <c r="F10" s="62">
        <v>3.2989999999999999</v>
      </c>
      <c r="G10" s="148">
        <v>259.94979999999998</v>
      </c>
      <c r="H10" s="148">
        <v>8.2283000000000008</v>
      </c>
      <c r="I10" s="62">
        <v>38.325099999999999</v>
      </c>
      <c r="J10" s="63">
        <v>50.180399999999999</v>
      </c>
      <c r="K10" s="149">
        <v>1.8398000000000001</v>
      </c>
      <c r="L10" s="21"/>
      <c r="M10" s="40"/>
      <c r="N10" s="40"/>
    </row>
    <row r="11" spans="1:14" x14ac:dyDescent="0.25">
      <c r="A11" s="37">
        <f>+'Caracol Reynosa Arguelles'!A11</f>
        <v>41733</v>
      </c>
      <c r="B11" s="60">
        <v>95.209100000000007</v>
      </c>
      <c r="C11" s="62">
        <v>1.0264</v>
      </c>
      <c r="D11" s="63">
        <v>0.1978</v>
      </c>
      <c r="E11" s="62">
        <v>1.2242</v>
      </c>
      <c r="F11" s="62">
        <v>3.3959999999999999</v>
      </c>
      <c r="G11" s="148">
        <v>260.59750000000003</v>
      </c>
      <c r="H11" s="148">
        <v>13.158200000000001</v>
      </c>
      <c r="I11" s="62">
        <v>38.417299999999997</v>
      </c>
      <c r="J11" s="63">
        <v>50.252200000000002</v>
      </c>
      <c r="K11" s="149">
        <v>1.4983</v>
      </c>
      <c r="L11" s="21"/>
      <c r="M11" s="40"/>
      <c r="N11" s="40"/>
    </row>
    <row r="12" spans="1:14" x14ac:dyDescent="0.25">
      <c r="A12" s="37">
        <f>+'Caracol Reynosa Arguelles'!A12</f>
        <v>41734</v>
      </c>
      <c r="B12" s="60">
        <v>95.27</v>
      </c>
      <c r="C12" s="62">
        <v>1.0763</v>
      </c>
      <c r="D12" s="63">
        <v>0.20380000000000001</v>
      </c>
      <c r="E12" s="62">
        <v>1.2801</v>
      </c>
      <c r="F12" s="62">
        <v>3.3029999999999999</v>
      </c>
      <c r="G12" s="148">
        <v>268.91750000000002</v>
      </c>
      <c r="H12" s="148">
        <v>11.161099999999999</v>
      </c>
      <c r="I12" s="62">
        <v>38.344999999999999</v>
      </c>
      <c r="J12" s="63">
        <v>50.173699999999997</v>
      </c>
      <c r="K12" s="149">
        <v>1.6113999999999999</v>
      </c>
      <c r="L12" s="21"/>
      <c r="M12" s="40"/>
      <c r="N12" s="40"/>
    </row>
    <row r="13" spans="1:14" x14ac:dyDescent="0.25">
      <c r="A13" s="37">
        <f>+'Caracol Reynosa Arguelles'!A13</f>
        <v>41735</v>
      </c>
      <c r="B13" s="60">
        <v>95.2637</v>
      </c>
      <c r="C13" s="62">
        <v>1.0351999999999999</v>
      </c>
      <c r="D13" s="63">
        <v>0.2001</v>
      </c>
      <c r="E13" s="62">
        <v>1.2353000000000001</v>
      </c>
      <c r="F13" s="62">
        <v>3.3639999999999999</v>
      </c>
      <c r="G13" s="148">
        <v>267.60180000000003</v>
      </c>
      <c r="H13" s="148">
        <v>8.3215000000000003</v>
      </c>
      <c r="I13" s="62">
        <v>38.370699999999999</v>
      </c>
      <c r="J13" s="63">
        <v>50.218499999999999</v>
      </c>
      <c r="K13" s="149">
        <v>1.623</v>
      </c>
      <c r="L13" s="21"/>
      <c r="M13" s="40"/>
      <c r="N13" s="40"/>
    </row>
    <row r="14" spans="1:14" x14ac:dyDescent="0.25">
      <c r="A14" s="37">
        <f>+'Caracol Reynosa Arguelles'!A14</f>
        <v>41736</v>
      </c>
      <c r="B14" s="60">
        <v>95.063800000000001</v>
      </c>
      <c r="C14" s="62">
        <v>1.0385</v>
      </c>
      <c r="D14" s="63">
        <v>0.20050000000000001</v>
      </c>
      <c r="E14" s="62">
        <v>1.2390000000000001</v>
      </c>
      <c r="F14" s="62">
        <v>3.5750000000000002</v>
      </c>
      <c r="G14" s="148">
        <v>264.73390000000001</v>
      </c>
      <c r="H14" s="148">
        <v>8.7599</v>
      </c>
      <c r="I14" s="62">
        <v>38.419699999999999</v>
      </c>
      <c r="J14" s="63">
        <v>50.244300000000003</v>
      </c>
      <c r="K14" s="149">
        <v>1.4111</v>
      </c>
      <c r="L14" s="21"/>
      <c r="M14" s="40"/>
      <c r="N14" s="40"/>
    </row>
    <row r="15" spans="1:14" x14ac:dyDescent="0.25">
      <c r="A15" s="37">
        <f>+'Caracol Reynosa Arguelles'!A15</f>
        <v>41737</v>
      </c>
      <c r="B15" s="60">
        <v>94.866900000000001</v>
      </c>
      <c r="C15" s="62">
        <v>1.0148999999999999</v>
      </c>
      <c r="D15" s="62">
        <v>0.1988</v>
      </c>
      <c r="E15" s="62">
        <v>1.2137</v>
      </c>
      <c r="F15" s="62">
        <v>3.8010000000000002</v>
      </c>
      <c r="G15" s="148">
        <v>263.8193</v>
      </c>
      <c r="H15" s="148">
        <v>8.6883999999999997</v>
      </c>
      <c r="I15" s="62">
        <v>38.491399999999999</v>
      </c>
      <c r="J15" s="63">
        <v>50.302700000000002</v>
      </c>
      <c r="K15" s="149">
        <v>1.2327999999999999</v>
      </c>
      <c r="L15" s="21"/>
      <c r="M15" s="40"/>
      <c r="N15" s="40"/>
    </row>
    <row r="16" spans="1:14" x14ac:dyDescent="0.25">
      <c r="A16" s="37">
        <f>+'Caracol Reynosa Arguelles'!A16</f>
        <v>41738</v>
      </c>
      <c r="B16" s="60">
        <v>94.865799999999993</v>
      </c>
      <c r="C16" s="62">
        <v>1.0318000000000001</v>
      </c>
      <c r="D16" s="62">
        <v>0.19550000000000001</v>
      </c>
      <c r="E16" s="62">
        <v>1.2273000000000001</v>
      </c>
      <c r="F16" s="62">
        <v>3.7869999999999999</v>
      </c>
      <c r="G16" s="148">
        <v>261.2475</v>
      </c>
      <c r="H16" s="148">
        <v>8.4210999999999991</v>
      </c>
      <c r="I16" s="62">
        <v>38.482100000000003</v>
      </c>
      <c r="J16" s="63">
        <v>50.287100000000002</v>
      </c>
      <c r="K16" s="149">
        <v>1.3455999999999999</v>
      </c>
      <c r="L16" s="21"/>
      <c r="M16" s="40"/>
      <c r="N16" s="40"/>
    </row>
    <row r="17" spans="1:14" x14ac:dyDescent="0.25">
      <c r="A17" s="37">
        <f>+'Caracol Reynosa Arguelles'!A17</f>
        <v>41739</v>
      </c>
      <c r="B17" s="60">
        <v>94.902000000000001</v>
      </c>
      <c r="C17" s="62">
        <v>1.04</v>
      </c>
      <c r="D17" s="62">
        <v>0.19689999999999999</v>
      </c>
      <c r="E17" s="62">
        <v>1.2369000000000001</v>
      </c>
      <c r="F17" s="62">
        <v>3.7469999999999999</v>
      </c>
      <c r="G17" s="148">
        <v>261.50310000000002</v>
      </c>
      <c r="H17" s="148">
        <v>7.8190999999999997</v>
      </c>
      <c r="I17" s="62">
        <v>38.464700000000001</v>
      </c>
      <c r="J17" s="63">
        <v>50.270800000000001</v>
      </c>
      <c r="K17" s="149">
        <v>1.3872</v>
      </c>
      <c r="L17" s="21"/>
      <c r="M17" s="40"/>
      <c r="N17" s="40"/>
    </row>
    <row r="18" spans="1:14" x14ac:dyDescent="0.25">
      <c r="A18" s="37">
        <f>+'Caracol Reynosa Arguelles'!A18</f>
        <v>41740</v>
      </c>
      <c r="B18" s="60">
        <v>94.8703</v>
      </c>
      <c r="C18" s="62">
        <v>1.0838000000000001</v>
      </c>
      <c r="D18" s="62">
        <v>0.20230000000000001</v>
      </c>
      <c r="E18" s="62">
        <v>1.2861</v>
      </c>
      <c r="F18" s="62">
        <v>3.7250000000000001</v>
      </c>
      <c r="G18" s="148">
        <v>262.8972</v>
      </c>
      <c r="H18" s="148">
        <v>7.0808999999999997</v>
      </c>
      <c r="I18" s="62">
        <v>38.445500000000003</v>
      </c>
      <c r="J18" s="63">
        <v>50.2271</v>
      </c>
      <c r="K18" s="149">
        <v>1.6990000000000001</v>
      </c>
      <c r="L18" s="21"/>
      <c r="M18" s="40"/>
      <c r="N18" s="40"/>
    </row>
    <row r="19" spans="1:14" x14ac:dyDescent="0.25">
      <c r="A19" s="37">
        <f>+'Caracol Reynosa Arguelles'!A19</f>
        <v>41741</v>
      </c>
      <c r="B19" s="60">
        <v>95.112200000000001</v>
      </c>
      <c r="C19" s="62">
        <v>1.0886</v>
      </c>
      <c r="D19" s="62">
        <v>0.20080000000000001</v>
      </c>
      <c r="E19" s="62">
        <v>1.2892999999999999</v>
      </c>
      <c r="F19" s="62">
        <v>3.4790000000000001</v>
      </c>
      <c r="G19" s="148">
        <v>266.14260000000002</v>
      </c>
      <c r="H19" s="148">
        <v>8.1410999999999998</v>
      </c>
      <c r="I19" s="62">
        <v>38.375399999999999</v>
      </c>
      <c r="J19" s="63">
        <v>50.184100000000001</v>
      </c>
      <c r="K19" s="149">
        <v>1.7845</v>
      </c>
      <c r="L19" s="21"/>
      <c r="M19" s="40"/>
      <c r="N19" s="40"/>
    </row>
    <row r="20" spans="1:14" x14ac:dyDescent="0.25">
      <c r="A20" s="37">
        <f>+'Caracol Reynosa Arguelles'!A20</f>
        <v>41742</v>
      </c>
      <c r="B20" s="60">
        <v>95.077500000000001</v>
      </c>
      <c r="C20" s="62">
        <v>1.0928</v>
      </c>
      <c r="D20" s="62">
        <v>0.20250000000000001</v>
      </c>
      <c r="E20" s="62">
        <v>1.2952999999999999</v>
      </c>
      <c r="F20" s="62">
        <v>3.5329999999999999</v>
      </c>
      <c r="G20" s="148">
        <v>266.60160000000002</v>
      </c>
      <c r="H20" s="148">
        <v>5.3627000000000002</v>
      </c>
      <c r="I20" s="62">
        <v>38.366799999999998</v>
      </c>
      <c r="J20" s="63">
        <v>50.175699999999999</v>
      </c>
      <c r="K20" s="149">
        <v>1.9104000000000001</v>
      </c>
      <c r="L20" s="21"/>
      <c r="M20" s="40"/>
      <c r="N20" s="40"/>
    </row>
    <row r="21" spans="1:14" x14ac:dyDescent="0.25">
      <c r="A21" s="37">
        <f>+'Caracol Reynosa Arguelles'!A21</f>
        <v>41743</v>
      </c>
      <c r="B21" s="60">
        <v>94.798699999999997</v>
      </c>
      <c r="C21" s="62">
        <v>1.0871999999999999</v>
      </c>
      <c r="D21" s="62">
        <v>0.2036</v>
      </c>
      <c r="E21" s="62">
        <v>1.2907999999999999</v>
      </c>
      <c r="F21" s="62">
        <v>3.7589999999999999</v>
      </c>
      <c r="G21" s="148">
        <v>257.6028</v>
      </c>
      <c r="H21" s="148">
        <v>5.0793999999999997</v>
      </c>
      <c r="I21" s="62">
        <v>38.469499999999996</v>
      </c>
      <c r="J21" s="63">
        <v>50.237699999999997</v>
      </c>
      <c r="K21" s="149">
        <v>1.1475</v>
      </c>
      <c r="L21" s="21"/>
      <c r="M21" s="40"/>
      <c r="N21" s="40"/>
    </row>
    <row r="22" spans="1:14" x14ac:dyDescent="0.25">
      <c r="A22" s="37">
        <f>+'Caracol Reynosa Arguelles'!A22</f>
        <v>41744</v>
      </c>
      <c r="B22" s="60">
        <v>94.705600000000004</v>
      </c>
      <c r="C22" s="62">
        <v>1.1200000000000001</v>
      </c>
      <c r="D22" s="62">
        <v>0.19650000000000001</v>
      </c>
      <c r="E22" s="62">
        <v>1.3165</v>
      </c>
      <c r="F22" s="62">
        <v>3.8140000000000001</v>
      </c>
      <c r="G22" s="148">
        <v>258.26580000000001</v>
      </c>
      <c r="H22" s="148">
        <v>5.8075000000000001</v>
      </c>
      <c r="I22" s="62">
        <v>38.4893</v>
      </c>
      <c r="J22" s="63">
        <v>50.229599999999998</v>
      </c>
      <c r="K22" s="149">
        <v>0.61399999999999999</v>
      </c>
      <c r="L22" s="21"/>
      <c r="M22" s="40"/>
      <c r="N22" s="40"/>
    </row>
    <row r="23" spans="1:14" x14ac:dyDescent="0.25">
      <c r="A23" s="37">
        <f>+'Caracol Reynosa Arguelles'!A23</f>
        <v>41745</v>
      </c>
      <c r="B23" s="60">
        <v>94.701999999999998</v>
      </c>
      <c r="C23" s="62">
        <v>1.0644</v>
      </c>
      <c r="D23" s="62">
        <v>0.19109999999999999</v>
      </c>
      <c r="E23" s="62">
        <v>1.2555000000000001</v>
      </c>
      <c r="F23" s="62">
        <v>3.8849999999999998</v>
      </c>
      <c r="G23" s="148">
        <v>266.28410000000002</v>
      </c>
      <c r="H23" s="148">
        <v>6.7462999999999997</v>
      </c>
      <c r="I23" s="62">
        <v>38.5274</v>
      </c>
      <c r="J23" s="63">
        <v>50.292299999999997</v>
      </c>
      <c r="K23" s="149">
        <v>0.90029999999999999</v>
      </c>
      <c r="L23" s="21"/>
      <c r="M23" s="40"/>
      <c r="N23" s="40"/>
    </row>
    <row r="24" spans="1:14" x14ac:dyDescent="0.25">
      <c r="A24" s="37">
        <f>+'Caracol Reynosa Arguelles'!A24</f>
        <v>41746</v>
      </c>
      <c r="B24" s="60">
        <v>95.017499999999998</v>
      </c>
      <c r="C24" s="62">
        <v>1.0490999999999999</v>
      </c>
      <c r="D24" s="62">
        <v>0.188</v>
      </c>
      <c r="E24" s="62">
        <v>1.2371000000000001</v>
      </c>
      <c r="F24" s="62">
        <v>3.5990000000000002</v>
      </c>
      <c r="G24" s="148">
        <v>266.65780000000001</v>
      </c>
      <c r="H24" s="148">
        <v>7.9855</v>
      </c>
      <c r="I24" s="62">
        <v>38.446899999999999</v>
      </c>
      <c r="J24" s="63">
        <v>50.258000000000003</v>
      </c>
      <c r="K24" s="149">
        <v>1.2109000000000001</v>
      </c>
      <c r="L24" s="21"/>
      <c r="M24" s="40"/>
      <c r="N24" s="40"/>
    </row>
    <row r="25" spans="1:14" x14ac:dyDescent="0.25">
      <c r="A25" s="37">
        <f>+'Caracol Reynosa Arguelles'!A25</f>
        <v>41747</v>
      </c>
      <c r="B25" s="60">
        <v>94.994600000000005</v>
      </c>
      <c r="C25" s="62">
        <v>1.0669999999999999</v>
      </c>
      <c r="D25" s="62">
        <v>0.19059999999999999</v>
      </c>
      <c r="E25" s="62">
        <v>1.2575000000000001</v>
      </c>
      <c r="F25" s="62">
        <v>3.6150000000000002</v>
      </c>
      <c r="G25" s="148">
        <v>267.43380000000002</v>
      </c>
      <c r="H25" s="148">
        <v>9.6075999999999997</v>
      </c>
      <c r="I25" s="62">
        <v>38.435299999999998</v>
      </c>
      <c r="J25" s="63">
        <v>50.238</v>
      </c>
      <c r="K25" s="149">
        <v>1.0350999999999999</v>
      </c>
      <c r="L25" s="21"/>
      <c r="M25" s="40"/>
      <c r="N25" s="40"/>
    </row>
    <row r="26" spans="1:14" x14ac:dyDescent="0.25">
      <c r="A26" s="37">
        <f>+'Caracol Reynosa Arguelles'!A26</f>
        <v>41748</v>
      </c>
      <c r="B26" s="60">
        <v>94.853999999999999</v>
      </c>
      <c r="C26" s="62">
        <v>1.0952999999999999</v>
      </c>
      <c r="D26" s="62">
        <v>0.18959999999999999</v>
      </c>
      <c r="E26" s="62">
        <v>1.2847999999999999</v>
      </c>
      <c r="F26" s="62">
        <v>3.7149999999999999</v>
      </c>
      <c r="G26" s="148">
        <v>266.661</v>
      </c>
      <c r="H26" s="148">
        <v>9.2113999999999994</v>
      </c>
      <c r="I26" s="62">
        <v>38.463200000000001</v>
      </c>
      <c r="J26" s="63">
        <v>50.234900000000003</v>
      </c>
      <c r="K26" s="149">
        <v>4.3200000000000002E-2</v>
      </c>
      <c r="L26" s="21"/>
      <c r="M26" s="40"/>
      <c r="N26" s="40"/>
    </row>
    <row r="27" spans="1:14" x14ac:dyDescent="0.25">
      <c r="A27" s="37">
        <f>+'Caracol Reynosa Arguelles'!A27</f>
        <v>41749</v>
      </c>
      <c r="B27" s="60">
        <v>94.997200000000007</v>
      </c>
      <c r="C27" s="62">
        <v>1.0640000000000001</v>
      </c>
      <c r="D27" s="62">
        <v>0.19040000000000001</v>
      </c>
      <c r="E27" s="62">
        <v>1.2543</v>
      </c>
      <c r="F27" s="62">
        <v>3.5950000000000002</v>
      </c>
      <c r="G27" s="148">
        <v>268.6139</v>
      </c>
      <c r="H27" s="148">
        <v>9.7494999999999994</v>
      </c>
      <c r="I27" s="62">
        <v>38.444299999999998</v>
      </c>
      <c r="J27" s="63">
        <v>50.2453</v>
      </c>
      <c r="K27" s="149">
        <v>4.3499999999999997E-2</v>
      </c>
      <c r="L27" s="21"/>
      <c r="M27" s="40"/>
      <c r="N27" s="40"/>
    </row>
    <row r="28" spans="1:14" x14ac:dyDescent="0.25">
      <c r="A28" s="37">
        <f>+'Caracol Reynosa Arguelles'!A28</f>
        <v>41750</v>
      </c>
      <c r="B28" s="60">
        <v>95.011799999999994</v>
      </c>
      <c r="C28" s="62">
        <v>1.0538000000000001</v>
      </c>
      <c r="D28" s="62">
        <v>0.187</v>
      </c>
      <c r="E28" s="62">
        <v>1.2407999999999999</v>
      </c>
      <c r="F28" s="62">
        <v>3.5760000000000001</v>
      </c>
      <c r="G28" s="148">
        <v>267.65219999999999</v>
      </c>
      <c r="H28" s="148">
        <v>10.154</v>
      </c>
      <c r="I28" s="62">
        <v>38.455599999999997</v>
      </c>
      <c r="J28" s="63">
        <v>50.260199999999998</v>
      </c>
      <c r="K28" s="149">
        <v>4.1300000000000003E-2</v>
      </c>
      <c r="L28" s="21"/>
      <c r="M28" s="40"/>
      <c r="N28" s="40"/>
    </row>
    <row r="29" spans="1:14" x14ac:dyDescent="0.25">
      <c r="A29" s="37">
        <f>+'Caracol Reynosa Arguelles'!A29</f>
        <v>41751</v>
      </c>
      <c r="B29" s="60">
        <v>94.762799999999999</v>
      </c>
      <c r="C29" s="62">
        <v>1.0443</v>
      </c>
      <c r="D29" s="62">
        <v>0.1855</v>
      </c>
      <c r="E29" s="62">
        <v>1.2298</v>
      </c>
      <c r="F29" s="62">
        <v>3.8250000000000002</v>
      </c>
      <c r="G29" s="148">
        <v>268.64929999999998</v>
      </c>
      <c r="H29" s="148">
        <v>10.1364</v>
      </c>
      <c r="I29" s="62">
        <v>38.534500000000001</v>
      </c>
      <c r="J29" s="63">
        <v>50.3127</v>
      </c>
      <c r="K29" s="149">
        <v>4.0899999999999999E-2</v>
      </c>
      <c r="L29" s="21"/>
      <c r="M29" s="40"/>
      <c r="N29" s="40"/>
    </row>
    <row r="30" spans="1:14" x14ac:dyDescent="0.25">
      <c r="A30" s="37">
        <f>+'Caracol Reynosa Arguelles'!A30</f>
        <v>41752</v>
      </c>
      <c r="B30" s="60">
        <v>94.818600000000004</v>
      </c>
      <c r="C30" s="62">
        <v>1.0375000000000001</v>
      </c>
      <c r="D30" s="62">
        <v>0.18809999999999999</v>
      </c>
      <c r="E30" s="62">
        <v>1.2257</v>
      </c>
      <c r="F30" s="62">
        <v>3.798</v>
      </c>
      <c r="G30" s="148">
        <v>267.0813</v>
      </c>
      <c r="H30" s="148">
        <v>10.0844</v>
      </c>
      <c r="I30" s="62">
        <v>38.513199999999998</v>
      </c>
      <c r="J30" s="63">
        <v>50.304099999999998</v>
      </c>
      <c r="K30" s="149">
        <v>4.5100000000000001E-2</v>
      </c>
      <c r="L30" s="21"/>
      <c r="M30" s="40"/>
      <c r="N30" s="40"/>
    </row>
    <row r="31" spans="1:14" x14ac:dyDescent="0.25">
      <c r="A31" s="37">
        <f>+'Caracol Reynosa Arguelles'!A31</f>
        <v>41753</v>
      </c>
      <c r="B31" s="60">
        <v>94.962999999999994</v>
      </c>
      <c r="C31" s="62">
        <v>1.0057</v>
      </c>
      <c r="D31" s="62">
        <v>0.188</v>
      </c>
      <c r="E31" s="62">
        <v>1.1937</v>
      </c>
      <c r="F31" s="62">
        <v>3.6779999999999999</v>
      </c>
      <c r="G31" s="148">
        <v>266.33370000000002</v>
      </c>
      <c r="H31" s="148">
        <v>9.4886999999999997</v>
      </c>
      <c r="I31" s="62">
        <v>38.498600000000003</v>
      </c>
      <c r="J31" s="63">
        <v>50.317900000000002</v>
      </c>
      <c r="K31" s="149">
        <v>4.2599999999999999E-2</v>
      </c>
      <c r="L31" s="21"/>
      <c r="M31" s="40"/>
      <c r="N31" s="40"/>
    </row>
    <row r="32" spans="1:14" x14ac:dyDescent="0.25">
      <c r="A32" s="37">
        <f>+'Caracol Reynosa Arguelles'!A32</f>
        <v>41754</v>
      </c>
      <c r="B32" s="60">
        <v>95.164400000000001</v>
      </c>
      <c r="C32" s="62">
        <v>1.0369999999999999</v>
      </c>
      <c r="D32" s="62">
        <v>0.19359999999999999</v>
      </c>
      <c r="E32" s="62">
        <v>1.2305999999999999</v>
      </c>
      <c r="F32" s="62">
        <v>3.4790000000000001</v>
      </c>
      <c r="G32" s="148">
        <v>266.7398</v>
      </c>
      <c r="H32" s="148">
        <v>10.395300000000001</v>
      </c>
      <c r="I32" s="62">
        <v>38.402799999999999</v>
      </c>
      <c r="J32" s="63">
        <v>50.238799999999998</v>
      </c>
      <c r="K32" s="149">
        <v>4.1799999999999997E-2</v>
      </c>
      <c r="L32" s="21"/>
      <c r="M32" s="40"/>
      <c r="N32" s="40"/>
    </row>
    <row r="33" spans="1:14" x14ac:dyDescent="0.25">
      <c r="A33" s="37">
        <f>+'Caracol Reynosa Arguelles'!A33</f>
        <v>41755</v>
      </c>
      <c r="B33" s="60">
        <v>95.316299999999998</v>
      </c>
      <c r="C33" s="62">
        <v>1.0384</v>
      </c>
      <c r="D33" s="62">
        <v>0.1933</v>
      </c>
      <c r="E33" s="62">
        <v>1.2317</v>
      </c>
      <c r="F33" s="62">
        <v>3.33</v>
      </c>
      <c r="G33" s="148">
        <v>267.66199999999998</v>
      </c>
      <c r="H33" s="148">
        <v>11.0145</v>
      </c>
      <c r="I33" s="62">
        <v>38.357500000000002</v>
      </c>
      <c r="J33" s="63">
        <v>50.212000000000003</v>
      </c>
      <c r="K33" s="149">
        <v>4.5600000000000002E-2</v>
      </c>
      <c r="L33" s="21"/>
      <c r="M33" s="40"/>
      <c r="N33" s="40"/>
    </row>
    <row r="34" spans="1:14" x14ac:dyDescent="0.25">
      <c r="A34" s="37">
        <f>+'Caracol Reynosa Arguelles'!A34</f>
        <v>41756</v>
      </c>
      <c r="B34" s="60">
        <v>95.221500000000006</v>
      </c>
      <c r="C34" s="62">
        <v>1.089</v>
      </c>
      <c r="D34" s="62">
        <v>0.19350000000000001</v>
      </c>
      <c r="E34" s="62">
        <v>1.2825</v>
      </c>
      <c r="F34" s="62">
        <v>3.3690000000000002</v>
      </c>
      <c r="G34" s="148">
        <v>267.33760000000001</v>
      </c>
      <c r="H34" s="148">
        <v>12.4194</v>
      </c>
      <c r="I34" s="62">
        <v>38.351500000000001</v>
      </c>
      <c r="J34" s="63">
        <v>50.173400000000001</v>
      </c>
      <c r="K34" s="149">
        <v>4.3099999999999999E-2</v>
      </c>
      <c r="L34" s="21"/>
      <c r="M34" s="40"/>
      <c r="N34" s="40"/>
    </row>
    <row r="35" spans="1:14" x14ac:dyDescent="0.25">
      <c r="A35" s="37">
        <f>+'Caracol Reynosa Arguelles'!A35</f>
        <v>41757</v>
      </c>
      <c r="B35" s="60">
        <v>95.020799999999994</v>
      </c>
      <c r="C35" s="62">
        <v>1.0186999999999999</v>
      </c>
      <c r="D35" s="62">
        <v>0.19109999999999999</v>
      </c>
      <c r="E35" s="62">
        <v>1.2098</v>
      </c>
      <c r="F35" s="62">
        <v>3.6059999999999999</v>
      </c>
      <c r="G35" s="148">
        <v>264.6574</v>
      </c>
      <c r="H35" s="148">
        <v>17.927</v>
      </c>
      <c r="I35" s="62">
        <v>38.476500000000001</v>
      </c>
      <c r="J35" s="63">
        <v>50.293799999999997</v>
      </c>
      <c r="K35" s="149">
        <v>4.3499999999999997E-2</v>
      </c>
      <c r="L35" s="21"/>
      <c r="M35" s="40"/>
      <c r="N35" s="40"/>
    </row>
    <row r="36" spans="1:14" x14ac:dyDescent="0.25">
      <c r="A36" s="37">
        <f>+'Caracol Reynosa Arguelles'!A36</f>
        <v>41758</v>
      </c>
      <c r="B36" s="60">
        <v>95.046300000000002</v>
      </c>
      <c r="C36" s="62">
        <v>1.0066999999999999</v>
      </c>
      <c r="D36" s="62">
        <v>0.19320000000000001</v>
      </c>
      <c r="E36" s="62">
        <v>1.1999</v>
      </c>
      <c r="F36" s="62">
        <v>3.6120000000000001</v>
      </c>
      <c r="G36" s="148">
        <v>267.62729999999999</v>
      </c>
      <c r="H36" s="148">
        <v>13.7775</v>
      </c>
      <c r="I36" s="62">
        <v>38.456899999999997</v>
      </c>
      <c r="J36" s="63">
        <v>50.290999999999997</v>
      </c>
      <c r="K36" s="149">
        <v>5.2999999999999999E-2</v>
      </c>
      <c r="L36" s="21"/>
      <c r="M36" s="40"/>
      <c r="N36" s="40"/>
    </row>
    <row r="37" spans="1:14" ht="15.75" thickBot="1" x14ac:dyDescent="0.3">
      <c r="A37" s="37">
        <f>+'Caracol Reynosa Arguelles'!A37</f>
        <v>41759</v>
      </c>
      <c r="B37" s="60">
        <v>94.964399999999998</v>
      </c>
      <c r="C37" s="62">
        <v>0.98199999999999998</v>
      </c>
      <c r="D37" s="62">
        <v>0.19400000000000001</v>
      </c>
      <c r="E37" s="62">
        <v>1.1759999999999999</v>
      </c>
      <c r="F37" s="62">
        <v>3.6859999999999999</v>
      </c>
      <c r="G37" s="148">
        <v>264.98809999999997</v>
      </c>
      <c r="H37" s="148">
        <v>11.1388</v>
      </c>
      <c r="I37" s="62">
        <v>38.504399999999997</v>
      </c>
      <c r="J37" s="63">
        <v>50.334899999999998</v>
      </c>
      <c r="K37" s="149">
        <v>5.7000000000000002E-2</v>
      </c>
      <c r="L37" s="21"/>
      <c r="M37" s="40"/>
      <c r="N37" s="40"/>
    </row>
    <row r="38" spans="1:14" x14ac:dyDescent="0.25">
      <c r="A38" s="180" t="s">
        <v>18</v>
      </c>
      <c r="B38" s="180"/>
      <c r="C38" s="180"/>
      <c r="D38" s="180"/>
      <c r="E38" s="180"/>
      <c r="F38" s="180"/>
      <c r="G38" s="180"/>
      <c r="H38" s="180"/>
      <c r="I38" s="180"/>
      <c r="J38" s="180"/>
      <c r="K38" s="180"/>
      <c r="L38" s="5"/>
      <c r="M38" s="5"/>
      <c r="N38" s="5"/>
    </row>
    <row r="39" spans="1:14" ht="6.75" customHeight="1" thickBo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14" x14ac:dyDescent="0.25">
      <c r="A40" s="7" t="s">
        <v>19</v>
      </c>
      <c r="B40" s="8">
        <f t="shared" ref="B40:K40" si="0">+MIN(B8:B37)</f>
        <v>94.701999999999998</v>
      </c>
      <c r="C40" s="8">
        <f t="shared" si="0"/>
        <v>0.98199999999999998</v>
      </c>
      <c r="D40" s="8">
        <f t="shared" si="0"/>
        <v>0.1855</v>
      </c>
      <c r="E40" s="8">
        <f t="shared" si="0"/>
        <v>1.1759999999999999</v>
      </c>
      <c r="F40" s="8">
        <f t="shared" si="0"/>
        <v>3.2989999999999999</v>
      </c>
      <c r="G40" s="8">
        <f t="shared" si="0"/>
        <v>257.6028</v>
      </c>
      <c r="H40" s="8">
        <f t="shared" si="0"/>
        <v>5.0793999999999997</v>
      </c>
      <c r="I40" s="8">
        <f t="shared" si="0"/>
        <v>38.325099999999999</v>
      </c>
      <c r="J40" s="8">
        <f t="shared" si="0"/>
        <v>50.173400000000001</v>
      </c>
      <c r="K40" s="30">
        <f t="shared" si="0"/>
        <v>4.0899999999999999E-2</v>
      </c>
      <c r="L40" s="9"/>
      <c r="M40" s="22">
        <f>+MIN(M8:M37)</f>
        <v>0</v>
      </c>
      <c r="N40" s="23">
        <f>+MIN(N8:N37)</f>
        <v>0</v>
      </c>
    </row>
    <row r="41" spans="1:14" x14ac:dyDescent="0.25">
      <c r="A41" s="10" t="s">
        <v>20</v>
      </c>
      <c r="B41" s="11">
        <f t="shared" ref="B41:K41" si="1">+IF(ISERROR(AVERAGE(B8:B37)),"",AVERAGE(B8:B37))</f>
        <v>95.023253333333344</v>
      </c>
      <c r="C41" s="11">
        <f t="shared" si="1"/>
        <v>1.0517099999999997</v>
      </c>
      <c r="D41" s="11">
        <f t="shared" si="1"/>
        <v>0.19535333333333332</v>
      </c>
      <c r="E41" s="11">
        <f t="shared" si="1"/>
        <v>1.2470500000000002</v>
      </c>
      <c r="F41" s="11">
        <f t="shared" si="1"/>
        <v>3.5909333333333326</v>
      </c>
      <c r="G41" s="11">
        <f t="shared" si="1"/>
        <v>264.95873333333333</v>
      </c>
      <c r="H41" s="11">
        <f t="shared" si="1"/>
        <v>9.2918333333333312</v>
      </c>
      <c r="I41" s="11">
        <f t="shared" si="1"/>
        <v>38.434269999999991</v>
      </c>
      <c r="J41" s="11">
        <f t="shared" si="1"/>
        <v>50.245793333333339</v>
      </c>
      <c r="K41" s="31">
        <f t="shared" si="1"/>
        <v>0.88479000000000008</v>
      </c>
      <c r="L41" s="9"/>
      <c r="M41" s="24" t="str">
        <f>+IF(ISERROR(AVERAGE(M8:M37)),"",AVERAGE(M8:M37))</f>
        <v/>
      </c>
      <c r="N41" s="25" t="str">
        <f>+IF(ISERROR(AVERAGE(N8:N37)),"",AVERAGE(N8:N37))</f>
        <v/>
      </c>
    </row>
    <row r="42" spans="1:14" x14ac:dyDescent="0.25">
      <c r="A42" s="12" t="s">
        <v>21</v>
      </c>
      <c r="B42" s="13">
        <f t="shared" ref="B42:K42" si="2">+MAX(B8:B37)</f>
        <v>95.34</v>
      </c>
      <c r="C42" s="13">
        <f t="shared" si="2"/>
        <v>1.1200000000000001</v>
      </c>
      <c r="D42" s="13">
        <f t="shared" si="2"/>
        <v>0.20380000000000001</v>
      </c>
      <c r="E42" s="13">
        <f t="shared" si="2"/>
        <v>1.3165</v>
      </c>
      <c r="F42" s="13">
        <f t="shared" si="2"/>
        <v>3.8849999999999998</v>
      </c>
      <c r="G42" s="65">
        <f t="shared" si="2"/>
        <v>268.91750000000002</v>
      </c>
      <c r="H42" s="65">
        <f t="shared" si="2"/>
        <v>17.927</v>
      </c>
      <c r="I42" s="65">
        <f t="shared" si="2"/>
        <v>38.534500000000001</v>
      </c>
      <c r="J42" s="65">
        <f t="shared" si="2"/>
        <v>50.334899999999998</v>
      </c>
      <c r="K42" s="66">
        <f t="shared" si="2"/>
        <v>1.9104000000000001</v>
      </c>
      <c r="L42" s="9"/>
      <c r="M42" s="26">
        <f>+MAX(M8:M37)</f>
        <v>0</v>
      </c>
      <c r="N42" s="27">
        <f>+MAX(N8:N37)</f>
        <v>0</v>
      </c>
    </row>
    <row r="43" spans="1:14" ht="15.75" thickBot="1" x14ac:dyDescent="0.3">
      <c r="A43" s="14" t="s">
        <v>22</v>
      </c>
      <c r="B43" s="18">
        <f t="shared" ref="B43:K43" si="3">IF(ISERROR(STDEV(B8:B37)),"",STDEV(B8:B37))</f>
        <v>0.18618588363344829</v>
      </c>
      <c r="C43" s="18">
        <f t="shared" si="3"/>
        <v>3.1376581976877677E-2</v>
      </c>
      <c r="D43" s="18">
        <f t="shared" si="3"/>
        <v>5.6128383214723498E-3</v>
      </c>
      <c r="E43" s="18">
        <f t="shared" si="3"/>
        <v>3.3318750545766773E-2</v>
      </c>
      <c r="F43" s="18">
        <f t="shared" si="3"/>
        <v>0.1770145003476645</v>
      </c>
      <c r="G43" s="18">
        <f t="shared" si="3"/>
        <v>3.1831483385254722</v>
      </c>
      <c r="H43" s="18">
        <f t="shared" si="3"/>
        <v>2.7204337518419668</v>
      </c>
      <c r="I43" s="18">
        <f t="shared" si="3"/>
        <v>6.1485440665194041E-2</v>
      </c>
      <c r="J43" s="18">
        <f t="shared" si="3"/>
        <v>4.7660436374442713E-2</v>
      </c>
      <c r="K43" s="33">
        <f t="shared" si="3"/>
        <v>0.75310248986534301</v>
      </c>
      <c r="L43" s="9"/>
      <c r="M43" s="28" t="str">
        <f>IF(ISERROR(STDEV(M8:M37)),"",STDEV(M8:M37))</f>
        <v/>
      </c>
      <c r="N43" s="29" t="str">
        <f>IF(ISERROR(STDEV(N8:N37)),"",STDEV(N8:N37))</f>
        <v/>
      </c>
    </row>
    <row r="44" spans="1:14" ht="8.25" customHeight="1" x14ac:dyDescent="0.25">
      <c r="A44" s="15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</row>
    <row r="45" spans="1:14" x14ac:dyDescent="0.25">
      <c r="A45" s="17" t="s">
        <v>23</v>
      </c>
      <c r="B45" s="181"/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3"/>
    </row>
    <row r="46" spans="1:14" x14ac:dyDescent="0.25">
      <c r="A46" s="15"/>
      <c r="B46" s="184"/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6"/>
    </row>
    <row r="47" spans="1:14" x14ac:dyDescent="0.25">
      <c r="A47" s="15"/>
      <c r="B47" s="184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6"/>
    </row>
    <row r="48" spans="1:14" x14ac:dyDescent="0.25">
      <c r="A48" s="15"/>
      <c r="B48" s="184"/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6"/>
    </row>
    <row r="49" spans="1:14" x14ac:dyDescent="0.25">
      <c r="A49" s="15"/>
      <c r="B49" s="187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9"/>
    </row>
  </sheetData>
  <protectedRanges>
    <protectedRange sqref="A5:L5 A3:B4 L4" name="Rango1"/>
    <protectedRange sqref="C4:K4" name="Rango1_1"/>
    <protectedRange sqref="C3:L3" name="Rango1_2"/>
  </protectedRanges>
  <mergeCells count="9">
    <mergeCell ref="A38:K38"/>
    <mergeCell ref="B45:N49"/>
    <mergeCell ref="A1:N1"/>
    <mergeCell ref="A3:B3"/>
    <mergeCell ref="A4:B4"/>
    <mergeCell ref="A5:B5"/>
    <mergeCell ref="C5:D5"/>
    <mergeCell ref="C3:N3"/>
    <mergeCell ref="C4:N4"/>
  </mergeCells>
  <dataValidations count="3">
    <dataValidation type="list" allowBlank="1" showInputMessage="1" showErrorMessage="1" sqref="C5:D5">
      <formula1>regiones</formula1>
    </dataValidation>
    <dataValidation type="date" operator="greaterThan" allowBlank="1" showInputMessage="1" showErrorMessage="1" errorTitle="Error" error="Sólo formato de fecha, por ejemplo: 01/06/12 o 1-6-12." sqref="A8:A37">
      <formula1>40909</formula1>
    </dataValidation>
    <dataValidation type="decimal" allowBlank="1" showInputMessage="1" showErrorMessage="1" errorTitle="Error" error="El valor deberá estar entre 0 y 100" sqref="B8:F37 N8">
      <formula1>0</formula1>
      <formula2>100</formula2>
    </dataValidation>
  </dataValidations>
  <printOptions horizontalCentered="1" verticalCentered="1"/>
  <pageMargins left="0.70866141732283472" right="0.82677165354330717" top="0.47244094488188981" bottom="0.43307086614173229" header="0.31496062992125984" footer="0.31496062992125984"/>
  <pageSetup scale="72" orientation="landscape" r:id="rId1"/>
  <ignoredErrors>
    <ignoredError sqref="B40:N43 A8 A9:A37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showGridLines="0" view="pageBreakPreview" topLeftCell="A10" zoomScale="60" zoomScaleNormal="100" workbookViewId="0">
      <selection activeCell="M21" sqref="M21"/>
    </sheetView>
  </sheetViews>
  <sheetFormatPr baseColWidth="10" defaultRowHeight="15" x14ac:dyDescent="0.25"/>
  <sheetData>
    <row r="1" spans="1:14" ht="32.25" customHeight="1" x14ac:dyDescent="0.25">
      <c r="A1" s="205" t="s">
        <v>28</v>
      </c>
      <c r="B1" s="206"/>
      <c r="C1" s="206"/>
      <c r="D1" s="206"/>
      <c r="E1" s="206"/>
      <c r="F1" s="206"/>
      <c r="G1" s="206"/>
      <c r="H1" s="206"/>
      <c r="I1" s="206"/>
      <c r="J1" s="206"/>
      <c r="K1" s="207"/>
    </row>
    <row r="2" spans="1:14" x14ac:dyDescent="0.25">
      <c r="A2" s="194" t="s">
        <v>1</v>
      </c>
      <c r="B2" s="208"/>
      <c r="C2" s="195" t="s">
        <v>27</v>
      </c>
      <c r="D2" s="195"/>
      <c r="E2" s="195"/>
      <c r="F2" s="195"/>
      <c r="G2" s="195"/>
      <c r="H2" s="195"/>
      <c r="I2" s="195"/>
      <c r="J2" s="195"/>
      <c r="K2" s="195"/>
    </row>
    <row r="3" spans="1:14" x14ac:dyDescent="0.25">
      <c r="A3" s="194" t="s">
        <v>2</v>
      </c>
      <c r="B3" s="208"/>
      <c r="C3" s="195" t="s">
        <v>26</v>
      </c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</row>
    <row r="4" spans="1:14" x14ac:dyDescent="0.25">
      <c r="A4" s="194" t="s">
        <v>3</v>
      </c>
      <c r="B4" s="194"/>
      <c r="C4" s="195" t="s">
        <v>4</v>
      </c>
      <c r="D4" s="195"/>
      <c r="E4" s="34"/>
      <c r="F4" s="34"/>
      <c r="G4" s="34"/>
      <c r="H4" s="34"/>
      <c r="I4" s="34"/>
      <c r="J4" s="34"/>
      <c r="K4" s="34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42" t="s">
        <v>5</v>
      </c>
      <c r="B6" s="43" t="s">
        <v>6</v>
      </c>
      <c r="C6" s="43" t="s">
        <v>7</v>
      </c>
      <c r="D6" s="43" t="s">
        <v>8</v>
      </c>
      <c r="E6" s="44" t="s">
        <v>9</v>
      </c>
      <c r="F6" s="43" t="s">
        <v>10</v>
      </c>
      <c r="G6" s="43" t="s">
        <v>11</v>
      </c>
      <c r="H6" s="43" t="s">
        <v>12</v>
      </c>
      <c r="I6" s="43" t="s">
        <v>13</v>
      </c>
      <c r="J6" s="43" t="s">
        <v>14</v>
      </c>
      <c r="K6" s="71" t="s">
        <v>15</v>
      </c>
    </row>
    <row r="7" spans="1:14" x14ac:dyDescent="0.25">
      <c r="A7" s="45">
        <v>41730</v>
      </c>
      <c r="B7" s="46"/>
      <c r="C7" s="47"/>
      <c r="D7" s="47"/>
      <c r="E7" s="47"/>
      <c r="F7" s="48"/>
      <c r="G7" s="157">
        <v>266.9237</v>
      </c>
      <c r="H7" s="158">
        <v>10.0875</v>
      </c>
      <c r="I7" s="150"/>
      <c r="J7" s="151"/>
      <c r="K7" s="160">
        <v>2.4152999999999998</v>
      </c>
    </row>
    <row r="8" spans="1:14" x14ac:dyDescent="0.25">
      <c r="A8" s="49">
        <f>+A7+1</f>
        <v>41731</v>
      </c>
      <c r="B8" s="50"/>
      <c r="C8" s="41"/>
      <c r="D8" s="41"/>
      <c r="E8" s="41"/>
      <c r="F8" s="51"/>
      <c r="G8" s="156">
        <v>267.04070000000002</v>
      </c>
      <c r="H8" s="159">
        <v>10.280200000000001</v>
      </c>
      <c r="I8" s="152"/>
      <c r="J8" s="153"/>
      <c r="K8" s="161">
        <v>2.5434999999999999</v>
      </c>
    </row>
    <row r="9" spans="1:14" x14ac:dyDescent="0.25">
      <c r="A9" s="49">
        <f>+A8+1</f>
        <v>41732</v>
      </c>
      <c r="B9" s="50"/>
      <c r="C9" s="41"/>
      <c r="D9" s="41"/>
      <c r="E9" s="41"/>
      <c r="F9" s="51"/>
      <c r="G9" s="156">
        <v>266.07170000000002</v>
      </c>
      <c r="H9" s="159">
        <v>13.088900000000001</v>
      </c>
      <c r="I9" s="152"/>
      <c r="J9" s="153"/>
      <c r="K9" s="161">
        <v>2.2785000000000002</v>
      </c>
    </row>
    <row r="10" spans="1:14" x14ac:dyDescent="0.25">
      <c r="A10" s="49">
        <f t="shared" ref="A10:A36" si="0">+A9+1</f>
        <v>41733</v>
      </c>
      <c r="B10" s="50"/>
      <c r="C10" s="41"/>
      <c r="D10" s="41"/>
      <c r="E10" s="41"/>
      <c r="F10" s="51"/>
      <c r="G10" s="156">
        <v>268.84589999999997</v>
      </c>
      <c r="H10" s="159">
        <v>19.8078</v>
      </c>
      <c r="I10" s="152"/>
      <c r="J10" s="153"/>
      <c r="K10" s="161">
        <v>2.2263000000000002</v>
      </c>
    </row>
    <row r="11" spans="1:14" x14ac:dyDescent="0.25">
      <c r="A11" s="49">
        <f t="shared" si="0"/>
        <v>41734</v>
      </c>
      <c r="B11" s="50"/>
      <c r="C11" s="41"/>
      <c r="D11" s="41"/>
      <c r="E11" s="41"/>
      <c r="F11" s="51"/>
      <c r="G11" s="156">
        <v>274.56959999999998</v>
      </c>
      <c r="H11" s="159">
        <v>14.805400000000001</v>
      </c>
      <c r="I11" s="152"/>
      <c r="J11" s="153"/>
      <c r="K11" s="161">
        <v>2.1635</v>
      </c>
    </row>
    <row r="12" spans="1:14" x14ac:dyDescent="0.25">
      <c r="A12" s="49">
        <f t="shared" si="0"/>
        <v>41735</v>
      </c>
      <c r="B12" s="50"/>
      <c r="C12" s="41"/>
      <c r="D12" s="41"/>
      <c r="E12" s="41"/>
      <c r="F12" s="51"/>
      <c r="G12" s="156">
        <v>270.34039999999999</v>
      </c>
      <c r="H12" s="159">
        <v>11.6525</v>
      </c>
      <c r="I12" s="152"/>
      <c r="J12" s="153"/>
      <c r="K12" s="161">
        <v>2.0943999999999998</v>
      </c>
    </row>
    <row r="13" spans="1:14" x14ac:dyDescent="0.25">
      <c r="A13" s="49">
        <f t="shared" si="0"/>
        <v>41736</v>
      </c>
      <c r="B13" s="50"/>
      <c r="C13" s="41"/>
      <c r="D13" s="41"/>
      <c r="E13" s="41"/>
      <c r="F13" s="51"/>
      <c r="G13" s="156">
        <v>267.28070000000002</v>
      </c>
      <c r="H13" s="159">
        <v>12.368399999999999</v>
      </c>
      <c r="I13" s="152"/>
      <c r="J13" s="153"/>
      <c r="K13" s="161">
        <v>1.9279999999999999</v>
      </c>
    </row>
    <row r="14" spans="1:14" x14ac:dyDescent="0.25">
      <c r="A14" s="49">
        <f t="shared" si="0"/>
        <v>41737</v>
      </c>
      <c r="B14" s="50"/>
      <c r="C14" s="41"/>
      <c r="D14" s="41"/>
      <c r="E14" s="41"/>
      <c r="F14" s="51"/>
      <c r="G14" s="156">
        <v>267.05799999999999</v>
      </c>
      <c r="H14" s="159">
        <v>12.877800000000001</v>
      </c>
      <c r="I14" s="152"/>
      <c r="J14" s="153"/>
      <c r="K14" s="161">
        <v>2.0044</v>
      </c>
    </row>
    <row r="15" spans="1:14" x14ac:dyDescent="0.25">
      <c r="A15" s="49">
        <f t="shared" si="0"/>
        <v>41738</v>
      </c>
      <c r="B15" s="50"/>
      <c r="C15" s="41"/>
      <c r="D15" s="41"/>
      <c r="E15" s="41"/>
      <c r="F15" s="51"/>
      <c r="G15" s="156">
        <v>266.42090000000002</v>
      </c>
      <c r="H15" s="159">
        <v>11.505599999999999</v>
      </c>
      <c r="I15" s="152"/>
      <c r="J15" s="153"/>
      <c r="K15" s="161">
        <v>1.8076000000000001</v>
      </c>
    </row>
    <row r="16" spans="1:14" x14ac:dyDescent="0.25">
      <c r="A16" s="49">
        <f t="shared" si="0"/>
        <v>41739</v>
      </c>
      <c r="B16" s="50"/>
      <c r="C16" s="41"/>
      <c r="D16" s="41"/>
      <c r="E16" s="41"/>
      <c r="F16" s="51"/>
      <c r="G16" s="156">
        <v>266.25740000000002</v>
      </c>
      <c r="H16" s="159">
        <v>11.6203</v>
      </c>
      <c r="I16" s="152"/>
      <c r="J16" s="153"/>
      <c r="K16" s="161">
        <v>1.8321000000000001</v>
      </c>
    </row>
    <row r="17" spans="1:11" x14ac:dyDescent="0.25">
      <c r="A17" s="49">
        <f t="shared" si="0"/>
        <v>41740</v>
      </c>
      <c r="B17" s="50"/>
      <c r="C17" s="41"/>
      <c r="D17" s="41"/>
      <c r="E17" s="41"/>
      <c r="F17" s="51"/>
      <c r="G17" s="156">
        <v>266.0514</v>
      </c>
      <c r="H17" s="159">
        <v>9.8488000000000007</v>
      </c>
      <c r="I17" s="152"/>
      <c r="J17" s="153"/>
      <c r="K17" s="161">
        <v>2.2347999999999999</v>
      </c>
    </row>
    <row r="18" spans="1:11" x14ac:dyDescent="0.25">
      <c r="A18" s="49">
        <f t="shared" si="0"/>
        <v>41741</v>
      </c>
      <c r="B18" s="50"/>
      <c r="C18" s="41"/>
      <c r="D18" s="41"/>
      <c r="E18" s="41"/>
      <c r="F18" s="51"/>
      <c r="G18" s="156">
        <v>269.18279999999999</v>
      </c>
      <c r="H18" s="159">
        <v>10.707100000000001</v>
      </c>
      <c r="I18" s="152"/>
      <c r="J18" s="153"/>
      <c r="K18" s="161">
        <v>2.4260000000000002</v>
      </c>
    </row>
    <row r="19" spans="1:11" x14ac:dyDescent="0.25">
      <c r="A19" s="49">
        <f t="shared" si="0"/>
        <v>41742</v>
      </c>
      <c r="B19" s="50"/>
      <c r="C19" s="41"/>
      <c r="D19" s="41"/>
      <c r="E19" s="41"/>
      <c r="F19" s="51"/>
      <c r="G19" s="156">
        <v>270.66480000000001</v>
      </c>
      <c r="H19" s="159">
        <v>9.3393999999999995</v>
      </c>
      <c r="I19" s="152"/>
      <c r="J19" s="153"/>
      <c r="K19" s="161">
        <v>2.5586000000000002</v>
      </c>
    </row>
    <row r="20" spans="1:11" x14ac:dyDescent="0.25">
      <c r="A20" s="49">
        <f t="shared" si="0"/>
        <v>41743</v>
      </c>
      <c r="B20" s="50"/>
      <c r="C20" s="41"/>
      <c r="D20" s="41"/>
      <c r="E20" s="41"/>
      <c r="F20" s="51"/>
      <c r="G20" s="156">
        <v>269.63839999999999</v>
      </c>
      <c r="H20" s="159">
        <v>9.5458999999999996</v>
      </c>
      <c r="I20" s="152"/>
      <c r="J20" s="153"/>
      <c r="K20" s="161">
        <v>2.6930000000000001</v>
      </c>
    </row>
    <row r="21" spans="1:11" x14ac:dyDescent="0.25">
      <c r="A21" s="49">
        <f t="shared" si="0"/>
        <v>41744</v>
      </c>
      <c r="B21" s="50"/>
      <c r="C21" s="41"/>
      <c r="D21" s="41"/>
      <c r="E21" s="41"/>
      <c r="F21" s="51"/>
      <c r="G21" s="156">
        <v>268.12079999999997</v>
      </c>
      <c r="H21" s="159">
        <v>10.431699999999999</v>
      </c>
      <c r="I21" s="152"/>
      <c r="J21" s="153"/>
      <c r="K21" s="161">
        <v>1.4490000000000001</v>
      </c>
    </row>
    <row r="22" spans="1:11" x14ac:dyDescent="0.25">
      <c r="A22" s="49">
        <f t="shared" si="0"/>
        <v>41745</v>
      </c>
      <c r="B22" s="50"/>
      <c r="C22" s="41"/>
      <c r="D22" s="41"/>
      <c r="E22" s="41"/>
      <c r="F22" s="51"/>
      <c r="G22" s="156">
        <v>276.02999999999997</v>
      </c>
      <c r="H22" s="159">
        <v>16.723700000000001</v>
      </c>
      <c r="I22" s="152"/>
      <c r="J22" s="153"/>
      <c r="K22" s="161">
        <v>1.3895</v>
      </c>
    </row>
    <row r="23" spans="1:11" x14ac:dyDescent="0.25">
      <c r="A23" s="49">
        <f t="shared" si="0"/>
        <v>41746</v>
      </c>
      <c r="B23" s="50"/>
      <c r="C23" s="41"/>
      <c r="D23" s="41"/>
      <c r="E23" s="41"/>
      <c r="F23" s="51"/>
      <c r="G23" s="156">
        <v>275.75040000000001</v>
      </c>
      <c r="H23" s="159">
        <v>11.936999999999999</v>
      </c>
      <c r="I23" s="152"/>
      <c r="J23" s="153"/>
      <c r="K23" s="161">
        <v>1.7264999999999999</v>
      </c>
    </row>
    <row r="24" spans="1:11" x14ac:dyDescent="0.25">
      <c r="A24" s="49">
        <f t="shared" si="0"/>
        <v>41747</v>
      </c>
      <c r="B24" s="50"/>
      <c r="C24" s="41"/>
      <c r="D24" s="41"/>
      <c r="E24" s="41"/>
      <c r="F24" s="51"/>
      <c r="G24" s="156">
        <v>271.0247</v>
      </c>
      <c r="H24" s="159">
        <v>11.303699999999999</v>
      </c>
      <c r="I24" s="152"/>
      <c r="J24" s="153"/>
      <c r="K24" s="161">
        <v>1.5759000000000001</v>
      </c>
    </row>
    <row r="25" spans="1:11" x14ac:dyDescent="0.25">
      <c r="A25" s="49">
        <f t="shared" si="0"/>
        <v>41748</v>
      </c>
      <c r="B25" s="50"/>
      <c r="C25" s="41"/>
      <c r="D25" s="41"/>
      <c r="E25" s="41"/>
      <c r="F25" s="51"/>
      <c r="G25" s="156">
        <v>270.3098</v>
      </c>
      <c r="H25" s="159">
        <v>11.101699999999999</v>
      </c>
      <c r="I25" s="152"/>
      <c r="J25" s="153"/>
      <c r="K25" s="161">
        <v>9.3299999999999994E-2</v>
      </c>
    </row>
    <row r="26" spans="1:11" x14ac:dyDescent="0.25">
      <c r="A26" s="49">
        <f t="shared" si="0"/>
        <v>41749</v>
      </c>
      <c r="B26" s="50"/>
      <c r="C26" s="41"/>
      <c r="D26" s="41"/>
      <c r="E26" s="41"/>
      <c r="F26" s="51"/>
      <c r="G26" s="156">
        <v>271.88709999999998</v>
      </c>
      <c r="H26" s="159">
        <v>13.3276</v>
      </c>
      <c r="I26" s="152"/>
      <c r="J26" s="153"/>
      <c r="K26" s="161">
        <v>0.12859999999999999</v>
      </c>
    </row>
    <row r="27" spans="1:11" x14ac:dyDescent="0.25">
      <c r="A27" s="49">
        <f t="shared" si="0"/>
        <v>41750</v>
      </c>
      <c r="B27" s="50"/>
      <c r="C27" s="41"/>
      <c r="D27" s="41"/>
      <c r="E27" s="41"/>
      <c r="F27" s="51"/>
      <c r="G27" s="156">
        <v>274.79109999999997</v>
      </c>
      <c r="H27" s="159">
        <v>13.469900000000001</v>
      </c>
      <c r="I27" s="152"/>
      <c r="J27" s="153"/>
      <c r="K27" s="161">
        <v>8.8400000000000006E-2</v>
      </c>
    </row>
    <row r="28" spans="1:11" x14ac:dyDescent="0.25">
      <c r="A28" s="49">
        <f t="shared" si="0"/>
        <v>41751</v>
      </c>
      <c r="B28" s="50"/>
      <c r="C28" s="41"/>
      <c r="D28" s="41"/>
      <c r="E28" s="41"/>
      <c r="F28" s="51"/>
      <c r="G28" s="156">
        <v>271.87349999999998</v>
      </c>
      <c r="H28" s="159">
        <v>14.089399999999999</v>
      </c>
      <c r="I28" s="152"/>
      <c r="J28" s="153"/>
      <c r="K28" s="161">
        <v>8.7599999999999997E-2</v>
      </c>
    </row>
    <row r="29" spans="1:11" x14ac:dyDescent="0.25">
      <c r="A29" s="49">
        <f t="shared" si="0"/>
        <v>41752</v>
      </c>
      <c r="B29" s="50"/>
      <c r="C29" s="41"/>
      <c r="D29" s="41"/>
      <c r="E29" s="41"/>
      <c r="F29" s="51"/>
      <c r="G29" s="156">
        <v>270.14830000000001</v>
      </c>
      <c r="H29" s="159">
        <v>12.391400000000001</v>
      </c>
      <c r="I29" s="152"/>
      <c r="J29" s="153"/>
      <c r="K29" s="161">
        <v>0.1106</v>
      </c>
    </row>
    <row r="30" spans="1:11" x14ac:dyDescent="0.25">
      <c r="A30" s="49">
        <f t="shared" si="0"/>
        <v>41753</v>
      </c>
      <c r="B30" s="50"/>
      <c r="C30" s="41"/>
      <c r="D30" s="41"/>
      <c r="E30" s="41"/>
      <c r="F30" s="51"/>
      <c r="G30" s="156">
        <v>269.62090000000001</v>
      </c>
      <c r="H30" s="159">
        <v>12.808999999999999</v>
      </c>
      <c r="I30" s="152"/>
      <c r="J30" s="153"/>
      <c r="K30" s="161">
        <v>7.6600000000000001E-2</v>
      </c>
    </row>
    <row r="31" spans="1:11" x14ac:dyDescent="0.25">
      <c r="A31" s="49">
        <f t="shared" si="0"/>
        <v>41754</v>
      </c>
      <c r="B31" s="50"/>
      <c r="C31" s="41"/>
      <c r="D31" s="41"/>
      <c r="E31" s="41"/>
      <c r="F31" s="51"/>
      <c r="G31" s="156">
        <v>269.17070000000001</v>
      </c>
      <c r="H31" s="159">
        <v>14.8742</v>
      </c>
      <c r="I31" s="152"/>
      <c r="J31" s="153"/>
      <c r="K31" s="161">
        <v>7.9600000000000004E-2</v>
      </c>
    </row>
    <row r="32" spans="1:11" x14ac:dyDescent="0.25">
      <c r="A32" s="49">
        <f t="shared" si="0"/>
        <v>41755</v>
      </c>
      <c r="B32" s="50"/>
      <c r="C32" s="41"/>
      <c r="D32" s="41"/>
      <c r="E32" s="41"/>
      <c r="F32" s="51"/>
      <c r="G32" s="156">
        <v>270.24579999999997</v>
      </c>
      <c r="H32" s="159">
        <v>15.603899999999999</v>
      </c>
      <c r="I32" s="152"/>
      <c r="J32" s="153"/>
      <c r="K32" s="161">
        <v>9.5500000000000002E-2</v>
      </c>
    </row>
    <row r="33" spans="1:11" x14ac:dyDescent="0.25">
      <c r="A33" s="49">
        <f t="shared" si="0"/>
        <v>41756</v>
      </c>
      <c r="B33" s="50"/>
      <c r="C33" s="41"/>
      <c r="D33" s="41"/>
      <c r="E33" s="41"/>
      <c r="F33" s="51"/>
      <c r="G33" s="156">
        <v>269.56819999999999</v>
      </c>
      <c r="H33" s="159">
        <v>26.994800000000001</v>
      </c>
      <c r="I33" s="152"/>
      <c r="J33" s="153"/>
      <c r="K33" s="161">
        <v>8.3900000000000002E-2</v>
      </c>
    </row>
    <row r="34" spans="1:11" x14ac:dyDescent="0.25">
      <c r="A34" s="49">
        <f t="shared" si="0"/>
        <v>41757</v>
      </c>
      <c r="B34" s="50"/>
      <c r="C34" s="41"/>
      <c r="D34" s="41"/>
      <c r="E34" s="41"/>
      <c r="F34" s="51"/>
      <c r="G34" s="156">
        <v>272.34699999999998</v>
      </c>
      <c r="H34" s="159">
        <v>29.124300000000002</v>
      </c>
      <c r="I34" s="152"/>
      <c r="J34" s="153"/>
      <c r="K34" s="161">
        <v>0.1263</v>
      </c>
    </row>
    <row r="35" spans="1:11" x14ac:dyDescent="0.25">
      <c r="A35" s="49">
        <f t="shared" si="0"/>
        <v>41758</v>
      </c>
      <c r="B35" s="50"/>
      <c r="C35" s="41"/>
      <c r="D35" s="41"/>
      <c r="E35" s="41"/>
      <c r="F35" s="51"/>
      <c r="G35" s="156">
        <v>275.01510000000002</v>
      </c>
      <c r="H35" s="159">
        <v>19.3672</v>
      </c>
      <c r="I35" s="152"/>
      <c r="J35" s="153"/>
      <c r="K35" s="161">
        <v>0.53690000000000004</v>
      </c>
    </row>
    <row r="36" spans="1:11" ht="15.75" thickBot="1" x14ac:dyDescent="0.3">
      <c r="A36" s="52">
        <f t="shared" si="0"/>
        <v>41759</v>
      </c>
      <c r="B36" s="79"/>
      <c r="C36" s="67"/>
      <c r="D36" s="67"/>
      <c r="E36" s="67"/>
      <c r="F36" s="80"/>
      <c r="G36" s="162">
        <v>267.82499999999999</v>
      </c>
      <c r="H36" s="163">
        <v>18.343800000000002</v>
      </c>
      <c r="I36" s="154"/>
      <c r="J36" s="155"/>
      <c r="K36" s="164">
        <v>8.9300000000000004E-2</v>
      </c>
    </row>
    <row r="37" spans="1:1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ht="15.75" thickBot="1" x14ac:dyDescent="0.3">
      <c r="A38" s="53" t="s">
        <v>21</v>
      </c>
      <c r="B38" s="18"/>
      <c r="C38" s="54"/>
      <c r="D38" s="54"/>
      <c r="E38" s="54"/>
      <c r="F38" s="54"/>
      <c r="G38" s="54">
        <f>+MAX(G7:G36)</f>
        <v>276.02999999999997</v>
      </c>
      <c r="H38" s="54">
        <f>+MAX(H7:H36)</f>
        <v>29.124300000000002</v>
      </c>
      <c r="I38" s="54"/>
      <c r="J38" s="54"/>
      <c r="K38" s="54">
        <f>+MAX(K7:K36)</f>
        <v>2.6930000000000001</v>
      </c>
    </row>
    <row r="39" spans="1:11" x14ac:dyDescent="0.25">
      <c r="A39" s="15"/>
      <c r="B39" s="16"/>
      <c r="C39" s="16"/>
      <c r="D39" s="16"/>
      <c r="E39" s="16"/>
      <c r="F39" s="16"/>
      <c r="G39" s="16"/>
      <c r="H39" s="16"/>
      <c r="I39" s="16"/>
      <c r="J39" s="16"/>
      <c r="K39" s="16"/>
    </row>
    <row r="40" spans="1:11" x14ac:dyDescent="0.25">
      <c r="A40" s="17" t="s">
        <v>23</v>
      </c>
      <c r="B40" s="196"/>
      <c r="C40" s="197"/>
      <c r="D40" s="197"/>
      <c r="E40" s="197"/>
      <c r="F40" s="197"/>
      <c r="G40" s="197"/>
      <c r="H40" s="197"/>
      <c r="I40" s="197"/>
      <c r="J40" s="197"/>
      <c r="K40" s="198"/>
    </row>
    <row r="41" spans="1:11" x14ac:dyDescent="0.25">
      <c r="A41" s="15"/>
      <c r="B41" s="199"/>
      <c r="C41" s="200"/>
      <c r="D41" s="200"/>
      <c r="E41" s="200"/>
      <c r="F41" s="200"/>
      <c r="G41" s="200"/>
      <c r="H41" s="200"/>
      <c r="I41" s="200"/>
      <c r="J41" s="200"/>
      <c r="K41" s="201"/>
    </row>
    <row r="42" spans="1:11" x14ac:dyDescent="0.25">
      <c r="A42" s="15"/>
      <c r="B42" s="199"/>
      <c r="C42" s="200"/>
      <c r="D42" s="200"/>
      <c r="E42" s="200"/>
      <c r="F42" s="200"/>
      <c r="G42" s="200"/>
      <c r="H42" s="200"/>
      <c r="I42" s="200"/>
      <c r="J42" s="200"/>
      <c r="K42" s="201"/>
    </row>
    <row r="43" spans="1:11" x14ac:dyDescent="0.25">
      <c r="A43" s="15"/>
      <c r="B43" s="199"/>
      <c r="C43" s="200"/>
      <c r="D43" s="200"/>
      <c r="E43" s="200"/>
      <c r="F43" s="200"/>
      <c r="G43" s="200"/>
      <c r="H43" s="200"/>
      <c r="I43" s="200"/>
      <c r="J43" s="200"/>
      <c r="K43" s="201"/>
    </row>
    <row r="44" spans="1:11" x14ac:dyDescent="0.25">
      <c r="A44" s="15"/>
      <c r="B44" s="202"/>
      <c r="C44" s="203"/>
      <c r="D44" s="203"/>
      <c r="E44" s="203"/>
      <c r="F44" s="203"/>
      <c r="G44" s="203"/>
      <c r="H44" s="203"/>
      <c r="I44" s="203"/>
      <c r="J44" s="203"/>
      <c r="K44" s="204"/>
    </row>
  </sheetData>
  <protectedRanges>
    <protectedRange sqref="A2:B4" name="Rango1"/>
    <protectedRange sqref="C4:K4" name="Rango1_1"/>
    <protectedRange sqref="C2:K2" name="Rango1_1_1"/>
    <protectedRange sqref="L3" name="Rango1_3"/>
    <protectedRange sqref="C3:K3" name="Rango1_1_2"/>
  </protectedRanges>
  <mergeCells count="8">
    <mergeCell ref="B40:K44"/>
    <mergeCell ref="A1:K1"/>
    <mergeCell ref="A2:B2"/>
    <mergeCell ref="C2:K2"/>
    <mergeCell ref="A3:B3"/>
    <mergeCell ref="C3:N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6">
      <formula1>40909</formula1>
    </dataValidation>
    <dataValidation type="decimal" allowBlank="1" showInputMessage="1" showErrorMessage="1" errorTitle="Error" error="El valor tiene que estar entre 0 y 100" sqref="B7:F36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colBreaks count="1" manualBreakCount="1">
    <brk id="11" max="1048575" man="1"/>
  </colBreaks>
  <ignoredErrors>
    <ignoredError sqref="A8:A36" unlocked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showGridLines="0" view="pageBreakPreview" topLeftCell="A10" zoomScale="60" zoomScaleNormal="100" workbookViewId="0">
      <selection activeCell="J24" sqref="J24"/>
    </sheetView>
  </sheetViews>
  <sheetFormatPr baseColWidth="10" defaultRowHeight="15" x14ac:dyDescent="0.25"/>
  <sheetData>
    <row r="1" spans="1:14" ht="32.25" customHeight="1" x14ac:dyDescent="0.25">
      <c r="A1" s="218" t="s">
        <v>29</v>
      </c>
      <c r="B1" s="219"/>
      <c r="C1" s="219"/>
      <c r="D1" s="219"/>
      <c r="E1" s="219"/>
      <c r="F1" s="219"/>
      <c r="G1" s="219"/>
      <c r="H1" s="219"/>
      <c r="I1" s="219"/>
      <c r="J1" s="219"/>
      <c r="K1" s="220"/>
    </row>
    <row r="2" spans="1:14" x14ac:dyDescent="0.25">
      <c r="A2" s="194" t="s">
        <v>1</v>
      </c>
      <c r="B2" s="208"/>
      <c r="C2" s="195" t="s">
        <v>27</v>
      </c>
      <c r="D2" s="195"/>
      <c r="E2" s="195"/>
      <c r="F2" s="195"/>
      <c r="G2" s="195"/>
      <c r="H2" s="195"/>
      <c r="I2" s="195"/>
      <c r="J2" s="195"/>
      <c r="K2" s="195"/>
    </row>
    <row r="3" spans="1:14" x14ac:dyDescent="0.25">
      <c r="A3" s="194" t="s">
        <v>2</v>
      </c>
      <c r="B3" s="208"/>
      <c r="C3" s="195" t="s">
        <v>26</v>
      </c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</row>
    <row r="4" spans="1:14" x14ac:dyDescent="0.25">
      <c r="A4" s="194" t="s">
        <v>3</v>
      </c>
      <c r="B4" s="194"/>
      <c r="C4" s="195" t="s">
        <v>4</v>
      </c>
      <c r="D4" s="195"/>
      <c r="E4" s="34"/>
      <c r="F4" s="34"/>
      <c r="G4" s="34"/>
      <c r="H4" s="34"/>
      <c r="I4" s="34"/>
      <c r="J4" s="34"/>
      <c r="K4" s="34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55" t="s">
        <v>5</v>
      </c>
      <c r="B6" s="56" t="s">
        <v>6</v>
      </c>
      <c r="C6" s="56" t="s">
        <v>7</v>
      </c>
      <c r="D6" s="56" t="s">
        <v>8</v>
      </c>
      <c r="E6" s="57" t="s">
        <v>9</v>
      </c>
      <c r="F6" s="56" t="s">
        <v>10</v>
      </c>
      <c r="G6" s="56" t="s">
        <v>11</v>
      </c>
      <c r="H6" s="56" t="s">
        <v>12</v>
      </c>
      <c r="I6" s="56" t="s">
        <v>13</v>
      </c>
      <c r="J6" s="56" t="s">
        <v>14</v>
      </c>
      <c r="K6" s="72" t="s">
        <v>15</v>
      </c>
    </row>
    <row r="7" spans="1:14" x14ac:dyDescent="0.25">
      <c r="A7" s="45">
        <v>41730</v>
      </c>
      <c r="B7" s="46"/>
      <c r="C7" s="47"/>
      <c r="D7" s="47"/>
      <c r="E7" s="47"/>
      <c r="F7" s="48"/>
      <c r="G7" s="172">
        <v>257.10359999999997</v>
      </c>
      <c r="H7" s="173">
        <v>1.6476</v>
      </c>
      <c r="I7" s="165"/>
      <c r="J7" s="166"/>
      <c r="K7" s="175">
        <v>1.2383999999999999</v>
      </c>
    </row>
    <row r="8" spans="1:14" x14ac:dyDescent="0.25">
      <c r="A8" s="49">
        <f>+A7+1</f>
        <v>41731</v>
      </c>
      <c r="B8" s="50"/>
      <c r="C8" s="41"/>
      <c r="D8" s="41"/>
      <c r="E8" s="41"/>
      <c r="F8" s="51"/>
      <c r="G8" s="171">
        <v>255.6148</v>
      </c>
      <c r="H8" s="174">
        <v>2.5057999999999998</v>
      </c>
      <c r="I8" s="167"/>
      <c r="J8" s="168"/>
      <c r="K8" s="176">
        <v>1.3085</v>
      </c>
    </row>
    <row r="9" spans="1:14" x14ac:dyDescent="0.25">
      <c r="A9" s="49">
        <f>+A8+1</f>
        <v>41732</v>
      </c>
      <c r="B9" s="50"/>
      <c r="C9" s="41"/>
      <c r="D9" s="41"/>
      <c r="E9" s="41"/>
      <c r="F9" s="51"/>
      <c r="G9" s="171">
        <v>254.96039999999999</v>
      </c>
      <c r="H9" s="174">
        <v>2.056</v>
      </c>
      <c r="I9" s="167"/>
      <c r="J9" s="168"/>
      <c r="K9" s="176">
        <v>1.1832</v>
      </c>
    </row>
    <row r="10" spans="1:14" x14ac:dyDescent="0.25">
      <c r="A10" s="49">
        <f t="shared" ref="A10:A36" si="0">+A9+1</f>
        <v>41733</v>
      </c>
      <c r="B10" s="50"/>
      <c r="C10" s="41"/>
      <c r="D10" s="41"/>
      <c r="E10" s="41"/>
      <c r="F10" s="51"/>
      <c r="G10" s="171">
        <v>256.00979999999998</v>
      </c>
      <c r="H10" s="174">
        <v>8.1370000000000005</v>
      </c>
      <c r="I10" s="167"/>
      <c r="J10" s="168"/>
      <c r="K10" s="176">
        <v>0.78120000000000001</v>
      </c>
    </row>
    <row r="11" spans="1:14" x14ac:dyDescent="0.25">
      <c r="A11" s="49">
        <f t="shared" si="0"/>
        <v>41734</v>
      </c>
      <c r="B11" s="50"/>
      <c r="C11" s="41"/>
      <c r="D11" s="41"/>
      <c r="E11" s="41"/>
      <c r="F11" s="51"/>
      <c r="G11" s="171">
        <v>264.48579999999998</v>
      </c>
      <c r="H11" s="174">
        <v>7.1778000000000004</v>
      </c>
      <c r="I11" s="167"/>
      <c r="J11" s="168"/>
      <c r="K11" s="176">
        <v>0.89270000000000005</v>
      </c>
    </row>
    <row r="12" spans="1:14" x14ac:dyDescent="0.25">
      <c r="A12" s="49">
        <f t="shared" si="0"/>
        <v>41735</v>
      </c>
      <c r="B12" s="50"/>
      <c r="C12" s="41"/>
      <c r="D12" s="41"/>
      <c r="E12" s="41"/>
      <c r="F12" s="51"/>
      <c r="G12" s="171">
        <v>264.54790000000003</v>
      </c>
      <c r="H12" s="174">
        <v>6.4619</v>
      </c>
      <c r="I12" s="167"/>
      <c r="J12" s="168"/>
      <c r="K12" s="176">
        <v>0.83460000000000001</v>
      </c>
    </row>
    <row r="13" spans="1:14" x14ac:dyDescent="0.25">
      <c r="A13" s="49">
        <f t="shared" si="0"/>
        <v>41736</v>
      </c>
      <c r="B13" s="50"/>
      <c r="C13" s="41"/>
      <c r="D13" s="41"/>
      <c r="E13" s="41"/>
      <c r="F13" s="51"/>
      <c r="G13" s="171">
        <v>261.82150000000001</v>
      </c>
      <c r="H13" s="174">
        <v>4.8326000000000002</v>
      </c>
      <c r="I13" s="167"/>
      <c r="J13" s="168"/>
      <c r="K13" s="176">
        <v>0.7661</v>
      </c>
    </row>
    <row r="14" spans="1:14" x14ac:dyDescent="0.25">
      <c r="A14" s="49">
        <f t="shared" si="0"/>
        <v>41737</v>
      </c>
      <c r="B14" s="50"/>
      <c r="C14" s="41"/>
      <c r="D14" s="41"/>
      <c r="E14" s="41"/>
      <c r="F14" s="51"/>
      <c r="G14" s="171">
        <v>261.00450000000001</v>
      </c>
      <c r="H14" s="174">
        <v>3.4603999999999999</v>
      </c>
      <c r="I14" s="167"/>
      <c r="J14" s="168"/>
      <c r="K14" s="176">
        <v>0.4798</v>
      </c>
    </row>
    <row r="15" spans="1:14" x14ac:dyDescent="0.25">
      <c r="A15" s="49">
        <f t="shared" si="0"/>
        <v>41738</v>
      </c>
      <c r="B15" s="50"/>
      <c r="C15" s="41"/>
      <c r="D15" s="41"/>
      <c r="E15" s="41"/>
      <c r="F15" s="51"/>
      <c r="G15" s="171">
        <v>256.63830000000002</v>
      </c>
      <c r="H15" s="174">
        <v>4.9382000000000001</v>
      </c>
      <c r="I15" s="167"/>
      <c r="J15" s="168"/>
      <c r="K15" s="176">
        <v>0.72519999999999996</v>
      </c>
    </row>
    <row r="16" spans="1:14" x14ac:dyDescent="0.25">
      <c r="A16" s="49">
        <f t="shared" si="0"/>
        <v>41739</v>
      </c>
      <c r="B16" s="50"/>
      <c r="C16" s="41"/>
      <c r="D16" s="41"/>
      <c r="E16" s="41"/>
      <c r="F16" s="51"/>
      <c r="G16" s="171">
        <v>257.29329999999999</v>
      </c>
      <c r="H16" s="174">
        <v>4.1487999999999996</v>
      </c>
      <c r="I16" s="167"/>
      <c r="J16" s="168"/>
      <c r="K16" s="176">
        <v>0.37480000000000002</v>
      </c>
    </row>
    <row r="17" spans="1:11" x14ac:dyDescent="0.25">
      <c r="A17" s="49">
        <f t="shared" si="0"/>
        <v>41740</v>
      </c>
      <c r="B17" s="50"/>
      <c r="C17" s="41"/>
      <c r="D17" s="41"/>
      <c r="E17" s="41"/>
      <c r="F17" s="51"/>
      <c r="G17" s="171">
        <v>259.46499999999997</v>
      </c>
      <c r="H17" s="174">
        <v>4.1855000000000002</v>
      </c>
      <c r="I17" s="167"/>
      <c r="J17" s="168"/>
      <c r="K17" s="176">
        <v>0.89039999999999997</v>
      </c>
    </row>
    <row r="18" spans="1:11" x14ac:dyDescent="0.25">
      <c r="A18" s="49">
        <f t="shared" si="0"/>
        <v>41741</v>
      </c>
      <c r="B18" s="50"/>
      <c r="C18" s="41"/>
      <c r="D18" s="41"/>
      <c r="E18" s="41"/>
      <c r="F18" s="51"/>
      <c r="G18" s="171">
        <v>263.6739</v>
      </c>
      <c r="H18" s="174">
        <v>4.7087000000000003</v>
      </c>
      <c r="I18" s="167"/>
      <c r="J18" s="168"/>
      <c r="K18" s="176">
        <v>0.94369999999999998</v>
      </c>
    </row>
    <row r="19" spans="1:11" x14ac:dyDescent="0.25">
      <c r="A19" s="49">
        <f t="shared" si="0"/>
        <v>41742</v>
      </c>
      <c r="B19" s="50"/>
      <c r="C19" s="41"/>
      <c r="D19" s="41"/>
      <c r="E19" s="41"/>
      <c r="F19" s="51"/>
      <c r="G19" s="171">
        <v>261.97070000000002</v>
      </c>
      <c r="H19" s="174">
        <v>1.8173999999999999</v>
      </c>
      <c r="I19" s="167"/>
      <c r="J19" s="168"/>
      <c r="K19" s="176">
        <v>1.1793</v>
      </c>
    </row>
    <row r="20" spans="1:11" x14ac:dyDescent="0.25">
      <c r="A20" s="49">
        <f t="shared" si="0"/>
        <v>41743</v>
      </c>
      <c r="B20" s="50"/>
      <c r="C20" s="41"/>
      <c r="D20" s="41"/>
      <c r="E20" s="41"/>
      <c r="F20" s="51"/>
      <c r="G20" s="171">
        <v>210.51560000000001</v>
      </c>
      <c r="H20" s="174">
        <v>0</v>
      </c>
      <c r="I20" s="167"/>
      <c r="J20" s="168"/>
      <c r="K20" s="176">
        <v>0.28100000000000003</v>
      </c>
    </row>
    <row r="21" spans="1:11" x14ac:dyDescent="0.25">
      <c r="A21" s="49">
        <f t="shared" si="0"/>
        <v>41744</v>
      </c>
      <c r="B21" s="50"/>
      <c r="C21" s="41"/>
      <c r="D21" s="41"/>
      <c r="E21" s="41"/>
      <c r="F21" s="51"/>
      <c r="G21" s="171">
        <v>218.09909999999999</v>
      </c>
      <c r="H21" s="174">
        <v>0</v>
      </c>
      <c r="I21" s="167"/>
      <c r="J21" s="168"/>
      <c r="K21" s="176">
        <v>0.15279999999999999</v>
      </c>
    </row>
    <row r="22" spans="1:11" x14ac:dyDescent="0.25">
      <c r="A22" s="49">
        <f t="shared" si="0"/>
        <v>41745</v>
      </c>
      <c r="B22" s="50"/>
      <c r="C22" s="41"/>
      <c r="D22" s="41"/>
      <c r="E22" s="41"/>
      <c r="F22" s="51"/>
      <c r="G22" s="171">
        <v>200.15989999999999</v>
      </c>
      <c r="H22" s="174">
        <v>4.2865000000000002</v>
      </c>
      <c r="I22" s="167"/>
      <c r="J22" s="168"/>
      <c r="K22" s="176">
        <v>0.37830000000000003</v>
      </c>
    </row>
    <row r="23" spans="1:11" x14ac:dyDescent="0.25">
      <c r="A23" s="49">
        <f t="shared" si="0"/>
        <v>41746</v>
      </c>
      <c r="B23" s="50"/>
      <c r="C23" s="41"/>
      <c r="D23" s="41"/>
      <c r="E23" s="41"/>
      <c r="F23" s="51"/>
      <c r="G23" s="171">
        <v>260.96199999999999</v>
      </c>
      <c r="H23" s="174">
        <v>4.1349999999999998</v>
      </c>
      <c r="I23" s="167"/>
      <c r="J23" s="168"/>
      <c r="K23" s="176">
        <v>0.58989999999999998</v>
      </c>
    </row>
    <row r="24" spans="1:11" x14ac:dyDescent="0.25">
      <c r="A24" s="49">
        <f t="shared" si="0"/>
        <v>41747</v>
      </c>
      <c r="B24" s="50"/>
      <c r="C24" s="41"/>
      <c r="D24" s="41"/>
      <c r="E24" s="41"/>
      <c r="F24" s="51"/>
      <c r="G24" s="171">
        <v>262.21620000000001</v>
      </c>
      <c r="H24" s="174">
        <v>6.9528999999999996</v>
      </c>
      <c r="I24" s="167"/>
      <c r="J24" s="168"/>
      <c r="K24" s="176">
        <v>3.6299999999999999E-2</v>
      </c>
    </row>
    <row r="25" spans="1:11" x14ac:dyDescent="0.25">
      <c r="A25" s="49">
        <f t="shared" si="0"/>
        <v>41748</v>
      </c>
      <c r="B25" s="50"/>
      <c r="C25" s="41"/>
      <c r="D25" s="41"/>
      <c r="E25" s="41"/>
      <c r="F25" s="51"/>
      <c r="G25" s="171">
        <v>262.32249999999999</v>
      </c>
      <c r="H25" s="174">
        <v>6.6959</v>
      </c>
      <c r="I25" s="167"/>
      <c r="J25" s="168"/>
      <c r="K25" s="176">
        <v>3.0499999999999999E-2</v>
      </c>
    </row>
    <row r="26" spans="1:11" x14ac:dyDescent="0.25">
      <c r="A26" s="49">
        <f t="shared" si="0"/>
        <v>41749</v>
      </c>
      <c r="B26" s="50"/>
      <c r="C26" s="41"/>
      <c r="D26" s="41"/>
      <c r="E26" s="41"/>
      <c r="F26" s="51"/>
      <c r="G26" s="171">
        <v>265.41430000000003</v>
      </c>
      <c r="H26" s="174">
        <v>6.9161999999999999</v>
      </c>
      <c r="I26" s="167"/>
      <c r="J26" s="168"/>
      <c r="K26" s="176">
        <v>3.2399999999999998E-2</v>
      </c>
    </row>
    <row r="27" spans="1:11" x14ac:dyDescent="0.25">
      <c r="A27" s="49">
        <f t="shared" si="0"/>
        <v>41750</v>
      </c>
      <c r="B27" s="50"/>
      <c r="C27" s="41"/>
      <c r="D27" s="41"/>
      <c r="E27" s="41"/>
      <c r="F27" s="51"/>
      <c r="G27" s="171">
        <v>259.50069999999999</v>
      </c>
      <c r="H27" s="174">
        <v>6.93</v>
      </c>
      <c r="I27" s="167"/>
      <c r="J27" s="168"/>
      <c r="K27" s="176">
        <v>3.2399999999999998E-2</v>
      </c>
    </row>
    <row r="28" spans="1:11" x14ac:dyDescent="0.25">
      <c r="A28" s="49">
        <f t="shared" si="0"/>
        <v>41751</v>
      </c>
      <c r="B28" s="50"/>
      <c r="C28" s="41"/>
      <c r="D28" s="41"/>
      <c r="E28" s="41"/>
      <c r="F28" s="51"/>
      <c r="G28" s="171">
        <v>264.26459999999997</v>
      </c>
      <c r="H28" s="174">
        <v>6.0671999999999997</v>
      </c>
      <c r="I28" s="167"/>
      <c r="J28" s="168"/>
      <c r="K28" s="176">
        <v>3.2399999999999998E-2</v>
      </c>
    </row>
    <row r="29" spans="1:11" x14ac:dyDescent="0.25">
      <c r="A29" s="49">
        <f t="shared" si="0"/>
        <v>41752</v>
      </c>
      <c r="B29" s="50"/>
      <c r="C29" s="41"/>
      <c r="D29" s="41"/>
      <c r="E29" s="41"/>
      <c r="F29" s="51"/>
      <c r="G29" s="171">
        <v>262.9135</v>
      </c>
      <c r="H29" s="174">
        <v>7.6230000000000002</v>
      </c>
      <c r="I29" s="167"/>
      <c r="J29" s="168"/>
      <c r="K29" s="176">
        <v>3.2199999999999999E-2</v>
      </c>
    </row>
    <row r="30" spans="1:11" x14ac:dyDescent="0.25">
      <c r="A30" s="49">
        <f t="shared" si="0"/>
        <v>41753</v>
      </c>
      <c r="B30" s="50"/>
      <c r="C30" s="41"/>
      <c r="D30" s="41"/>
      <c r="E30" s="41"/>
      <c r="F30" s="51"/>
      <c r="G30" s="171">
        <v>262.32260000000002</v>
      </c>
      <c r="H30" s="174">
        <v>6.5031999999999996</v>
      </c>
      <c r="I30" s="167"/>
      <c r="J30" s="168"/>
      <c r="K30" s="176">
        <v>3.2399999999999998E-2</v>
      </c>
    </row>
    <row r="31" spans="1:11" x14ac:dyDescent="0.25">
      <c r="A31" s="49">
        <f t="shared" si="0"/>
        <v>41754</v>
      </c>
      <c r="B31" s="50"/>
      <c r="C31" s="41"/>
      <c r="D31" s="41"/>
      <c r="E31" s="41"/>
      <c r="F31" s="51"/>
      <c r="G31" s="171">
        <v>263.80160000000001</v>
      </c>
      <c r="H31" s="174">
        <v>5.8056000000000001</v>
      </c>
      <c r="I31" s="167"/>
      <c r="J31" s="168"/>
      <c r="K31" s="176">
        <v>3.3399999999999999E-2</v>
      </c>
    </row>
    <row r="32" spans="1:11" x14ac:dyDescent="0.25">
      <c r="A32" s="49">
        <f t="shared" si="0"/>
        <v>41755</v>
      </c>
      <c r="B32" s="50"/>
      <c r="C32" s="41"/>
      <c r="D32" s="41"/>
      <c r="E32" s="41"/>
      <c r="F32" s="51"/>
      <c r="G32" s="171">
        <v>265.27260000000001</v>
      </c>
      <c r="H32" s="174">
        <v>7.3155000000000001</v>
      </c>
      <c r="I32" s="167"/>
      <c r="J32" s="168"/>
      <c r="K32" s="176">
        <v>3.1300000000000001E-2</v>
      </c>
    </row>
    <row r="33" spans="1:11" x14ac:dyDescent="0.25">
      <c r="A33" s="49">
        <f t="shared" si="0"/>
        <v>41756</v>
      </c>
      <c r="B33" s="50"/>
      <c r="C33" s="41"/>
      <c r="D33" s="41"/>
      <c r="E33" s="41"/>
      <c r="F33" s="51"/>
      <c r="G33" s="171">
        <v>265.08359999999999</v>
      </c>
      <c r="H33" s="174">
        <v>0</v>
      </c>
      <c r="I33" s="167"/>
      <c r="J33" s="168"/>
      <c r="K33" s="176">
        <v>3.2899999999999999E-2</v>
      </c>
    </row>
    <row r="34" spans="1:11" x14ac:dyDescent="0.25">
      <c r="A34" s="49">
        <f t="shared" si="0"/>
        <v>41757</v>
      </c>
      <c r="B34" s="50"/>
      <c r="C34" s="41"/>
      <c r="D34" s="41"/>
      <c r="E34" s="41"/>
      <c r="F34" s="51"/>
      <c r="G34" s="171">
        <v>198.23650000000001</v>
      </c>
      <c r="H34" s="174">
        <v>9.1696000000000009</v>
      </c>
      <c r="I34" s="167"/>
      <c r="J34" s="168"/>
      <c r="K34" s="176">
        <v>3.1E-2</v>
      </c>
    </row>
    <row r="35" spans="1:11" x14ac:dyDescent="0.25">
      <c r="A35" s="49">
        <f t="shared" si="0"/>
        <v>41758</v>
      </c>
      <c r="B35" s="50"/>
      <c r="C35" s="41"/>
      <c r="D35" s="41"/>
      <c r="E35" s="41"/>
      <c r="F35" s="51"/>
      <c r="G35" s="171">
        <v>262.34910000000002</v>
      </c>
      <c r="H35" s="174">
        <v>8.9309999999999992</v>
      </c>
      <c r="I35" s="167"/>
      <c r="J35" s="168"/>
      <c r="K35" s="176">
        <v>3.6400000000000002E-2</v>
      </c>
    </row>
    <row r="36" spans="1:11" ht="15.75" thickBot="1" x14ac:dyDescent="0.3">
      <c r="A36" s="52">
        <f t="shared" si="0"/>
        <v>41759</v>
      </c>
      <c r="B36" s="79"/>
      <c r="C36" s="67"/>
      <c r="D36" s="67"/>
      <c r="E36" s="67"/>
      <c r="F36" s="80"/>
      <c r="G36" s="177">
        <v>261.77069999999998</v>
      </c>
      <c r="H36" s="178">
        <v>7.6</v>
      </c>
      <c r="I36" s="169"/>
      <c r="J36" s="170"/>
      <c r="K36" s="179">
        <v>3.73E-2</v>
      </c>
    </row>
    <row r="37" spans="1:1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ht="15.75" thickBot="1" x14ac:dyDescent="0.3">
      <c r="A38" s="53" t="s">
        <v>19</v>
      </c>
      <c r="B38" s="18"/>
      <c r="C38" s="54"/>
      <c r="D38" s="54"/>
      <c r="E38" s="54"/>
      <c r="F38" s="54"/>
      <c r="G38" s="54">
        <f>+MIN(G7:G36)</f>
        <v>198.23650000000001</v>
      </c>
      <c r="H38" s="54">
        <f>+MIN(H7:H36)</f>
        <v>0</v>
      </c>
      <c r="I38" s="54"/>
      <c r="J38" s="54"/>
      <c r="K38" s="54">
        <f>+MIN(K7:K36)</f>
        <v>3.0499999999999999E-2</v>
      </c>
    </row>
    <row r="39" spans="1:11" x14ac:dyDescent="0.25">
      <c r="A39" s="15"/>
      <c r="B39" s="16"/>
      <c r="C39" s="16"/>
      <c r="D39" s="16"/>
      <c r="E39" s="16"/>
      <c r="F39" s="16"/>
      <c r="G39" s="16"/>
      <c r="H39" s="16"/>
      <c r="I39" s="16"/>
      <c r="J39" s="16"/>
      <c r="K39" s="16"/>
    </row>
    <row r="40" spans="1:11" x14ac:dyDescent="0.25">
      <c r="A40" s="17" t="s">
        <v>23</v>
      </c>
      <c r="B40" s="209"/>
      <c r="C40" s="210"/>
      <c r="D40" s="210"/>
      <c r="E40" s="210"/>
      <c r="F40" s="210"/>
      <c r="G40" s="210"/>
      <c r="H40" s="210"/>
      <c r="I40" s="210"/>
      <c r="J40" s="210"/>
      <c r="K40" s="211"/>
    </row>
    <row r="41" spans="1:11" x14ac:dyDescent="0.25">
      <c r="A41" s="15"/>
      <c r="B41" s="212"/>
      <c r="C41" s="213"/>
      <c r="D41" s="213"/>
      <c r="E41" s="213"/>
      <c r="F41" s="213"/>
      <c r="G41" s="213"/>
      <c r="H41" s="213"/>
      <c r="I41" s="213"/>
      <c r="J41" s="213"/>
      <c r="K41" s="214"/>
    </row>
    <row r="42" spans="1:11" x14ac:dyDescent="0.25">
      <c r="A42" s="15"/>
      <c r="B42" s="212"/>
      <c r="C42" s="213"/>
      <c r="D42" s="213"/>
      <c r="E42" s="213"/>
      <c r="F42" s="213"/>
      <c r="G42" s="213"/>
      <c r="H42" s="213"/>
      <c r="I42" s="213"/>
      <c r="J42" s="213"/>
      <c r="K42" s="214"/>
    </row>
    <row r="43" spans="1:11" x14ac:dyDescent="0.25">
      <c r="A43" s="15"/>
      <c r="B43" s="212"/>
      <c r="C43" s="213"/>
      <c r="D43" s="213"/>
      <c r="E43" s="213"/>
      <c r="F43" s="213"/>
      <c r="G43" s="213"/>
      <c r="H43" s="213"/>
      <c r="I43" s="213"/>
      <c r="J43" s="213"/>
      <c r="K43" s="214"/>
    </row>
    <row r="44" spans="1:11" x14ac:dyDescent="0.25">
      <c r="A44" s="15"/>
      <c r="B44" s="215"/>
      <c r="C44" s="216"/>
      <c r="D44" s="216"/>
      <c r="E44" s="216"/>
      <c r="F44" s="216"/>
      <c r="G44" s="216"/>
      <c r="H44" s="216"/>
      <c r="I44" s="216"/>
      <c r="J44" s="216"/>
      <c r="K44" s="217"/>
    </row>
  </sheetData>
  <protectedRanges>
    <protectedRange sqref="A2:B4" name="Rango1"/>
    <protectedRange sqref="C4:K4" name="Rango1_1"/>
    <protectedRange sqref="C2:K2" name="Rango1_1_1"/>
    <protectedRange sqref="L3" name="Rango1_3"/>
    <protectedRange sqref="C3:K3" name="Rango1_1_2"/>
  </protectedRanges>
  <mergeCells count="8">
    <mergeCell ref="B40:K44"/>
    <mergeCell ref="A1:K1"/>
    <mergeCell ref="A2:B2"/>
    <mergeCell ref="C2:K2"/>
    <mergeCell ref="A3:B3"/>
    <mergeCell ref="C3:N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6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6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ignoredErrors>
    <ignoredError sqref="A8:A3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Caracol Criogénica</vt:lpstr>
      <vt:lpstr>Máximos Car Crio</vt:lpstr>
      <vt:lpstr>Mínimos Car Crio</vt:lpstr>
      <vt:lpstr>Caracol Reynosa Arguelles</vt:lpstr>
      <vt:lpstr>Máximos Car Rey</vt:lpstr>
      <vt:lpstr>Mínimos Car Rey</vt:lpstr>
      <vt:lpstr>Los Indios</vt:lpstr>
      <vt:lpstr>Máximos LI</vt:lpstr>
      <vt:lpstr>Mínimos LI</vt:lpstr>
      <vt:lpstr>'Caracol Criogénica'!Área_de_impresión</vt:lpstr>
      <vt:lpstr>'Caracol Reynosa Arguelles'!Área_de_impresión</vt:lpstr>
      <vt:lpstr>'Los Indios'!Área_de_impresión</vt:lpstr>
      <vt:lpstr>'Máximos Car Crio'!Área_de_impresión</vt:lpstr>
      <vt:lpstr>'Máximos Car Rey'!Área_de_impresión</vt:lpstr>
      <vt:lpstr>'Máximos LI'!Área_de_impresión</vt:lpstr>
      <vt:lpstr>'Mínimos Car Crio'!Área_de_impresión</vt:lpstr>
      <vt:lpstr>'Mínimos Car Rey'!Área_de_impresión</vt:lpstr>
      <vt:lpstr>'Mínimos LI'!Área_de_impresión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Veronica Luna Sabas</cp:lastModifiedBy>
  <cp:lastPrinted>2014-05-07T16:52:16Z</cp:lastPrinted>
  <dcterms:created xsi:type="dcterms:W3CDTF">2012-06-19T15:23:28Z</dcterms:created>
  <dcterms:modified xsi:type="dcterms:W3CDTF">2015-06-11T23:21:40Z</dcterms:modified>
</cp:coreProperties>
</file>