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GASODUCTOS DE TAMAULIPAS, S. DE R.L. DE C.V\2014\"/>
    </mc:Choice>
  </mc:AlternateContent>
  <bookViews>
    <workbookView xWindow="10215" yWindow="165" windowWidth="10305" windowHeight="7920" tabRatio="966" firstSheet="1" activeTab="8"/>
  </bookViews>
  <sheets>
    <sheet name="Caracol Criogénica" sheetId="1" r:id="rId1"/>
    <sheet name="Máximos Car Crio" sheetId="6" r:id="rId2"/>
    <sheet name="Mínimos Car Crio" sheetId="7" r:id="rId3"/>
    <sheet name="Caracol Reynosa Arguelles" sheetId="4" r:id="rId4"/>
    <sheet name="Máximos Car Rey" sheetId="8" r:id="rId5"/>
    <sheet name="Mínimos Car Rey" sheetId="9" r:id="rId6"/>
    <sheet name="Los Indios" sheetId="5" r:id="rId7"/>
    <sheet name="Máximos LI" sheetId="10" r:id="rId8"/>
    <sheet name="Mínimos LI" sheetId="11" r:id="rId9"/>
  </sheets>
  <externalReferences>
    <externalReference r:id="rId10"/>
  </externalReferences>
  <definedNames>
    <definedName name="_xlnm.Print_Area" localSheetId="0">'Caracol Criogénica'!$A$1:$O$53</definedName>
    <definedName name="_xlnm.Print_Area" localSheetId="3">'Caracol Reynosa Arguelles'!$A$1:$O$54</definedName>
    <definedName name="_xlnm.Print_Area" localSheetId="6">'Los Indios'!$A$1:$O$53</definedName>
    <definedName name="_xlnm.Print_Area" localSheetId="1">'Máximos Car Crio'!$A$1:$L$47</definedName>
    <definedName name="_xlnm.Print_Area" localSheetId="4">'Máximos Car Rey'!$A$1:$L$48</definedName>
    <definedName name="_xlnm.Print_Area" localSheetId="7">'Máximos LI'!$A$1:$L$48</definedName>
    <definedName name="_xlnm.Print_Area" localSheetId="2">'Mínimos Car Crio'!$A$1:$L$47</definedName>
    <definedName name="_xlnm.Print_Area" localSheetId="5">'Mínimos Car Rey'!$A$1:$L$47</definedName>
    <definedName name="_xlnm.Print_Area" localSheetId="8">'Mínimos LI'!$A$1:$L$47</definedName>
    <definedName name="as">#REF!</definedName>
    <definedName name="ass">#REF!</definedName>
    <definedName name="regiones">[1]Promedios!$Q$4:$Q$5</definedName>
    <definedName name="ss">#REF!</definedName>
  </definedNames>
  <calcPr calcId="152511"/>
</workbook>
</file>

<file path=xl/calcChain.xml><?xml version="1.0" encoding="utf-8"?>
<calcChain xmlns="http://schemas.openxmlformats.org/spreadsheetml/2006/main">
  <c r="A8" i="6" l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8" i="11" l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8" i="10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8" i="9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8" i="8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8" i="7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M41" i="1" l="1"/>
  <c r="N41" i="1"/>
  <c r="M42" i="1"/>
  <c r="N42" i="1"/>
  <c r="M43" i="1"/>
  <c r="N43" i="1"/>
  <c r="M44" i="1"/>
  <c r="N44" i="1"/>
  <c r="A10" i="4" l="1"/>
  <c r="A10" i="5" s="1"/>
  <c r="A11" i="4"/>
  <c r="A11" i="5" s="1"/>
  <c r="A12" i="4"/>
  <c r="A12" i="5" s="1"/>
  <c r="A13" i="4"/>
  <c r="A13" i="5" s="1"/>
  <c r="A14" i="4"/>
  <c r="A14" i="5" s="1"/>
  <c r="A15" i="4"/>
  <c r="A15" i="5" s="1"/>
  <c r="A16" i="4"/>
  <c r="A16" i="5" s="1"/>
  <c r="A17" i="4"/>
  <c r="A17" i="5" s="1"/>
  <c r="A18" i="4"/>
  <c r="A18" i="5" s="1"/>
  <c r="A19" i="4"/>
  <c r="A19" i="5" s="1"/>
  <c r="A20" i="4"/>
  <c r="A20" i="5" s="1"/>
  <c r="A21" i="4"/>
  <c r="A21" i="5" s="1"/>
  <c r="A22" i="4"/>
  <c r="A22" i="5" s="1"/>
  <c r="A23" i="4"/>
  <c r="A23" i="5" s="1"/>
  <c r="A24" i="4"/>
  <c r="A24" i="5" s="1"/>
  <c r="A25" i="4"/>
  <c r="A25" i="5" s="1"/>
  <c r="A26" i="4"/>
  <c r="A26" i="5" s="1"/>
  <c r="A27" i="4"/>
  <c r="A27" i="5" s="1"/>
  <c r="A28" i="4"/>
  <c r="A28" i="5" s="1"/>
  <c r="A29" i="4"/>
  <c r="A29" i="5" s="1"/>
  <c r="A30" i="4"/>
  <c r="A30" i="5" s="1"/>
  <c r="A31" i="4"/>
  <c r="A31" i="5" s="1"/>
  <c r="A32" i="4"/>
  <c r="A32" i="5" s="1"/>
  <c r="A33" i="4"/>
  <c r="A33" i="5" s="1"/>
  <c r="A34" i="4"/>
  <c r="A34" i="5" s="1"/>
  <c r="A35" i="4"/>
  <c r="A35" i="5" s="1"/>
  <c r="A36" i="4"/>
  <c r="A36" i="5" s="1"/>
  <c r="A37" i="4"/>
  <c r="A37" i="5" s="1"/>
  <c r="A38" i="4"/>
  <c r="A38" i="5" s="1"/>
  <c r="A9" i="4"/>
  <c r="A9" i="5" s="1"/>
  <c r="H39" i="6"/>
  <c r="H39" i="7" l="1"/>
  <c r="H39" i="11" l="1"/>
  <c r="G39" i="11"/>
  <c r="K39" i="11"/>
  <c r="K39" i="10"/>
  <c r="H39" i="10"/>
  <c r="G39" i="10"/>
  <c r="K39" i="9" l="1"/>
  <c r="H39" i="9"/>
  <c r="G39" i="9"/>
  <c r="K39" i="7"/>
  <c r="G39" i="7"/>
  <c r="K39" i="6"/>
  <c r="G39" i="6"/>
  <c r="K39" i="8"/>
  <c r="H39" i="8"/>
  <c r="G39" i="8"/>
  <c r="A8" i="4" l="1"/>
  <c r="A8" i="5" s="1"/>
  <c r="N44" i="5"/>
  <c r="M44" i="5"/>
  <c r="N43" i="5"/>
  <c r="M43" i="5"/>
  <c r="N42" i="5"/>
  <c r="M42" i="5"/>
  <c r="N41" i="5"/>
  <c r="M41" i="5"/>
  <c r="N44" i="4"/>
  <c r="M44" i="4"/>
  <c r="N43" i="4"/>
  <c r="M43" i="4"/>
  <c r="N42" i="4"/>
  <c r="M42" i="4"/>
  <c r="N41" i="4"/>
  <c r="M41" i="4"/>
  <c r="G44" i="5" l="1"/>
  <c r="K44" i="5"/>
  <c r="J44" i="5"/>
  <c r="I44" i="5"/>
  <c r="H44" i="5"/>
  <c r="F44" i="5"/>
  <c r="E44" i="5"/>
  <c r="D44" i="5"/>
  <c r="C44" i="5"/>
  <c r="B44" i="5"/>
  <c r="K43" i="5"/>
  <c r="J43" i="5"/>
  <c r="I43" i="5"/>
  <c r="H43" i="5"/>
  <c r="F43" i="5"/>
  <c r="E43" i="5"/>
  <c r="D43" i="5"/>
  <c r="C43" i="5"/>
  <c r="B43" i="5"/>
  <c r="K42" i="5"/>
  <c r="J42" i="5"/>
  <c r="I42" i="5"/>
  <c r="H42" i="5"/>
  <c r="F42" i="5"/>
  <c r="E42" i="5"/>
  <c r="D42" i="5"/>
  <c r="C42" i="5"/>
  <c r="B42" i="5"/>
  <c r="K41" i="5"/>
  <c r="J41" i="5"/>
  <c r="I41" i="5"/>
  <c r="H41" i="5"/>
  <c r="F41" i="5"/>
  <c r="E41" i="5"/>
  <c r="D41" i="5"/>
  <c r="C41" i="5"/>
  <c r="B41" i="5"/>
  <c r="K44" i="4"/>
  <c r="J44" i="4"/>
  <c r="I44" i="4"/>
  <c r="H44" i="4"/>
  <c r="G44" i="4"/>
  <c r="F44" i="4"/>
  <c r="E44" i="4"/>
  <c r="D44" i="4"/>
  <c r="C44" i="4"/>
  <c r="B44" i="4"/>
  <c r="K43" i="4"/>
  <c r="J43" i="4"/>
  <c r="I43" i="4"/>
  <c r="H43" i="4"/>
  <c r="G43" i="4"/>
  <c r="F43" i="4"/>
  <c r="E43" i="4"/>
  <c r="D43" i="4"/>
  <c r="C43" i="4"/>
  <c r="B43" i="4"/>
  <c r="K42" i="4"/>
  <c r="J42" i="4"/>
  <c r="I42" i="4"/>
  <c r="H42" i="4"/>
  <c r="G42" i="4"/>
  <c r="F42" i="4"/>
  <c r="E42" i="4"/>
  <c r="D42" i="4"/>
  <c r="C42" i="4"/>
  <c r="B42" i="4"/>
  <c r="K41" i="4"/>
  <c r="J41" i="4"/>
  <c r="I41" i="4"/>
  <c r="H41" i="4"/>
  <c r="G41" i="4"/>
  <c r="F41" i="4"/>
  <c r="E41" i="4"/>
  <c r="D41" i="4"/>
  <c r="C41" i="4"/>
  <c r="B41" i="4"/>
  <c r="K44" i="1"/>
  <c r="J44" i="1"/>
  <c r="I44" i="1"/>
  <c r="H44" i="1"/>
  <c r="G44" i="1"/>
  <c r="F44" i="1"/>
  <c r="E44" i="1"/>
  <c r="D44" i="1"/>
  <c r="C44" i="1"/>
  <c r="B44" i="1"/>
  <c r="K43" i="1"/>
  <c r="J43" i="1"/>
  <c r="I43" i="1"/>
  <c r="H43" i="1"/>
  <c r="G43" i="1"/>
  <c r="F43" i="1"/>
  <c r="E43" i="1"/>
  <c r="D43" i="1"/>
  <c r="C43" i="1"/>
  <c r="B43" i="1"/>
  <c r="K42" i="1"/>
  <c r="J42" i="1"/>
  <c r="I42" i="1"/>
  <c r="H42" i="1"/>
  <c r="G42" i="1"/>
  <c r="F42" i="1"/>
  <c r="E42" i="1"/>
  <c r="D42" i="1"/>
  <c r="C42" i="1"/>
  <c r="B42" i="1"/>
  <c r="K41" i="1"/>
  <c r="J41" i="1"/>
  <c r="I41" i="1"/>
  <c r="H41" i="1"/>
  <c r="G41" i="1"/>
  <c r="F41" i="1"/>
  <c r="E41" i="1"/>
  <c r="D41" i="1"/>
  <c r="C41" i="1"/>
  <c r="B41" i="1"/>
  <c r="G41" i="5" l="1"/>
  <c r="G42" i="5"/>
  <c r="G43" i="5"/>
</calcChain>
</file>

<file path=xl/sharedStrings.xml><?xml version="1.0" encoding="utf-8"?>
<sst xmlns="http://schemas.openxmlformats.org/spreadsheetml/2006/main" count="198" uniqueCount="30">
  <si>
    <t>INFORME MENSUAL SOBRE LAS ESPECIFICACIONES DEL GAS NATURAL
(Valores promedio diarios)</t>
  </si>
  <si>
    <t>PERMISIONARIO:</t>
  </si>
  <si>
    <t>PUNTO DE MEDICIÓN:</t>
  </si>
  <si>
    <t>ZONA DE MEDICIÓN:</t>
  </si>
  <si>
    <t>RESTO DEL PAÍS</t>
  </si>
  <si>
    <t>FECHA:
(dd/mm/aa)</t>
  </si>
  <si>
    <t>Metano 
(% vol)</t>
  </si>
  <si>
    <t>Bióxido de Carbono
(% vol)</t>
  </si>
  <si>
    <t>Nitrógeno
(% vol)</t>
  </si>
  <si>
    <t>Total Inertes
(% vol)</t>
  </si>
  <si>
    <t>Etano
(% vol)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</si>
  <si>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</si>
  <si>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</si>
  <si>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</si>
  <si>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</si>
  <si>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</si>
  <si>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</si>
  <si>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</si>
  <si>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*/ Los valores trimestrales se deberán reportar en los meses de enero, abril, julio y octubre de cada año, respecto del trimestre inmediato anterior.</t>
  </si>
  <si>
    <t>Mínimo</t>
  </si>
  <si>
    <t>Promedio</t>
  </si>
  <si>
    <t>Máximo</t>
  </si>
  <si>
    <t>Desv. Est.</t>
  </si>
  <si>
    <t>Observaciones:</t>
  </si>
  <si>
    <t>CARACOL CRIOGÉNICA</t>
  </si>
  <si>
    <t>CARACOL REYNOSA ARGUELLES</t>
  </si>
  <si>
    <t>LOS INDIOS</t>
  </si>
  <si>
    <t>GASODUCTOS DE TAMAULIPAS S. DE R.L. DE C.V.</t>
  </si>
  <si>
    <t>INFORME MENSUAL SOBRE LAS ESPECIFICACIONES DEL GAS NATURAL
(Registros máximos diarios)</t>
  </si>
  <si>
    <t>INFORME MENSUAL SOBRE LAS ESPECIFICACIONES DEL GAS NATURAL
(Registros mínimos diarios)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</si>
</sst>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0_);_(* \(#,##0.000\);_(* &quot;-&quot;??_);_(@_)"/>
    <numFmt numFmtId="165" formatCode="0.0000"/>
    <numFmt numFmtId="166" formatCode="General_)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6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thin">
        <color auto="1"/>
      </right>
      <top style="medium">
        <color auto="1"/>
      </top>
      <bottom style="hair">
        <color indexed="64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hair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indexed="64"/>
      </bottom>
      <diagonal/>
    </border>
  </borders>
  <cellStyleXfs count="71">
    <xf numFmtId="0" fontId="0" fillId="0" borderId="0"/>
    <xf numFmtId="43" fontId="1" fillId="0" borderId="0" applyFont="0" applyFill="0" applyBorder="0" applyAlignment="0" applyProtection="0"/>
    <xf numFmtId="166" fontId="11" fillId="0" borderId="0"/>
    <xf numFmtId="0" fontId="12" fillId="0" borderId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5" borderId="0" applyNumberFormat="0" applyBorder="0" applyAlignment="0" applyProtection="0"/>
    <xf numFmtId="0" fontId="15" fillId="9" borderId="0" applyNumberFormat="0" applyBorder="0" applyAlignment="0" applyProtection="0"/>
    <xf numFmtId="0" fontId="16" fillId="26" borderId="50" applyNumberFormat="0" applyAlignment="0" applyProtection="0"/>
    <xf numFmtId="0" fontId="17" fillId="27" borderId="51" applyNumberFormat="0" applyAlignment="0" applyProtection="0"/>
    <xf numFmtId="43" fontId="1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10" borderId="0" applyNumberFormat="0" applyBorder="0" applyAlignment="0" applyProtection="0"/>
    <xf numFmtId="0" fontId="20" fillId="0" borderId="52" applyNumberFormat="0" applyFill="0" applyAlignment="0" applyProtection="0"/>
    <xf numFmtId="0" fontId="21" fillId="0" borderId="53" applyNumberFormat="0" applyFill="0" applyAlignment="0" applyProtection="0"/>
    <xf numFmtId="0" fontId="22" fillId="0" borderId="54" applyNumberFormat="0" applyFill="0" applyAlignment="0" applyProtection="0"/>
    <xf numFmtId="0" fontId="22" fillId="0" borderId="0" applyNumberFormat="0" applyFill="0" applyBorder="0" applyAlignment="0" applyProtection="0"/>
    <xf numFmtId="0" fontId="23" fillId="13" borderId="50" applyNumberFormat="0" applyAlignment="0" applyProtection="0"/>
    <xf numFmtId="0" fontId="24" fillId="0" borderId="55" applyNumberFormat="0" applyFill="0" applyAlignment="0" applyProtection="0"/>
    <xf numFmtId="0" fontId="25" fillId="28" borderId="0" applyNumberFormat="0" applyBorder="0" applyAlignment="0" applyProtection="0"/>
    <xf numFmtId="0" fontId="13" fillId="29" borderId="56" applyNumberFormat="0" applyFont="0" applyAlignment="0" applyProtection="0"/>
    <xf numFmtId="0" fontId="26" fillId="26" borderId="57" applyNumberFormat="0" applyAlignment="0" applyProtection="0"/>
    <xf numFmtId="0" fontId="27" fillId="0" borderId="0" applyNumberFormat="0" applyFill="0" applyBorder="0" applyAlignment="0" applyProtection="0"/>
    <xf numFmtId="0" fontId="28" fillId="0" borderId="58" applyNumberFormat="0" applyFill="0" applyAlignment="0" applyProtection="0"/>
    <xf numFmtId="0" fontId="29" fillId="0" borderId="0" applyNumberForma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31" fillId="0" borderId="0"/>
    <xf numFmtId="43" fontId="31" fillId="0" borderId="0" applyFont="0" applyFill="0" applyBorder="0" applyAlignment="0" applyProtection="0"/>
    <xf numFmtId="0" fontId="32" fillId="0" borderId="0"/>
    <xf numFmtId="43" fontId="3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33" fillId="0" borderId="0">
      <alignment wrapText="1"/>
    </xf>
    <xf numFmtId="0" fontId="11" fillId="0" borderId="0">
      <alignment wrapText="1"/>
    </xf>
    <xf numFmtId="0" fontId="11" fillId="0" borderId="0">
      <alignment wrapText="1"/>
    </xf>
    <xf numFmtId="0" fontId="34" fillId="0" borderId="0"/>
    <xf numFmtId="43" fontId="34" fillId="0" borderId="0" applyFont="0" applyFill="0" applyBorder="0" applyAlignment="0" applyProtection="0"/>
    <xf numFmtId="0" fontId="11" fillId="0" borderId="0">
      <alignment wrapText="1"/>
    </xf>
    <xf numFmtId="0" fontId="35" fillId="0" borderId="0">
      <alignment wrapText="1"/>
    </xf>
    <xf numFmtId="0" fontId="36" fillId="0" borderId="0"/>
    <xf numFmtId="43" fontId="36" fillId="0" borderId="0" applyFont="0" applyFill="0" applyBorder="0" applyAlignment="0" applyProtection="0"/>
    <xf numFmtId="0" fontId="11" fillId="0" borderId="0">
      <alignment wrapText="1"/>
    </xf>
    <xf numFmtId="0" fontId="11" fillId="0" borderId="0"/>
    <xf numFmtId="43" fontId="11" fillId="0" borderId="0" applyFont="0" applyFill="0" applyBorder="0" applyAlignment="0" applyProtection="0"/>
    <xf numFmtId="0" fontId="11" fillId="0" borderId="0">
      <alignment wrapText="1"/>
    </xf>
    <xf numFmtId="0" fontId="11" fillId="0" borderId="0"/>
    <xf numFmtId="43" fontId="11" fillId="0" borderId="0" applyFont="0" applyFill="0" applyBorder="0" applyAlignment="0" applyProtection="0"/>
  </cellStyleXfs>
  <cellXfs count="231">
    <xf numFmtId="0" fontId="0" fillId="0" borderId="0" xfId="0"/>
    <xf numFmtId="0" fontId="0" fillId="0" borderId="0" xfId="0" applyProtection="1"/>
    <xf numFmtId="0" fontId="6" fillId="2" borderId="3" xfId="0" applyFont="1" applyFill="1" applyBorder="1" applyAlignment="1">
      <alignment horizontal="center" vertical="center" wrapText="1"/>
    </xf>
    <xf numFmtId="164" fontId="6" fillId="2" borderId="3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Border="1" applyAlignment="1">
      <alignment vertical="center"/>
    </xf>
    <xf numFmtId="0" fontId="10" fillId="0" borderId="0" xfId="0" applyFont="1" applyBorder="1"/>
    <xf numFmtId="0" fontId="5" fillId="0" borderId="10" xfId="0" applyFont="1" applyFill="1" applyBorder="1"/>
    <xf numFmtId="165" fontId="10" fillId="0" borderId="11" xfId="0" applyNumberFormat="1" applyFont="1" applyBorder="1" applyProtection="1">
      <protection locked="0"/>
    </xf>
    <xf numFmtId="0" fontId="0" fillId="0" borderId="0" xfId="0" applyBorder="1" applyProtection="1">
      <protection locked="0"/>
    </xf>
    <xf numFmtId="0" fontId="5" fillId="0" borderId="12" xfId="0" applyFont="1" applyFill="1" applyBorder="1"/>
    <xf numFmtId="165" fontId="10" fillId="0" borderId="7" xfId="0" applyNumberFormat="1" applyFont="1" applyBorder="1" applyProtection="1">
      <protection locked="0"/>
    </xf>
    <xf numFmtId="0" fontId="5" fillId="0" borderId="13" xfId="0" applyFont="1" applyFill="1" applyBorder="1"/>
    <xf numFmtId="165" fontId="10" fillId="0" borderId="5" xfId="0" applyNumberFormat="1" applyFont="1" applyBorder="1" applyProtection="1">
      <protection locked="0"/>
    </xf>
    <xf numFmtId="0" fontId="5" fillId="0" borderId="14" xfId="0" applyFont="1" applyFill="1" applyBorder="1" applyAlignment="1">
      <alignment wrapText="1"/>
    </xf>
    <xf numFmtId="0" fontId="10" fillId="0" borderId="0" xfId="0" applyFont="1"/>
    <xf numFmtId="0" fontId="10" fillId="0" borderId="0" xfId="0" applyFont="1" applyBorder="1" applyAlignment="1" applyProtection="1">
      <alignment vertical="top" wrapText="1"/>
      <protection locked="0"/>
    </xf>
    <xf numFmtId="0" fontId="5" fillId="0" borderId="0" xfId="0" applyFont="1" applyFill="1" applyBorder="1"/>
    <xf numFmtId="165" fontId="10" fillId="0" borderId="15" xfId="0" applyNumberFormat="1" applyFont="1" applyBorder="1" applyProtection="1">
      <protection locked="0"/>
    </xf>
    <xf numFmtId="0" fontId="0" fillId="0" borderId="17" xfId="0" applyBorder="1" applyProtection="1"/>
    <xf numFmtId="0" fontId="0" fillId="0" borderId="17" xfId="0" applyBorder="1"/>
    <xf numFmtId="165" fontId="9" fillId="0" borderId="0" xfId="1" applyNumberFormat="1" applyFont="1" applyFill="1" applyBorder="1" applyAlignment="1" applyProtection="1">
      <alignment horizontal="center" vertical="center"/>
    </xf>
    <xf numFmtId="165" fontId="10" fillId="0" borderId="28" xfId="0" applyNumberFormat="1" applyFont="1" applyBorder="1" applyProtection="1">
      <protection locked="0"/>
    </xf>
    <xf numFmtId="165" fontId="10" fillId="0" borderId="29" xfId="0" applyNumberFormat="1" applyFont="1" applyBorder="1" applyProtection="1">
      <protection locked="0"/>
    </xf>
    <xf numFmtId="165" fontId="10" fillId="0" borderId="30" xfId="0" applyNumberFormat="1" applyFont="1" applyBorder="1" applyProtection="1">
      <protection locked="0"/>
    </xf>
    <xf numFmtId="165" fontId="10" fillId="0" borderId="31" xfId="0" applyNumberFormat="1" applyFont="1" applyBorder="1" applyProtection="1">
      <protection locked="0"/>
    </xf>
    <xf numFmtId="165" fontId="10" fillId="0" borderId="26" xfId="0" applyNumberFormat="1" applyFont="1" applyBorder="1" applyProtection="1">
      <protection locked="0"/>
    </xf>
    <xf numFmtId="165" fontId="10" fillId="0" borderId="4" xfId="0" applyNumberFormat="1" applyFont="1" applyBorder="1" applyProtection="1">
      <protection locked="0"/>
    </xf>
    <xf numFmtId="165" fontId="10" fillId="0" borderId="27" xfId="0" applyNumberFormat="1" applyFont="1" applyBorder="1" applyProtection="1">
      <protection locked="0"/>
    </xf>
    <xf numFmtId="165" fontId="10" fillId="0" borderId="32" xfId="0" applyNumberFormat="1" applyFont="1" applyBorder="1" applyProtection="1">
      <protection locked="0"/>
    </xf>
    <xf numFmtId="165" fontId="10" fillId="0" borderId="10" xfId="0" applyNumberFormat="1" applyFont="1" applyBorder="1" applyProtection="1">
      <protection locked="0"/>
    </xf>
    <xf numFmtId="165" fontId="10" fillId="0" borderId="12" xfId="0" applyNumberFormat="1" applyFont="1" applyBorder="1" applyProtection="1">
      <protection locked="0"/>
    </xf>
    <xf numFmtId="165" fontId="10" fillId="0" borderId="13" xfId="0" applyNumberFormat="1" applyFont="1" applyBorder="1" applyProtection="1">
      <protection locked="0"/>
    </xf>
    <xf numFmtId="165" fontId="10" fillId="0" borderId="14" xfId="0" applyNumberFormat="1" applyFont="1" applyBorder="1" applyProtection="1">
      <protection locked="0"/>
    </xf>
    <xf numFmtId="0" fontId="0" fillId="0" borderId="0" xfId="0" applyBorder="1" applyProtection="1"/>
    <xf numFmtId="0" fontId="0" fillId="0" borderId="0" xfId="0" applyBorder="1"/>
    <xf numFmtId="0" fontId="5" fillId="3" borderId="33" xfId="0" applyFont="1" applyFill="1" applyBorder="1" applyAlignment="1">
      <alignment horizontal="center" vertical="center" wrapText="1"/>
    </xf>
    <xf numFmtId="14" fontId="9" fillId="0" borderId="34" xfId="0" applyNumberFormat="1" applyFont="1" applyFill="1" applyBorder="1" applyAlignment="1" applyProtection="1">
      <alignment horizontal="left"/>
      <protection locked="0"/>
    </xf>
    <xf numFmtId="0" fontId="6" fillId="4" borderId="16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165" fontId="10" fillId="0" borderId="0" xfId="1" applyNumberFormat="1" applyFont="1" applyFill="1" applyBorder="1" applyAlignment="1" applyProtection="1">
      <alignment horizontal="center" vertical="center"/>
      <protection locked="0"/>
    </xf>
    <xf numFmtId="165" fontId="10" fillId="5" borderId="0" xfId="1" applyNumberFormat="1" applyFont="1" applyFill="1" applyBorder="1" applyAlignment="1" applyProtection="1">
      <alignment horizontal="center" vertical="center"/>
      <protection locked="0"/>
    </xf>
    <xf numFmtId="0" fontId="5" fillId="3" borderId="18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164" fontId="6" fillId="6" borderId="17" xfId="1" applyNumberFormat="1" applyFont="1" applyFill="1" applyBorder="1" applyAlignment="1">
      <alignment horizontal="center" vertical="center" wrapText="1"/>
    </xf>
    <xf numFmtId="14" fontId="9" fillId="0" borderId="36" xfId="0" applyNumberFormat="1" applyFont="1" applyFill="1" applyBorder="1" applyAlignment="1" applyProtection="1">
      <alignment horizontal="left"/>
      <protection locked="0"/>
    </xf>
    <xf numFmtId="165" fontId="10" fillId="5" borderId="37" xfId="1" applyNumberFormat="1" applyFont="1" applyFill="1" applyBorder="1" applyAlignment="1" applyProtection="1">
      <alignment horizontal="center" vertical="center"/>
      <protection locked="0"/>
    </xf>
    <xf numFmtId="165" fontId="10" fillId="5" borderId="9" xfId="1" applyNumberFormat="1" applyFont="1" applyFill="1" applyBorder="1" applyAlignment="1" applyProtection="1">
      <alignment horizontal="center" vertical="center"/>
      <protection locked="0"/>
    </xf>
    <xf numFmtId="165" fontId="10" fillId="5" borderId="38" xfId="1" applyNumberFormat="1" applyFont="1" applyFill="1" applyBorder="1" applyAlignment="1" applyProtection="1">
      <alignment horizontal="center" vertical="center"/>
      <protection locked="0"/>
    </xf>
    <xf numFmtId="14" fontId="9" fillId="0" borderId="41" xfId="0" applyNumberFormat="1" applyFont="1" applyFill="1" applyBorder="1" applyAlignment="1" applyProtection="1">
      <alignment horizontal="left"/>
      <protection locked="0"/>
    </xf>
    <xf numFmtId="165" fontId="10" fillId="5" borderId="19" xfId="1" applyNumberFormat="1" applyFont="1" applyFill="1" applyBorder="1" applyAlignment="1" applyProtection="1">
      <alignment horizontal="center" vertical="center"/>
      <protection locked="0"/>
    </xf>
    <xf numFmtId="165" fontId="10" fillId="5" borderId="1" xfId="1" applyNumberFormat="1" applyFont="1" applyFill="1" applyBorder="1" applyAlignment="1" applyProtection="1">
      <alignment horizontal="center" vertical="center"/>
      <protection locked="0"/>
    </xf>
    <xf numFmtId="14" fontId="9" fillId="0" borderId="44" xfId="0" applyNumberFormat="1" applyFont="1" applyFill="1" applyBorder="1" applyAlignment="1" applyProtection="1">
      <alignment horizontal="left"/>
      <protection locked="0"/>
    </xf>
    <xf numFmtId="165" fontId="10" fillId="5" borderId="45" xfId="1" applyNumberFormat="1" applyFont="1" applyFill="1" applyBorder="1" applyAlignment="1" applyProtection="1">
      <alignment horizontal="center" vertical="center"/>
      <protection locked="0"/>
    </xf>
    <xf numFmtId="165" fontId="10" fillId="5" borderId="46" xfId="1" applyNumberFormat="1" applyFont="1" applyFill="1" applyBorder="1" applyAlignment="1" applyProtection="1">
      <alignment horizontal="center" vertical="center"/>
      <protection locked="0"/>
    </xf>
    <xf numFmtId="165" fontId="10" fillId="5" borderId="47" xfId="1" applyNumberFormat="1" applyFont="1" applyFill="1" applyBorder="1" applyAlignment="1" applyProtection="1">
      <alignment horizontal="center" vertical="center"/>
      <protection locked="0"/>
    </xf>
    <xf numFmtId="0" fontId="5" fillId="0" borderId="14" xfId="0" applyFont="1" applyFill="1" applyBorder="1"/>
    <xf numFmtId="165" fontId="10" fillId="0" borderId="35" xfId="0" applyNumberFormat="1" applyFont="1" applyBorder="1" applyProtection="1">
      <protection locked="0"/>
    </xf>
    <xf numFmtId="0" fontId="5" fillId="3" borderId="2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164" fontId="6" fillId="7" borderId="3" xfId="1" applyNumberFormat="1" applyFont="1" applyFill="1" applyBorder="1" applyAlignment="1">
      <alignment horizontal="center" vertical="center" wrapText="1"/>
    </xf>
    <xf numFmtId="0" fontId="2" fillId="0" borderId="19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30" fillId="0" borderId="7" xfId="31" applyNumberFormat="1" applyFont="1" applyBorder="1" applyAlignment="1" applyProtection="1">
      <alignment horizontal="center" vertical="center"/>
      <protection locked="0"/>
    </xf>
    <xf numFmtId="165" fontId="30" fillId="0" borderId="15" xfId="31" applyNumberFormat="1" applyFont="1" applyBorder="1" applyAlignment="1" applyProtection="1">
      <alignment horizontal="center" vertical="center"/>
      <protection locked="0"/>
    </xf>
    <xf numFmtId="165" fontId="30" fillId="0" borderId="5" xfId="31" applyNumberFormat="1" applyFont="1" applyFill="1" applyBorder="1" applyAlignment="1" applyProtection="1">
      <alignment horizontal="center" vertical="center"/>
      <protection locked="0"/>
    </xf>
    <xf numFmtId="165" fontId="30" fillId="0" borderId="8" xfId="31" applyNumberFormat="1" applyFont="1" applyBorder="1" applyAlignment="1" applyProtection="1">
      <alignment horizontal="center" vertical="center"/>
      <protection locked="0"/>
    </xf>
    <xf numFmtId="165" fontId="30" fillId="0" borderId="8" xfId="31" applyNumberFormat="1" applyFont="1" applyFill="1" applyBorder="1" applyAlignment="1" applyProtection="1">
      <alignment horizontal="center" vertical="center"/>
      <protection locked="0"/>
    </xf>
    <xf numFmtId="165" fontId="30" fillId="0" borderId="35" xfId="31" applyNumberFormat="1" applyFont="1" applyBorder="1" applyAlignment="1" applyProtection="1">
      <alignment horizontal="center" vertical="center"/>
      <protection locked="0"/>
    </xf>
    <xf numFmtId="165" fontId="30" fillId="0" borderId="35" xfId="31" applyNumberFormat="1" applyFont="1" applyFill="1" applyBorder="1" applyAlignment="1" applyProtection="1">
      <alignment horizontal="center" vertical="center"/>
      <protection locked="0"/>
    </xf>
    <xf numFmtId="165" fontId="30" fillId="0" borderId="6" xfId="31" applyNumberFormat="1" applyFont="1" applyFill="1" applyBorder="1" applyAlignment="1" applyProtection="1">
      <alignment horizontal="center" vertical="center"/>
      <protection locked="0"/>
    </xf>
    <xf numFmtId="165" fontId="10" fillId="0" borderId="5" xfId="0" applyNumberFormat="1" applyFont="1" applyFill="1" applyBorder="1" applyProtection="1">
      <protection locked="0"/>
    </xf>
    <xf numFmtId="165" fontId="10" fillId="0" borderId="13" xfId="0" applyNumberFormat="1" applyFont="1" applyFill="1" applyBorder="1" applyProtection="1">
      <protection locked="0"/>
    </xf>
    <xf numFmtId="165" fontId="10" fillId="5" borderId="59" xfId="1" applyNumberFormat="1" applyFont="1" applyFill="1" applyBorder="1" applyAlignment="1" applyProtection="1">
      <alignment horizontal="center" vertical="center"/>
      <protection locked="0"/>
    </xf>
    <xf numFmtId="165" fontId="10" fillId="5" borderId="60" xfId="1" applyNumberFormat="1" applyFont="1" applyFill="1" applyBorder="1" applyAlignment="1" applyProtection="1">
      <alignment horizontal="center" vertical="center"/>
      <protection locked="0"/>
    </xf>
    <xf numFmtId="165" fontId="10" fillId="5" borderId="61" xfId="1" applyNumberFormat="1" applyFont="1" applyFill="1" applyBorder="1" applyAlignment="1" applyProtection="1">
      <alignment horizontal="center" vertical="center"/>
      <protection locked="0"/>
    </xf>
    <xf numFmtId="0" fontId="6" fillId="4" borderId="23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2" borderId="62" xfId="0" applyFont="1" applyFill="1" applyBorder="1" applyAlignment="1">
      <alignment horizontal="center" vertical="center" wrapText="1"/>
    </xf>
    <xf numFmtId="0" fontId="6" fillId="6" borderId="62" xfId="0" applyFont="1" applyFill="1" applyBorder="1" applyAlignment="1">
      <alignment horizontal="center" vertical="center" wrapText="1"/>
    </xf>
    <xf numFmtId="0" fontId="6" fillId="7" borderId="62" xfId="0" applyFont="1" applyFill="1" applyBorder="1" applyAlignment="1">
      <alignment horizontal="center" vertical="center" wrapText="1"/>
    </xf>
    <xf numFmtId="165" fontId="30" fillId="0" borderId="30" xfId="47" applyNumberFormat="1" applyFont="1" applyBorder="1" applyAlignment="1" applyProtection="1">
      <alignment horizontal="center" vertical="center"/>
      <protection locked="0"/>
    </xf>
    <xf numFmtId="165" fontId="30" fillId="0" borderId="65" xfId="47" applyNumberFormat="1" applyFont="1" applyFill="1" applyBorder="1" applyAlignment="1" applyProtection="1">
      <alignment horizontal="center" vertical="center"/>
      <protection locked="0"/>
    </xf>
    <xf numFmtId="165" fontId="30" fillId="0" borderId="7" xfId="47" applyNumberFormat="1" applyFont="1" applyBorder="1" applyAlignment="1" applyProtection="1">
      <alignment horizontal="center" vertical="center"/>
      <protection locked="0"/>
    </xf>
    <xf numFmtId="165" fontId="30" fillId="0" borderId="8" xfId="47" applyNumberFormat="1" applyFont="1" applyBorder="1" applyAlignment="1" applyProtection="1">
      <alignment horizontal="center" vertical="center"/>
      <protection locked="0"/>
    </xf>
    <xf numFmtId="165" fontId="30" fillId="0" borderId="5" xfId="47" applyNumberFormat="1" applyFont="1" applyFill="1" applyBorder="1" applyAlignment="1" applyProtection="1">
      <alignment horizontal="center" vertical="center"/>
      <protection locked="0"/>
    </xf>
    <xf numFmtId="165" fontId="30" fillId="0" borderId="6" xfId="47" applyNumberFormat="1" applyFont="1" applyFill="1" applyBorder="1" applyAlignment="1" applyProtection="1">
      <alignment horizontal="center" vertical="center"/>
      <protection locked="0"/>
    </xf>
    <xf numFmtId="165" fontId="30" fillId="0" borderId="27" xfId="47" applyNumberFormat="1" applyFont="1" applyBorder="1" applyAlignment="1" applyProtection="1">
      <alignment horizontal="center" vertical="center"/>
      <protection locked="0"/>
    </xf>
    <xf numFmtId="165" fontId="30" fillId="0" borderId="35" xfId="47" applyNumberFormat="1" applyFont="1" applyBorder="1" applyAlignment="1" applyProtection="1">
      <alignment horizontal="center" vertical="center"/>
      <protection locked="0"/>
    </xf>
    <xf numFmtId="165" fontId="10" fillId="0" borderId="6" xfId="1" applyNumberFormat="1" applyFont="1" applyFill="1" applyBorder="1" applyAlignment="1" applyProtection="1">
      <alignment horizontal="center" vertical="center"/>
      <protection locked="0"/>
    </xf>
    <xf numFmtId="165" fontId="10" fillId="0" borderId="8" xfId="1" applyNumberFormat="1" applyFont="1" applyBorder="1" applyAlignment="1" applyProtection="1">
      <alignment horizontal="center" vertical="center"/>
      <protection locked="0"/>
    </xf>
    <xf numFmtId="165" fontId="10" fillId="5" borderId="47" xfId="1" applyNumberFormat="1" applyFont="1" applyFill="1" applyBorder="1" applyAlignment="1" applyProtection="1">
      <alignment horizontal="center" vertical="center"/>
      <protection locked="0"/>
    </xf>
    <xf numFmtId="165" fontId="10" fillId="0" borderId="63" xfId="1" applyNumberFormat="1" applyFont="1" applyFill="1" applyBorder="1" applyAlignment="1" applyProtection="1">
      <alignment horizontal="center" vertical="center"/>
      <protection locked="0"/>
    </xf>
    <xf numFmtId="165" fontId="10" fillId="0" borderId="64" xfId="1" applyNumberFormat="1" applyFont="1" applyFill="1" applyBorder="1" applyAlignment="1" applyProtection="1">
      <alignment horizontal="center" vertical="center"/>
      <protection locked="0"/>
    </xf>
    <xf numFmtId="165" fontId="10" fillId="5" borderId="37" xfId="1" applyNumberFormat="1" applyFont="1" applyFill="1" applyBorder="1" applyAlignment="1" applyProtection="1">
      <alignment horizontal="center" vertical="center"/>
      <protection locked="0"/>
    </xf>
    <xf numFmtId="165" fontId="10" fillId="5" borderId="38" xfId="1" applyNumberFormat="1" applyFont="1" applyFill="1" applyBorder="1" applyAlignment="1" applyProtection="1">
      <alignment horizontal="center" vertical="center"/>
      <protection locked="0"/>
    </xf>
    <xf numFmtId="165" fontId="10" fillId="5" borderId="19" xfId="1" applyNumberFormat="1" applyFont="1" applyFill="1" applyBorder="1" applyAlignment="1" applyProtection="1">
      <alignment horizontal="center" vertical="center"/>
      <protection locked="0"/>
    </xf>
    <xf numFmtId="165" fontId="10" fillId="5" borderId="1" xfId="1" applyNumberFormat="1" applyFont="1" applyFill="1" applyBorder="1" applyAlignment="1" applyProtection="1">
      <alignment horizontal="center" vertical="center"/>
      <protection locked="0"/>
    </xf>
    <xf numFmtId="165" fontId="10" fillId="5" borderId="59" xfId="1" applyNumberFormat="1" applyFont="1" applyFill="1" applyBorder="1" applyAlignment="1" applyProtection="1">
      <alignment horizontal="center" vertical="center"/>
      <protection locked="0"/>
    </xf>
    <xf numFmtId="165" fontId="10" fillId="5" borderId="61" xfId="1" applyNumberFormat="1" applyFont="1" applyFill="1" applyBorder="1" applyAlignment="1" applyProtection="1">
      <alignment horizontal="center" vertical="center"/>
      <protection locked="0"/>
    </xf>
    <xf numFmtId="165" fontId="10" fillId="0" borderId="7" xfId="1" applyNumberFormat="1" applyFont="1" applyBorder="1" applyAlignment="1" applyProtection="1">
      <alignment horizontal="center" vertical="center"/>
      <protection locked="0"/>
    </xf>
    <xf numFmtId="165" fontId="10" fillId="0" borderId="15" xfId="1" applyNumberFormat="1" applyFont="1" applyBorder="1" applyAlignment="1" applyProtection="1">
      <alignment horizontal="center" vertical="center"/>
      <protection locked="0"/>
    </xf>
    <xf numFmtId="165" fontId="10" fillId="0" borderId="11" xfId="1" applyNumberFormat="1" applyFont="1" applyFill="1" applyBorder="1" applyAlignment="1" applyProtection="1">
      <alignment horizontal="center" vertical="center"/>
      <protection locked="0"/>
    </xf>
    <xf numFmtId="165" fontId="10" fillId="0" borderId="39" xfId="1" applyNumberFormat="1" applyFont="1" applyFill="1" applyBorder="1" applyAlignment="1" applyProtection="1">
      <alignment horizontal="center" vertical="center"/>
      <protection locked="0"/>
    </xf>
    <xf numFmtId="165" fontId="10" fillId="0" borderId="42" xfId="1" applyNumberFormat="1" applyFont="1" applyBorder="1" applyAlignment="1" applyProtection="1">
      <alignment horizontal="center" vertical="center"/>
      <protection locked="0"/>
    </xf>
    <xf numFmtId="165" fontId="10" fillId="0" borderId="48" xfId="1" applyNumberFormat="1" applyFont="1" applyBorder="1" applyAlignment="1" applyProtection="1">
      <alignment horizontal="center" vertical="center"/>
      <protection locked="0"/>
    </xf>
    <xf numFmtId="165" fontId="10" fillId="0" borderId="40" xfId="1" applyNumberFormat="1" applyFont="1" applyFill="1" applyBorder="1" applyAlignment="1" applyProtection="1">
      <alignment horizontal="center" vertical="center"/>
      <protection locked="0"/>
    </xf>
    <xf numFmtId="165" fontId="10" fillId="0" borderId="43" xfId="1" applyNumberFormat="1" applyFont="1" applyFill="1" applyBorder="1" applyAlignment="1" applyProtection="1">
      <alignment horizontal="center" vertical="center"/>
      <protection locked="0"/>
    </xf>
    <xf numFmtId="165" fontId="10" fillId="0" borderId="49" xfId="1" applyNumberFormat="1" applyFont="1" applyFill="1" applyBorder="1" applyAlignment="1" applyProtection="1">
      <alignment horizontal="center" vertical="center"/>
      <protection locked="0"/>
    </xf>
    <xf numFmtId="165" fontId="10" fillId="5" borderId="37" xfId="1" applyNumberFormat="1" applyFont="1" applyFill="1" applyBorder="1" applyAlignment="1" applyProtection="1">
      <alignment horizontal="center" vertical="center"/>
      <protection locked="0"/>
    </xf>
    <xf numFmtId="165" fontId="10" fillId="5" borderId="38" xfId="1" applyNumberFormat="1" applyFont="1" applyFill="1" applyBorder="1" applyAlignment="1" applyProtection="1">
      <alignment horizontal="center" vertical="center"/>
      <protection locked="0"/>
    </xf>
    <xf numFmtId="165" fontId="10" fillId="5" borderId="19" xfId="1" applyNumberFormat="1" applyFont="1" applyFill="1" applyBorder="1" applyAlignment="1" applyProtection="1">
      <alignment horizontal="center" vertical="center"/>
      <protection locked="0"/>
    </xf>
    <xf numFmtId="165" fontId="10" fillId="5" borderId="1" xfId="1" applyNumberFormat="1" applyFont="1" applyFill="1" applyBorder="1" applyAlignment="1" applyProtection="1">
      <alignment horizontal="center" vertical="center"/>
      <protection locked="0"/>
    </xf>
    <xf numFmtId="165" fontId="10" fillId="0" borderId="7" xfId="1" applyNumberFormat="1" applyFont="1" applyBorder="1" applyAlignment="1" applyProtection="1">
      <alignment horizontal="center" vertical="center"/>
      <protection locked="0"/>
    </xf>
    <xf numFmtId="165" fontId="10" fillId="0" borderId="15" xfId="1" applyNumberFormat="1" applyFont="1" applyBorder="1" applyAlignment="1" applyProtection="1">
      <alignment horizontal="center" vertical="center"/>
      <protection locked="0"/>
    </xf>
    <xf numFmtId="165" fontId="10" fillId="0" borderId="11" xfId="1" applyNumberFormat="1" applyFont="1" applyFill="1" applyBorder="1" applyAlignment="1" applyProtection="1">
      <alignment horizontal="center" vertical="center"/>
      <protection locked="0"/>
    </xf>
    <xf numFmtId="165" fontId="10" fillId="0" borderId="39" xfId="1" applyNumberFormat="1" applyFont="1" applyFill="1" applyBorder="1" applyAlignment="1" applyProtection="1">
      <alignment horizontal="center" vertical="center"/>
      <protection locked="0"/>
    </xf>
    <xf numFmtId="165" fontId="10" fillId="0" borderId="42" xfId="1" applyNumberFormat="1" applyFont="1" applyBorder="1" applyAlignment="1" applyProtection="1">
      <alignment horizontal="center" vertical="center"/>
      <protection locked="0"/>
    </xf>
    <xf numFmtId="165" fontId="10" fillId="0" borderId="48" xfId="1" applyNumberFormat="1" applyFont="1" applyBorder="1" applyAlignment="1" applyProtection="1">
      <alignment horizontal="center" vertical="center"/>
      <protection locked="0"/>
    </xf>
    <xf numFmtId="165" fontId="10" fillId="0" borderId="40" xfId="1" applyNumberFormat="1" applyFont="1" applyFill="1" applyBorder="1" applyAlignment="1" applyProtection="1">
      <alignment horizontal="center" vertical="center"/>
      <protection locked="0"/>
    </xf>
    <xf numFmtId="165" fontId="10" fillId="0" borderId="43" xfId="1" applyNumberFormat="1" applyFont="1" applyFill="1" applyBorder="1" applyAlignment="1" applyProtection="1">
      <alignment horizontal="center" vertical="center"/>
      <protection locked="0"/>
    </xf>
    <xf numFmtId="165" fontId="10" fillId="0" borderId="49" xfId="1" applyNumberFormat="1" applyFont="1" applyFill="1" applyBorder="1" applyAlignment="1" applyProtection="1">
      <alignment horizontal="center" vertical="center"/>
      <protection locked="0"/>
    </xf>
    <xf numFmtId="165" fontId="10" fillId="0" borderId="6" xfId="1" applyNumberFormat="1" applyFont="1" applyFill="1" applyBorder="1" applyAlignment="1" applyProtection="1">
      <alignment horizontal="center" vertical="center"/>
      <protection locked="0"/>
    </xf>
    <xf numFmtId="165" fontId="10" fillId="0" borderId="8" xfId="1" applyNumberFormat="1" applyFont="1" applyBorder="1" applyAlignment="1" applyProtection="1">
      <alignment horizontal="center" vertical="center"/>
      <protection locked="0"/>
    </xf>
    <xf numFmtId="165" fontId="10" fillId="0" borderId="63" xfId="1" applyNumberFormat="1" applyFont="1" applyFill="1" applyBorder="1" applyAlignment="1" applyProtection="1">
      <alignment horizontal="center" vertical="center"/>
      <protection locked="0"/>
    </xf>
    <xf numFmtId="165" fontId="10" fillId="0" borderId="64" xfId="1" applyNumberFormat="1" applyFont="1" applyFill="1" applyBorder="1" applyAlignment="1" applyProtection="1">
      <alignment horizontal="center" vertical="center"/>
      <protection locked="0"/>
    </xf>
    <xf numFmtId="165" fontId="10" fillId="5" borderId="37" xfId="1" applyNumberFormat="1" applyFont="1" applyFill="1" applyBorder="1" applyAlignment="1" applyProtection="1">
      <alignment horizontal="center" vertical="center"/>
      <protection locked="0"/>
    </xf>
    <xf numFmtId="165" fontId="10" fillId="5" borderId="38" xfId="1" applyNumberFormat="1" applyFont="1" applyFill="1" applyBorder="1" applyAlignment="1" applyProtection="1">
      <alignment horizontal="center" vertical="center"/>
      <protection locked="0"/>
    </xf>
    <xf numFmtId="165" fontId="10" fillId="5" borderId="19" xfId="1" applyNumberFormat="1" applyFont="1" applyFill="1" applyBorder="1" applyAlignment="1" applyProtection="1">
      <alignment horizontal="center" vertical="center"/>
      <protection locked="0"/>
    </xf>
    <xf numFmtId="165" fontId="10" fillId="5" borderId="1" xfId="1" applyNumberFormat="1" applyFont="1" applyFill="1" applyBorder="1" applyAlignment="1" applyProtection="1">
      <alignment horizontal="center" vertical="center"/>
      <protection locked="0"/>
    </xf>
    <xf numFmtId="165" fontId="10" fillId="5" borderId="59" xfId="1" applyNumberFormat="1" applyFont="1" applyFill="1" applyBorder="1" applyAlignment="1" applyProtection="1">
      <alignment horizontal="center" vertical="center"/>
      <protection locked="0"/>
    </xf>
    <xf numFmtId="165" fontId="10" fillId="5" borderId="61" xfId="1" applyNumberFormat="1" applyFont="1" applyFill="1" applyBorder="1" applyAlignment="1" applyProtection="1">
      <alignment horizontal="center" vertical="center"/>
      <protection locked="0"/>
    </xf>
    <xf numFmtId="165" fontId="10" fillId="0" borderId="7" xfId="1" applyNumberFormat="1" applyFont="1" applyBorder="1" applyAlignment="1" applyProtection="1">
      <alignment horizontal="center" vertical="center"/>
      <protection locked="0"/>
    </xf>
    <xf numFmtId="165" fontId="10" fillId="0" borderId="15" xfId="1" applyNumberFormat="1" applyFont="1" applyBorder="1" applyAlignment="1" applyProtection="1">
      <alignment horizontal="center" vertical="center"/>
      <protection locked="0"/>
    </xf>
    <xf numFmtId="165" fontId="10" fillId="0" borderId="11" xfId="1" applyNumberFormat="1" applyFont="1" applyFill="1" applyBorder="1" applyAlignment="1" applyProtection="1">
      <alignment horizontal="center" vertical="center"/>
      <protection locked="0"/>
    </xf>
    <xf numFmtId="165" fontId="10" fillId="0" borderId="39" xfId="1" applyNumberFormat="1" applyFont="1" applyFill="1" applyBorder="1" applyAlignment="1" applyProtection="1">
      <alignment horizontal="center" vertical="center"/>
      <protection locked="0"/>
    </xf>
    <xf numFmtId="165" fontId="10" fillId="0" borderId="42" xfId="1" applyNumberFormat="1" applyFont="1" applyBorder="1" applyAlignment="1" applyProtection="1">
      <alignment horizontal="center" vertical="center"/>
      <protection locked="0"/>
    </xf>
    <xf numFmtId="165" fontId="10" fillId="0" borderId="48" xfId="1" applyNumberFormat="1" applyFont="1" applyBorder="1" applyAlignment="1" applyProtection="1">
      <alignment horizontal="center" vertical="center"/>
      <protection locked="0"/>
    </xf>
    <xf numFmtId="165" fontId="10" fillId="0" borderId="40" xfId="1" applyNumberFormat="1" applyFont="1" applyFill="1" applyBorder="1" applyAlignment="1" applyProtection="1">
      <alignment horizontal="center" vertical="center"/>
      <protection locked="0"/>
    </xf>
    <xf numFmtId="165" fontId="10" fillId="0" borderId="43" xfId="1" applyNumberFormat="1" applyFont="1" applyFill="1" applyBorder="1" applyAlignment="1" applyProtection="1">
      <alignment horizontal="center" vertical="center"/>
      <protection locked="0"/>
    </xf>
    <xf numFmtId="165" fontId="10" fillId="0" borderId="49" xfId="1" applyNumberFormat="1" applyFont="1" applyFill="1" applyBorder="1" applyAlignment="1" applyProtection="1">
      <alignment horizontal="center" vertical="center"/>
      <protection locked="0"/>
    </xf>
    <xf numFmtId="165" fontId="10" fillId="5" borderId="37" xfId="1" applyNumberFormat="1" applyFont="1" applyFill="1" applyBorder="1" applyAlignment="1" applyProtection="1">
      <alignment horizontal="center" vertical="center"/>
      <protection locked="0"/>
    </xf>
    <xf numFmtId="165" fontId="10" fillId="5" borderId="38" xfId="1" applyNumberFormat="1" applyFont="1" applyFill="1" applyBorder="1" applyAlignment="1" applyProtection="1">
      <alignment horizontal="center" vertical="center"/>
      <protection locked="0"/>
    </xf>
    <xf numFmtId="165" fontId="10" fillId="5" borderId="19" xfId="1" applyNumberFormat="1" applyFont="1" applyFill="1" applyBorder="1" applyAlignment="1" applyProtection="1">
      <alignment horizontal="center" vertical="center"/>
      <protection locked="0"/>
    </xf>
    <xf numFmtId="165" fontId="10" fillId="5" borderId="1" xfId="1" applyNumberFormat="1" applyFont="1" applyFill="1" applyBorder="1" applyAlignment="1" applyProtection="1">
      <alignment horizontal="center" vertical="center"/>
      <protection locked="0"/>
    </xf>
    <xf numFmtId="165" fontId="10" fillId="5" borderId="59" xfId="1" applyNumberFormat="1" applyFont="1" applyFill="1" applyBorder="1" applyAlignment="1" applyProtection="1">
      <alignment horizontal="center" vertical="center"/>
      <protection locked="0"/>
    </xf>
    <xf numFmtId="165" fontId="10" fillId="5" borderId="61" xfId="1" applyNumberFormat="1" applyFont="1" applyFill="1" applyBorder="1" applyAlignment="1" applyProtection="1">
      <alignment horizontal="center" vertical="center"/>
      <protection locked="0"/>
    </xf>
    <xf numFmtId="165" fontId="10" fillId="0" borderId="7" xfId="1" applyNumberFormat="1" applyFont="1" applyBorder="1" applyAlignment="1" applyProtection="1">
      <alignment horizontal="center" vertical="center"/>
      <protection locked="0"/>
    </xf>
    <xf numFmtId="165" fontId="10" fillId="0" borderId="15" xfId="1" applyNumberFormat="1" applyFont="1" applyBorder="1" applyAlignment="1" applyProtection="1">
      <alignment horizontal="center" vertical="center"/>
      <protection locked="0"/>
    </xf>
    <xf numFmtId="165" fontId="10" fillId="0" borderId="11" xfId="1" applyNumberFormat="1" applyFont="1" applyFill="1" applyBorder="1" applyAlignment="1" applyProtection="1">
      <alignment horizontal="center" vertical="center"/>
      <protection locked="0"/>
    </xf>
    <xf numFmtId="165" fontId="10" fillId="0" borderId="39" xfId="1" applyNumberFormat="1" applyFont="1" applyFill="1" applyBorder="1" applyAlignment="1" applyProtection="1">
      <alignment horizontal="center" vertical="center"/>
      <protection locked="0"/>
    </xf>
    <xf numFmtId="165" fontId="10" fillId="0" borderId="42" xfId="1" applyNumberFormat="1" applyFont="1" applyBorder="1" applyAlignment="1" applyProtection="1">
      <alignment horizontal="center" vertical="center"/>
      <protection locked="0"/>
    </xf>
    <xf numFmtId="165" fontId="10" fillId="0" borderId="48" xfId="1" applyNumberFormat="1" applyFont="1" applyBorder="1" applyAlignment="1" applyProtection="1">
      <alignment horizontal="center" vertical="center"/>
      <protection locked="0"/>
    </xf>
    <xf numFmtId="165" fontId="10" fillId="0" borderId="40" xfId="1" applyNumberFormat="1" applyFont="1" applyFill="1" applyBorder="1" applyAlignment="1" applyProtection="1">
      <alignment horizontal="center" vertical="center"/>
      <protection locked="0"/>
    </xf>
    <xf numFmtId="165" fontId="10" fillId="0" borderId="43" xfId="1" applyNumberFormat="1" applyFont="1" applyFill="1" applyBorder="1" applyAlignment="1" applyProtection="1">
      <alignment horizontal="center" vertical="center"/>
      <protection locked="0"/>
    </xf>
    <xf numFmtId="165" fontId="10" fillId="0" borderId="49" xfId="1" applyNumberFormat="1" applyFont="1" applyFill="1" applyBorder="1" applyAlignment="1" applyProtection="1">
      <alignment horizontal="center" vertical="center"/>
      <protection locked="0"/>
    </xf>
    <xf numFmtId="165" fontId="10" fillId="0" borderId="6" xfId="1" applyNumberFormat="1" applyFont="1" applyFill="1" applyBorder="1" applyAlignment="1" applyProtection="1">
      <alignment horizontal="center" vertical="center"/>
      <protection locked="0"/>
    </xf>
    <xf numFmtId="165" fontId="10" fillId="0" borderId="8" xfId="1" applyNumberFormat="1" applyFont="1" applyBorder="1" applyAlignment="1" applyProtection="1">
      <alignment horizontal="center" vertical="center"/>
      <protection locked="0"/>
    </xf>
    <xf numFmtId="165" fontId="10" fillId="0" borderId="63" xfId="1" applyNumberFormat="1" applyFont="1" applyFill="1" applyBorder="1" applyAlignment="1" applyProtection="1">
      <alignment horizontal="center" vertical="center"/>
      <protection locked="0"/>
    </xf>
    <xf numFmtId="165" fontId="10" fillId="0" borderId="64" xfId="1" applyNumberFormat="1" applyFont="1" applyFill="1" applyBorder="1" applyAlignment="1" applyProtection="1">
      <alignment horizontal="center" vertical="center"/>
      <protection locked="0"/>
    </xf>
    <xf numFmtId="165" fontId="10" fillId="5" borderId="37" xfId="1" applyNumberFormat="1" applyFont="1" applyFill="1" applyBorder="1" applyAlignment="1" applyProtection="1">
      <alignment horizontal="center" vertical="center"/>
      <protection locked="0"/>
    </xf>
    <xf numFmtId="165" fontId="10" fillId="5" borderId="38" xfId="1" applyNumberFormat="1" applyFont="1" applyFill="1" applyBorder="1" applyAlignment="1" applyProtection="1">
      <alignment horizontal="center" vertical="center"/>
      <protection locked="0"/>
    </xf>
    <xf numFmtId="165" fontId="10" fillId="5" borderId="19" xfId="1" applyNumberFormat="1" applyFont="1" applyFill="1" applyBorder="1" applyAlignment="1" applyProtection="1">
      <alignment horizontal="center" vertical="center"/>
      <protection locked="0"/>
    </xf>
    <xf numFmtId="165" fontId="10" fillId="5" borderId="1" xfId="1" applyNumberFormat="1" applyFont="1" applyFill="1" applyBorder="1" applyAlignment="1" applyProtection="1">
      <alignment horizontal="center" vertical="center"/>
      <protection locked="0"/>
    </xf>
    <xf numFmtId="165" fontId="10" fillId="5" borderId="59" xfId="1" applyNumberFormat="1" applyFont="1" applyFill="1" applyBorder="1" applyAlignment="1" applyProtection="1">
      <alignment horizontal="center" vertical="center"/>
      <protection locked="0"/>
    </xf>
    <xf numFmtId="165" fontId="10" fillId="5" borderId="61" xfId="1" applyNumberFormat="1" applyFont="1" applyFill="1" applyBorder="1" applyAlignment="1" applyProtection="1">
      <alignment horizontal="center" vertical="center"/>
      <protection locked="0"/>
    </xf>
    <xf numFmtId="165" fontId="10" fillId="0" borderId="7" xfId="1" applyNumberFormat="1" applyFont="1" applyBorder="1" applyAlignment="1" applyProtection="1">
      <alignment horizontal="center" vertical="center"/>
      <protection locked="0"/>
    </xf>
    <xf numFmtId="165" fontId="10" fillId="0" borderId="15" xfId="1" applyNumberFormat="1" applyFont="1" applyBorder="1" applyAlignment="1" applyProtection="1">
      <alignment horizontal="center" vertical="center"/>
      <protection locked="0"/>
    </xf>
    <xf numFmtId="165" fontId="10" fillId="0" borderId="11" xfId="1" applyNumberFormat="1" applyFont="1" applyFill="1" applyBorder="1" applyAlignment="1" applyProtection="1">
      <alignment horizontal="center" vertical="center"/>
      <protection locked="0"/>
    </xf>
    <xf numFmtId="165" fontId="10" fillId="0" borderId="39" xfId="1" applyNumberFormat="1" applyFont="1" applyFill="1" applyBorder="1" applyAlignment="1" applyProtection="1">
      <alignment horizontal="center" vertical="center"/>
      <protection locked="0"/>
    </xf>
    <xf numFmtId="165" fontId="10" fillId="0" borderId="42" xfId="1" applyNumberFormat="1" applyFont="1" applyBorder="1" applyAlignment="1" applyProtection="1">
      <alignment horizontal="center" vertical="center"/>
      <protection locked="0"/>
    </xf>
    <xf numFmtId="165" fontId="10" fillId="0" borderId="48" xfId="1" applyNumberFormat="1" applyFont="1" applyBorder="1" applyAlignment="1" applyProtection="1">
      <alignment horizontal="center" vertical="center"/>
      <protection locked="0"/>
    </xf>
    <xf numFmtId="165" fontId="10" fillId="0" borderId="40" xfId="1" applyNumberFormat="1" applyFont="1" applyFill="1" applyBorder="1" applyAlignment="1" applyProtection="1">
      <alignment horizontal="center" vertical="center"/>
      <protection locked="0"/>
    </xf>
    <xf numFmtId="165" fontId="10" fillId="0" borderId="43" xfId="1" applyNumberFormat="1" applyFont="1" applyFill="1" applyBorder="1" applyAlignment="1" applyProtection="1">
      <alignment horizontal="center" vertical="center"/>
      <protection locked="0"/>
    </xf>
    <xf numFmtId="165" fontId="10" fillId="0" borderId="49" xfId="1" applyNumberFormat="1" applyFont="1" applyFill="1" applyBorder="1" applyAlignment="1" applyProtection="1">
      <alignment horizontal="center" vertical="center"/>
      <protection locked="0"/>
    </xf>
    <xf numFmtId="165" fontId="10" fillId="5" borderId="37" xfId="1" applyNumberFormat="1" applyFont="1" applyFill="1" applyBorder="1" applyAlignment="1" applyProtection="1">
      <alignment horizontal="center" vertical="center"/>
      <protection locked="0"/>
    </xf>
    <xf numFmtId="165" fontId="10" fillId="5" borderId="38" xfId="1" applyNumberFormat="1" applyFont="1" applyFill="1" applyBorder="1" applyAlignment="1" applyProtection="1">
      <alignment horizontal="center" vertical="center"/>
      <protection locked="0"/>
    </xf>
    <xf numFmtId="165" fontId="10" fillId="5" borderId="19" xfId="1" applyNumberFormat="1" applyFont="1" applyFill="1" applyBorder="1" applyAlignment="1" applyProtection="1">
      <alignment horizontal="center" vertical="center"/>
      <protection locked="0"/>
    </xf>
    <xf numFmtId="165" fontId="10" fillId="5" borderId="1" xfId="1" applyNumberFormat="1" applyFont="1" applyFill="1" applyBorder="1" applyAlignment="1" applyProtection="1">
      <alignment horizontal="center" vertical="center"/>
      <protection locked="0"/>
    </xf>
    <xf numFmtId="165" fontId="10" fillId="5" borderId="59" xfId="1" applyNumberFormat="1" applyFont="1" applyFill="1" applyBorder="1" applyAlignment="1" applyProtection="1">
      <alignment horizontal="center" vertical="center"/>
      <protection locked="0"/>
    </xf>
    <xf numFmtId="165" fontId="10" fillId="5" borderId="61" xfId="1" applyNumberFormat="1" applyFont="1" applyFill="1" applyBorder="1" applyAlignment="1" applyProtection="1">
      <alignment horizontal="center" vertical="center"/>
      <protection locked="0"/>
    </xf>
    <xf numFmtId="165" fontId="10" fillId="0" borderId="7" xfId="1" applyNumberFormat="1" applyFont="1" applyBorder="1" applyAlignment="1" applyProtection="1">
      <alignment horizontal="center" vertical="center"/>
      <protection locked="0"/>
    </xf>
    <xf numFmtId="165" fontId="10" fillId="0" borderId="15" xfId="1" applyNumberFormat="1" applyFont="1" applyBorder="1" applyAlignment="1" applyProtection="1">
      <alignment horizontal="center" vertical="center"/>
      <protection locked="0"/>
    </xf>
    <xf numFmtId="165" fontId="10" fillId="0" borderId="11" xfId="1" applyNumberFormat="1" applyFont="1" applyFill="1" applyBorder="1" applyAlignment="1" applyProtection="1">
      <alignment horizontal="center" vertical="center"/>
      <protection locked="0"/>
    </xf>
    <xf numFmtId="165" fontId="10" fillId="0" borderId="39" xfId="1" applyNumberFormat="1" applyFont="1" applyFill="1" applyBorder="1" applyAlignment="1" applyProtection="1">
      <alignment horizontal="center" vertical="center"/>
      <protection locked="0"/>
    </xf>
    <xf numFmtId="165" fontId="10" fillId="0" borderId="42" xfId="1" applyNumberFormat="1" applyFont="1" applyBorder="1" applyAlignment="1" applyProtection="1">
      <alignment horizontal="center" vertical="center"/>
      <protection locked="0"/>
    </xf>
    <xf numFmtId="165" fontId="10" fillId="0" borderId="48" xfId="1" applyNumberFormat="1" applyFont="1" applyBorder="1" applyAlignment="1" applyProtection="1">
      <alignment horizontal="center" vertical="center"/>
      <protection locked="0"/>
    </xf>
    <xf numFmtId="165" fontId="10" fillId="0" borderId="40" xfId="1" applyNumberFormat="1" applyFont="1" applyFill="1" applyBorder="1" applyAlignment="1" applyProtection="1">
      <alignment horizontal="center" vertical="center"/>
      <protection locked="0"/>
    </xf>
    <xf numFmtId="165" fontId="10" fillId="0" borderId="43" xfId="1" applyNumberFormat="1" applyFont="1" applyFill="1" applyBorder="1" applyAlignment="1" applyProtection="1">
      <alignment horizontal="center" vertical="center"/>
      <protection locked="0"/>
    </xf>
    <xf numFmtId="165" fontId="10" fillId="0" borderId="49" xfId="1" applyNumberFormat="1" applyFont="1" applyFill="1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horizontal="left" vertical="center"/>
    </xf>
    <xf numFmtId="0" fontId="6" fillId="2" borderId="16" xfId="0" applyFont="1" applyFill="1" applyBorder="1" applyAlignment="1" applyProtection="1">
      <alignment horizontal="left" vertical="top" wrapText="1"/>
      <protection locked="0"/>
    </xf>
    <xf numFmtId="0" fontId="6" fillId="2" borderId="17" xfId="0" applyFont="1" applyFill="1" applyBorder="1" applyAlignment="1" applyProtection="1">
      <alignment horizontal="left" vertical="top" wrapText="1"/>
      <protection locked="0"/>
    </xf>
    <xf numFmtId="0" fontId="6" fillId="2" borderId="18" xfId="0" applyFont="1" applyFill="1" applyBorder="1" applyAlignment="1" applyProtection="1">
      <alignment horizontal="left" vertical="top" wrapText="1"/>
      <protection locked="0"/>
    </xf>
    <xf numFmtId="0" fontId="6" fillId="2" borderId="19" xfId="0" applyFont="1" applyFill="1" applyBorder="1" applyAlignment="1" applyProtection="1">
      <alignment horizontal="left" vertical="top" wrapText="1"/>
      <protection locked="0"/>
    </xf>
    <xf numFmtId="0" fontId="6" fillId="2" borderId="0" xfId="0" applyFont="1" applyFill="1" applyBorder="1" applyAlignment="1" applyProtection="1">
      <alignment horizontal="left" vertical="top" wrapText="1"/>
      <protection locked="0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0" fontId="6" fillId="2" borderId="20" xfId="0" applyFont="1" applyFill="1" applyBorder="1" applyAlignment="1" applyProtection="1">
      <alignment horizontal="left" vertical="top" wrapText="1"/>
      <protection locked="0"/>
    </xf>
    <xf numFmtId="0" fontId="6" fillId="2" borderId="21" xfId="0" applyFont="1" applyFill="1" applyBorder="1" applyAlignment="1" applyProtection="1">
      <alignment horizontal="left" vertical="top" wrapText="1"/>
      <protection locked="0"/>
    </xf>
    <xf numFmtId="0" fontId="6" fillId="2" borderId="22" xfId="0" applyFont="1" applyFill="1" applyBorder="1" applyAlignment="1" applyProtection="1">
      <alignment horizontal="left" vertical="top" wrapText="1"/>
      <protection locked="0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Alignment="1" applyProtection="1">
      <alignment horizontal="right" vertical="center"/>
    </xf>
    <xf numFmtId="0" fontId="2" fillId="0" borderId="0" xfId="0" applyFont="1" applyBorder="1" applyAlignment="1" applyProtection="1">
      <alignment horizontal="left" vertical="center" indent="1"/>
      <protection locked="0"/>
    </xf>
    <xf numFmtId="0" fontId="6" fillId="6" borderId="16" xfId="0" applyFont="1" applyFill="1" applyBorder="1" applyAlignment="1" applyProtection="1">
      <alignment horizontal="justify" vertical="top" wrapText="1"/>
      <protection locked="0"/>
    </xf>
    <xf numFmtId="0" fontId="6" fillId="6" borderId="17" xfId="0" applyFont="1" applyFill="1" applyBorder="1" applyAlignment="1" applyProtection="1">
      <alignment horizontal="justify" vertical="top" wrapText="1"/>
      <protection locked="0"/>
    </xf>
    <xf numFmtId="0" fontId="6" fillId="6" borderId="18" xfId="0" applyFont="1" applyFill="1" applyBorder="1" applyAlignment="1" applyProtection="1">
      <alignment horizontal="justify" vertical="top" wrapText="1"/>
      <protection locked="0"/>
    </xf>
    <xf numFmtId="0" fontId="6" fillId="6" borderId="19" xfId="0" applyFont="1" applyFill="1" applyBorder="1" applyAlignment="1" applyProtection="1">
      <alignment horizontal="justify" vertical="top" wrapText="1"/>
      <protection locked="0"/>
    </xf>
    <xf numFmtId="0" fontId="6" fillId="6" borderId="0" xfId="0" applyFont="1" applyFill="1" applyBorder="1" applyAlignment="1" applyProtection="1">
      <alignment horizontal="justify" vertical="top" wrapText="1"/>
      <protection locked="0"/>
    </xf>
    <xf numFmtId="0" fontId="6" fillId="6" borderId="1" xfId="0" applyFont="1" applyFill="1" applyBorder="1" applyAlignment="1" applyProtection="1">
      <alignment horizontal="justify" vertical="top" wrapText="1"/>
      <protection locked="0"/>
    </xf>
    <xf numFmtId="0" fontId="6" fillId="6" borderId="20" xfId="0" applyFont="1" applyFill="1" applyBorder="1" applyAlignment="1" applyProtection="1">
      <alignment horizontal="justify" vertical="top" wrapText="1"/>
      <protection locked="0"/>
    </xf>
    <xf numFmtId="0" fontId="6" fillId="6" borderId="21" xfId="0" applyFont="1" applyFill="1" applyBorder="1" applyAlignment="1" applyProtection="1">
      <alignment horizontal="justify" vertical="top" wrapText="1"/>
      <protection locked="0"/>
    </xf>
    <xf numFmtId="0" fontId="6" fillId="6" borderId="22" xfId="0" applyFont="1" applyFill="1" applyBorder="1" applyAlignment="1" applyProtection="1">
      <alignment horizontal="justify" vertical="top" wrapText="1"/>
      <protection locked="0"/>
    </xf>
    <xf numFmtId="0" fontId="3" fillId="6" borderId="23" xfId="0" applyFont="1" applyFill="1" applyBorder="1" applyAlignment="1">
      <alignment horizontal="center" vertical="center" wrapText="1"/>
    </xf>
    <xf numFmtId="0" fontId="3" fillId="6" borderId="24" xfId="0" applyFont="1" applyFill="1" applyBorder="1" applyAlignment="1">
      <alignment horizontal="center" vertical="center"/>
    </xf>
    <xf numFmtId="0" fontId="3" fillId="6" borderId="25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0" fontId="6" fillId="7" borderId="16" xfId="0" applyFont="1" applyFill="1" applyBorder="1" applyAlignment="1" applyProtection="1">
      <alignment horizontal="justify" vertical="top" wrapText="1"/>
      <protection locked="0"/>
    </xf>
    <xf numFmtId="0" fontId="6" fillId="7" borderId="17" xfId="0" applyFont="1" applyFill="1" applyBorder="1" applyAlignment="1" applyProtection="1">
      <alignment horizontal="justify" vertical="top" wrapText="1"/>
      <protection locked="0"/>
    </xf>
    <xf numFmtId="0" fontId="6" fillId="7" borderId="18" xfId="0" applyFont="1" applyFill="1" applyBorder="1" applyAlignment="1" applyProtection="1">
      <alignment horizontal="justify" vertical="top" wrapText="1"/>
      <protection locked="0"/>
    </xf>
    <xf numFmtId="0" fontId="6" fillId="7" borderId="19" xfId="0" applyFont="1" applyFill="1" applyBorder="1" applyAlignment="1" applyProtection="1">
      <alignment horizontal="justify" vertical="top" wrapText="1"/>
      <protection locked="0"/>
    </xf>
    <xf numFmtId="0" fontId="6" fillId="7" borderId="0" xfId="0" applyFont="1" applyFill="1" applyBorder="1" applyAlignment="1" applyProtection="1">
      <alignment horizontal="justify" vertical="top" wrapText="1"/>
      <protection locked="0"/>
    </xf>
    <xf numFmtId="0" fontId="6" fillId="7" borderId="1" xfId="0" applyFont="1" applyFill="1" applyBorder="1" applyAlignment="1" applyProtection="1">
      <alignment horizontal="justify" vertical="top" wrapText="1"/>
      <protection locked="0"/>
    </xf>
    <xf numFmtId="0" fontId="6" fillId="7" borderId="20" xfId="0" applyFont="1" applyFill="1" applyBorder="1" applyAlignment="1" applyProtection="1">
      <alignment horizontal="justify" vertical="top" wrapText="1"/>
      <protection locked="0"/>
    </xf>
    <xf numFmtId="0" fontId="6" fillId="7" borderId="21" xfId="0" applyFont="1" applyFill="1" applyBorder="1" applyAlignment="1" applyProtection="1">
      <alignment horizontal="justify" vertical="top" wrapText="1"/>
      <protection locked="0"/>
    </xf>
    <xf numFmtId="0" fontId="6" fillId="7" borderId="22" xfId="0" applyFont="1" applyFill="1" applyBorder="1" applyAlignment="1" applyProtection="1">
      <alignment horizontal="justify" vertical="top" wrapText="1"/>
      <protection locked="0"/>
    </xf>
    <xf numFmtId="0" fontId="3" fillId="7" borderId="23" xfId="0" applyFont="1" applyFill="1" applyBorder="1" applyAlignment="1">
      <alignment horizontal="center" vertical="center" wrapText="1"/>
    </xf>
    <xf numFmtId="0" fontId="3" fillId="7" borderId="24" xfId="0" applyFont="1" applyFill="1" applyBorder="1" applyAlignment="1">
      <alignment horizontal="center" vertical="center"/>
    </xf>
    <xf numFmtId="0" fontId="3" fillId="7" borderId="25" xfId="0" applyFont="1" applyFill="1" applyBorder="1" applyAlignment="1">
      <alignment horizontal="center" vertical="center"/>
    </xf>
  </cellXfs>
  <cellStyles count="71">
    <cellStyle name="=C:\WINNT\SYSTEM32\COMMAND.COM 2 2" xfId="2"/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Millares" xfId="1" builtinId="3"/>
    <cellStyle name="Millares 2" xfId="31"/>
    <cellStyle name="Millares 2 2" xfId="47"/>
    <cellStyle name="Millares 3" xfId="49"/>
    <cellStyle name="Millares 3 2" xfId="53"/>
    <cellStyle name="Millares 4" xfId="51"/>
    <cellStyle name="Millares 4 2" xfId="55"/>
    <cellStyle name="Millares 5" xfId="60"/>
    <cellStyle name="Millares 5 2" xfId="67"/>
    <cellStyle name="Millares 6" xfId="64"/>
    <cellStyle name="Millares 6 2" xfId="70"/>
    <cellStyle name="Neutral 2" xfId="40"/>
    <cellStyle name="Normal" xfId="0" builtinId="0"/>
    <cellStyle name="Normal 2" xfId="3"/>
    <cellStyle name="Normal 2 2" xfId="46"/>
    <cellStyle name="Normal 2 3" xfId="56"/>
    <cellStyle name="Normal 2 3 2" xfId="58"/>
    <cellStyle name="Normal 2 4" xfId="57"/>
    <cellStyle name="Normal 3" xfId="48"/>
    <cellStyle name="Normal 3 2" xfId="52"/>
    <cellStyle name="Normal 3 3" xfId="61"/>
    <cellStyle name="Normal 4" xfId="50"/>
    <cellStyle name="Normal 4 2" xfId="54"/>
    <cellStyle name="Normal 4 3" xfId="62"/>
    <cellStyle name="Normal 4 3 2" xfId="68"/>
    <cellStyle name="Normal 4 4" xfId="65"/>
    <cellStyle name="Normal 5" xfId="59"/>
    <cellStyle name="Normal 5 2" xfId="66"/>
    <cellStyle name="Normal 6" xfId="63"/>
    <cellStyle name="Normal 6 2" xfId="69"/>
    <cellStyle name="Note" xfId="41"/>
    <cellStyle name="Output" xfId="42"/>
    <cellStyle name="Title" xfId="43"/>
    <cellStyle name="Total 2" xfId="44"/>
    <cellStyle name="Warning Text" xfId="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314324</xdr:colOff>
      <xdr:row>2</xdr:row>
      <xdr:rowOff>32581</xdr:rowOff>
    </xdr:from>
    <xdr:to>
      <xdr:col>13</xdr:col>
      <xdr:colOff>409574</xdr:colOff>
      <xdr:row>4</xdr:row>
      <xdr:rowOff>173354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62824" y="537406"/>
          <a:ext cx="1609725" cy="5217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666750</xdr:colOff>
      <xdr:row>1</xdr:row>
      <xdr:rowOff>133350</xdr:rowOff>
    </xdr:from>
    <xdr:to>
      <xdr:col>10</xdr:col>
      <xdr:colOff>752475</xdr:colOff>
      <xdr:row>4</xdr:row>
      <xdr:rowOff>83623</xdr:rowOff>
    </xdr:to>
    <xdr:pic>
      <xdr:nvPicPr>
        <xdr:cNvPr id="5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62750" y="542925"/>
          <a:ext cx="1609725" cy="5217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666750</xdr:colOff>
      <xdr:row>1</xdr:row>
      <xdr:rowOff>104775</xdr:rowOff>
    </xdr:from>
    <xdr:to>
      <xdr:col>10</xdr:col>
      <xdr:colOff>752475</xdr:colOff>
      <xdr:row>4</xdr:row>
      <xdr:rowOff>55048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62750" y="514350"/>
          <a:ext cx="1609725" cy="5217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323850</xdr:colOff>
      <xdr:row>2</xdr:row>
      <xdr:rowOff>28575</xdr:rowOff>
    </xdr:from>
    <xdr:to>
      <xdr:col>13</xdr:col>
      <xdr:colOff>523875</xdr:colOff>
      <xdr:row>4</xdr:row>
      <xdr:rowOff>169348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72350" y="533400"/>
          <a:ext cx="1609725" cy="52177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695325</xdr:colOff>
      <xdr:row>1</xdr:row>
      <xdr:rowOff>95250</xdr:rowOff>
    </xdr:from>
    <xdr:to>
      <xdr:col>11</xdr:col>
      <xdr:colOff>19050</xdr:colOff>
      <xdr:row>4</xdr:row>
      <xdr:rowOff>45523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91325" y="504825"/>
          <a:ext cx="1609725" cy="5217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666750</xdr:colOff>
      <xdr:row>1</xdr:row>
      <xdr:rowOff>104775</xdr:rowOff>
    </xdr:from>
    <xdr:to>
      <xdr:col>10</xdr:col>
      <xdr:colOff>752475</xdr:colOff>
      <xdr:row>4</xdr:row>
      <xdr:rowOff>55048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62750" y="514350"/>
          <a:ext cx="1609725" cy="52177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314325</xdr:colOff>
      <xdr:row>2</xdr:row>
      <xdr:rowOff>28575</xdr:rowOff>
    </xdr:from>
    <xdr:to>
      <xdr:col>13</xdr:col>
      <xdr:colOff>495300</xdr:colOff>
      <xdr:row>4</xdr:row>
      <xdr:rowOff>169348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62825" y="533400"/>
          <a:ext cx="1609725" cy="52177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695325</xdr:colOff>
      <xdr:row>1</xdr:row>
      <xdr:rowOff>95250</xdr:rowOff>
    </xdr:from>
    <xdr:to>
      <xdr:col>11</xdr:col>
      <xdr:colOff>19050</xdr:colOff>
      <xdr:row>4</xdr:row>
      <xdr:rowOff>45523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91325" y="504825"/>
          <a:ext cx="1609725" cy="52177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666750</xdr:colOff>
      <xdr:row>1</xdr:row>
      <xdr:rowOff>104775</xdr:rowOff>
    </xdr:from>
    <xdr:to>
      <xdr:col>10</xdr:col>
      <xdr:colOff>752475</xdr:colOff>
      <xdr:row>4</xdr:row>
      <xdr:rowOff>55048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62750" y="514350"/>
          <a:ext cx="1609725" cy="52177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medios"/>
    </sheetNames>
    <sheetDataSet>
      <sheetData sheetId="0">
        <row r="4">
          <cell r="Q4" t="str">
            <v>RESTO DEL PAÍS</v>
          </cell>
        </row>
        <row r="5">
          <cell r="Q5" t="str">
            <v>SUR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showGridLines="0" view="pageBreakPreview" topLeftCell="A15" zoomScale="60" zoomScaleNormal="100" workbookViewId="0">
      <selection activeCell="D25" sqref="D25"/>
    </sheetView>
  </sheetViews>
  <sheetFormatPr baseColWidth="10" defaultColWidth="11.42578125" defaultRowHeight="15" x14ac:dyDescent="0.25"/>
  <cols>
    <col min="1" max="1" width="11.7109375" bestFit="1" customWidth="1"/>
    <col min="2" max="11" width="10.7109375" customWidth="1"/>
    <col min="12" max="12" width="1.28515625" customWidth="1"/>
    <col min="13" max="14" width="10.7109375" customWidth="1"/>
  </cols>
  <sheetData>
    <row r="1" spans="1:14" ht="32.25" customHeight="1" x14ac:dyDescent="0.25">
      <c r="A1" s="200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2"/>
    </row>
    <row r="2" spans="1:14" ht="7.5" customHeigh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20"/>
      <c r="N2" s="20"/>
    </row>
    <row r="3" spans="1:14" x14ac:dyDescent="0.25">
      <c r="A3" s="203" t="s">
        <v>1</v>
      </c>
      <c r="B3" s="203"/>
      <c r="C3" s="205" t="s">
        <v>27</v>
      </c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</row>
    <row r="4" spans="1:14" x14ac:dyDescent="0.25">
      <c r="A4" s="204" t="s">
        <v>2</v>
      </c>
      <c r="B4" s="203"/>
      <c r="C4" s="205" t="s">
        <v>24</v>
      </c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</row>
    <row r="5" spans="1:14" x14ac:dyDescent="0.25">
      <c r="A5" s="204" t="s">
        <v>3</v>
      </c>
      <c r="B5" s="204"/>
      <c r="C5" s="205" t="s">
        <v>4</v>
      </c>
      <c r="D5" s="205"/>
      <c r="E5" s="34"/>
      <c r="F5" s="34"/>
      <c r="G5" s="34"/>
      <c r="H5" s="34"/>
      <c r="I5" s="34"/>
      <c r="J5" s="34"/>
      <c r="K5" s="34"/>
      <c r="L5" s="34"/>
      <c r="M5" s="35"/>
      <c r="N5" s="35"/>
    </row>
    <row r="6" spans="1:14" ht="9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4" ht="39" thickBot="1" x14ac:dyDescent="0.3">
      <c r="A7" s="36" t="s">
        <v>5</v>
      </c>
      <c r="B7" s="2" t="s">
        <v>6</v>
      </c>
      <c r="C7" s="2" t="s">
        <v>7</v>
      </c>
      <c r="D7" s="2" t="s">
        <v>8</v>
      </c>
      <c r="E7" s="3" t="s">
        <v>9</v>
      </c>
      <c r="F7" s="2" t="s">
        <v>10</v>
      </c>
      <c r="G7" s="2" t="s">
        <v>11</v>
      </c>
      <c r="H7" s="2" t="s">
        <v>12</v>
      </c>
      <c r="I7" s="2" t="s">
        <v>13</v>
      </c>
      <c r="J7" s="2" t="s">
        <v>14</v>
      </c>
      <c r="K7" s="78" t="s">
        <v>15</v>
      </c>
      <c r="L7" s="4"/>
      <c r="M7" s="76" t="s">
        <v>16</v>
      </c>
      <c r="N7" s="77" t="s">
        <v>17</v>
      </c>
    </row>
    <row r="8" spans="1:14" x14ac:dyDescent="0.25">
      <c r="A8" s="37">
        <v>41760</v>
      </c>
      <c r="B8" s="85">
        <v>93.539599999999993</v>
      </c>
      <c r="C8" s="86">
        <v>1.1833</v>
      </c>
      <c r="D8" s="82">
        <v>0.21929999999999999</v>
      </c>
      <c r="E8" s="82">
        <v>1.4026000000000001</v>
      </c>
      <c r="F8" s="82">
        <v>5.0519999999999996</v>
      </c>
      <c r="G8" s="89">
        <v>203.7276</v>
      </c>
      <c r="H8" s="89">
        <v>5.9367999999999999</v>
      </c>
      <c r="I8" s="70">
        <v>38.689700000000002</v>
      </c>
      <c r="J8" s="70">
        <v>50.292099999999998</v>
      </c>
      <c r="K8" s="92">
        <v>0.4481</v>
      </c>
      <c r="L8" s="21"/>
      <c r="M8" s="41"/>
      <c r="N8" s="41"/>
    </row>
    <row r="9" spans="1:14" x14ac:dyDescent="0.25">
      <c r="A9" s="37">
        <f>+A8+1</f>
        <v>41761</v>
      </c>
      <c r="B9" s="85">
        <v>93.603800000000007</v>
      </c>
      <c r="C9" s="86">
        <v>1.1704000000000001</v>
      </c>
      <c r="D9" s="86">
        <v>0.2213</v>
      </c>
      <c r="E9" s="86">
        <v>1.3916999999999999</v>
      </c>
      <c r="F9" s="86">
        <v>4.9969999999999999</v>
      </c>
      <c r="G9" s="90">
        <v>203.3064</v>
      </c>
      <c r="H9" s="90">
        <v>5.4977</v>
      </c>
      <c r="I9" s="66">
        <v>38.678800000000003</v>
      </c>
      <c r="J9" s="67">
        <v>50.293700000000001</v>
      </c>
      <c r="K9" s="92">
        <v>0.37380000000000002</v>
      </c>
      <c r="L9" s="21"/>
      <c r="M9" s="40"/>
      <c r="N9" s="40"/>
    </row>
    <row r="10" spans="1:14" x14ac:dyDescent="0.25">
      <c r="A10" s="37">
        <f>+A9+1</f>
        <v>41762</v>
      </c>
      <c r="B10" s="83">
        <v>93.539299999999997</v>
      </c>
      <c r="C10" s="84">
        <v>1.1739999999999999</v>
      </c>
      <c r="D10" s="84">
        <v>0.21970000000000001</v>
      </c>
      <c r="E10" s="86">
        <v>1.3937999999999999</v>
      </c>
      <c r="F10" s="84">
        <v>5.0620000000000003</v>
      </c>
      <c r="G10" s="90">
        <v>203.15710000000001</v>
      </c>
      <c r="H10" s="90">
        <v>5.3723000000000001</v>
      </c>
      <c r="I10" s="66">
        <v>38.695300000000003</v>
      </c>
      <c r="J10" s="67">
        <v>50.301400000000001</v>
      </c>
      <c r="K10" s="92">
        <v>0.33750000000000002</v>
      </c>
      <c r="L10" s="21"/>
      <c r="M10" s="40"/>
      <c r="N10" s="40"/>
    </row>
    <row r="11" spans="1:14" x14ac:dyDescent="0.25">
      <c r="A11" s="37">
        <f t="shared" ref="A11:A38" si="0">+A10+1</f>
        <v>41763</v>
      </c>
      <c r="B11" s="83">
        <v>93.529300000000006</v>
      </c>
      <c r="C11" s="84">
        <v>1.1761999999999999</v>
      </c>
      <c r="D11" s="84">
        <v>0.21959999999999999</v>
      </c>
      <c r="E11" s="86">
        <v>1.3957999999999999</v>
      </c>
      <c r="F11" s="84">
        <v>5.0659999999999998</v>
      </c>
      <c r="G11" s="90">
        <v>203.3476</v>
      </c>
      <c r="H11" s="90">
        <v>5.3392999999999997</v>
      </c>
      <c r="I11" s="66">
        <v>38.697800000000001</v>
      </c>
      <c r="J11" s="67">
        <v>50.301299999999998</v>
      </c>
      <c r="K11" s="92">
        <v>0.4995</v>
      </c>
      <c r="L11" s="21"/>
      <c r="M11" s="40"/>
      <c r="N11" s="40"/>
    </row>
    <row r="12" spans="1:14" x14ac:dyDescent="0.25">
      <c r="A12" s="37">
        <f t="shared" si="0"/>
        <v>41764</v>
      </c>
      <c r="B12" s="83">
        <v>93.575000000000003</v>
      </c>
      <c r="C12" s="84">
        <v>1.1754</v>
      </c>
      <c r="D12" s="84">
        <v>0.21820000000000001</v>
      </c>
      <c r="E12" s="86">
        <v>1.3935999999999999</v>
      </c>
      <c r="F12" s="84">
        <v>5.0229999999999997</v>
      </c>
      <c r="G12" s="90">
        <v>203.46360000000001</v>
      </c>
      <c r="H12" s="90">
        <v>5.3087</v>
      </c>
      <c r="I12" s="66">
        <v>38.686</v>
      </c>
      <c r="J12" s="67">
        <v>50.295699999999997</v>
      </c>
      <c r="K12" s="92">
        <v>0.63819999999999999</v>
      </c>
      <c r="L12" s="21"/>
      <c r="M12" s="40"/>
      <c r="N12" s="40"/>
    </row>
    <row r="13" spans="1:14" x14ac:dyDescent="0.25">
      <c r="A13" s="37">
        <f t="shared" si="0"/>
        <v>41765</v>
      </c>
      <c r="B13" s="83">
        <v>93.482500000000002</v>
      </c>
      <c r="C13" s="84">
        <v>1.1733</v>
      </c>
      <c r="D13" s="84">
        <v>0.21809999999999999</v>
      </c>
      <c r="E13" s="86">
        <v>1.3914</v>
      </c>
      <c r="F13" s="84">
        <v>5.1109999999999998</v>
      </c>
      <c r="G13" s="90">
        <v>203.2919</v>
      </c>
      <c r="H13" s="90">
        <v>5.0589000000000004</v>
      </c>
      <c r="I13" s="66">
        <v>38.716099999999997</v>
      </c>
      <c r="J13" s="67">
        <v>50.314500000000002</v>
      </c>
      <c r="K13" s="92">
        <v>0.65469999999999995</v>
      </c>
      <c r="L13" s="21"/>
      <c r="M13" s="40"/>
      <c r="N13" s="40"/>
    </row>
    <row r="14" spans="1:14" x14ac:dyDescent="0.25">
      <c r="A14" s="37">
        <f t="shared" si="0"/>
        <v>41766</v>
      </c>
      <c r="B14" s="83">
        <v>93.552599999999998</v>
      </c>
      <c r="C14" s="84">
        <v>1.1718</v>
      </c>
      <c r="D14" s="84">
        <v>0.2165</v>
      </c>
      <c r="E14" s="86">
        <v>1.3883000000000001</v>
      </c>
      <c r="F14" s="84">
        <v>5.05</v>
      </c>
      <c r="G14" s="90">
        <v>203.67760000000001</v>
      </c>
      <c r="H14" s="90">
        <v>4.7065999999999999</v>
      </c>
      <c r="I14" s="66">
        <v>38.696300000000001</v>
      </c>
      <c r="J14" s="67">
        <v>50.304900000000004</v>
      </c>
      <c r="K14" s="92">
        <v>0.79169999999999996</v>
      </c>
      <c r="L14" s="21"/>
      <c r="M14" s="40"/>
      <c r="N14" s="40"/>
    </row>
    <row r="15" spans="1:14" x14ac:dyDescent="0.25">
      <c r="A15" s="37">
        <f t="shared" si="0"/>
        <v>41767</v>
      </c>
      <c r="B15" s="83">
        <v>93.447500000000005</v>
      </c>
      <c r="C15" s="84">
        <v>1.1727000000000001</v>
      </c>
      <c r="D15" s="84">
        <v>0.21759999999999999</v>
      </c>
      <c r="E15" s="86">
        <v>1.3903000000000001</v>
      </c>
      <c r="F15" s="84">
        <v>5.1529999999999996</v>
      </c>
      <c r="G15" s="90">
        <v>203.35040000000001</v>
      </c>
      <c r="H15" s="90">
        <v>4.7369000000000003</v>
      </c>
      <c r="I15" s="66">
        <v>38.725000000000001</v>
      </c>
      <c r="J15" s="67">
        <v>50.320300000000003</v>
      </c>
      <c r="K15" s="92">
        <v>0.80989999999999995</v>
      </c>
      <c r="L15" s="21"/>
      <c r="M15" s="40"/>
      <c r="N15" s="40"/>
    </row>
    <row r="16" spans="1:14" x14ac:dyDescent="0.25">
      <c r="A16" s="37">
        <f t="shared" si="0"/>
        <v>41768</v>
      </c>
      <c r="B16" s="83">
        <v>93.530299999999997</v>
      </c>
      <c r="C16" s="84">
        <v>1.1649</v>
      </c>
      <c r="D16" s="84">
        <v>0.219</v>
      </c>
      <c r="E16" s="86">
        <v>1.3838999999999999</v>
      </c>
      <c r="F16" s="84">
        <v>5.07</v>
      </c>
      <c r="G16" s="90">
        <v>203.74950000000001</v>
      </c>
      <c r="H16" s="90">
        <v>5.2441000000000004</v>
      </c>
      <c r="I16" s="66">
        <v>38.707500000000003</v>
      </c>
      <c r="J16" s="67">
        <v>50.314999999999998</v>
      </c>
      <c r="K16" s="92">
        <v>0.432</v>
      </c>
      <c r="L16" s="21"/>
      <c r="M16" s="40"/>
      <c r="N16" s="40"/>
    </row>
    <row r="17" spans="1:14" x14ac:dyDescent="0.25">
      <c r="A17" s="37">
        <f t="shared" si="0"/>
        <v>41769</v>
      </c>
      <c r="B17" s="83">
        <v>93.479699999999994</v>
      </c>
      <c r="C17" s="84">
        <v>1.1664000000000001</v>
      </c>
      <c r="D17" s="84">
        <v>0.21729999999999999</v>
      </c>
      <c r="E17" s="86">
        <v>1.3835999999999999</v>
      </c>
      <c r="F17" s="84">
        <v>5.1310000000000002</v>
      </c>
      <c r="G17" s="90">
        <v>203.5616</v>
      </c>
      <c r="H17" s="90">
        <v>5.5274999999999999</v>
      </c>
      <c r="I17" s="66">
        <v>38.719200000000001</v>
      </c>
      <c r="J17" s="67">
        <v>50.321399999999997</v>
      </c>
      <c r="K17" s="92">
        <v>0.20569999999999999</v>
      </c>
      <c r="L17" s="21"/>
      <c r="M17" s="40"/>
      <c r="N17" s="40"/>
    </row>
    <row r="18" spans="1:14" x14ac:dyDescent="0.25">
      <c r="A18" s="37">
        <f t="shared" si="0"/>
        <v>41770</v>
      </c>
      <c r="B18" s="83">
        <v>93.501199999999997</v>
      </c>
      <c r="C18" s="84">
        <v>1.1673</v>
      </c>
      <c r="D18" s="84">
        <v>0.21729999999999999</v>
      </c>
      <c r="E18" s="86">
        <v>1.3845000000000001</v>
      </c>
      <c r="F18" s="84">
        <v>5.1109999999999998</v>
      </c>
      <c r="G18" s="90">
        <v>203.5711</v>
      </c>
      <c r="H18" s="90">
        <v>4.9188999999999998</v>
      </c>
      <c r="I18" s="66">
        <v>38.711799999999997</v>
      </c>
      <c r="J18" s="67">
        <v>50.316600000000001</v>
      </c>
      <c r="K18" s="92">
        <v>1.9124000000000001</v>
      </c>
      <c r="L18" s="21"/>
      <c r="M18" s="40"/>
      <c r="N18" s="40"/>
    </row>
    <row r="19" spans="1:14" x14ac:dyDescent="0.25">
      <c r="A19" s="37">
        <f t="shared" si="0"/>
        <v>41771</v>
      </c>
      <c r="B19" s="83">
        <v>93.451099999999997</v>
      </c>
      <c r="C19" s="84">
        <v>1.165</v>
      </c>
      <c r="D19" s="84">
        <v>0.2165</v>
      </c>
      <c r="E19" s="86">
        <v>1.3815</v>
      </c>
      <c r="F19" s="84">
        <v>5.1630000000000003</v>
      </c>
      <c r="G19" s="90">
        <v>203.49369999999999</v>
      </c>
      <c r="H19" s="90">
        <v>4.9076000000000004</v>
      </c>
      <c r="I19" s="66">
        <v>38.728400000000001</v>
      </c>
      <c r="J19" s="67">
        <v>50.3279</v>
      </c>
      <c r="K19" s="92">
        <v>2.0385</v>
      </c>
      <c r="L19" s="21"/>
      <c r="M19" s="40"/>
      <c r="N19" s="40"/>
    </row>
    <row r="20" spans="1:14" x14ac:dyDescent="0.25">
      <c r="A20" s="37">
        <f t="shared" si="0"/>
        <v>41772</v>
      </c>
      <c r="B20" s="83">
        <v>93.464200000000005</v>
      </c>
      <c r="C20" s="84">
        <v>1.163</v>
      </c>
      <c r="D20" s="84">
        <v>0.2165</v>
      </c>
      <c r="E20" s="86">
        <v>1.3794</v>
      </c>
      <c r="F20" s="84">
        <v>5.1020000000000003</v>
      </c>
      <c r="G20" s="90">
        <v>203.68029999999999</v>
      </c>
      <c r="H20" s="90">
        <v>5.4450000000000003</v>
      </c>
      <c r="I20" s="66">
        <v>38.74</v>
      </c>
      <c r="J20" s="67">
        <v>50.335900000000002</v>
      </c>
      <c r="K20" s="92">
        <v>0.84330000000000005</v>
      </c>
      <c r="L20" s="21"/>
      <c r="M20" s="40"/>
      <c r="N20" s="40"/>
    </row>
    <row r="21" spans="1:14" x14ac:dyDescent="0.25">
      <c r="A21" s="37">
        <f t="shared" si="0"/>
        <v>41773</v>
      </c>
      <c r="B21" s="83">
        <v>93.469499999999996</v>
      </c>
      <c r="C21" s="84">
        <v>1.1651</v>
      </c>
      <c r="D21" s="84">
        <v>0.216</v>
      </c>
      <c r="E21" s="86">
        <v>1.3811</v>
      </c>
      <c r="F21" s="84">
        <v>5.1470000000000002</v>
      </c>
      <c r="G21" s="90">
        <v>204.04390000000001</v>
      </c>
      <c r="H21" s="90">
        <v>5.4553000000000003</v>
      </c>
      <c r="I21" s="66">
        <v>38.722999999999999</v>
      </c>
      <c r="J21" s="67">
        <v>50.325000000000003</v>
      </c>
      <c r="K21" s="92">
        <v>0.20549999999999999</v>
      </c>
      <c r="L21" s="21"/>
      <c r="M21" s="40"/>
      <c r="N21" s="40"/>
    </row>
    <row r="22" spans="1:14" x14ac:dyDescent="0.25">
      <c r="A22" s="37">
        <f t="shared" si="0"/>
        <v>41774</v>
      </c>
      <c r="B22" s="83">
        <v>93.402699999999996</v>
      </c>
      <c r="C22" s="84">
        <v>1.1682999999999999</v>
      </c>
      <c r="D22" s="84">
        <v>0.2167</v>
      </c>
      <c r="E22" s="86">
        <v>1.385</v>
      </c>
      <c r="F22" s="84">
        <v>5.2080000000000002</v>
      </c>
      <c r="G22" s="90">
        <v>203.5763</v>
      </c>
      <c r="H22" s="90">
        <v>4.9351000000000003</v>
      </c>
      <c r="I22" s="66">
        <v>38.739899999999999</v>
      </c>
      <c r="J22" s="67">
        <v>50.335500000000003</v>
      </c>
      <c r="K22" s="92">
        <v>0.86040000000000005</v>
      </c>
      <c r="L22" s="21"/>
      <c r="M22" s="40"/>
      <c r="N22" s="40"/>
    </row>
    <row r="23" spans="1:14" x14ac:dyDescent="0.25">
      <c r="A23" s="37">
        <f t="shared" si="0"/>
        <v>41775</v>
      </c>
      <c r="B23" s="83">
        <v>93.471599999999995</v>
      </c>
      <c r="C23" s="84">
        <v>1.1639999999999999</v>
      </c>
      <c r="D23" s="84">
        <v>0.2185</v>
      </c>
      <c r="E23" s="86">
        <v>1.3826000000000001</v>
      </c>
      <c r="F23" s="84">
        <v>5.1310000000000002</v>
      </c>
      <c r="G23" s="90">
        <v>203.7543</v>
      </c>
      <c r="H23" s="90">
        <v>5.0137999999999998</v>
      </c>
      <c r="I23" s="66">
        <v>38.724899999999998</v>
      </c>
      <c r="J23" s="67">
        <v>50.325699999999998</v>
      </c>
      <c r="K23" s="92">
        <v>1.1488</v>
      </c>
      <c r="L23" s="21"/>
      <c r="M23" s="40"/>
      <c r="N23" s="40"/>
    </row>
    <row r="24" spans="1:14" x14ac:dyDescent="0.25">
      <c r="A24" s="37">
        <f t="shared" si="0"/>
        <v>41776</v>
      </c>
      <c r="B24" s="83">
        <v>93.412700000000001</v>
      </c>
      <c r="C24" s="84">
        <v>1.1705000000000001</v>
      </c>
      <c r="D24" s="84">
        <v>0.21759999999999999</v>
      </c>
      <c r="E24" s="86">
        <v>1.3880999999999999</v>
      </c>
      <c r="F24" s="84">
        <v>5.1909999999999998</v>
      </c>
      <c r="G24" s="90">
        <v>203.6979</v>
      </c>
      <c r="H24" s="90">
        <v>5.3571</v>
      </c>
      <c r="I24" s="66">
        <v>38.7363</v>
      </c>
      <c r="J24" s="67">
        <v>50.328400000000002</v>
      </c>
      <c r="K24" s="92">
        <v>1.5479000000000001</v>
      </c>
      <c r="L24" s="21"/>
      <c r="M24" s="40"/>
      <c r="N24" s="40"/>
    </row>
    <row r="25" spans="1:14" x14ac:dyDescent="0.25">
      <c r="A25" s="37">
        <f t="shared" si="0"/>
        <v>41777</v>
      </c>
      <c r="B25" s="83">
        <v>93.468400000000003</v>
      </c>
      <c r="C25" s="84">
        <v>1.1718</v>
      </c>
      <c r="D25" s="84">
        <v>0.215</v>
      </c>
      <c r="E25" s="86">
        <v>1.3868</v>
      </c>
      <c r="F25" s="84">
        <v>5.1420000000000003</v>
      </c>
      <c r="G25" s="90">
        <v>203.85220000000001</v>
      </c>
      <c r="H25" s="90">
        <v>4.9661</v>
      </c>
      <c r="I25" s="66">
        <v>38.7196</v>
      </c>
      <c r="J25" s="67">
        <v>50.319099999999999</v>
      </c>
      <c r="K25" s="92">
        <v>1.6718</v>
      </c>
      <c r="L25" s="21"/>
      <c r="M25" s="40"/>
      <c r="N25" s="40"/>
    </row>
    <row r="26" spans="1:14" x14ac:dyDescent="0.25">
      <c r="A26" s="37">
        <f t="shared" si="0"/>
        <v>41778</v>
      </c>
      <c r="B26" s="83">
        <v>93.462400000000002</v>
      </c>
      <c r="C26" s="84">
        <v>1.1724000000000001</v>
      </c>
      <c r="D26" s="84">
        <v>0.21379999999999999</v>
      </c>
      <c r="E26" s="86">
        <v>1.3861000000000001</v>
      </c>
      <c r="F26" s="84">
        <v>5.1440000000000001</v>
      </c>
      <c r="G26" s="90">
        <v>203.55590000000001</v>
      </c>
      <c r="H26" s="90">
        <v>4.8657000000000004</v>
      </c>
      <c r="I26" s="66">
        <v>38.722999999999999</v>
      </c>
      <c r="J26" s="67">
        <v>50.321100000000001</v>
      </c>
      <c r="K26" s="92">
        <v>1.8743000000000001</v>
      </c>
      <c r="L26" s="21"/>
      <c r="M26" s="40"/>
      <c r="N26" s="40"/>
    </row>
    <row r="27" spans="1:14" x14ac:dyDescent="0.25">
      <c r="A27" s="37">
        <f t="shared" si="0"/>
        <v>41779</v>
      </c>
      <c r="B27" s="83">
        <v>93.396000000000001</v>
      </c>
      <c r="C27" s="84">
        <v>1.169</v>
      </c>
      <c r="D27" s="84">
        <v>0.21429999999999999</v>
      </c>
      <c r="E27" s="86">
        <v>1.3833</v>
      </c>
      <c r="F27" s="84">
        <v>5.2169999999999996</v>
      </c>
      <c r="G27" s="90">
        <v>203.6952</v>
      </c>
      <c r="H27" s="90">
        <v>4.6502999999999997</v>
      </c>
      <c r="I27" s="66">
        <v>38.742800000000003</v>
      </c>
      <c r="J27" s="67">
        <v>50.334499999999998</v>
      </c>
      <c r="K27" s="92">
        <v>1.9181999999999999</v>
      </c>
      <c r="L27" s="21"/>
      <c r="M27" s="40"/>
      <c r="N27" s="40"/>
    </row>
    <row r="28" spans="1:14" x14ac:dyDescent="0.25">
      <c r="A28" s="37">
        <f t="shared" si="0"/>
        <v>41780</v>
      </c>
      <c r="B28" s="83">
        <v>93.497699999999995</v>
      </c>
      <c r="C28" s="84">
        <v>1.1572</v>
      </c>
      <c r="D28" s="84">
        <v>0.21729999999999999</v>
      </c>
      <c r="E28" s="86">
        <v>1.3744000000000001</v>
      </c>
      <c r="F28" s="84">
        <v>5.1109999999999998</v>
      </c>
      <c r="G28" s="90">
        <v>203.86510000000001</v>
      </c>
      <c r="H28" s="90">
        <v>4.5319000000000003</v>
      </c>
      <c r="I28" s="66">
        <v>38.723300000000002</v>
      </c>
      <c r="J28" s="67">
        <v>50.330100000000002</v>
      </c>
      <c r="K28" s="92">
        <v>1.9661</v>
      </c>
      <c r="L28" s="21"/>
      <c r="M28" s="40"/>
      <c r="N28" s="40"/>
    </row>
    <row r="29" spans="1:14" x14ac:dyDescent="0.25">
      <c r="A29" s="37">
        <f t="shared" si="0"/>
        <v>41781</v>
      </c>
      <c r="B29" s="83">
        <v>93.495000000000005</v>
      </c>
      <c r="C29" s="84">
        <v>1.1571</v>
      </c>
      <c r="D29" s="84">
        <v>0.21729999999999999</v>
      </c>
      <c r="E29" s="86">
        <v>1.3744000000000001</v>
      </c>
      <c r="F29" s="84">
        <v>5.117</v>
      </c>
      <c r="G29" s="90">
        <v>203.66390000000001</v>
      </c>
      <c r="H29" s="90">
        <v>4.5411999999999999</v>
      </c>
      <c r="I29" s="66">
        <v>38.723199999999999</v>
      </c>
      <c r="J29" s="67">
        <v>50.33</v>
      </c>
      <c r="K29" s="92">
        <v>1.7827</v>
      </c>
      <c r="L29" s="21"/>
      <c r="M29" s="40"/>
      <c r="N29" s="40"/>
    </row>
    <row r="30" spans="1:14" x14ac:dyDescent="0.25">
      <c r="A30" s="37">
        <f t="shared" si="0"/>
        <v>41782</v>
      </c>
      <c r="B30" s="83">
        <v>93.512500000000003</v>
      </c>
      <c r="C30" s="84">
        <v>1.1618999999999999</v>
      </c>
      <c r="D30" s="84">
        <v>0.2228</v>
      </c>
      <c r="E30" s="86">
        <v>1.3848</v>
      </c>
      <c r="F30" s="84">
        <v>5.0979999999999999</v>
      </c>
      <c r="G30" s="90">
        <v>203.6978</v>
      </c>
      <c r="H30" s="90">
        <v>4.4836999999999998</v>
      </c>
      <c r="I30" s="66">
        <v>38.7087</v>
      </c>
      <c r="J30" s="67">
        <v>50.315899999999999</v>
      </c>
      <c r="K30" s="92">
        <v>1.8648</v>
      </c>
      <c r="L30" s="21"/>
      <c r="M30" s="40"/>
      <c r="N30" s="40"/>
    </row>
    <row r="31" spans="1:14" x14ac:dyDescent="0.25">
      <c r="A31" s="37">
        <f t="shared" si="0"/>
        <v>41783</v>
      </c>
      <c r="B31" s="83">
        <v>93.555499999999995</v>
      </c>
      <c r="C31" s="84">
        <v>1.1681999999999999</v>
      </c>
      <c r="D31" s="84">
        <v>0.2263</v>
      </c>
      <c r="E31" s="86">
        <v>1.3945000000000001</v>
      </c>
      <c r="F31" s="84">
        <v>5.0439999999999996</v>
      </c>
      <c r="G31" s="90">
        <v>203.4485</v>
      </c>
      <c r="H31" s="90">
        <v>4.6547000000000001</v>
      </c>
      <c r="I31" s="66">
        <v>38.6905</v>
      </c>
      <c r="J31" s="67">
        <v>50.299700000000001</v>
      </c>
      <c r="K31" s="92">
        <v>1.8484</v>
      </c>
      <c r="L31" s="21"/>
      <c r="M31" s="40"/>
      <c r="N31" s="40"/>
    </row>
    <row r="32" spans="1:14" x14ac:dyDescent="0.25">
      <c r="A32" s="37">
        <f t="shared" si="0"/>
        <v>41784</v>
      </c>
      <c r="B32" s="83">
        <v>93.51</v>
      </c>
      <c r="C32" s="84">
        <v>1.1747000000000001</v>
      </c>
      <c r="D32" s="84">
        <v>0.2228</v>
      </c>
      <c r="E32" s="86">
        <v>1.3975</v>
      </c>
      <c r="F32" s="84">
        <v>5.085</v>
      </c>
      <c r="G32" s="90">
        <v>203.31299999999999</v>
      </c>
      <c r="H32" s="90">
        <v>4.4709000000000003</v>
      </c>
      <c r="I32" s="66">
        <v>38.702300000000001</v>
      </c>
      <c r="J32" s="67">
        <v>50.303699999999999</v>
      </c>
      <c r="K32" s="92">
        <v>1.9260999999999999</v>
      </c>
      <c r="L32" s="21"/>
      <c r="M32" s="40"/>
      <c r="N32" s="40"/>
    </row>
    <row r="33" spans="1:14" x14ac:dyDescent="0.25">
      <c r="A33" s="37">
        <f t="shared" si="0"/>
        <v>41785</v>
      </c>
      <c r="B33" s="83">
        <v>93.514099999999999</v>
      </c>
      <c r="C33" s="84">
        <v>1.1753</v>
      </c>
      <c r="D33" s="84">
        <v>0.2215</v>
      </c>
      <c r="E33" s="86">
        <v>1.3968</v>
      </c>
      <c r="F33" s="84">
        <v>5.0679999999999996</v>
      </c>
      <c r="G33" s="90">
        <v>203.4776</v>
      </c>
      <c r="H33" s="90">
        <v>4.7942</v>
      </c>
      <c r="I33" s="66">
        <v>38.704999999999998</v>
      </c>
      <c r="J33" s="67">
        <v>50.305199999999999</v>
      </c>
      <c r="K33" s="92">
        <v>1.526</v>
      </c>
      <c r="L33" s="21"/>
      <c r="M33" s="40"/>
      <c r="N33" s="40"/>
    </row>
    <row r="34" spans="1:14" x14ac:dyDescent="0.25">
      <c r="A34" s="37">
        <f t="shared" si="0"/>
        <v>41786</v>
      </c>
      <c r="B34" s="81">
        <v>93.532499999999999</v>
      </c>
      <c r="C34" s="84">
        <v>1.1567000000000001</v>
      </c>
      <c r="D34" s="84">
        <v>0.221</v>
      </c>
      <c r="E34" s="86">
        <v>1.3776999999999999</v>
      </c>
      <c r="F34" s="84">
        <v>5.0759999999999996</v>
      </c>
      <c r="G34" s="90">
        <v>203.63079999999999</v>
      </c>
      <c r="H34" s="90">
        <v>5.4162999999999997</v>
      </c>
      <c r="I34" s="66">
        <v>38.7102</v>
      </c>
      <c r="J34" s="67">
        <v>50.321199999999997</v>
      </c>
      <c r="K34" s="92">
        <v>1.6738</v>
      </c>
      <c r="L34" s="21"/>
      <c r="M34" s="40"/>
      <c r="N34" s="40"/>
    </row>
    <row r="35" spans="1:14" x14ac:dyDescent="0.25">
      <c r="A35" s="37">
        <f t="shared" si="0"/>
        <v>41787</v>
      </c>
      <c r="B35" s="81">
        <v>93.461100000000002</v>
      </c>
      <c r="C35" s="84">
        <v>1.1482000000000001</v>
      </c>
      <c r="D35" s="84">
        <v>0.22</v>
      </c>
      <c r="E35" s="86">
        <v>1.3683000000000001</v>
      </c>
      <c r="F35" s="84">
        <v>5.1470000000000002</v>
      </c>
      <c r="G35" s="90">
        <v>203.4906</v>
      </c>
      <c r="H35" s="90">
        <v>6.8209999999999997</v>
      </c>
      <c r="I35" s="66">
        <v>38.739600000000003</v>
      </c>
      <c r="J35" s="67">
        <v>50.344299999999997</v>
      </c>
      <c r="K35" s="92">
        <v>1.742</v>
      </c>
      <c r="L35" s="21"/>
      <c r="M35" s="40"/>
      <c r="N35" s="40"/>
    </row>
    <row r="36" spans="1:14" x14ac:dyDescent="0.25">
      <c r="A36" s="37">
        <f t="shared" si="0"/>
        <v>41788</v>
      </c>
      <c r="B36" s="81">
        <v>93.456299999999999</v>
      </c>
      <c r="C36" s="84">
        <v>1.1604000000000001</v>
      </c>
      <c r="D36" s="84">
        <v>0.2203</v>
      </c>
      <c r="E36" s="86">
        <v>1.3807</v>
      </c>
      <c r="F36" s="84">
        <v>5.1459999999999999</v>
      </c>
      <c r="G36" s="90">
        <v>203.8212</v>
      </c>
      <c r="H36" s="90">
        <v>6.9786999999999999</v>
      </c>
      <c r="I36" s="66">
        <v>38.731000000000002</v>
      </c>
      <c r="J36" s="67">
        <v>50.331000000000003</v>
      </c>
      <c r="K36" s="92">
        <v>1.1972</v>
      </c>
      <c r="L36" s="21"/>
      <c r="M36" s="40"/>
      <c r="N36" s="40"/>
    </row>
    <row r="37" spans="1:14" x14ac:dyDescent="0.25">
      <c r="A37" s="37">
        <f t="shared" si="0"/>
        <v>41789</v>
      </c>
      <c r="B37" s="81">
        <v>93.466899999999995</v>
      </c>
      <c r="C37" s="84">
        <v>1.1565000000000001</v>
      </c>
      <c r="D37" s="84">
        <v>0.22120000000000001</v>
      </c>
      <c r="E37" s="86">
        <v>1.3775999999999999</v>
      </c>
      <c r="F37" s="84">
        <v>5.1360000000000001</v>
      </c>
      <c r="G37" s="90">
        <v>203.77510000000001</v>
      </c>
      <c r="H37" s="90">
        <v>6.9851999999999999</v>
      </c>
      <c r="I37" s="66">
        <v>38.730800000000002</v>
      </c>
      <c r="J37" s="67">
        <v>50.333100000000002</v>
      </c>
      <c r="K37" s="92">
        <v>4.24E-2</v>
      </c>
      <c r="L37" s="21"/>
      <c r="M37" s="40"/>
      <c r="N37" s="40"/>
    </row>
    <row r="38" spans="1:14" ht="15.75" thickBot="1" x14ac:dyDescent="0.3">
      <c r="A38" s="37">
        <f t="shared" si="0"/>
        <v>41790</v>
      </c>
      <c r="B38" s="87">
        <v>93.457400000000007</v>
      </c>
      <c r="C38" s="88">
        <v>1.1716</v>
      </c>
      <c r="D38" s="88">
        <v>0.2195</v>
      </c>
      <c r="E38" s="88">
        <v>1.391</v>
      </c>
      <c r="F38" s="88">
        <v>5.1429999999999998</v>
      </c>
      <c r="G38" s="90">
        <v>203.76130000000001</v>
      </c>
      <c r="H38" s="90">
        <v>7.5388000000000002</v>
      </c>
      <c r="I38" s="68">
        <v>38.721299999999999</v>
      </c>
      <c r="J38" s="69">
        <v>50.318100000000001</v>
      </c>
      <c r="K38" s="93">
        <v>4.4400000000000002E-2</v>
      </c>
      <c r="L38" s="21"/>
      <c r="M38" s="40"/>
      <c r="N38" s="40"/>
    </row>
    <row r="39" spans="1:14" x14ac:dyDescent="0.25">
      <c r="A39" s="190" t="s">
        <v>18</v>
      </c>
      <c r="B39" s="190"/>
      <c r="C39" s="190"/>
      <c r="D39" s="190"/>
      <c r="E39" s="190"/>
      <c r="F39" s="190"/>
      <c r="G39" s="190"/>
      <c r="H39" s="190"/>
      <c r="I39" s="190"/>
      <c r="J39" s="190"/>
      <c r="K39" s="190"/>
      <c r="L39" s="5"/>
      <c r="M39" s="5"/>
      <c r="N39" s="5"/>
    </row>
    <row r="40" spans="1:14" ht="6.75" customHeight="1" thickBot="1" x14ac:dyDescent="0.3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1:14" x14ac:dyDescent="0.25">
      <c r="A41" s="7" t="s">
        <v>19</v>
      </c>
      <c r="B41" s="8">
        <f t="shared" ref="B41:K41" si="1">+MIN(B8:B38)</f>
        <v>93.396000000000001</v>
      </c>
      <c r="C41" s="8">
        <f t="shared" si="1"/>
        <v>1.1482000000000001</v>
      </c>
      <c r="D41" s="8">
        <f t="shared" si="1"/>
        <v>0.21379999999999999</v>
      </c>
      <c r="E41" s="8">
        <f t="shared" si="1"/>
        <v>1.3683000000000001</v>
      </c>
      <c r="F41" s="8">
        <f t="shared" si="1"/>
        <v>4.9969999999999999</v>
      </c>
      <c r="G41" s="8">
        <f t="shared" si="1"/>
        <v>203.15710000000001</v>
      </c>
      <c r="H41" s="8">
        <f t="shared" si="1"/>
        <v>4.4709000000000003</v>
      </c>
      <c r="I41" s="8">
        <f t="shared" si="1"/>
        <v>38.678800000000003</v>
      </c>
      <c r="J41" s="8">
        <f t="shared" si="1"/>
        <v>50.292099999999998</v>
      </c>
      <c r="K41" s="30">
        <f t="shared" si="1"/>
        <v>4.24E-2</v>
      </c>
      <c r="L41" s="9"/>
      <c r="M41" s="22">
        <f>+MIN(M8:M38)</f>
        <v>0</v>
      </c>
      <c r="N41" s="23">
        <f>+MIN(N8:N38)</f>
        <v>0</v>
      </c>
    </row>
    <row r="42" spans="1:14" x14ac:dyDescent="0.25">
      <c r="A42" s="10" t="s">
        <v>20</v>
      </c>
      <c r="B42" s="11">
        <f t="shared" ref="B42:K42" si="2">+IF(ISERROR(AVERAGE(B8:B38)),"",AVERAGE(B8:B38))</f>
        <v>93.491561290322551</v>
      </c>
      <c r="C42" s="11">
        <f t="shared" si="2"/>
        <v>1.1675032258064515</v>
      </c>
      <c r="D42" s="11">
        <f t="shared" si="2"/>
        <v>0.21867096774193545</v>
      </c>
      <c r="E42" s="11">
        <f t="shared" si="2"/>
        <v>1.3861645161290321</v>
      </c>
      <c r="F42" s="11">
        <f t="shared" si="2"/>
        <v>5.1110322580645153</v>
      </c>
      <c r="G42" s="11">
        <f t="shared" si="2"/>
        <v>203.59674193548389</v>
      </c>
      <c r="H42" s="11">
        <f t="shared" si="2"/>
        <v>5.3051709677419367</v>
      </c>
      <c r="I42" s="11">
        <f t="shared" si="2"/>
        <v>38.715719354838718</v>
      </c>
      <c r="J42" s="11">
        <f t="shared" si="2"/>
        <v>50.31813870967742</v>
      </c>
      <c r="K42" s="31">
        <f t="shared" si="2"/>
        <v>1.1234225806451614</v>
      </c>
      <c r="L42" s="9"/>
      <c r="M42" s="24" t="str">
        <f>+IF(ISERROR(AVERAGE(M8:M38)),"",AVERAGE(M8:M38))</f>
        <v/>
      </c>
      <c r="N42" s="25" t="str">
        <f>+IF(ISERROR(AVERAGE(N8:N38)),"",AVERAGE(N8:N38))</f>
        <v/>
      </c>
    </row>
    <row r="43" spans="1:14" x14ac:dyDescent="0.25">
      <c r="A43" s="12" t="s">
        <v>21</v>
      </c>
      <c r="B43" s="13">
        <f t="shared" ref="B43:K43" si="3">+MAX(B8:B38)</f>
        <v>93.603800000000007</v>
      </c>
      <c r="C43" s="13">
        <f t="shared" si="3"/>
        <v>1.1833</v>
      </c>
      <c r="D43" s="13">
        <f t="shared" si="3"/>
        <v>0.2263</v>
      </c>
      <c r="E43" s="13">
        <f t="shared" si="3"/>
        <v>1.4026000000000001</v>
      </c>
      <c r="F43" s="13">
        <f t="shared" si="3"/>
        <v>5.2169999999999996</v>
      </c>
      <c r="G43" s="13">
        <f t="shared" si="3"/>
        <v>204.04390000000001</v>
      </c>
      <c r="H43" s="13">
        <f t="shared" si="3"/>
        <v>7.5388000000000002</v>
      </c>
      <c r="I43" s="13">
        <f t="shared" si="3"/>
        <v>38.742800000000003</v>
      </c>
      <c r="J43" s="13">
        <f t="shared" si="3"/>
        <v>50.344299999999997</v>
      </c>
      <c r="K43" s="32">
        <f t="shared" si="3"/>
        <v>2.0385</v>
      </c>
      <c r="L43" s="9"/>
      <c r="M43" s="26">
        <f>+MAX(M8:M38)</f>
        <v>0</v>
      </c>
      <c r="N43" s="27">
        <f>+MAX(N8:N38)</f>
        <v>0</v>
      </c>
    </row>
    <row r="44" spans="1:14" ht="15.75" thickBot="1" x14ac:dyDescent="0.3">
      <c r="A44" s="14" t="s">
        <v>22</v>
      </c>
      <c r="B44" s="18">
        <f t="shared" ref="B44:K44" si="4">IF(ISERROR(STDEV(B8:B38)),"",STDEV(B8:B38))</f>
        <v>4.8991690978636877E-2</v>
      </c>
      <c r="C44" s="18">
        <f t="shared" si="4"/>
        <v>7.4400037576588789E-3</v>
      </c>
      <c r="D44" s="18">
        <f t="shared" si="4"/>
        <v>2.6982949614385646E-3</v>
      </c>
      <c r="E44" s="18">
        <f t="shared" si="4"/>
        <v>7.740523168670908E-3</v>
      </c>
      <c r="F44" s="18">
        <f t="shared" si="4"/>
        <v>5.2409594459391272E-2</v>
      </c>
      <c r="G44" s="18">
        <f t="shared" si="4"/>
        <v>0.20121694887889008</v>
      </c>
      <c r="H44" s="18">
        <f t="shared" si="4"/>
        <v>0.78965410959209204</v>
      </c>
      <c r="I44" s="18">
        <f t="shared" si="4"/>
        <v>1.7419920002779067E-2</v>
      </c>
      <c r="J44" s="18">
        <f t="shared" si="4"/>
        <v>1.3958621646838179E-2</v>
      </c>
      <c r="K44" s="33">
        <f t="shared" si="4"/>
        <v>0.68765449110711463</v>
      </c>
      <c r="L44" s="9"/>
      <c r="M44" s="28" t="str">
        <f>IF(ISERROR(STDEV(M8:M38)),"",STDEV(M8:M38))</f>
        <v/>
      </c>
      <c r="N44" s="29" t="str">
        <f>IF(ISERROR(STDEV(N8:N38)),"",STDEV(N8:N38))</f>
        <v/>
      </c>
    </row>
    <row r="45" spans="1:14" ht="8.25" customHeight="1" x14ac:dyDescent="0.25">
      <c r="A45" s="15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</row>
    <row r="46" spans="1:14" x14ac:dyDescent="0.25">
      <c r="A46" s="17" t="s">
        <v>23</v>
      </c>
      <c r="B46" s="191"/>
      <c r="C46" s="192"/>
      <c r="D46" s="192"/>
      <c r="E46" s="192"/>
      <c r="F46" s="192"/>
      <c r="G46" s="192"/>
      <c r="H46" s="192"/>
      <c r="I46" s="192"/>
      <c r="J46" s="192"/>
      <c r="K46" s="192"/>
      <c r="L46" s="192"/>
      <c r="M46" s="192"/>
      <c r="N46" s="193"/>
    </row>
    <row r="47" spans="1:14" x14ac:dyDescent="0.25">
      <c r="A47" s="15"/>
      <c r="B47" s="194"/>
      <c r="C47" s="195"/>
      <c r="D47" s="195"/>
      <c r="E47" s="195"/>
      <c r="F47" s="195"/>
      <c r="G47" s="195"/>
      <c r="H47" s="195"/>
      <c r="I47" s="195"/>
      <c r="J47" s="195"/>
      <c r="K47" s="195"/>
      <c r="L47" s="195"/>
      <c r="M47" s="195"/>
      <c r="N47" s="196"/>
    </row>
    <row r="48" spans="1:14" x14ac:dyDescent="0.25">
      <c r="A48" s="15"/>
      <c r="B48" s="194"/>
      <c r="C48" s="195"/>
      <c r="D48" s="195"/>
      <c r="E48" s="195"/>
      <c r="F48" s="195"/>
      <c r="G48" s="195"/>
      <c r="H48" s="195"/>
      <c r="I48" s="195"/>
      <c r="J48" s="195"/>
      <c r="K48" s="195"/>
      <c r="L48" s="195"/>
      <c r="M48" s="195"/>
      <c r="N48" s="196"/>
    </row>
    <row r="49" spans="1:14" x14ac:dyDescent="0.25">
      <c r="A49" s="15"/>
      <c r="B49" s="194"/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6"/>
    </row>
    <row r="50" spans="1:14" x14ac:dyDescent="0.25">
      <c r="A50" s="15"/>
      <c r="B50" s="197"/>
      <c r="C50" s="198"/>
      <c r="D50" s="198"/>
      <c r="E50" s="198"/>
      <c r="F50" s="198"/>
      <c r="G50" s="198"/>
      <c r="H50" s="198"/>
      <c r="I50" s="198"/>
      <c r="J50" s="198"/>
      <c r="K50" s="198"/>
      <c r="L50" s="198"/>
      <c r="M50" s="198"/>
      <c r="N50" s="199"/>
    </row>
  </sheetData>
  <protectedRanges>
    <protectedRange sqref="A3:L5" name="Rango1"/>
  </protectedRanges>
  <mergeCells count="9">
    <mergeCell ref="A39:K39"/>
    <mergeCell ref="B46:N50"/>
    <mergeCell ref="A1:N1"/>
    <mergeCell ref="A3:B3"/>
    <mergeCell ref="A4:B4"/>
    <mergeCell ref="A5:B5"/>
    <mergeCell ref="C5:D5"/>
    <mergeCell ref="C3:N3"/>
    <mergeCell ref="C4:N4"/>
  </mergeCells>
  <dataValidations count="3">
    <dataValidation type="list" allowBlank="1" showInputMessage="1" showErrorMessage="1" sqref="C5:D5">
      <formula1>regiones</formula1>
    </dataValidation>
    <dataValidation type="date" operator="greaterThan" allowBlank="1" showInputMessage="1" showErrorMessage="1" errorTitle="Error" error="Sólo formato de fecha, por ejemplo: 01/06/12 o 1-6-12." sqref="A8:A38">
      <formula1>40909</formula1>
    </dataValidation>
    <dataValidation type="decimal" allowBlank="1" showInputMessage="1" showErrorMessage="1" errorTitle="Error" error="El valor deberá estar entre 0 y 100" sqref="N8 B8:F38">
      <formula1>0</formula1>
      <formula2>100</formula2>
    </dataValidation>
  </dataValidations>
  <printOptions horizontalCentered="1" verticalCentered="1"/>
  <pageMargins left="0.70866141732283472" right="0.70866141732283472" top="0.43" bottom="0.42" header="0.31496062992125984" footer="0.31496062992125984"/>
  <pageSetup scale="70" orientation="landscape" r:id="rId1"/>
  <ignoredErrors>
    <ignoredError sqref="B41:N44 A9:A38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showGridLines="0" view="pageBreakPreview" topLeftCell="A7" zoomScale="91" zoomScaleNormal="100" zoomScaleSheetLayoutView="91" workbookViewId="0">
      <selection activeCell="D18" sqref="D18"/>
    </sheetView>
  </sheetViews>
  <sheetFormatPr baseColWidth="10" defaultRowHeight="15" x14ac:dyDescent="0.25"/>
  <cols>
    <col min="11" max="11" width="12.7109375" bestFit="1" customWidth="1"/>
  </cols>
  <sheetData>
    <row r="1" spans="1:14" ht="32.25" customHeight="1" x14ac:dyDescent="0.25">
      <c r="A1" s="215" t="s">
        <v>28</v>
      </c>
      <c r="B1" s="216"/>
      <c r="C1" s="216"/>
      <c r="D1" s="216"/>
      <c r="E1" s="216"/>
      <c r="F1" s="216"/>
      <c r="G1" s="216"/>
      <c r="H1" s="216"/>
      <c r="I1" s="216"/>
      <c r="J1" s="216"/>
      <c r="K1" s="217"/>
    </row>
    <row r="2" spans="1:14" x14ac:dyDescent="0.25">
      <c r="A2" s="204" t="s">
        <v>1</v>
      </c>
      <c r="B2" s="218"/>
      <c r="C2" s="205" t="s">
        <v>27</v>
      </c>
      <c r="D2" s="205"/>
      <c r="E2" s="205"/>
      <c r="F2" s="205"/>
      <c r="G2" s="205"/>
      <c r="H2" s="205"/>
      <c r="I2" s="205"/>
      <c r="J2" s="205"/>
      <c r="K2" s="205"/>
    </row>
    <row r="3" spans="1:14" x14ac:dyDescent="0.25">
      <c r="A3" s="204" t="s">
        <v>2</v>
      </c>
      <c r="B3" s="218"/>
      <c r="C3" s="61" t="s">
        <v>24</v>
      </c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</row>
    <row r="4" spans="1:14" x14ac:dyDescent="0.25">
      <c r="A4" s="204" t="s">
        <v>3</v>
      </c>
      <c r="B4" s="204"/>
      <c r="C4" s="205" t="s">
        <v>4</v>
      </c>
      <c r="D4" s="205"/>
      <c r="E4" s="34"/>
      <c r="F4" s="34"/>
      <c r="G4" s="34"/>
      <c r="H4" s="34"/>
      <c r="I4" s="34"/>
      <c r="J4" s="34"/>
      <c r="K4" s="34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4" ht="39" thickBot="1" x14ac:dyDescent="0.3">
      <c r="A6" s="42" t="s">
        <v>5</v>
      </c>
      <c r="B6" s="43" t="s">
        <v>6</v>
      </c>
      <c r="C6" s="43" t="s">
        <v>7</v>
      </c>
      <c r="D6" s="43" t="s">
        <v>8</v>
      </c>
      <c r="E6" s="44" t="s">
        <v>9</v>
      </c>
      <c r="F6" s="43" t="s">
        <v>10</v>
      </c>
      <c r="G6" s="43" t="s">
        <v>11</v>
      </c>
      <c r="H6" s="43" t="s">
        <v>12</v>
      </c>
      <c r="I6" s="43" t="s">
        <v>13</v>
      </c>
      <c r="J6" s="43" t="s">
        <v>14</v>
      </c>
      <c r="K6" s="79" t="s">
        <v>15</v>
      </c>
    </row>
    <row r="7" spans="1:14" x14ac:dyDescent="0.25">
      <c r="A7" s="45">
        <v>41760</v>
      </c>
      <c r="B7" s="46"/>
      <c r="C7" s="47"/>
      <c r="D7" s="47"/>
      <c r="E7" s="47"/>
      <c r="F7" s="48"/>
      <c r="G7" s="102">
        <v>204.3937</v>
      </c>
      <c r="H7" s="103">
        <v>6.8887</v>
      </c>
      <c r="I7" s="94"/>
      <c r="J7" s="95"/>
      <c r="K7" s="106">
        <v>1.0008999999999999</v>
      </c>
    </row>
    <row r="8" spans="1:14" x14ac:dyDescent="0.25">
      <c r="A8" s="49">
        <f>+A7+1</f>
        <v>41761</v>
      </c>
      <c r="B8" s="50"/>
      <c r="C8" s="41"/>
      <c r="D8" s="41"/>
      <c r="E8" s="41"/>
      <c r="F8" s="51"/>
      <c r="G8" s="100">
        <v>204.04689999999999</v>
      </c>
      <c r="H8" s="104">
        <v>6.8566000000000003</v>
      </c>
      <c r="I8" s="96"/>
      <c r="J8" s="97"/>
      <c r="K8" s="107">
        <v>0.96550000000000002</v>
      </c>
    </row>
    <row r="9" spans="1:14" x14ac:dyDescent="0.25">
      <c r="A9" s="49">
        <f>+A8+1</f>
        <v>41762</v>
      </c>
      <c r="B9" s="50"/>
      <c r="C9" s="41"/>
      <c r="D9" s="41"/>
      <c r="E9" s="41"/>
      <c r="F9" s="51"/>
      <c r="G9" s="100">
        <v>203.88829999999999</v>
      </c>
      <c r="H9" s="104">
        <v>6.4985999999999997</v>
      </c>
      <c r="I9" s="96"/>
      <c r="J9" s="97"/>
      <c r="K9" s="107">
        <v>1.0660000000000001</v>
      </c>
    </row>
    <row r="10" spans="1:14" x14ac:dyDescent="0.25">
      <c r="A10" s="49">
        <f t="shared" ref="A10:A37" si="0">+A9+1</f>
        <v>41763</v>
      </c>
      <c r="B10" s="50"/>
      <c r="C10" s="41"/>
      <c r="D10" s="41"/>
      <c r="E10" s="41"/>
      <c r="F10" s="51"/>
      <c r="G10" s="100">
        <v>204.2388</v>
      </c>
      <c r="H10" s="104">
        <v>6.6913</v>
      </c>
      <c r="I10" s="96"/>
      <c r="J10" s="97"/>
      <c r="K10" s="107">
        <v>1.0177</v>
      </c>
    </row>
    <row r="11" spans="1:14" x14ac:dyDescent="0.25">
      <c r="A11" s="49">
        <f t="shared" si="0"/>
        <v>41764</v>
      </c>
      <c r="B11" s="50"/>
      <c r="C11" s="41"/>
      <c r="D11" s="41"/>
      <c r="E11" s="41"/>
      <c r="F11" s="51"/>
      <c r="G11" s="100">
        <v>204.09690000000001</v>
      </c>
      <c r="H11" s="104">
        <v>6.5994999999999999</v>
      </c>
      <c r="I11" s="96"/>
      <c r="J11" s="97"/>
      <c r="K11" s="107">
        <v>1.2943</v>
      </c>
    </row>
    <row r="12" spans="1:14" x14ac:dyDescent="0.25">
      <c r="A12" s="49">
        <f t="shared" si="0"/>
        <v>41765</v>
      </c>
      <c r="B12" s="50"/>
      <c r="C12" s="41"/>
      <c r="D12" s="41"/>
      <c r="E12" s="41"/>
      <c r="F12" s="51"/>
      <c r="G12" s="100">
        <v>203.9556</v>
      </c>
      <c r="H12" s="104">
        <v>6.5122999999999998</v>
      </c>
      <c r="I12" s="96"/>
      <c r="J12" s="97"/>
      <c r="K12" s="107">
        <v>1.6561999999999999</v>
      </c>
    </row>
    <row r="13" spans="1:14" x14ac:dyDescent="0.25">
      <c r="A13" s="49">
        <f t="shared" si="0"/>
        <v>41766</v>
      </c>
      <c r="B13" s="50"/>
      <c r="C13" s="41"/>
      <c r="D13" s="41"/>
      <c r="E13" s="41"/>
      <c r="F13" s="51"/>
      <c r="G13" s="100">
        <v>205.72130000000001</v>
      </c>
      <c r="H13" s="104">
        <v>5.2503000000000002</v>
      </c>
      <c r="I13" s="96"/>
      <c r="J13" s="97"/>
      <c r="K13" s="107">
        <v>1.5362</v>
      </c>
    </row>
    <row r="14" spans="1:14" x14ac:dyDescent="0.25">
      <c r="A14" s="49">
        <f t="shared" si="0"/>
        <v>41767</v>
      </c>
      <c r="B14" s="50"/>
      <c r="C14" s="41"/>
      <c r="D14" s="41"/>
      <c r="E14" s="41"/>
      <c r="F14" s="51"/>
      <c r="G14" s="100">
        <v>204.22470000000001</v>
      </c>
      <c r="H14" s="104">
        <v>5.4337999999999997</v>
      </c>
      <c r="I14" s="96"/>
      <c r="J14" s="97"/>
      <c r="K14" s="107">
        <v>1.4419999999999999</v>
      </c>
    </row>
    <row r="15" spans="1:14" x14ac:dyDescent="0.25">
      <c r="A15" s="49">
        <f t="shared" si="0"/>
        <v>41768</v>
      </c>
      <c r="B15" s="50"/>
      <c r="C15" s="41"/>
      <c r="D15" s="41"/>
      <c r="E15" s="41"/>
      <c r="F15" s="51"/>
      <c r="G15" s="100">
        <v>204.42619999999999</v>
      </c>
      <c r="H15" s="104">
        <v>6.5857999999999999</v>
      </c>
      <c r="I15" s="96"/>
      <c r="J15" s="97"/>
      <c r="K15" s="107">
        <v>2.5453000000000001</v>
      </c>
    </row>
    <row r="16" spans="1:14" x14ac:dyDescent="0.25">
      <c r="A16" s="49">
        <f t="shared" si="0"/>
        <v>41769</v>
      </c>
      <c r="B16" s="50"/>
      <c r="C16" s="41"/>
      <c r="D16" s="41"/>
      <c r="E16" s="41"/>
      <c r="F16" s="51"/>
      <c r="G16" s="100">
        <v>204.1437</v>
      </c>
      <c r="H16" s="104">
        <v>7.0125999999999999</v>
      </c>
      <c r="I16" s="96"/>
      <c r="J16" s="97"/>
      <c r="K16" s="107">
        <v>0.54159999999999997</v>
      </c>
    </row>
    <row r="17" spans="1:11" x14ac:dyDescent="0.25">
      <c r="A17" s="49">
        <f t="shared" si="0"/>
        <v>41770</v>
      </c>
      <c r="B17" s="50"/>
      <c r="C17" s="41"/>
      <c r="D17" s="41"/>
      <c r="E17" s="41"/>
      <c r="F17" s="51"/>
      <c r="G17" s="100">
        <v>204.28489999999999</v>
      </c>
      <c r="H17" s="104">
        <v>5.9707999999999997</v>
      </c>
      <c r="I17" s="96"/>
      <c r="J17" s="97"/>
      <c r="K17" s="107">
        <v>2.8603999999999998</v>
      </c>
    </row>
    <row r="18" spans="1:11" x14ac:dyDescent="0.25">
      <c r="A18" s="49">
        <f t="shared" si="0"/>
        <v>41771</v>
      </c>
      <c r="B18" s="50"/>
      <c r="C18" s="41"/>
      <c r="D18" s="41"/>
      <c r="E18" s="41"/>
      <c r="F18" s="51"/>
      <c r="G18" s="100">
        <v>204.04839999999999</v>
      </c>
      <c r="H18" s="104">
        <v>6.5628000000000002</v>
      </c>
      <c r="I18" s="96"/>
      <c r="J18" s="97"/>
      <c r="K18" s="107">
        <v>3.1031</v>
      </c>
    </row>
    <row r="19" spans="1:11" x14ac:dyDescent="0.25">
      <c r="A19" s="49">
        <f t="shared" si="0"/>
        <v>41772</v>
      </c>
      <c r="B19" s="50"/>
      <c r="C19" s="41"/>
      <c r="D19" s="41"/>
      <c r="E19" s="41"/>
      <c r="F19" s="51"/>
      <c r="G19" s="100">
        <v>204.30779999999999</v>
      </c>
      <c r="H19" s="104">
        <v>6.5537000000000001</v>
      </c>
      <c r="I19" s="96"/>
      <c r="J19" s="97"/>
      <c r="K19" s="107">
        <v>29.844000000000001</v>
      </c>
    </row>
    <row r="20" spans="1:11" x14ac:dyDescent="0.25">
      <c r="A20" s="49">
        <f t="shared" si="0"/>
        <v>41773</v>
      </c>
      <c r="B20" s="50"/>
      <c r="C20" s="41"/>
      <c r="D20" s="41"/>
      <c r="E20" s="41"/>
      <c r="F20" s="51"/>
      <c r="G20" s="100">
        <v>205.0249</v>
      </c>
      <c r="H20" s="104">
        <v>6.2370000000000001</v>
      </c>
      <c r="I20" s="96"/>
      <c r="J20" s="97"/>
      <c r="K20" s="107">
        <v>1.6696</v>
      </c>
    </row>
    <row r="21" spans="1:11" x14ac:dyDescent="0.25">
      <c r="A21" s="49">
        <f t="shared" si="0"/>
        <v>41774</v>
      </c>
      <c r="B21" s="50"/>
      <c r="C21" s="41"/>
      <c r="D21" s="41"/>
      <c r="E21" s="41"/>
      <c r="F21" s="51"/>
      <c r="G21" s="100">
        <v>204.3826</v>
      </c>
      <c r="H21" s="104">
        <v>6.2370000000000001</v>
      </c>
      <c r="I21" s="96"/>
      <c r="J21" s="97"/>
      <c r="K21" s="107">
        <v>1.857</v>
      </c>
    </row>
    <row r="22" spans="1:11" x14ac:dyDescent="0.25">
      <c r="A22" s="49">
        <f t="shared" si="0"/>
        <v>41775</v>
      </c>
      <c r="B22" s="50"/>
      <c r="C22" s="41"/>
      <c r="D22" s="41"/>
      <c r="E22" s="41"/>
      <c r="F22" s="51"/>
      <c r="G22" s="100">
        <v>204.35339999999999</v>
      </c>
      <c r="H22" s="104">
        <v>6.3883999999999999</v>
      </c>
      <c r="I22" s="96"/>
      <c r="J22" s="97"/>
      <c r="K22" s="107">
        <v>2.2835999999999999</v>
      </c>
    </row>
    <row r="23" spans="1:11" x14ac:dyDescent="0.25">
      <c r="A23" s="49">
        <f t="shared" si="0"/>
        <v>41776</v>
      </c>
      <c r="B23" s="50"/>
      <c r="C23" s="41"/>
      <c r="D23" s="41"/>
      <c r="E23" s="41"/>
      <c r="F23" s="51"/>
      <c r="G23" s="100">
        <v>204.1849</v>
      </c>
      <c r="H23" s="104">
        <v>6.3517000000000001</v>
      </c>
      <c r="I23" s="96"/>
      <c r="J23" s="97"/>
      <c r="K23" s="107">
        <v>2.7909999999999999</v>
      </c>
    </row>
    <row r="24" spans="1:11" x14ac:dyDescent="0.25">
      <c r="A24" s="49">
        <f t="shared" si="0"/>
        <v>41777</v>
      </c>
      <c r="B24" s="50"/>
      <c r="C24" s="41"/>
      <c r="D24" s="41"/>
      <c r="E24" s="41"/>
      <c r="F24" s="51"/>
      <c r="G24" s="100">
        <v>204.60059999999999</v>
      </c>
      <c r="H24" s="104">
        <v>6.1680999999999999</v>
      </c>
      <c r="I24" s="96"/>
      <c r="J24" s="97"/>
      <c r="K24" s="107">
        <v>3.0150000000000001</v>
      </c>
    </row>
    <row r="25" spans="1:11" x14ac:dyDescent="0.25">
      <c r="A25" s="49">
        <f t="shared" si="0"/>
        <v>41778</v>
      </c>
      <c r="B25" s="50"/>
      <c r="C25" s="41"/>
      <c r="D25" s="41"/>
      <c r="E25" s="41"/>
      <c r="F25" s="51"/>
      <c r="G25" s="100">
        <v>204.23159999999999</v>
      </c>
      <c r="H25" s="104">
        <v>6.1864999999999997</v>
      </c>
      <c r="I25" s="96"/>
      <c r="J25" s="97"/>
      <c r="K25" s="107">
        <v>3.3235999999999999</v>
      </c>
    </row>
    <row r="26" spans="1:11" x14ac:dyDescent="0.25">
      <c r="A26" s="49">
        <f t="shared" si="0"/>
        <v>41779</v>
      </c>
      <c r="B26" s="50"/>
      <c r="C26" s="41"/>
      <c r="D26" s="41"/>
      <c r="E26" s="41"/>
      <c r="F26" s="51"/>
      <c r="G26" s="100">
        <v>204.1987</v>
      </c>
      <c r="H26" s="104">
        <v>5.9615999999999998</v>
      </c>
      <c r="I26" s="96"/>
      <c r="J26" s="97"/>
      <c r="K26" s="107">
        <v>2.8605</v>
      </c>
    </row>
    <row r="27" spans="1:11" x14ac:dyDescent="0.25">
      <c r="A27" s="49">
        <f t="shared" si="0"/>
        <v>41780</v>
      </c>
      <c r="B27" s="50"/>
      <c r="C27" s="41"/>
      <c r="D27" s="41"/>
      <c r="E27" s="41"/>
      <c r="F27" s="51"/>
      <c r="G27" s="100">
        <v>204.3597</v>
      </c>
      <c r="H27" s="104">
        <v>5.3144999999999998</v>
      </c>
      <c r="I27" s="96"/>
      <c r="J27" s="97"/>
      <c r="K27" s="107">
        <v>3.4645000000000001</v>
      </c>
    </row>
    <row r="28" spans="1:11" x14ac:dyDescent="0.25">
      <c r="A28" s="49">
        <f t="shared" si="0"/>
        <v>41781</v>
      </c>
      <c r="B28" s="50"/>
      <c r="C28" s="41"/>
      <c r="D28" s="41"/>
      <c r="E28" s="41"/>
      <c r="F28" s="51"/>
      <c r="G28" s="100">
        <v>205.22659999999999</v>
      </c>
      <c r="H28" s="104">
        <v>5.3007</v>
      </c>
      <c r="I28" s="96"/>
      <c r="J28" s="97"/>
      <c r="K28" s="107">
        <v>2.9098000000000002</v>
      </c>
    </row>
    <row r="29" spans="1:11" x14ac:dyDescent="0.25">
      <c r="A29" s="49">
        <f t="shared" si="0"/>
        <v>41782</v>
      </c>
      <c r="B29" s="50"/>
      <c r="C29" s="41"/>
      <c r="D29" s="41"/>
      <c r="E29" s="41"/>
      <c r="F29" s="51"/>
      <c r="G29" s="100">
        <v>204.9913</v>
      </c>
      <c r="H29" s="104">
        <v>5.2272999999999996</v>
      </c>
      <c r="I29" s="96"/>
      <c r="J29" s="97"/>
      <c r="K29" s="107">
        <v>2.9195000000000002</v>
      </c>
    </row>
    <row r="30" spans="1:11" x14ac:dyDescent="0.25">
      <c r="A30" s="49">
        <f t="shared" si="0"/>
        <v>41783</v>
      </c>
      <c r="B30" s="50"/>
      <c r="C30" s="41"/>
      <c r="D30" s="41"/>
      <c r="E30" s="41"/>
      <c r="F30" s="51"/>
      <c r="G30" s="100">
        <v>204.08920000000001</v>
      </c>
      <c r="H30" s="104">
        <v>5.5347999999999997</v>
      </c>
      <c r="I30" s="96"/>
      <c r="J30" s="97"/>
      <c r="K30" s="107">
        <v>2.8715000000000002</v>
      </c>
    </row>
    <row r="31" spans="1:11" x14ac:dyDescent="0.25">
      <c r="A31" s="49">
        <f t="shared" si="0"/>
        <v>41784</v>
      </c>
      <c r="B31" s="50"/>
      <c r="C31" s="41"/>
      <c r="D31" s="41"/>
      <c r="E31" s="41"/>
      <c r="F31" s="51"/>
      <c r="G31" s="100">
        <v>204.12880000000001</v>
      </c>
      <c r="H31" s="104">
        <v>5.8882000000000003</v>
      </c>
      <c r="I31" s="96"/>
      <c r="J31" s="97"/>
      <c r="K31" s="107">
        <v>3.3340999999999998</v>
      </c>
    </row>
    <row r="32" spans="1:11" x14ac:dyDescent="0.25">
      <c r="A32" s="49">
        <f t="shared" si="0"/>
        <v>41785</v>
      </c>
      <c r="B32" s="50"/>
      <c r="C32" s="41"/>
      <c r="D32" s="41"/>
      <c r="E32" s="41"/>
      <c r="F32" s="51"/>
      <c r="G32" s="100">
        <v>205.06960000000001</v>
      </c>
      <c r="H32" s="104">
        <v>7.0585000000000004</v>
      </c>
      <c r="I32" s="96"/>
      <c r="J32" s="97"/>
      <c r="K32" s="107">
        <v>3.2799</v>
      </c>
    </row>
    <row r="33" spans="1:11" x14ac:dyDescent="0.25">
      <c r="A33" s="49">
        <f t="shared" si="0"/>
        <v>41786</v>
      </c>
      <c r="B33" s="50"/>
      <c r="C33" s="41"/>
      <c r="D33" s="41"/>
      <c r="E33" s="41"/>
      <c r="F33" s="51"/>
      <c r="G33" s="100">
        <v>204.84379999999999</v>
      </c>
      <c r="H33" s="104">
        <v>7.6</v>
      </c>
      <c r="I33" s="96"/>
      <c r="J33" s="97"/>
      <c r="K33" s="107">
        <v>2.7145999999999999</v>
      </c>
    </row>
    <row r="34" spans="1:11" x14ac:dyDescent="0.25">
      <c r="A34" s="49">
        <f t="shared" si="0"/>
        <v>41787</v>
      </c>
      <c r="B34" s="50"/>
      <c r="C34" s="41"/>
      <c r="D34" s="41"/>
      <c r="E34" s="41"/>
      <c r="F34" s="51"/>
      <c r="G34" s="100">
        <v>204.13839999999999</v>
      </c>
      <c r="H34" s="104">
        <v>9.1190999999999995</v>
      </c>
      <c r="I34" s="96"/>
      <c r="J34" s="97"/>
      <c r="K34" s="107">
        <v>2.8881000000000001</v>
      </c>
    </row>
    <row r="35" spans="1:11" x14ac:dyDescent="0.25">
      <c r="A35" s="49">
        <f t="shared" si="0"/>
        <v>41788</v>
      </c>
      <c r="B35" s="50"/>
      <c r="C35" s="41"/>
      <c r="D35" s="41"/>
      <c r="E35" s="41"/>
      <c r="F35" s="51"/>
      <c r="G35" s="100">
        <v>204.63839999999999</v>
      </c>
      <c r="H35" s="104">
        <v>9.4633000000000003</v>
      </c>
      <c r="I35" s="96"/>
      <c r="J35" s="97"/>
      <c r="K35" s="107">
        <v>2.4704999999999999</v>
      </c>
    </row>
    <row r="36" spans="1:11" x14ac:dyDescent="0.25">
      <c r="A36" s="49">
        <f t="shared" si="0"/>
        <v>41789</v>
      </c>
      <c r="B36" s="50"/>
      <c r="C36" s="41"/>
      <c r="D36" s="41"/>
      <c r="E36" s="41"/>
      <c r="F36" s="51"/>
      <c r="G36" s="100">
        <v>204.29339999999999</v>
      </c>
      <c r="H36" s="104">
        <v>9.2155000000000005</v>
      </c>
      <c r="I36" s="96"/>
      <c r="J36" s="97"/>
      <c r="K36" s="107">
        <v>8.5199999999999998E-2</v>
      </c>
    </row>
    <row r="37" spans="1:11" ht="15.75" thickBot="1" x14ac:dyDescent="0.3">
      <c r="A37" s="52">
        <f t="shared" si="0"/>
        <v>41790</v>
      </c>
      <c r="B37" s="73"/>
      <c r="C37" s="74"/>
      <c r="D37" s="74"/>
      <c r="E37" s="74"/>
      <c r="F37" s="75"/>
      <c r="G37" s="101">
        <v>205.06389999999999</v>
      </c>
      <c r="H37" s="105">
        <v>9.5780999999999992</v>
      </c>
      <c r="I37" s="98"/>
      <c r="J37" s="99"/>
      <c r="K37" s="108">
        <v>9.4100000000000003E-2</v>
      </c>
    </row>
    <row r="38" spans="1:1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56" t="s">
        <v>21</v>
      </c>
      <c r="B39" s="18"/>
      <c r="C39" s="57"/>
      <c r="D39" s="57"/>
      <c r="E39" s="57"/>
      <c r="F39" s="57"/>
      <c r="G39" s="57">
        <f>+MAX(G7:G37)</f>
        <v>205.72130000000001</v>
      </c>
      <c r="H39" s="57">
        <f>+MAX(H7:H37)</f>
        <v>9.5780999999999992</v>
      </c>
      <c r="I39" s="57"/>
      <c r="J39" s="57"/>
      <c r="K39" s="57">
        <f>+MAX(K7:K37)</f>
        <v>29.844000000000001</v>
      </c>
    </row>
    <row r="40" spans="1:11" x14ac:dyDescent="0.25">
      <c r="A40" s="15"/>
      <c r="B40" s="16"/>
      <c r="C40" s="16"/>
      <c r="D40" s="16"/>
      <c r="E40" s="16"/>
      <c r="F40" s="16"/>
      <c r="G40" s="16"/>
      <c r="H40" s="16"/>
      <c r="I40" s="16"/>
      <c r="J40" s="16"/>
      <c r="K40" s="16"/>
    </row>
    <row r="41" spans="1:11" ht="15" customHeight="1" x14ac:dyDescent="0.25">
      <c r="A41" s="17" t="s">
        <v>23</v>
      </c>
      <c r="B41" s="206"/>
      <c r="C41" s="207"/>
      <c r="D41" s="207"/>
      <c r="E41" s="207"/>
      <c r="F41" s="207"/>
      <c r="G41" s="207"/>
      <c r="H41" s="207"/>
      <c r="I41" s="207"/>
      <c r="J41" s="207"/>
      <c r="K41" s="208"/>
    </row>
    <row r="42" spans="1:11" x14ac:dyDescent="0.25">
      <c r="A42" s="15"/>
      <c r="B42" s="209"/>
      <c r="C42" s="210"/>
      <c r="D42" s="210"/>
      <c r="E42" s="210"/>
      <c r="F42" s="210"/>
      <c r="G42" s="210"/>
      <c r="H42" s="210"/>
      <c r="I42" s="210"/>
      <c r="J42" s="210"/>
      <c r="K42" s="211"/>
    </row>
    <row r="43" spans="1:11" x14ac:dyDescent="0.25">
      <c r="A43" s="15"/>
      <c r="B43" s="209"/>
      <c r="C43" s="210"/>
      <c r="D43" s="210"/>
      <c r="E43" s="210"/>
      <c r="F43" s="210"/>
      <c r="G43" s="210"/>
      <c r="H43" s="210"/>
      <c r="I43" s="210"/>
      <c r="J43" s="210"/>
      <c r="K43" s="211"/>
    </row>
    <row r="44" spans="1:11" x14ac:dyDescent="0.25">
      <c r="A44" s="15"/>
      <c r="B44" s="209"/>
      <c r="C44" s="210"/>
      <c r="D44" s="210"/>
      <c r="E44" s="210"/>
      <c r="F44" s="210"/>
      <c r="G44" s="210"/>
      <c r="H44" s="210"/>
      <c r="I44" s="210"/>
      <c r="J44" s="210"/>
      <c r="K44" s="211"/>
    </row>
    <row r="45" spans="1:11" x14ac:dyDescent="0.25">
      <c r="A45" s="15"/>
      <c r="B45" s="212"/>
      <c r="C45" s="213"/>
      <c r="D45" s="213"/>
      <c r="E45" s="213"/>
      <c r="F45" s="213"/>
      <c r="G45" s="213"/>
      <c r="H45" s="213"/>
      <c r="I45" s="213"/>
      <c r="J45" s="213"/>
      <c r="K45" s="214"/>
    </row>
  </sheetData>
  <protectedRanges>
    <protectedRange sqref="A2:B4" name="Rango1"/>
    <protectedRange sqref="C4:K4" name="Rango1_1"/>
    <protectedRange sqref="C2:K2" name="Rango1_1_1"/>
    <protectedRange sqref="C3:L3" name="Rango1_2"/>
  </protectedRanges>
  <mergeCells count="7">
    <mergeCell ref="B41:K45"/>
    <mergeCell ref="A1:K1"/>
    <mergeCell ref="A2:B2"/>
    <mergeCell ref="C2:K2"/>
    <mergeCell ref="A3:B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ignoredErrors>
    <ignoredError sqref="A8:A9 A10:A37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showGridLines="0" view="pageBreakPreview" topLeftCell="A10" zoomScale="60" zoomScaleNormal="100" workbookViewId="0">
      <selection activeCell="N17" sqref="N17"/>
    </sheetView>
  </sheetViews>
  <sheetFormatPr baseColWidth="10" defaultRowHeight="15" x14ac:dyDescent="0.25"/>
  <sheetData>
    <row r="1" spans="1:14" ht="32.25" customHeight="1" x14ac:dyDescent="0.25">
      <c r="A1" s="228" t="s">
        <v>29</v>
      </c>
      <c r="B1" s="229"/>
      <c r="C1" s="229"/>
      <c r="D1" s="229"/>
      <c r="E1" s="229"/>
      <c r="F1" s="229"/>
      <c r="G1" s="229"/>
      <c r="H1" s="229"/>
      <c r="I1" s="229"/>
      <c r="J1" s="229"/>
      <c r="K1" s="230"/>
    </row>
    <row r="2" spans="1:14" x14ac:dyDescent="0.25">
      <c r="A2" s="204" t="s">
        <v>1</v>
      </c>
      <c r="B2" s="218"/>
      <c r="C2" s="205" t="s">
        <v>27</v>
      </c>
      <c r="D2" s="205"/>
      <c r="E2" s="205"/>
      <c r="F2" s="205"/>
      <c r="G2" s="205"/>
      <c r="H2" s="205"/>
      <c r="I2" s="205"/>
      <c r="J2" s="205"/>
      <c r="K2" s="205"/>
    </row>
    <row r="3" spans="1:14" x14ac:dyDescent="0.25">
      <c r="A3" s="204" t="s">
        <v>2</v>
      </c>
      <c r="B3" s="218"/>
      <c r="C3" s="205" t="s">
        <v>24</v>
      </c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</row>
    <row r="4" spans="1:14" x14ac:dyDescent="0.25">
      <c r="A4" s="204" t="s">
        <v>3</v>
      </c>
      <c r="B4" s="204"/>
      <c r="C4" s="205" t="s">
        <v>4</v>
      </c>
      <c r="D4" s="205"/>
      <c r="E4" s="34"/>
      <c r="F4" s="34"/>
      <c r="G4" s="34"/>
      <c r="H4" s="34"/>
      <c r="I4" s="34"/>
      <c r="J4" s="34"/>
      <c r="K4" s="34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4" ht="39" thickBot="1" x14ac:dyDescent="0.3">
      <c r="A6" s="58" t="s">
        <v>5</v>
      </c>
      <c r="B6" s="59" t="s">
        <v>6</v>
      </c>
      <c r="C6" s="59" t="s">
        <v>7</v>
      </c>
      <c r="D6" s="59" t="s">
        <v>8</v>
      </c>
      <c r="E6" s="60" t="s">
        <v>9</v>
      </c>
      <c r="F6" s="59" t="s">
        <v>10</v>
      </c>
      <c r="G6" s="59" t="s">
        <v>11</v>
      </c>
      <c r="H6" s="59" t="s">
        <v>12</v>
      </c>
      <c r="I6" s="59" t="s">
        <v>13</v>
      </c>
      <c r="J6" s="59" t="s">
        <v>14</v>
      </c>
      <c r="K6" s="80" t="s">
        <v>15</v>
      </c>
    </row>
    <row r="7" spans="1:14" x14ac:dyDescent="0.25">
      <c r="A7" s="45">
        <v>41760</v>
      </c>
      <c r="B7" s="46"/>
      <c r="C7" s="47"/>
      <c r="D7" s="47"/>
      <c r="E7" s="47"/>
      <c r="F7" s="48"/>
      <c r="G7" s="115">
        <v>202.9049</v>
      </c>
      <c r="H7" s="116">
        <v>4.3644999999999996</v>
      </c>
      <c r="I7" s="109"/>
      <c r="J7" s="110"/>
      <c r="K7" s="119">
        <v>7.2900000000000006E-2</v>
      </c>
    </row>
    <row r="8" spans="1:14" x14ac:dyDescent="0.25">
      <c r="A8" s="49">
        <f>+A7+1</f>
        <v>41761</v>
      </c>
      <c r="B8" s="50"/>
      <c r="C8" s="41"/>
      <c r="D8" s="41"/>
      <c r="E8" s="41"/>
      <c r="F8" s="51"/>
      <c r="G8" s="113">
        <v>202.77019999999999</v>
      </c>
      <c r="H8" s="117">
        <v>4.3920000000000003</v>
      </c>
      <c r="I8" s="111"/>
      <c r="J8" s="112"/>
      <c r="K8" s="120">
        <v>1.5100000000000001E-2</v>
      </c>
    </row>
    <row r="9" spans="1:14" x14ac:dyDescent="0.25">
      <c r="A9" s="49">
        <f>+A8+1</f>
        <v>41762</v>
      </c>
      <c r="B9" s="50"/>
      <c r="C9" s="41"/>
      <c r="D9" s="41"/>
      <c r="E9" s="41"/>
      <c r="F9" s="51"/>
      <c r="G9" s="113">
        <v>202.5693</v>
      </c>
      <c r="H9" s="117">
        <v>4.3231999999999999</v>
      </c>
      <c r="I9" s="111"/>
      <c r="J9" s="112"/>
      <c r="K9" s="120">
        <v>1.6299999999999999E-2</v>
      </c>
    </row>
    <row r="10" spans="1:14" x14ac:dyDescent="0.25">
      <c r="A10" s="49">
        <f>+A9+1</f>
        <v>41763</v>
      </c>
      <c r="B10" s="50"/>
      <c r="C10" s="41"/>
      <c r="D10" s="41"/>
      <c r="E10" s="41"/>
      <c r="F10" s="51"/>
      <c r="G10" s="113">
        <v>202.75489999999999</v>
      </c>
      <c r="H10" s="117">
        <v>4.2634999999999996</v>
      </c>
      <c r="I10" s="111"/>
      <c r="J10" s="112"/>
      <c r="K10" s="120">
        <v>1.34E-2</v>
      </c>
    </row>
    <row r="11" spans="1:14" x14ac:dyDescent="0.25">
      <c r="A11" s="49">
        <f t="shared" ref="A11:A37" si="0">+A10+1</f>
        <v>41764</v>
      </c>
      <c r="B11" s="50"/>
      <c r="C11" s="41"/>
      <c r="D11" s="41"/>
      <c r="E11" s="41"/>
      <c r="F11" s="51"/>
      <c r="G11" s="113">
        <v>202.70699999999999</v>
      </c>
      <c r="H11" s="117">
        <v>4.2405999999999997</v>
      </c>
      <c r="I11" s="111"/>
      <c r="J11" s="112"/>
      <c r="K11" s="120">
        <v>8.5800000000000001E-2</v>
      </c>
    </row>
    <row r="12" spans="1:14" x14ac:dyDescent="0.25">
      <c r="A12" s="49">
        <f t="shared" si="0"/>
        <v>41765</v>
      </c>
      <c r="B12" s="50"/>
      <c r="C12" s="41"/>
      <c r="D12" s="41"/>
      <c r="E12" s="41"/>
      <c r="F12" s="51"/>
      <c r="G12" s="113">
        <v>202.66650000000001</v>
      </c>
      <c r="H12" s="117">
        <v>4.1349999999999998</v>
      </c>
      <c r="I12" s="111"/>
      <c r="J12" s="112"/>
      <c r="K12" s="120">
        <v>0.1075</v>
      </c>
    </row>
    <row r="13" spans="1:14" x14ac:dyDescent="0.25">
      <c r="A13" s="49">
        <f t="shared" si="0"/>
        <v>41766</v>
      </c>
      <c r="B13" s="50"/>
      <c r="C13" s="41"/>
      <c r="D13" s="41"/>
      <c r="E13" s="41"/>
      <c r="F13" s="51"/>
      <c r="G13" s="113">
        <v>203.01439999999999</v>
      </c>
      <c r="H13" s="117">
        <v>4.1395999999999997</v>
      </c>
      <c r="I13" s="111"/>
      <c r="J13" s="112"/>
      <c r="K13" s="120">
        <v>0.1384</v>
      </c>
    </row>
    <row r="14" spans="1:14" x14ac:dyDescent="0.25">
      <c r="A14" s="49">
        <f t="shared" si="0"/>
        <v>41767</v>
      </c>
      <c r="B14" s="50"/>
      <c r="C14" s="41"/>
      <c r="D14" s="41"/>
      <c r="E14" s="41"/>
      <c r="F14" s="51"/>
      <c r="G14" s="113">
        <v>202.6508</v>
      </c>
      <c r="H14" s="117">
        <v>3.9698000000000002</v>
      </c>
      <c r="I14" s="111"/>
      <c r="J14" s="112"/>
      <c r="K14" s="120">
        <v>0.1883</v>
      </c>
    </row>
    <row r="15" spans="1:14" x14ac:dyDescent="0.25">
      <c r="A15" s="49">
        <f t="shared" si="0"/>
        <v>41768</v>
      </c>
      <c r="B15" s="50"/>
      <c r="C15" s="41"/>
      <c r="D15" s="41"/>
      <c r="E15" s="41"/>
      <c r="F15" s="51"/>
      <c r="G15" s="113">
        <v>203.18610000000001</v>
      </c>
      <c r="H15" s="117">
        <v>3.9927999999999999</v>
      </c>
      <c r="I15" s="111"/>
      <c r="J15" s="112"/>
      <c r="K15" s="120">
        <v>1.49E-2</v>
      </c>
    </row>
    <row r="16" spans="1:14" x14ac:dyDescent="0.25">
      <c r="A16" s="49">
        <f t="shared" si="0"/>
        <v>41769</v>
      </c>
      <c r="B16" s="50"/>
      <c r="C16" s="41"/>
      <c r="D16" s="41"/>
      <c r="E16" s="41"/>
      <c r="F16" s="51"/>
      <c r="G16" s="113">
        <v>202.89230000000001</v>
      </c>
      <c r="H16" s="117">
        <v>3.9605999999999999</v>
      </c>
      <c r="I16" s="111"/>
      <c r="J16" s="112"/>
      <c r="K16" s="120">
        <v>1.4500000000000001E-2</v>
      </c>
    </row>
    <row r="17" spans="1:11" x14ac:dyDescent="0.25">
      <c r="A17" s="49">
        <f t="shared" si="0"/>
        <v>41770</v>
      </c>
      <c r="B17" s="50"/>
      <c r="C17" s="41"/>
      <c r="D17" s="41"/>
      <c r="E17" s="41"/>
      <c r="F17" s="51"/>
      <c r="G17" s="113">
        <v>202.60230000000001</v>
      </c>
      <c r="H17" s="117">
        <v>3.9561000000000002</v>
      </c>
      <c r="I17" s="111"/>
      <c r="J17" s="112"/>
      <c r="K17" s="120">
        <v>5.7000000000000002E-2</v>
      </c>
    </row>
    <row r="18" spans="1:11" x14ac:dyDescent="0.25">
      <c r="A18" s="49">
        <f t="shared" si="0"/>
        <v>41771</v>
      </c>
      <c r="B18" s="50"/>
      <c r="C18" s="41"/>
      <c r="D18" s="41"/>
      <c r="E18" s="41"/>
      <c r="F18" s="51"/>
      <c r="G18" s="113">
        <v>202.9796</v>
      </c>
      <c r="H18" s="117">
        <v>3.9148000000000001</v>
      </c>
      <c r="I18" s="111"/>
      <c r="J18" s="112"/>
      <c r="K18" s="120">
        <v>0.87419999999999998</v>
      </c>
    </row>
    <row r="19" spans="1:11" x14ac:dyDescent="0.25">
      <c r="A19" s="49">
        <f t="shared" si="0"/>
        <v>41772</v>
      </c>
      <c r="B19" s="50"/>
      <c r="C19" s="41"/>
      <c r="D19" s="41"/>
      <c r="E19" s="41"/>
      <c r="F19" s="51"/>
      <c r="G19" s="113">
        <v>202.98929999999999</v>
      </c>
      <c r="H19" s="117">
        <v>4.6765999999999996</v>
      </c>
      <c r="I19" s="111"/>
      <c r="J19" s="112"/>
      <c r="K19" s="120">
        <v>1.09E-2</v>
      </c>
    </row>
    <row r="20" spans="1:11" x14ac:dyDescent="0.25">
      <c r="A20" s="49">
        <f t="shared" si="0"/>
        <v>41773</v>
      </c>
      <c r="B20" s="50"/>
      <c r="C20" s="41"/>
      <c r="D20" s="41"/>
      <c r="E20" s="41"/>
      <c r="F20" s="51"/>
      <c r="G20" s="113">
        <v>203.06460000000001</v>
      </c>
      <c r="H20" s="117">
        <v>4.5388999999999999</v>
      </c>
      <c r="I20" s="111"/>
      <c r="J20" s="112"/>
      <c r="K20" s="120">
        <v>1.15E-2</v>
      </c>
    </row>
    <row r="21" spans="1:11" x14ac:dyDescent="0.25">
      <c r="A21" s="49">
        <f t="shared" si="0"/>
        <v>41774</v>
      </c>
      <c r="B21" s="50"/>
      <c r="C21" s="41"/>
      <c r="D21" s="41"/>
      <c r="E21" s="41"/>
      <c r="F21" s="51"/>
      <c r="G21" s="113">
        <v>202.91030000000001</v>
      </c>
      <c r="H21" s="117">
        <v>3.8780000000000001</v>
      </c>
      <c r="I21" s="111"/>
      <c r="J21" s="112"/>
      <c r="K21" s="120">
        <v>1.4E-2</v>
      </c>
    </row>
    <row r="22" spans="1:11" x14ac:dyDescent="0.25">
      <c r="A22" s="49">
        <f t="shared" si="0"/>
        <v>41775</v>
      </c>
      <c r="B22" s="50"/>
      <c r="C22" s="41"/>
      <c r="D22" s="41"/>
      <c r="E22" s="41"/>
      <c r="F22" s="51"/>
      <c r="G22" s="113">
        <v>202.88630000000001</v>
      </c>
      <c r="H22" s="117">
        <v>3.7816999999999998</v>
      </c>
      <c r="I22" s="111"/>
      <c r="J22" s="112"/>
      <c r="K22" s="120">
        <v>2.7900000000000001E-2</v>
      </c>
    </row>
    <row r="23" spans="1:11" x14ac:dyDescent="0.25">
      <c r="A23" s="49">
        <f t="shared" si="0"/>
        <v>41776</v>
      </c>
      <c r="B23" s="50"/>
      <c r="C23" s="41"/>
      <c r="D23" s="41"/>
      <c r="E23" s="41"/>
      <c r="F23" s="51"/>
      <c r="G23" s="113">
        <v>203.0547</v>
      </c>
      <c r="H23" s="117">
        <v>4.2267999999999999</v>
      </c>
      <c r="I23" s="111"/>
      <c r="J23" s="112"/>
      <c r="K23" s="120">
        <v>0.26129999999999998</v>
      </c>
    </row>
    <row r="24" spans="1:11" x14ac:dyDescent="0.25">
      <c r="A24" s="49">
        <f t="shared" si="0"/>
        <v>41777</v>
      </c>
      <c r="B24" s="50"/>
      <c r="C24" s="41"/>
      <c r="D24" s="41"/>
      <c r="E24" s="41"/>
      <c r="F24" s="51"/>
      <c r="G24" s="113">
        <v>203.089</v>
      </c>
      <c r="H24" s="117">
        <v>3.5842999999999998</v>
      </c>
      <c r="I24" s="111"/>
      <c r="J24" s="112"/>
      <c r="K24" s="120">
        <v>0.55110000000000003</v>
      </c>
    </row>
    <row r="25" spans="1:11" x14ac:dyDescent="0.25">
      <c r="A25" s="49">
        <f t="shared" si="0"/>
        <v>41778</v>
      </c>
      <c r="B25" s="50"/>
      <c r="C25" s="41"/>
      <c r="D25" s="41"/>
      <c r="E25" s="41"/>
      <c r="F25" s="51"/>
      <c r="G25" s="113">
        <v>202.96250000000001</v>
      </c>
      <c r="H25" s="117">
        <v>3.4375</v>
      </c>
      <c r="I25" s="111"/>
      <c r="J25" s="112"/>
      <c r="K25" s="120">
        <v>0.42699999999999999</v>
      </c>
    </row>
    <row r="26" spans="1:11" x14ac:dyDescent="0.25">
      <c r="A26" s="49">
        <f t="shared" si="0"/>
        <v>41779</v>
      </c>
      <c r="B26" s="50"/>
      <c r="C26" s="41"/>
      <c r="D26" s="41"/>
      <c r="E26" s="41"/>
      <c r="F26" s="51"/>
      <c r="G26" s="113">
        <v>203.101</v>
      </c>
      <c r="H26" s="117">
        <v>3.387</v>
      </c>
      <c r="I26" s="111"/>
      <c r="J26" s="112"/>
      <c r="K26" s="120">
        <v>0.4667</v>
      </c>
    </row>
    <row r="27" spans="1:11" x14ac:dyDescent="0.25">
      <c r="A27" s="49">
        <f t="shared" si="0"/>
        <v>41780</v>
      </c>
      <c r="B27" s="50"/>
      <c r="C27" s="41"/>
      <c r="D27" s="41"/>
      <c r="E27" s="41"/>
      <c r="F27" s="51"/>
      <c r="G27" s="113">
        <v>203.14709999999999</v>
      </c>
      <c r="H27" s="117">
        <v>3.5291999999999999</v>
      </c>
      <c r="I27" s="111"/>
      <c r="J27" s="112"/>
      <c r="K27" s="120">
        <v>0.55659999999999998</v>
      </c>
    </row>
    <row r="28" spans="1:11" x14ac:dyDescent="0.25">
      <c r="A28" s="49">
        <f t="shared" si="0"/>
        <v>41781</v>
      </c>
      <c r="B28" s="50"/>
      <c r="C28" s="41"/>
      <c r="D28" s="41"/>
      <c r="E28" s="41"/>
      <c r="F28" s="51"/>
      <c r="G28" s="113">
        <v>202.96719999999999</v>
      </c>
      <c r="H28" s="117">
        <v>3.5384000000000002</v>
      </c>
      <c r="I28" s="111"/>
      <c r="J28" s="112"/>
      <c r="K28" s="120">
        <v>0.62709999999999999</v>
      </c>
    </row>
    <row r="29" spans="1:11" x14ac:dyDescent="0.25">
      <c r="A29" s="49">
        <f t="shared" si="0"/>
        <v>41782</v>
      </c>
      <c r="B29" s="50"/>
      <c r="C29" s="41"/>
      <c r="D29" s="41"/>
      <c r="E29" s="41"/>
      <c r="F29" s="51"/>
      <c r="G29" s="113">
        <v>202.9057</v>
      </c>
      <c r="H29" s="117">
        <v>3.5750999999999999</v>
      </c>
      <c r="I29" s="111"/>
      <c r="J29" s="112"/>
      <c r="K29" s="120">
        <v>0.4073</v>
      </c>
    </row>
    <row r="30" spans="1:11" x14ac:dyDescent="0.25">
      <c r="A30" s="49">
        <f t="shared" si="0"/>
        <v>41783</v>
      </c>
      <c r="B30" s="50"/>
      <c r="C30" s="41"/>
      <c r="D30" s="41"/>
      <c r="E30" s="41"/>
      <c r="F30" s="51"/>
      <c r="G30" s="113">
        <v>202.81110000000001</v>
      </c>
      <c r="H30" s="117">
        <v>3.4603999999999999</v>
      </c>
      <c r="I30" s="111"/>
      <c r="J30" s="112"/>
      <c r="K30" s="120">
        <v>0.45190000000000002</v>
      </c>
    </row>
    <row r="31" spans="1:11" x14ac:dyDescent="0.25">
      <c r="A31" s="49">
        <f t="shared" si="0"/>
        <v>41784</v>
      </c>
      <c r="B31" s="50"/>
      <c r="C31" s="41"/>
      <c r="D31" s="41"/>
      <c r="E31" s="41"/>
      <c r="F31" s="51"/>
      <c r="G31" s="113">
        <v>202.76439999999999</v>
      </c>
      <c r="H31" s="117">
        <v>3.4512</v>
      </c>
      <c r="I31" s="111"/>
      <c r="J31" s="112"/>
      <c r="K31" s="120">
        <v>0.54700000000000004</v>
      </c>
    </row>
    <row r="32" spans="1:11" x14ac:dyDescent="0.25">
      <c r="A32" s="49">
        <f t="shared" si="0"/>
        <v>41785</v>
      </c>
      <c r="B32" s="50"/>
      <c r="C32" s="41"/>
      <c r="D32" s="41"/>
      <c r="E32" s="41"/>
      <c r="F32" s="51"/>
      <c r="G32" s="113">
        <v>202.4436</v>
      </c>
      <c r="H32" s="117">
        <v>3.4237000000000002</v>
      </c>
      <c r="I32" s="111"/>
      <c r="J32" s="112"/>
      <c r="K32" s="120">
        <v>1.54E-2</v>
      </c>
    </row>
    <row r="33" spans="1:11" x14ac:dyDescent="0.25">
      <c r="A33" s="49">
        <f t="shared" si="0"/>
        <v>41786</v>
      </c>
      <c r="B33" s="50"/>
      <c r="C33" s="41"/>
      <c r="D33" s="41"/>
      <c r="E33" s="41"/>
      <c r="F33" s="51"/>
      <c r="G33" s="113">
        <v>202.84620000000001</v>
      </c>
      <c r="H33" s="117">
        <v>3.4971000000000001</v>
      </c>
      <c r="I33" s="111"/>
      <c r="J33" s="112"/>
      <c r="K33" s="120">
        <v>0.60780000000000001</v>
      </c>
    </row>
    <row r="34" spans="1:11" x14ac:dyDescent="0.25">
      <c r="A34" s="49">
        <f t="shared" si="0"/>
        <v>41787</v>
      </c>
      <c r="B34" s="50"/>
      <c r="C34" s="41"/>
      <c r="D34" s="41"/>
      <c r="E34" s="41"/>
      <c r="F34" s="51"/>
      <c r="G34" s="113">
        <v>202.91239999999999</v>
      </c>
      <c r="H34" s="117">
        <v>4.4837999999999996</v>
      </c>
      <c r="I34" s="111"/>
      <c r="J34" s="112"/>
      <c r="K34" s="120">
        <v>0.65990000000000004</v>
      </c>
    </row>
    <row r="35" spans="1:11" x14ac:dyDescent="0.25">
      <c r="A35" s="49">
        <f t="shared" si="0"/>
        <v>41788</v>
      </c>
      <c r="B35" s="50"/>
      <c r="C35" s="41"/>
      <c r="D35" s="41"/>
      <c r="E35" s="41"/>
      <c r="F35" s="51"/>
      <c r="G35" s="113">
        <v>202.749</v>
      </c>
      <c r="H35" s="117">
        <v>4.8601999999999999</v>
      </c>
      <c r="I35" s="111"/>
      <c r="J35" s="112"/>
      <c r="K35" s="120">
        <v>1.67E-2</v>
      </c>
    </row>
    <row r="36" spans="1:11" x14ac:dyDescent="0.25">
      <c r="A36" s="49">
        <f t="shared" si="0"/>
        <v>41789</v>
      </c>
      <c r="B36" s="50"/>
      <c r="C36" s="41"/>
      <c r="D36" s="41"/>
      <c r="E36" s="41"/>
      <c r="F36" s="51"/>
      <c r="G36" s="113">
        <v>202.76159999999999</v>
      </c>
      <c r="H36" s="117">
        <v>5.3512000000000004</v>
      </c>
      <c r="I36" s="111"/>
      <c r="J36" s="112"/>
      <c r="K36" s="120">
        <v>1.9300000000000001E-2</v>
      </c>
    </row>
    <row r="37" spans="1:11" ht="15.75" thickBot="1" x14ac:dyDescent="0.3">
      <c r="A37" s="52">
        <f t="shared" si="0"/>
        <v>41790</v>
      </c>
      <c r="B37" s="53"/>
      <c r="C37" s="54"/>
      <c r="D37" s="54"/>
      <c r="E37" s="54"/>
      <c r="F37" s="55"/>
      <c r="G37" s="114">
        <v>202.6044</v>
      </c>
      <c r="H37" s="118">
        <v>5.6403999999999996</v>
      </c>
      <c r="I37" s="53"/>
      <c r="J37" s="91"/>
      <c r="K37" s="121">
        <v>1.78E-2</v>
      </c>
    </row>
    <row r="38" spans="1:1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56" t="s">
        <v>19</v>
      </c>
      <c r="B39" s="18"/>
      <c r="C39" s="57"/>
      <c r="D39" s="57"/>
      <c r="E39" s="57"/>
      <c r="F39" s="57"/>
      <c r="G39" s="57">
        <f>+MIN(G7:G37)</f>
        <v>202.4436</v>
      </c>
      <c r="H39" s="57">
        <f>+MIN(H7:H37)</f>
        <v>3.387</v>
      </c>
      <c r="I39" s="57"/>
      <c r="J39" s="57"/>
      <c r="K39" s="57">
        <f>+MIN(K7:K37)</f>
        <v>1.09E-2</v>
      </c>
    </row>
    <row r="40" spans="1:11" x14ac:dyDescent="0.25">
      <c r="A40" s="15"/>
      <c r="B40" s="16"/>
      <c r="C40" s="16"/>
      <c r="D40" s="16"/>
      <c r="E40" s="16"/>
      <c r="F40" s="16"/>
      <c r="G40" s="16"/>
      <c r="H40" s="16"/>
      <c r="I40" s="16"/>
      <c r="J40" s="16"/>
      <c r="K40" s="16"/>
    </row>
    <row r="41" spans="1:11" x14ac:dyDescent="0.25">
      <c r="A41" s="17" t="s">
        <v>23</v>
      </c>
      <c r="B41" s="219"/>
      <c r="C41" s="220"/>
      <c r="D41" s="220"/>
      <c r="E41" s="220"/>
      <c r="F41" s="220"/>
      <c r="G41" s="220"/>
      <c r="H41" s="220"/>
      <c r="I41" s="220"/>
      <c r="J41" s="220"/>
      <c r="K41" s="221"/>
    </row>
    <row r="42" spans="1:11" x14ac:dyDescent="0.25">
      <c r="A42" s="15"/>
      <c r="B42" s="222"/>
      <c r="C42" s="223"/>
      <c r="D42" s="223"/>
      <c r="E42" s="223"/>
      <c r="F42" s="223"/>
      <c r="G42" s="223"/>
      <c r="H42" s="223"/>
      <c r="I42" s="223"/>
      <c r="J42" s="223"/>
      <c r="K42" s="224"/>
    </row>
    <row r="43" spans="1:11" x14ac:dyDescent="0.25">
      <c r="A43" s="15"/>
      <c r="B43" s="222"/>
      <c r="C43" s="223"/>
      <c r="D43" s="223"/>
      <c r="E43" s="223"/>
      <c r="F43" s="223"/>
      <c r="G43" s="223"/>
      <c r="H43" s="223"/>
      <c r="I43" s="223"/>
      <c r="J43" s="223"/>
      <c r="K43" s="224"/>
    </row>
    <row r="44" spans="1:11" x14ac:dyDescent="0.25">
      <c r="A44" s="15"/>
      <c r="B44" s="222"/>
      <c r="C44" s="223"/>
      <c r="D44" s="223"/>
      <c r="E44" s="223"/>
      <c r="F44" s="223"/>
      <c r="G44" s="223"/>
      <c r="H44" s="223"/>
      <c r="I44" s="223"/>
      <c r="J44" s="223"/>
      <c r="K44" s="224"/>
    </row>
    <row r="45" spans="1:11" x14ac:dyDescent="0.25">
      <c r="A45" s="15"/>
      <c r="B45" s="225"/>
      <c r="C45" s="226"/>
      <c r="D45" s="226"/>
      <c r="E45" s="226"/>
      <c r="F45" s="226"/>
      <c r="G45" s="226"/>
      <c r="H45" s="226"/>
      <c r="I45" s="226"/>
      <c r="J45" s="226"/>
      <c r="K45" s="227"/>
    </row>
  </sheetData>
  <protectedRanges>
    <protectedRange sqref="A2:B4" name="Rango1"/>
    <protectedRange sqref="C4:K4" name="Rango1_1"/>
    <protectedRange sqref="C2:K2" name="Rango1_1_1"/>
    <protectedRange sqref="C3:L3" name="Rango1_2"/>
  </protectedRanges>
  <mergeCells count="8">
    <mergeCell ref="B41:K45"/>
    <mergeCell ref="C3:N3"/>
    <mergeCell ref="A1:K1"/>
    <mergeCell ref="A2:B2"/>
    <mergeCell ref="C2:K2"/>
    <mergeCell ref="A3:B3"/>
    <mergeCell ref="A4:B4"/>
    <mergeCell ref="C4:D4"/>
  </mergeCells>
  <dataValidations disablePrompts="1"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colBreaks count="1" manualBreakCount="1">
    <brk id="11" max="1048575" man="1"/>
  </colBreaks>
  <ignoredErrors>
    <ignoredError sqref="A8:A37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showGridLines="0" view="pageBreakPreview" topLeftCell="A16" zoomScale="60" zoomScaleNormal="100" workbookViewId="0">
      <selection activeCell="M22" sqref="M22"/>
    </sheetView>
  </sheetViews>
  <sheetFormatPr baseColWidth="10" defaultColWidth="11.42578125" defaultRowHeight="15" x14ac:dyDescent="0.25"/>
  <cols>
    <col min="1" max="1" width="11.7109375" bestFit="1" customWidth="1"/>
    <col min="2" max="11" width="11" customWidth="1"/>
    <col min="12" max="12" width="1.42578125" customWidth="1"/>
    <col min="13" max="14" width="11" customWidth="1"/>
  </cols>
  <sheetData>
    <row r="1" spans="1:14" ht="32.25" customHeight="1" x14ac:dyDescent="0.25">
      <c r="A1" s="200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2"/>
    </row>
    <row r="2" spans="1:14" ht="7.5" customHeigh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20"/>
      <c r="N2" s="20"/>
    </row>
    <row r="3" spans="1:14" x14ac:dyDescent="0.25">
      <c r="A3" s="203" t="s">
        <v>1</v>
      </c>
      <c r="B3" s="203"/>
      <c r="C3" s="205" t="s">
        <v>27</v>
      </c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</row>
    <row r="4" spans="1:14" x14ac:dyDescent="0.25">
      <c r="A4" s="204" t="s">
        <v>2</v>
      </c>
      <c r="B4" s="203"/>
      <c r="C4" s="205" t="s">
        <v>25</v>
      </c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</row>
    <row r="5" spans="1:14" x14ac:dyDescent="0.25">
      <c r="A5" s="204" t="s">
        <v>3</v>
      </c>
      <c r="B5" s="204"/>
      <c r="C5" s="205" t="s">
        <v>4</v>
      </c>
      <c r="D5" s="205"/>
      <c r="E5" s="1"/>
      <c r="F5" s="1"/>
      <c r="G5" s="1"/>
      <c r="H5" s="1"/>
      <c r="I5" s="1"/>
      <c r="J5" s="1"/>
      <c r="K5" s="1"/>
      <c r="L5" s="1"/>
    </row>
    <row r="6" spans="1:14" ht="9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4" ht="39" thickBot="1" x14ac:dyDescent="0.3">
      <c r="A7" s="36" t="s">
        <v>5</v>
      </c>
      <c r="B7" s="2" t="s">
        <v>6</v>
      </c>
      <c r="C7" s="2" t="s">
        <v>7</v>
      </c>
      <c r="D7" s="2" t="s">
        <v>8</v>
      </c>
      <c r="E7" s="3" t="s">
        <v>9</v>
      </c>
      <c r="F7" s="2" t="s">
        <v>10</v>
      </c>
      <c r="G7" s="2" t="s">
        <v>11</v>
      </c>
      <c r="H7" s="2" t="s">
        <v>12</v>
      </c>
      <c r="I7" s="2" t="s">
        <v>13</v>
      </c>
      <c r="J7" s="2" t="s">
        <v>14</v>
      </c>
      <c r="K7" s="78" t="s">
        <v>15</v>
      </c>
      <c r="L7" s="4"/>
      <c r="M7" s="38" t="s">
        <v>16</v>
      </c>
      <c r="N7" s="39" t="s">
        <v>17</v>
      </c>
    </row>
    <row r="8" spans="1:14" x14ac:dyDescent="0.25">
      <c r="A8" s="37">
        <f>+'Caracol Criogénica'!A8</f>
        <v>41760</v>
      </c>
      <c r="B8" s="65">
        <v>95.261399999999995</v>
      </c>
      <c r="C8" s="70">
        <v>0.83520000000000005</v>
      </c>
      <c r="D8" s="70">
        <v>0.18729999999999999</v>
      </c>
      <c r="E8" s="70">
        <v>1.0225</v>
      </c>
      <c r="F8" s="70">
        <v>3.32</v>
      </c>
      <c r="G8" s="122">
        <v>254.53790000000001</v>
      </c>
      <c r="H8" s="122">
        <v>0</v>
      </c>
      <c r="I8" s="70">
        <v>38.612699999999997</v>
      </c>
      <c r="J8" s="70">
        <v>50.500599999999999</v>
      </c>
      <c r="K8" s="124">
        <v>1.14E-2</v>
      </c>
      <c r="L8" s="21"/>
      <c r="M8" s="41"/>
      <c r="N8" s="41"/>
    </row>
    <row r="9" spans="1:14" x14ac:dyDescent="0.25">
      <c r="A9" s="37">
        <f>+'Caracol Criogénica'!A9</f>
        <v>41761</v>
      </c>
      <c r="B9" s="63">
        <v>94.897800000000004</v>
      </c>
      <c r="C9" s="66">
        <v>0.94789999999999996</v>
      </c>
      <c r="D9" s="67">
        <v>0.19739999999999999</v>
      </c>
      <c r="E9" s="66">
        <v>1.1453</v>
      </c>
      <c r="F9" s="66">
        <v>3.6509999999999998</v>
      </c>
      <c r="G9" s="123">
        <v>257.14150000000001</v>
      </c>
      <c r="H9" s="123">
        <v>0</v>
      </c>
      <c r="I9" s="66">
        <v>38.602499999999999</v>
      </c>
      <c r="J9" s="67">
        <v>50.412100000000002</v>
      </c>
      <c r="K9" s="124">
        <v>4.3799999999999999E-2</v>
      </c>
      <c r="L9" s="21"/>
      <c r="M9" s="40"/>
      <c r="N9" s="40"/>
    </row>
    <row r="10" spans="1:14" x14ac:dyDescent="0.25">
      <c r="A10" s="37">
        <f>+'Caracol Criogénica'!A10</f>
        <v>41762</v>
      </c>
      <c r="B10" s="63">
        <v>95.557000000000002</v>
      </c>
      <c r="C10" s="66">
        <v>0.83679999999999999</v>
      </c>
      <c r="D10" s="67">
        <v>0.1928</v>
      </c>
      <c r="E10" s="66">
        <v>1.0297000000000001</v>
      </c>
      <c r="F10" s="66">
        <v>3.2370000000000001</v>
      </c>
      <c r="G10" s="123">
        <v>255.6627</v>
      </c>
      <c r="H10" s="123">
        <v>0</v>
      </c>
      <c r="I10" s="66">
        <v>38.436199999999999</v>
      </c>
      <c r="J10" s="67">
        <v>50.397300000000001</v>
      </c>
      <c r="K10" s="124">
        <v>5.4600000000000003E-2</v>
      </c>
      <c r="L10" s="21"/>
      <c r="M10" s="40"/>
      <c r="N10" s="40"/>
    </row>
    <row r="11" spans="1:14" x14ac:dyDescent="0.25">
      <c r="A11" s="37">
        <f>+'Caracol Criogénica'!A11</f>
        <v>41763</v>
      </c>
      <c r="B11" s="63">
        <v>94.9054</v>
      </c>
      <c r="C11" s="66">
        <v>1.0722</v>
      </c>
      <c r="D11" s="67">
        <v>0.1953</v>
      </c>
      <c r="E11" s="66">
        <v>1.2675000000000001</v>
      </c>
      <c r="F11" s="66">
        <v>3.657</v>
      </c>
      <c r="G11" s="123">
        <v>251.1671</v>
      </c>
      <c r="H11" s="123">
        <v>0</v>
      </c>
      <c r="I11" s="66">
        <v>38.466000000000001</v>
      </c>
      <c r="J11" s="67">
        <v>50.249699999999997</v>
      </c>
      <c r="K11" s="124">
        <v>3.6900000000000002E-2</v>
      </c>
      <c r="L11" s="21"/>
      <c r="M11" s="40"/>
      <c r="N11" s="40"/>
    </row>
    <row r="12" spans="1:14" x14ac:dyDescent="0.25">
      <c r="A12" s="37">
        <f>+'Caracol Criogénica'!A12</f>
        <v>41764</v>
      </c>
      <c r="B12" s="63">
        <v>95.270600000000002</v>
      </c>
      <c r="C12" s="66">
        <v>0.94420000000000004</v>
      </c>
      <c r="D12" s="67">
        <v>0.1966</v>
      </c>
      <c r="E12" s="66">
        <v>1.1408</v>
      </c>
      <c r="F12" s="66">
        <v>3.419</v>
      </c>
      <c r="G12" s="123">
        <v>254.5308</v>
      </c>
      <c r="H12" s="123">
        <v>0</v>
      </c>
      <c r="I12" s="66">
        <v>38.442599999999999</v>
      </c>
      <c r="J12" s="67">
        <v>50.324599999999997</v>
      </c>
      <c r="K12" s="124">
        <v>3.4599999999999999E-2</v>
      </c>
      <c r="L12" s="21"/>
      <c r="M12" s="40"/>
      <c r="N12" s="40"/>
    </row>
    <row r="13" spans="1:14" x14ac:dyDescent="0.25">
      <c r="A13" s="37">
        <f>+'Caracol Criogénica'!A13</f>
        <v>41765</v>
      </c>
      <c r="B13" s="63">
        <v>95.290400000000005</v>
      </c>
      <c r="C13" s="66">
        <v>1.0195000000000001</v>
      </c>
      <c r="D13" s="67">
        <v>0.1875</v>
      </c>
      <c r="E13" s="66">
        <v>1.2070000000000001</v>
      </c>
      <c r="F13" s="66">
        <v>3.294</v>
      </c>
      <c r="G13" s="123">
        <v>253.30279999999999</v>
      </c>
      <c r="H13" s="123">
        <v>0</v>
      </c>
      <c r="I13" s="66">
        <v>38.414299999999997</v>
      </c>
      <c r="J13" s="67">
        <v>50.259900000000002</v>
      </c>
      <c r="K13" s="124">
        <v>1.44E-2</v>
      </c>
      <c r="L13" s="21"/>
      <c r="M13" s="40"/>
      <c r="N13" s="40"/>
    </row>
    <row r="14" spans="1:14" x14ac:dyDescent="0.25">
      <c r="A14" s="37">
        <f>+'Caracol Criogénica'!A14</f>
        <v>41766</v>
      </c>
      <c r="B14" s="63">
        <v>95.54</v>
      </c>
      <c r="C14" s="66">
        <v>0.98829999999999996</v>
      </c>
      <c r="D14" s="67">
        <v>0.18690000000000001</v>
      </c>
      <c r="E14" s="66">
        <v>1.1752</v>
      </c>
      <c r="F14" s="66">
        <v>3.121</v>
      </c>
      <c r="G14" s="123">
        <v>259.37119999999999</v>
      </c>
      <c r="H14" s="123">
        <v>0</v>
      </c>
      <c r="I14" s="66">
        <v>38.341799999999999</v>
      </c>
      <c r="J14" s="67">
        <v>50.240499999999997</v>
      </c>
      <c r="K14" s="124">
        <v>3.5000000000000001E-3</v>
      </c>
      <c r="L14" s="21"/>
      <c r="M14" s="40"/>
      <c r="N14" s="40"/>
    </row>
    <row r="15" spans="1:14" x14ac:dyDescent="0.25">
      <c r="A15" s="37">
        <f>+'Caracol Criogénica'!A15</f>
        <v>41767</v>
      </c>
      <c r="B15" s="63">
        <v>95.553799999999995</v>
      </c>
      <c r="C15" s="66">
        <v>0.93489999999999995</v>
      </c>
      <c r="D15" s="66">
        <v>0.18970000000000001</v>
      </c>
      <c r="E15" s="66">
        <v>1.1246</v>
      </c>
      <c r="F15" s="66">
        <v>3.1619999999999999</v>
      </c>
      <c r="G15" s="123">
        <v>256.33409999999998</v>
      </c>
      <c r="H15" s="123">
        <v>0</v>
      </c>
      <c r="I15" s="66">
        <v>38.3688</v>
      </c>
      <c r="J15" s="67">
        <v>50.291800000000002</v>
      </c>
      <c r="K15" s="124">
        <v>1.1999999999999999E-3</v>
      </c>
      <c r="L15" s="21"/>
      <c r="M15" s="40"/>
      <c r="N15" s="40"/>
    </row>
    <row r="16" spans="1:14" x14ac:dyDescent="0.25">
      <c r="A16" s="37">
        <f>+'Caracol Criogénica'!A16</f>
        <v>41768</v>
      </c>
      <c r="B16" s="63">
        <v>95.713899999999995</v>
      </c>
      <c r="C16" s="66">
        <v>0.92679999999999996</v>
      </c>
      <c r="D16" s="66">
        <v>0.183</v>
      </c>
      <c r="E16" s="66">
        <v>1.1096999999999999</v>
      </c>
      <c r="F16" s="66">
        <v>2.9729999999999999</v>
      </c>
      <c r="G16" s="123">
        <v>254.19460000000001</v>
      </c>
      <c r="H16" s="123">
        <v>0</v>
      </c>
      <c r="I16" s="66">
        <v>38.3538</v>
      </c>
      <c r="J16" s="67">
        <v>50.291800000000002</v>
      </c>
      <c r="K16" s="124">
        <v>7.7399999999999997E-2</v>
      </c>
      <c r="L16" s="21"/>
      <c r="M16" s="40"/>
      <c r="N16" s="40"/>
    </row>
    <row r="17" spans="1:14" x14ac:dyDescent="0.25">
      <c r="A17" s="37">
        <f>+'Caracol Criogénica'!A17</f>
        <v>41769</v>
      </c>
      <c r="B17" s="63">
        <v>96.257599999999996</v>
      </c>
      <c r="C17" s="66">
        <v>0.90990000000000004</v>
      </c>
      <c r="D17" s="66">
        <v>0.182</v>
      </c>
      <c r="E17" s="66">
        <v>1.0920000000000001</v>
      </c>
      <c r="F17" s="66">
        <v>2.476</v>
      </c>
      <c r="G17" s="123">
        <v>257.57029999999997</v>
      </c>
      <c r="H17" s="123">
        <v>0</v>
      </c>
      <c r="I17" s="66">
        <v>38.197099999999999</v>
      </c>
      <c r="J17" s="67">
        <v>50.214100000000002</v>
      </c>
      <c r="K17" s="124">
        <v>0</v>
      </c>
      <c r="L17" s="21"/>
      <c r="M17" s="40"/>
      <c r="N17" s="40"/>
    </row>
    <row r="18" spans="1:14" x14ac:dyDescent="0.25">
      <c r="A18" s="37">
        <f>+'Caracol Criogénica'!A18</f>
        <v>41770</v>
      </c>
      <c r="B18" s="63">
        <v>95.846000000000004</v>
      </c>
      <c r="C18" s="66">
        <v>0.99829999999999997</v>
      </c>
      <c r="D18" s="66">
        <v>0.18279999999999999</v>
      </c>
      <c r="E18" s="66">
        <v>1.1811</v>
      </c>
      <c r="F18" s="66">
        <v>2.8079999999999998</v>
      </c>
      <c r="G18" s="123">
        <v>256.89330000000001</v>
      </c>
      <c r="H18" s="123">
        <v>0</v>
      </c>
      <c r="I18" s="66">
        <v>38.251399999999997</v>
      </c>
      <c r="J18" s="67">
        <v>50.183599999999998</v>
      </c>
      <c r="K18" s="124">
        <v>0</v>
      </c>
      <c r="L18" s="21"/>
      <c r="M18" s="40"/>
      <c r="N18" s="40"/>
    </row>
    <row r="19" spans="1:14" x14ac:dyDescent="0.25">
      <c r="A19" s="37">
        <f>+'Caracol Criogénica'!A19</f>
        <v>41771</v>
      </c>
      <c r="B19" s="63">
        <v>95.598799999999997</v>
      </c>
      <c r="C19" s="66">
        <v>0.98819999999999997</v>
      </c>
      <c r="D19" s="66">
        <v>0.18260000000000001</v>
      </c>
      <c r="E19" s="66">
        <v>1.1708000000000001</v>
      </c>
      <c r="F19" s="66">
        <v>3.0619999999999998</v>
      </c>
      <c r="G19" s="123">
        <v>256.26600000000002</v>
      </c>
      <c r="H19" s="123">
        <v>0</v>
      </c>
      <c r="I19" s="66">
        <v>38.329500000000003</v>
      </c>
      <c r="J19" s="67">
        <v>50.235399999999998</v>
      </c>
      <c r="K19" s="124">
        <v>1.9E-3</v>
      </c>
      <c r="L19" s="21"/>
      <c r="M19" s="40"/>
      <c r="N19" s="40"/>
    </row>
    <row r="20" spans="1:14" x14ac:dyDescent="0.25">
      <c r="A20" s="37">
        <f>+'Caracol Criogénica'!A20</f>
        <v>41772</v>
      </c>
      <c r="B20" s="63">
        <v>95.688299999999998</v>
      </c>
      <c r="C20" s="66">
        <v>0.93620000000000003</v>
      </c>
      <c r="D20" s="66">
        <v>0.18029999999999999</v>
      </c>
      <c r="E20" s="66">
        <v>1.1165</v>
      </c>
      <c r="F20" s="66">
        <v>3.0030000000000001</v>
      </c>
      <c r="G20" s="123">
        <v>256.00709999999998</v>
      </c>
      <c r="H20" s="123">
        <v>0</v>
      </c>
      <c r="I20" s="66">
        <v>38.3489</v>
      </c>
      <c r="J20" s="67">
        <v>50.283499999999997</v>
      </c>
      <c r="K20" s="124">
        <v>3.8E-3</v>
      </c>
      <c r="L20" s="21"/>
      <c r="M20" s="40"/>
      <c r="N20" s="40"/>
    </row>
    <row r="21" spans="1:14" x14ac:dyDescent="0.25">
      <c r="A21" s="37">
        <f>+'Caracol Criogénica'!A21</f>
        <v>41773</v>
      </c>
      <c r="B21" s="63">
        <v>95.708500000000001</v>
      </c>
      <c r="C21" s="66">
        <v>0.9446</v>
      </c>
      <c r="D21" s="66">
        <v>0.17730000000000001</v>
      </c>
      <c r="E21" s="66">
        <v>1.1218999999999999</v>
      </c>
      <c r="F21" s="66">
        <v>2.9710000000000001</v>
      </c>
      <c r="G21" s="123">
        <v>256.8014</v>
      </c>
      <c r="H21" s="123">
        <v>0</v>
      </c>
      <c r="I21" s="66">
        <v>38.342599999999997</v>
      </c>
      <c r="J21" s="67">
        <v>50.275500000000001</v>
      </c>
      <c r="K21" s="124">
        <v>9.2999999999999992E-3</v>
      </c>
      <c r="L21" s="21"/>
      <c r="M21" s="40"/>
      <c r="N21" s="40"/>
    </row>
    <row r="22" spans="1:14" x14ac:dyDescent="0.25">
      <c r="A22" s="37">
        <f>+'Caracol Criogénica'!A22</f>
        <v>41774</v>
      </c>
      <c r="B22" s="63">
        <v>95.689599999999999</v>
      </c>
      <c r="C22" s="66">
        <v>0.96889999999999998</v>
      </c>
      <c r="D22" s="66">
        <v>0.17510000000000001</v>
      </c>
      <c r="E22" s="66">
        <v>1.1439999999999999</v>
      </c>
      <c r="F22" s="66">
        <v>2.9430000000000001</v>
      </c>
      <c r="G22" s="123">
        <v>257.07209999999998</v>
      </c>
      <c r="H22" s="123">
        <v>0</v>
      </c>
      <c r="I22" s="66">
        <v>38.345599999999997</v>
      </c>
      <c r="J22" s="67">
        <v>50.259500000000003</v>
      </c>
      <c r="K22" s="124">
        <v>2.0999999999999999E-3</v>
      </c>
      <c r="L22" s="21"/>
      <c r="M22" s="40"/>
      <c r="N22" s="40"/>
    </row>
    <row r="23" spans="1:14" x14ac:dyDescent="0.25">
      <c r="A23" s="37">
        <f>+'Caracol Criogénica'!A23</f>
        <v>41775</v>
      </c>
      <c r="B23" s="63">
        <v>95.793099999999995</v>
      </c>
      <c r="C23" s="66">
        <v>0.92459999999999998</v>
      </c>
      <c r="D23" s="66">
        <v>0.17349999999999999</v>
      </c>
      <c r="E23" s="66">
        <v>1.0981000000000001</v>
      </c>
      <c r="F23" s="66">
        <v>2.9039999999999999</v>
      </c>
      <c r="G23" s="123">
        <v>259.05029999999999</v>
      </c>
      <c r="H23" s="123">
        <v>0</v>
      </c>
      <c r="I23" s="66">
        <v>38.336100000000002</v>
      </c>
      <c r="J23" s="67">
        <v>50.287500000000001</v>
      </c>
      <c r="K23" s="124">
        <v>2.0999999999999999E-3</v>
      </c>
      <c r="L23" s="21"/>
      <c r="M23" s="40"/>
      <c r="N23" s="40"/>
    </row>
    <row r="24" spans="1:14" x14ac:dyDescent="0.25">
      <c r="A24" s="37">
        <f>+'Caracol Criogénica'!A24</f>
        <v>41776</v>
      </c>
      <c r="B24" s="63">
        <v>95.9041</v>
      </c>
      <c r="C24" s="66">
        <v>0.98429999999999995</v>
      </c>
      <c r="D24" s="66">
        <v>0.17699999999999999</v>
      </c>
      <c r="E24" s="66">
        <v>1.1613</v>
      </c>
      <c r="F24" s="66">
        <v>2.7109999999999999</v>
      </c>
      <c r="G24" s="123">
        <v>256.02289999999999</v>
      </c>
      <c r="H24" s="123">
        <v>0</v>
      </c>
      <c r="I24" s="66">
        <v>38.274500000000003</v>
      </c>
      <c r="J24" s="67">
        <v>50.208799999999997</v>
      </c>
      <c r="K24" s="124">
        <v>0</v>
      </c>
      <c r="L24" s="21"/>
      <c r="M24" s="40"/>
      <c r="N24" s="40"/>
    </row>
    <row r="25" spans="1:14" x14ac:dyDescent="0.25">
      <c r="A25" s="37">
        <f>+'Caracol Criogénica'!A25</f>
        <v>41777</v>
      </c>
      <c r="B25" s="63">
        <v>96.089500000000001</v>
      </c>
      <c r="C25" s="66">
        <v>0.98160000000000003</v>
      </c>
      <c r="D25" s="66">
        <v>0.17660000000000001</v>
      </c>
      <c r="E25" s="66">
        <v>1.1581999999999999</v>
      </c>
      <c r="F25" s="66">
        <v>2.5249999999999999</v>
      </c>
      <c r="G25" s="123">
        <v>258.47730000000001</v>
      </c>
      <c r="H25" s="123">
        <v>0</v>
      </c>
      <c r="I25" s="66">
        <v>38.228099999999998</v>
      </c>
      <c r="J25" s="67">
        <v>50.183999999999997</v>
      </c>
      <c r="K25" s="124">
        <v>0</v>
      </c>
      <c r="L25" s="21"/>
      <c r="M25" s="40"/>
      <c r="N25" s="40"/>
    </row>
    <row r="26" spans="1:14" x14ac:dyDescent="0.25">
      <c r="A26" s="37">
        <f>+'Caracol Criogénica'!A26</f>
        <v>41778</v>
      </c>
      <c r="B26" s="63">
        <v>96.142499999999998</v>
      </c>
      <c r="C26" s="66">
        <v>0.96460000000000001</v>
      </c>
      <c r="D26" s="66">
        <v>0.17760000000000001</v>
      </c>
      <c r="E26" s="66">
        <v>1.1422000000000001</v>
      </c>
      <c r="F26" s="66">
        <v>2.48</v>
      </c>
      <c r="G26" s="123">
        <v>261.14389999999997</v>
      </c>
      <c r="H26" s="123">
        <v>0</v>
      </c>
      <c r="I26" s="66">
        <v>38.226799999999997</v>
      </c>
      <c r="J26" s="67">
        <v>50.194699999999997</v>
      </c>
      <c r="K26" s="124">
        <v>0</v>
      </c>
      <c r="L26" s="21"/>
      <c r="M26" s="40"/>
      <c r="N26" s="40"/>
    </row>
    <row r="27" spans="1:14" x14ac:dyDescent="0.25">
      <c r="A27" s="37">
        <f>+'Caracol Criogénica'!A27</f>
        <v>41779</v>
      </c>
      <c r="B27" s="63">
        <v>95.429100000000005</v>
      </c>
      <c r="C27" s="66">
        <v>0.94389999999999996</v>
      </c>
      <c r="D27" s="66">
        <v>0.17499999999999999</v>
      </c>
      <c r="E27" s="66">
        <v>1.119</v>
      </c>
      <c r="F27" s="66">
        <v>3.105</v>
      </c>
      <c r="G27" s="123">
        <v>260.03030000000001</v>
      </c>
      <c r="H27" s="123">
        <v>0</v>
      </c>
      <c r="I27" s="66">
        <v>38.493600000000001</v>
      </c>
      <c r="J27" s="67">
        <v>50.362299999999998</v>
      </c>
      <c r="K27" s="124">
        <v>0</v>
      </c>
      <c r="L27" s="21"/>
      <c r="M27" s="40"/>
      <c r="N27" s="40"/>
    </row>
    <row r="28" spans="1:14" x14ac:dyDescent="0.25">
      <c r="A28" s="37">
        <f>+'Caracol Criogénica'!A28</f>
        <v>41780</v>
      </c>
      <c r="B28" s="63">
        <v>95.621399999999994</v>
      </c>
      <c r="C28" s="66">
        <v>0.93379999999999996</v>
      </c>
      <c r="D28" s="66">
        <v>0.16950000000000001</v>
      </c>
      <c r="E28" s="66">
        <v>1.1032999999999999</v>
      </c>
      <c r="F28" s="66">
        <v>2.9279999999999999</v>
      </c>
      <c r="G28" s="123">
        <v>261.86020000000002</v>
      </c>
      <c r="H28" s="123">
        <v>0</v>
      </c>
      <c r="I28" s="66">
        <v>38.442500000000003</v>
      </c>
      <c r="J28" s="67">
        <v>50.343000000000004</v>
      </c>
      <c r="K28" s="124">
        <v>0</v>
      </c>
      <c r="L28" s="21"/>
      <c r="M28" s="40"/>
      <c r="N28" s="40"/>
    </row>
    <row r="29" spans="1:14" x14ac:dyDescent="0.25">
      <c r="A29" s="37">
        <f>+'Caracol Criogénica'!A29</f>
        <v>41781</v>
      </c>
      <c r="B29" s="63">
        <v>95.289000000000001</v>
      </c>
      <c r="C29" s="66">
        <v>0.93359999999999999</v>
      </c>
      <c r="D29" s="66">
        <v>0.18090000000000001</v>
      </c>
      <c r="E29" s="66">
        <v>1.1145</v>
      </c>
      <c r="F29" s="66">
        <v>3.3159999999999998</v>
      </c>
      <c r="G29" s="123">
        <v>261.13979999999998</v>
      </c>
      <c r="H29" s="123">
        <v>0</v>
      </c>
      <c r="I29" s="66">
        <v>38.496400000000001</v>
      </c>
      <c r="J29" s="67">
        <v>50.369100000000003</v>
      </c>
      <c r="K29" s="124">
        <v>0</v>
      </c>
      <c r="L29" s="21"/>
      <c r="M29" s="40"/>
      <c r="N29" s="40"/>
    </row>
    <row r="30" spans="1:14" x14ac:dyDescent="0.25">
      <c r="A30" s="37">
        <f>+'Caracol Criogénica'!A30</f>
        <v>41782</v>
      </c>
      <c r="B30" s="63">
        <v>94.962299999999999</v>
      </c>
      <c r="C30" s="66">
        <v>0.91159999999999997</v>
      </c>
      <c r="D30" s="66">
        <v>0.18820000000000001</v>
      </c>
      <c r="E30" s="66">
        <v>1.0998000000000001</v>
      </c>
      <c r="F30" s="66">
        <v>3.7480000000000002</v>
      </c>
      <c r="G30" s="123">
        <v>256.54570000000001</v>
      </c>
      <c r="H30" s="123">
        <v>0</v>
      </c>
      <c r="I30" s="66">
        <v>38.563000000000002</v>
      </c>
      <c r="J30" s="67">
        <v>50.419800000000002</v>
      </c>
      <c r="K30" s="124">
        <v>0</v>
      </c>
      <c r="L30" s="21"/>
      <c r="M30" s="40"/>
      <c r="N30" s="40"/>
    </row>
    <row r="31" spans="1:14" x14ac:dyDescent="0.25">
      <c r="A31" s="37">
        <f>+'Caracol Criogénica'!A31</f>
        <v>41783</v>
      </c>
      <c r="B31" s="63">
        <v>95.221299999999999</v>
      </c>
      <c r="C31" s="66">
        <v>0.88580000000000003</v>
      </c>
      <c r="D31" s="66">
        <v>0.18579999999999999</v>
      </c>
      <c r="E31" s="66">
        <v>1.0716000000000001</v>
      </c>
      <c r="F31" s="66">
        <v>3.4620000000000002</v>
      </c>
      <c r="G31" s="123">
        <v>253.56829999999999</v>
      </c>
      <c r="H31" s="123">
        <v>0</v>
      </c>
      <c r="I31" s="66">
        <v>38.534700000000001</v>
      </c>
      <c r="J31" s="67">
        <v>50.4223</v>
      </c>
      <c r="K31" s="124">
        <v>0</v>
      </c>
      <c r="L31" s="21"/>
      <c r="M31" s="40"/>
      <c r="N31" s="40"/>
    </row>
    <row r="32" spans="1:14" x14ac:dyDescent="0.25">
      <c r="A32" s="37">
        <f>+'Caracol Criogénica'!A32</f>
        <v>41784</v>
      </c>
      <c r="B32" s="63">
        <v>95.613500000000002</v>
      </c>
      <c r="C32" s="66">
        <v>0.85729999999999995</v>
      </c>
      <c r="D32" s="66">
        <v>0.20699999999999999</v>
      </c>
      <c r="E32" s="66">
        <v>1.0642</v>
      </c>
      <c r="F32" s="66">
        <v>3.0859999999999999</v>
      </c>
      <c r="G32" s="123">
        <v>257.97930000000002</v>
      </c>
      <c r="H32" s="123">
        <v>0</v>
      </c>
      <c r="I32" s="66">
        <v>38.424999999999997</v>
      </c>
      <c r="J32" s="67">
        <v>50.369700000000002</v>
      </c>
      <c r="K32" s="124">
        <v>0</v>
      </c>
      <c r="L32" s="21"/>
      <c r="M32" s="40"/>
      <c r="N32" s="40"/>
    </row>
    <row r="33" spans="1:14" x14ac:dyDescent="0.25">
      <c r="A33" s="37">
        <f>+'Caracol Criogénica'!A33</f>
        <v>41785</v>
      </c>
      <c r="B33" s="63">
        <v>95.823899999999995</v>
      </c>
      <c r="C33" s="66">
        <v>0.83809999999999996</v>
      </c>
      <c r="D33" s="66">
        <v>0.20449999999999999</v>
      </c>
      <c r="E33" s="66">
        <v>1.0426</v>
      </c>
      <c r="F33" s="66">
        <v>2.9260000000000002</v>
      </c>
      <c r="G33" s="123">
        <v>259.14519999999999</v>
      </c>
      <c r="H33" s="123">
        <v>0</v>
      </c>
      <c r="I33" s="66">
        <v>38.3673</v>
      </c>
      <c r="J33" s="67">
        <v>50.351500000000001</v>
      </c>
      <c r="K33" s="124">
        <v>0</v>
      </c>
      <c r="L33" s="21"/>
      <c r="M33" s="40"/>
      <c r="N33" s="40"/>
    </row>
    <row r="34" spans="1:14" x14ac:dyDescent="0.25">
      <c r="A34" s="37">
        <f>+'Caracol Criogénica'!A34</f>
        <v>41786</v>
      </c>
      <c r="B34" s="63">
        <v>95.786299999999997</v>
      </c>
      <c r="C34" s="66">
        <v>0.84540000000000004</v>
      </c>
      <c r="D34" s="66">
        <v>0.1915</v>
      </c>
      <c r="E34" s="66">
        <v>1.0369999999999999</v>
      </c>
      <c r="F34" s="66">
        <v>2.9529999999999998</v>
      </c>
      <c r="G34" s="123">
        <v>258.03590000000003</v>
      </c>
      <c r="H34" s="123">
        <v>0</v>
      </c>
      <c r="I34" s="66">
        <v>38.3919</v>
      </c>
      <c r="J34" s="67">
        <v>50.366300000000003</v>
      </c>
      <c r="K34" s="124">
        <v>1E-4</v>
      </c>
      <c r="L34" s="21"/>
      <c r="M34" s="40"/>
      <c r="N34" s="40"/>
    </row>
    <row r="35" spans="1:14" x14ac:dyDescent="0.25">
      <c r="A35" s="37">
        <f>+'Caracol Criogénica'!A35</f>
        <v>41787</v>
      </c>
      <c r="B35" s="63">
        <v>95.762</v>
      </c>
      <c r="C35" s="66">
        <v>0.82889999999999997</v>
      </c>
      <c r="D35" s="66">
        <v>0.1835</v>
      </c>
      <c r="E35" s="66">
        <v>1.0125</v>
      </c>
      <c r="F35" s="66">
        <v>3.012</v>
      </c>
      <c r="G35" s="123">
        <v>259.57729999999998</v>
      </c>
      <c r="H35" s="123">
        <v>0</v>
      </c>
      <c r="I35" s="66">
        <v>38.409500000000001</v>
      </c>
      <c r="J35" s="67">
        <v>50.391500000000001</v>
      </c>
      <c r="K35" s="124">
        <v>6.9999999999999999E-4</v>
      </c>
      <c r="L35" s="21"/>
      <c r="M35" s="40"/>
      <c r="N35" s="40"/>
    </row>
    <row r="36" spans="1:14" x14ac:dyDescent="0.25">
      <c r="A36" s="37">
        <f>+'Caracol Criogénica'!A36</f>
        <v>41788</v>
      </c>
      <c r="B36" s="63">
        <v>95.692300000000003</v>
      </c>
      <c r="C36" s="66">
        <v>0.83260000000000001</v>
      </c>
      <c r="D36" s="66">
        <v>0.19020000000000001</v>
      </c>
      <c r="E36" s="66">
        <v>1.0227999999999999</v>
      </c>
      <c r="F36" s="66">
        <v>3.081</v>
      </c>
      <c r="G36" s="123">
        <v>258.79739999999998</v>
      </c>
      <c r="H36" s="123">
        <v>0</v>
      </c>
      <c r="I36" s="66">
        <v>38.412799999999997</v>
      </c>
      <c r="J36" s="67">
        <v>50.387900000000002</v>
      </c>
      <c r="K36" s="124">
        <v>1E-4</v>
      </c>
      <c r="L36" s="21"/>
      <c r="M36" s="40"/>
      <c r="N36" s="40"/>
    </row>
    <row r="37" spans="1:14" x14ac:dyDescent="0.25">
      <c r="A37" s="37">
        <f>+'Caracol Criogénica'!A37</f>
        <v>41789</v>
      </c>
      <c r="B37" s="63">
        <v>95.114199999999997</v>
      </c>
      <c r="C37" s="66">
        <v>0.87009999999999998</v>
      </c>
      <c r="D37" s="66">
        <v>0.18129999999999999</v>
      </c>
      <c r="E37" s="66">
        <v>1.0513999999999999</v>
      </c>
      <c r="F37" s="66">
        <v>3.6539999999999999</v>
      </c>
      <c r="G37" s="123">
        <v>256.35640000000001</v>
      </c>
      <c r="H37" s="123">
        <v>0</v>
      </c>
      <c r="I37" s="66">
        <v>38.549900000000001</v>
      </c>
      <c r="J37" s="67">
        <v>50.444299999999998</v>
      </c>
      <c r="K37" s="124">
        <v>4.0000000000000002E-4</v>
      </c>
      <c r="L37" s="21"/>
      <c r="M37" s="40"/>
      <c r="N37" s="40"/>
    </row>
    <row r="38" spans="1:14" ht="15.75" thickBot="1" x14ac:dyDescent="0.3">
      <c r="A38" s="37">
        <f>+'Caracol Criogénica'!A38</f>
        <v>41790</v>
      </c>
      <c r="B38" s="64">
        <v>95.386399999999995</v>
      </c>
      <c r="C38" s="68">
        <v>0.83409999999999995</v>
      </c>
      <c r="D38" s="68">
        <v>0.17879999999999999</v>
      </c>
      <c r="E38" s="68">
        <v>1.0129999999999999</v>
      </c>
      <c r="F38" s="68">
        <v>3.3940000000000001</v>
      </c>
      <c r="G38" s="123">
        <v>255.66059999999999</v>
      </c>
      <c r="H38" s="123">
        <v>0</v>
      </c>
      <c r="I38" s="68">
        <v>38.511200000000002</v>
      </c>
      <c r="J38" s="69">
        <v>50.4482</v>
      </c>
      <c r="K38" s="125">
        <v>0</v>
      </c>
      <c r="L38" s="21"/>
      <c r="M38" s="40"/>
      <c r="N38" s="40"/>
    </row>
    <row r="39" spans="1:14" x14ac:dyDescent="0.25">
      <c r="A39" s="190" t="s">
        <v>18</v>
      </c>
      <c r="B39" s="190"/>
      <c r="C39" s="190"/>
      <c r="D39" s="190"/>
      <c r="E39" s="190"/>
      <c r="F39" s="190"/>
      <c r="G39" s="190"/>
      <c r="H39" s="190"/>
      <c r="I39" s="190"/>
      <c r="J39" s="190"/>
      <c r="K39" s="190"/>
      <c r="L39" s="5"/>
      <c r="M39" s="5"/>
      <c r="N39" s="5"/>
    </row>
    <row r="40" spans="1:14" ht="6.75" customHeight="1" thickBot="1" x14ac:dyDescent="0.3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1:14" x14ac:dyDescent="0.25">
      <c r="A41" s="7" t="s">
        <v>19</v>
      </c>
      <c r="B41" s="8">
        <f t="shared" ref="B41:K41" si="0">+MIN(B8:B38)</f>
        <v>94.897800000000004</v>
      </c>
      <c r="C41" s="8">
        <f t="shared" si="0"/>
        <v>0.82889999999999997</v>
      </c>
      <c r="D41" s="8">
        <f t="shared" si="0"/>
        <v>0.16950000000000001</v>
      </c>
      <c r="E41" s="8">
        <f t="shared" si="0"/>
        <v>1.0125</v>
      </c>
      <c r="F41" s="8">
        <f t="shared" si="0"/>
        <v>2.476</v>
      </c>
      <c r="G41" s="8">
        <f t="shared" si="0"/>
        <v>251.1671</v>
      </c>
      <c r="H41" s="8">
        <f t="shared" si="0"/>
        <v>0</v>
      </c>
      <c r="I41" s="8">
        <f t="shared" si="0"/>
        <v>38.197099999999999</v>
      </c>
      <c r="J41" s="8">
        <f t="shared" si="0"/>
        <v>50.183599999999998</v>
      </c>
      <c r="K41" s="30">
        <f t="shared" si="0"/>
        <v>0</v>
      </c>
      <c r="L41" s="9"/>
      <c r="M41" s="22">
        <f>+MIN(M8:M38)</f>
        <v>0</v>
      </c>
      <c r="N41" s="23">
        <f>+MIN(N8:N38)</f>
        <v>0</v>
      </c>
    </row>
    <row r="42" spans="1:14" x14ac:dyDescent="0.25">
      <c r="A42" s="10" t="s">
        <v>20</v>
      </c>
      <c r="B42" s="11">
        <f t="shared" ref="B42:K42" si="1">+IF(ISERROR(AVERAGE(B8:B38)),"",AVERAGE(B8:B38))</f>
        <v>95.561612903225821</v>
      </c>
      <c r="C42" s="11">
        <f t="shared" si="1"/>
        <v>0.92329677419354839</v>
      </c>
      <c r="D42" s="11">
        <f t="shared" si="1"/>
        <v>0.18508064516129041</v>
      </c>
      <c r="E42" s="11">
        <f t="shared" si="1"/>
        <v>1.1083903225806451</v>
      </c>
      <c r="F42" s="11">
        <f t="shared" si="1"/>
        <v>3.109096774193548</v>
      </c>
      <c r="G42" s="11">
        <f t="shared" si="1"/>
        <v>257.10463548387094</v>
      </c>
      <c r="H42" s="11">
        <f t="shared" si="1"/>
        <v>0</v>
      </c>
      <c r="I42" s="11">
        <f t="shared" si="1"/>
        <v>38.403777419354839</v>
      </c>
      <c r="J42" s="11">
        <f t="shared" si="1"/>
        <v>50.321638709677401</v>
      </c>
      <c r="K42" s="31">
        <f t="shared" si="1"/>
        <v>9.6225806451612893E-3</v>
      </c>
      <c r="L42" s="9"/>
      <c r="M42" s="24" t="str">
        <f>+IF(ISERROR(AVERAGE(M8:M38)),"",AVERAGE(M8:M38))</f>
        <v/>
      </c>
      <c r="N42" s="25" t="str">
        <f>+IF(ISERROR(AVERAGE(N8:N38)),"",AVERAGE(N8:N38))</f>
        <v/>
      </c>
    </row>
    <row r="43" spans="1:14" x14ac:dyDescent="0.25">
      <c r="A43" s="12" t="s">
        <v>21</v>
      </c>
      <c r="B43" s="13">
        <f t="shared" ref="B43:K43" si="2">+MAX(B8:B38)</f>
        <v>96.257599999999996</v>
      </c>
      <c r="C43" s="13">
        <f t="shared" si="2"/>
        <v>1.0722</v>
      </c>
      <c r="D43" s="13">
        <f t="shared" si="2"/>
        <v>0.20699999999999999</v>
      </c>
      <c r="E43" s="13">
        <f t="shared" si="2"/>
        <v>1.2675000000000001</v>
      </c>
      <c r="F43" s="13">
        <f t="shared" si="2"/>
        <v>3.7480000000000002</v>
      </c>
      <c r="G43" s="71">
        <f t="shared" si="2"/>
        <v>261.86020000000002</v>
      </c>
      <c r="H43" s="13">
        <f t="shared" si="2"/>
        <v>0</v>
      </c>
      <c r="I43" s="13">
        <f t="shared" si="2"/>
        <v>38.612699999999997</v>
      </c>
      <c r="J43" s="13">
        <f t="shared" si="2"/>
        <v>50.500599999999999</v>
      </c>
      <c r="K43" s="32">
        <f t="shared" si="2"/>
        <v>7.7399999999999997E-2</v>
      </c>
      <c r="L43" s="9"/>
      <c r="M43" s="26">
        <f>+MAX(M8:M38)</f>
        <v>0</v>
      </c>
      <c r="N43" s="27">
        <f>+MAX(N8:N38)</f>
        <v>0</v>
      </c>
    </row>
    <row r="44" spans="1:14" ht="15.75" thickBot="1" x14ac:dyDescent="0.3">
      <c r="A44" s="14" t="s">
        <v>22</v>
      </c>
      <c r="B44" s="18">
        <f t="shared" ref="B44:K44" si="3">IF(ISERROR(STDEV(B8:B38)),"",STDEV(B8:B38))</f>
        <v>0.34310065067647888</v>
      </c>
      <c r="C44" s="18">
        <f t="shared" si="3"/>
        <v>6.3618291310340233E-2</v>
      </c>
      <c r="D44" s="18">
        <f t="shared" si="3"/>
        <v>8.8932715897971099E-3</v>
      </c>
      <c r="E44" s="18">
        <f t="shared" si="3"/>
        <v>6.1939370112170787E-2</v>
      </c>
      <c r="F44" s="18">
        <f t="shared" si="3"/>
        <v>0.33419359208286437</v>
      </c>
      <c r="G44" s="18">
        <f t="shared" si="3"/>
        <v>2.4651930969058484</v>
      </c>
      <c r="H44" s="18">
        <f t="shared" si="3"/>
        <v>0</v>
      </c>
      <c r="I44" s="18">
        <f t="shared" si="3"/>
        <v>0.10922087318724857</v>
      </c>
      <c r="J44" s="18">
        <f t="shared" si="3"/>
        <v>8.7065705753067282E-2</v>
      </c>
      <c r="K44" s="33">
        <f t="shared" si="3"/>
        <v>1.9186587497127941E-2</v>
      </c>
      <c r="L44" s="9"/>
      <c r="M44" s="28" t="str">
        <f>IF(ISERROR(STDEV(M8:M38)),"",STDEV(M8:M38))</f>
        <v/>
      </c>
      <c r="N44" s="29" t="str">
        <f>IF(ISERROR(STDEV(N8:N38)),"",STDEV(N8:N38))</f>
        <v/>
      </c>
    </row>
    <row r="45" spans="1:14" ht="8.25" customHeight="1" x14ac:dyDescent="0.25">
      <c r="A45" s="15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</row>
    <row r="46" spans="1:14" x14ac:dyDescent="0.25">
      <c r="A46" s="17" t="s">
        <v>23</v>
      </c>
      <c r="B46" s="191"/>
      <c r="C46" s="192"/>
      <c r="D46" s="192"/>
      <c r="E46" s="192"/>
      <c r="F46" s="192"/>
      <c r="G46" s="192"/>
      <c r="H46" s="192"/>
      <c r="I46" s="192"/>
      <c r="J46" s="192"/>
      <c r="K46" s="192"/>
      <c r="L46" s="192"/>
      <c r="M46" s="192"/>
      <c r="N46" s="193"/>
    </row>
    <row r="47" spans="1:14" x14ac:dyDescent="0.25">
      <c r="A47" s="15"/>
      <c r="B47" s="194"/>
      <c r="C47" s="195"/>
      <c r="D47" s="195"/>
      <c r="E47" s="195"/>
      <c r="F47" s="195"/>
      <c r="G47" s="195"/>
      <c r="H47" s="195"/>
      <c r="I47" s="195"/>
      <c r="J47" s="195"/>
      <c r="K47" s="195"/>
      <c r="L47" s="195"/>
      <c r="M47" s="195"/>
      <c r="N47" s="196"/>
    </row>
    <row r="48" spans="1:14" x14ac:dyDescent="0.25">
      <c r="A48" s="15"/>
      <c r="B48" s="194"/>
      <c r="C48" s="195"/>
      <c r="D48" s="195"/>
      <c r="E48" s="195"/>
      <c r="F48" s="195"/>
      <c r="G48" s="195"/>
      <c r="H48" s="195"/>
      <c r="I48" s="195"/>
      <c r="J48" s="195"/>
      <c r="K48" s="195"/>
      <c r="L48" s="195"/>
      <c r="M48" s="195"/>
      <c r="N48" s="196"/>
    </row>
    <row r="49" spans="1:14" x14ac:dyDescent="0.25">
      <c r="A49" s="15"/>
      <c r="B49" s="194"/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6"/>
    </row>
    <row r="50" spans="1:14" x14ac:dyDescent="0.25">
      <c r="A50" s="15"/>
      <c r="B50" s="197"/>
      <c r="C50" s="198"/>
      <c r="D50" s="198"/>
      <c r="E50" s="198"/>
      <c r="F50" s="198"/>
      <c r="G50" s="198"/>
      <c r="H50" s="198"/>
      <c r="I50" s="198"/>
      <c r="J50" s="198"/>
      <c r="K50" s="198"/>
      <c r="L50" s="198"/>
      <c r="M50" s="198"/>
      <c r="N50" s="199"/>
    </row>
  </sheetData>
  <protectedRanges>
    <protectedRange sqref="A5:L5 A3:B4 L4" name="Rango1"/>
    <protectedRange sqref="C4:K4" name="Rango1_1"/>
    <protectedRange sqref="C3:L3" name="Rango1_2"/>
  </protectedRanges>
  <mergeCells count="9">
    <mergeCell ref="A1:N1"/>
    <mergeCell ref="C3:N3"/>
    <mergeCell ref="C4:N4"/>
    <mergeCell ref="B46:N50"/>
    <mergeCell ref="A39:K39"/>
    <mergeCell ref="A3:B3"/>
    <mergeCell ref="A4:B4"/>
    <mergeCell ref="A5:B5"/>
    <mergeCell ref="C5:D5"/>
  </mergeCells>
  <dataValidations disablePrompts="1" count="3">
    <dataValidation type="decimal" allowBlank="1" showInputMessage="1" showErrorMessage="1" errorTitle="Error" error="El valor deberá estar entre 0 y 100" sqref="B8:F38 N8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8:A38">
      <formula1>40909</formula1>
    </dataValidation>
    <dataValidation type="list" allowBlank="1" showInputMessage="1" showErrorMessage="1" sqref="C5:D5">
      <formula1>regiones</formula1>
    </dataValidation>
  </dataValidations>
  <printOptions horizontalCentered="1" verticalCentered="1"/>
  <pageMargins left="0.70866141732283472" right="0.70866141732283472" top="0.43" bottom="0.47" header="0.31496062992125984" footer="0.31496062992125984"/>
  <pageSetup scale="68" orientation="landscape" horizontalDpi="300" verticalDpi="300" r:id="rId1"/>
  <ignoredErrors>
    <ignoredError sqref="B41:N44 A8:A9 A10:A38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showGridLines="0" view="pageBreakPreview" topLeftCell="A12" zoomScale="60" zoomScaleNormal="100" workbookViewId="0">
      <selection activeCell="M22" sqref="M22"/>
    </sheetView>
  </sheetViews>
  <sheetFormatPr baseColWidth="10" defaultRowHeight="15" x14ac:dyDescent="0.25"/>
  <sheetData>
    <row r="1" spans="1:14" ht="32.25" customHeight="1" x14ac:dyDescent="0.25">
      <c r="A1" s="215" t="s">
        <v>28</v>
      </c>
      <c r="B1" s="216"/>
      <c r="C1" s="216"/>
      <c r="D1" s="216"/>
      <c r="E1" s="216"/>
      <c r="F1" s="216"/>
      <c r="G1" s="216"/>
      <c r="H1" s="216"/>
      <c r="I1" s="216"/>
      <c r="J1" s="216"/>
      <c r="K1" s="217"/>
    </row>
    <row r="2" spans="1:14" x14ac:dyDescent="0.25">
      <c r="A2" s="204" t="s">
        <v>1</v>
      </c>
      <c r="B2" s="218"/>
      <c r="C2" s="205" t="s">
        <v>27</v>
      </c>
      <c r="D2" s="205"/>
      <c r="E2" s="205"/>
      <c r="F2" s="205"/>
      <c r="G2" s="205"/>
      <c r="H2" s="205"/>
      <c r="I2" s="205"/>
      <c r="J2" s="205"/>
      <c r="K2" s="205"/>
    </row>
    <row r="3" spans="1:14" x14ac:dyDescent="0.25">
      <c r="A3" s="204" t="s">
        <v>2</v>
      </c>
      <c r="B3" s="218"/>
      <c r="C3" s="205" t="s">
        <v>25</v>
      </c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</row>
    <row r="4" spans="1:14" x14ac:dyDescent="0.25">
      <c r="A4" s="204" t="s">
        <v>3</v>
      </c>
      <c r="B4" s="204"/>
      <c r="C4" s="205" t="s">
        <v>4</v>
      </c>
      <c r="D4" s="205"/>
      <c r="E4" s="34"/>
      <c r="F4" s="34"/>
      <c r="G4" s="34"/>
      <c r="H4" s="34"/>
      <c r="I4" s="34"/>
      <c r="J4" s="34"/>
      <c r="K4" s="34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4" ht="39" thickBot="1" x14ac:dyDescent="0.3">
      <c r="A6" s="42" t="s">
        <v>5</v>
      </c>
      <c r="B6" s="43" t="s">
        <v>6</v>
      </c>
      <c r="C6" s="43" t="s">
        <v>7</v>
      </c>
      <c r="D6" s="43" t="s">
        <v>8</v>
      </c>
      <c r="E6" s="44" t="s">
        <v>9</v>
      </c>
      <c r="F6" s="43" t="s">
        <v>10</v>
      </c>
      <c r="G6" s="43" t="s">
        <v>11</v>
      </c>
      <c r="H6" s="43" t="s">
        <v>12</v>
      </c>
      <c r="I6" s="43" t="s">
        <v>13</v>
      </c>
      <c r="J6" s="43" t="s">
        <v>14</v>
      </c>
      <c r="K6" s="79" t="s">
        <v>15</v>
      </c>
    </row>
    <row r="7" spans="1:14" x14ac:dyDescent="0.25">
      <c r="A7" s="45">
        <v>41760</v>
      </c>
      <c r="B7" s="46"/>
      <c r="C7" s="47"/>
      <c r="D7" s="47"/>
      <c r="E7" s="47"/>
      <c r="F7" s="48"/>
      <c r="G7" s="134">
        <v>257.3793</v>
      </c>
      <c r="H7" s="135">
        <v>0</v>
      </c>
      <c r="I7" s="126"/>
      <c r="J7" s="127"/>
      <c r="K7" s="138">
        <v>0.2334</v>
      </c>
    </row>
    <row r="8" spans="1:14" x14ac:dyDescent="0.25">
      <c r="A8" s="49">
        <f>+A7+1</f>
        <v>41761</v>
      </c>
      <c r="B8" s="50"/>
      <c r="C8" s="41"/>
      <c r="D8" s="41"/>
      <c r="E8" s="41"/>
      <c r="F8" s="51"/>
      <c r="G8" s="132">
        <v>260.8929</v>
      </c>
      <c r="H8" s="136">
        <v>0</v>
      </c>
      <c r="I8" s="128"/>
      <c r="J8" s="129"/>
      <c r="K8" s="139">
        <v>0.21249999999999999</v>
      </c>
    </row>
    <row r="9" spans="1:14" x14ac:dyDescent="0.25">
      <c r="A9" s="49">
        <f>+A8+1</f>
        <v>41762</v>
      </c>
      <c r="B9" s="50"/>
      <c r="C9" s="41"/>
      <c r="D9" s="41"/>
      <c r="E9" s="41"/>
      <c r="F9" s="51"/>
      <c r="G9" s="132">
        <v>263.27600000000001</v>
      </c>
      <c r="H9" s="136">
        <v>0</v>
      </c>
      <c r="I9" s="128"/>
      <c r="J9" s="129"/>
      <c r="K9" s="139">
        <v>0.43890000000000001</v>
      </c>
    </row>
    <row r="10" spans="1:14" x14ac:dyDescent="0.25">
      <c r="A10" s="49">
        <f>+A9+1</f>
        <v>41763</v>
      </c>
      <c r="B10" s="50"/>
      <c r="C10" s="41"/>
      <c r="D10" s="41"/>
      <c r="E10" s="41"/>
      <c r="F10" s="51"/>
      <c r="G10" s="132">
        <v>265.548</v>
      </c>
      <c r="H10" s="136">
        <v>0</v>
      </c>
      <c r="I10" s="128"/>
      <c r="J10" s="129"/>
      <c r="K10" s="139">
        <v>0.1028</v>
      </c>
    </row>
    <row r="11" spans="1:14" x14ac:dyDescent="0.25">
      <c r="A11" s="49">
        <f t="shared" ref="A11:A37" si="0">+A10+1</f>
        <v>41764</v>
      </c>
      <c r="B11" s="50"/>
      <c r="C11" s="41"/>
      <c r="D11" s="41"/>
      <c r="E11" s="41"/>
      <c r="F11" s="51"/>
      <c r="G11" s="132">
        <v>260.75540000000001</v>
      </c>
      <c r="H11" s="136">
        <v>0</v>
      </c>
      <c r="I11" s="128"/>
      <c r="J11" s="129"/>
      <c r="K11" s="139">
        <v>0.1646</v>
      </c>
    </row>
    <row r="12" spans="1:14" x14ac:dyDescent="0.25">
      <c r="A12" s="49">
        <f t="shared" si="0"/>
        <v>41765</v>
      </c>
      <c r="B12" s="50"/>
      <c r="C12" s="41"/>
      <c r="D12" s="41"/>
      <c r="E12" s="41"/>
      <c r="F12" s="51"/>
      <c r="G12" s="132">
        <v>258.755</v>
      </c>
      <c r="H12" s="136">
        <v>0</v>
      </c>
      <c r="I12" s="128"/>
      <c r="J12" s="129"/>
      <c r="K12" s="139">
        <v>0.1076</v>
      </c>
    </row>
    <row r="13" spans="1:14" x14ac:dyDescent="0.25">
      <c r="A13" s="49">
        <f t="shared" si="0"/>
        <v>41766</v>
      </c>
      <c r="B13" s="50"/>
      <c r="C13" s="41"/>
      <c r="D13" s="41"/>
      <c r="E13" s="41"/>
      <c r="F13" s="51"/>
      <c r="G13" s="132">
        <v>265.54340000000002</v>
      </c>
      <c r="H13" s="136">
        <v>0</v>
      </c>
      <c r="I13" s="128"/>
      <c r="J13" s="129"/>
      <c r="K13" s="139">
        <v>0.1108</v>
      </c>
    </row>
    <row r="14" spans="1:14" x14ac:dyDescent="0.25">
      <c r="A14" s="49">
        <f t="shared" si="0"/>
        <v>41767</v>
      </c>
      <c r="B14" s="50"/>
      <c r="C14" s="41"/>
      <c r="D14" s="41"/>
      <c r="E14" s="41"/>
      <c r="F14" s="51"/>
      <c r="G14" s="132">
        <v>258.67309999999998</v>
      </c>
      <c r="H14" s="136">
        <v>0</v>
      </c>
      <c r="I14" s="128"/>
      <c r="J14" s="129"/>
      <c r="K14" s="139">
        <v>8.5999999999999993E-2</v>
      </c>
    </row>
    <row r="15" spans="1:14" x14ac:dyDescent="0.25">
      <c r="A15" s="49">
        <f t="shared" si="0"/>
        <v>41768</v>
      </c>
      <c r="B15" s="50"/>
      <c r="C15" s="41"/>
      <c r="D15" s="41"/>
      <c r="E15" s="41"/>
      <c r="F15" s="51"/>
      <c r="G15" s="132">
        <v>257.01979999999998</v>
      </c>
      <c r="H15" s="136">
        <v>0</v>
      </c>
      <c r="I15" s="128"/>
      <c r="J15" s="129"/>
      <c r="K15" s="139">
        <v>3.0167999999999999</v>
      </c>
    </row>
    <row r="16" spans="1:14" x14ac:dyDescent="0.25">
      <c r="A16" s="49">
        <f t="shared" si="0"/>
        <v>41769</v>
      </c>
      <c r="B16" s="50"/>
      <c r="C16" s="41"/>
      <c r="D16" s="41"/>
      <c r="E16" s="41"/>
      <c r="F16" s="51"/>
      <c r="G16" s="132">
        <v>262.964</v>
      </c>
      <c r="H16" s="136">
        <v>0</v>
      </c>
      <c r="I16" s="128"/>
      <c r="J16" s="129"/>
      <c r="K16" s="139">
        <v>0</v>
      </c>
    </row>
    <row r="17" spans="1:11" x14ac:dyDescent="0.25">
      <c r="A17" s="49">
        <f t="shared" si="0"/>
        <v>41770</v>
      </c>
      <c r="B17" s="50"/>
      <c r="C17" s="41"/>
      <c r="D17" s="41"/>
      <c r="E17" s="41"/>
      <c r="F17" s="51"/>
      <c r="G17" s="132">
        <v>260.76420000000002</v>
      </c>
      <c r="H17" s="136">
        <v>0</v>
      </c>
      <c r="I17" s="128"/>
      <c r="J17" s="129"/>
      <c r="K17" s="139">
        <v>0</v>
      </c>
    </row>
    <row r="18" spans="1:11" x14ac:dyDescent="0.25">
      <c r="A18" s="49">
        <f t="shared" si="0"/>
        <v>41771</v>
      </c>
      <c r="B18" s="50"/>
      <c r="C18" s="41"/>
      <c r="D18" s="41"/>
      <c r="E18" s="41"/>
      <c r="F18" s="51"/>
      <c r="G18" s="132">
        <v>259.77940000000001</v>
      </c>
      <c r="H18" s="136">
        <v>0</v>
      </c>
      <c r="I18" s="128"/>
      <c r="J18" s="129"/>
      <c r="K18" s="139">
        <v>5.3100000000000001E-2</v>
      </c>
    </row>
    <row r="19" spans="1:11" x14ac:dyDescent="0.25">
      <c r="A19" s="49">
        <f t="shared" si="0"/>
        <v>41772</v>
      </c>
      <c r="B19" s="50"/>
      <c r="C19" s="41"/>
      <c r="D19" s="41"/>
      <c r="E19" s="41"/>
      <c r="F19" s="51"/>
      <c r="G19" s="132">
        <v>259.39030000000002</v>
      </c>
      <c r="H19" s="136">
        <v>0</v>
      </c>
      <c r="I19" s="128"/>
      <c r="J19" s="129"/>
      <c r="K19" s="139">
        <v>7.1499999999999994E-2</v>
      </c>
    </row>
    <row r="20" spans="1:11" x14ac:dyDescent="0.25">
      <c r="A20" s="49">
        <f t="shared" si="0"/>
        <v>41773</v>
      </c>
      <c r="B20" s="50"/>
      <c r="C20" s="41"/>
      <c r="D20" s="41"/>
      <c r="E20" s="41"/>
      <c r="F20" s="51"/>
      <c r="G20" s="132">
        <v>259.94760000000002</v>
      </c>
      <c r="H20" s="136">
        <v>0</v>
      </c>
      <c r="I20" s="128"/>
      <c r="J20" s="129"/>
      <c r="K20" s="139">
        <v>8.09E-2</v>
      </c>
    </row>
    <row r="21" spans="1:11" x14ac:dyDescent="0.25">
      <c r="A21" s="49">
        <f t="shared" si="0"/>
        <v>41774</v>
      </c>
      <c r="B21" s="50"/>
      <c r="C21" s="41"/>
      <c r="D21" s="41"/>
      <c r="E21" s="41"/>
      <c r="F21" s="51"/>
      <c r="G21" s="132">
        <v>259.63839999999999</v>
      </c>
      <c r="H21" s="136">
        <v>0</v>
      </c>
      <c r="I21" s="128"/>
      <c r="J21" s="129"/>
      <c r="K21" s="139">
        <v>4.0099999999999997E-2</v>
      </c>
    </row>
    <row r="22" spans="1:11" x14ac:dyDescent="0.25">
      <c r="A22" s="49">
        <f t="shared" si="0"/>
        <v>41775</v>
      </c>
      <c r="B22" s="50"/>
      <c r="C22" s="41"/>
      <c r="D22" s="41"/>
      <c r="E22" s="41"/>
      <c r="F22" s="51"/>
      <c r="G22" s="132">
        <v>260.82619999999997</v>
      </c>
      <c r="H22" s="136">
        <v>0</v>
      </c>
      <c r="I22" s="128"/>
      <c r="J22" s="129"/>
      <c r="K22" s="139">
        <v>6.2600000000000003E-2</v>
      </c>
    </row>
    <row r="23" spans="1:11" x14ac:dyDescent="0.25">
      <c r="A23" s="49">
        <f t="shared" si="0"/>
        <v>41776</v>
      </c>
      <c r="B23" s="50"/>
      <c r="C23" s="41"/>
      <c r="D23" s="41"/>
      <c r="E23" s="41"/>
      <c r="F23" s="51"/>
      <c r="G23" s="132">
        <v>260.61860000000001</v>
      </c>
      <c r="H23" s="136">
        <v>0</v>
      </c>
      <c r="I23" s="128"/>
      <c r="J23" s="129"/>
      <c r="K23" s="139">
        <v>9.9000000000000008E-3</v>
      </c>
    </row>
    <row r="24" spans="1:11" x14ac:dyDescent="0.25">
      <c r="A24" s="49">
        <f t="shared" si="0"/>
        <v>41777</v>
      </c>
      <c r="B24" s="50"/>
      <c r="C24" s="41"/>
      <c r="D24" s="41"/>
      <c r="E24" s="41"/>
      <c r="F24" s="51"/>
      <c r="G24" s="132">
        <v>263.82089999999999</v>
      </c>
      <c r="H24" s="136">
        <v>0</v>
      </c>
      <c r="I24" s="128"/>
      <c r="J24" s="129"/>
      <c r="K24" s="139">
        <v>0</v>
      </c>
    </row>
    <row r="25" spans="1:11" x14ac:dyDescent="0.25">
      <c r="A25" s="49">
        <f t="shared" si="0"/>
        <v>41778</v>
      </c>
      <c r="B25" s="50"/>
      <c r="C25" s="41"/>
      <c r="D25" s="41"/>
      <c r="E25" s="41"/>
      <c r="F25" s="51"/>
      <c r="G25" s="132">
        <v>264.93810000000002</v>
      </c>
      <c r="H25" s="136">
        <v>0</v>
      </c>
      <c r="I25" s="128"/>
      <c r="J25" s="129"/>
      <c r="K25" s="139">
        <v>0</v>
      </c>
    </row>
    <row r="26" spans="1:11" x14ac:dyDescent="0.25">
      <c r="A26" s="49">
        <f t="shared" si="0"/>
        <v>41779</v>
      </c>
      <c r="B26" s="50"/>
      <c r="C26" s="41"/>
      <c r="D26" s="41"/>
      <c r="E26" s="41"/>
      <c r="F26" s="51"/>
      <c r="G26" s="132">
        <v>264.9264</v>
      </c>
      <c r="H26" s="136">
        <v>0</v>
      </c>
      <c r="I26" s="128"/>
      <c r="J26" s="129"/>
      <c r="K26" s="139">
        <v>0</v>
      </c>
    </row>
    <row r="27" spans="1:11" x14ac:dyDescent="0.25">
      <c r="A27" s="49">
        <f t="shared" si="0"/>
        <v>41780</v>
      </c>
      <c r="B27" s="50"/>
      <c r="C27" s="41"/>
      <c r="D27" s="41"/>
      <c r="E27" s="41"/>
      <c r="F27" s="51"/>
      <c r="G27" s="132">
        <v>264.6069</v>
      </c>
      <c r="H27" s="136">
        <v>0</v>
      </c>
      <c r="I27" s="128"/>
      <c r="J27" s="129"/>
      <c r="K27" s="139">
        <v>0</v>
      </c>
    </row>
    <row r="28" spans="1:11" x14ac:dyDescent="0.25">
      <c r="A28" s="49">
        <f t="shared" si="0"/>
        <v>41781</v>
      </c>
      <c r="B28" s="50"/>
      <c r="C28" s="41"/>
      <c r="D28" s="41"/>
      <c r="E28" s="41"/>
      <c r="F28" s="51"/>
      <c r="G28" s="132">
        <v>266.30130000000003</v>
      </c>
      <c r="H28" s="136">
        <v>0</v>
      </c>
      <c r="I28" s="128"/>
      <c r="J28" s="129"/>
      <c r="K28" s="139">
        <v>0</v>
      </c>
    </row>
    <row r="29" spans="1:11" x14ac:dyDescent="0.25">
      <c r="A29" s="49">
        <f t="shared" si="0"/>
        <v>41782</v>
      </c>
      <c r="B29" s="50"/>
      <c r="C29" s="41"/>
      <c r="D29" s="41"/>
      <c r="E29" s="41"/>
      <c r="F29" s="51"/>
      <c r="G29" s="132">
        <v>261.65769999999998</v>
      </c>
      <c r="H29" s="136">
        <v>0</v>
      </c>
      <c r="I29" s="128"/>
      <c r="J29" s="129"/>
      <c r="K29" s="139">
        <v>0</v>
      </c>
    </row>
    <row r="30" spans="1:11" x14ac:dyDescent="0.25">
      <c r="A30" s="49">
        <f t="shared" si="0"/>
        <v>41783</v>
      </c>
      <c r="B30" s="50"/>
      <c r="C30" s="41"/>
      <c r="D30" s="41"/>
      <c r="E30" s="41"/>
      <c r="F30" s="51"/>
      <c r="G30" s="132">
        <v>257.05090000000001</v>
      </c>
      <c r="H30" s="136">
        <v>0</v>
      </c>
      <c r="I30" s="128"/>
      <c r="J30" s="129"/>
      <c r="K30" s="139">
        <v>0</v>
      </c>
    </row>
    <row r="31" spans="1:11" x14ac:dyDescent="0.25">
      <c r="A31" s="49">
        <f t="shared" si="0"/>
        <v>41784</v>
      </c>
      <c r="B31" s="50"/>
      <c r="C31" s="41"/>
      <c r="D31" s="41"/>
      <c r="E31" s="41"/>
      <c r="F31" s="51"/>
      <c r="G31" s="132">
        <v>260.39060000000001</v>
      </c>
      <c r="H31" s="136">
        <v>0</v>
      </c>
      <c r="I31" s="128"/>
      <c r="J31" s="129"/>
      <c r="K31" s="139">
        <v>0</v>
      </c>
    </row>
    <row r="32" spans="1:11" x14ac:dyDescent="0.25">
      <c r="A32" s="49">
        <f t="shared" si="0"/>
        <v>41785</v>
      </c>
      <c r="B32" s="50"/>
      <c r="C32" s="41"/>
      <c r="D32" s="41"/>
      <c r="E32" s="41"/>
      <c r="F32" s="51"/>
      <c r="G32" s="132">
        <v>261.35180000000003</v>
      </c>
      <c r="H32" s="136">
        <v>0</v>
      </c>
      <c r="I32" s="128"/>
      <c r="J32" s="129"/>
      <c r="K32" s="139">
        <v>0</v>
      </c>
    </row>
    <row r="33" spans="1:11" x14ac:dyDescent="0.25">
      <c r="A33" s="49">
        <f t="shared" si="0"/>
        <v>41786</v>
      </c>
      <c r="B33" s="50"/>
      <c r="C33" s="41"/>
      <c r="D33" s="41"/>
      <c r="E33" s="41"/>
      <c r="F33" s="51"/>
      <c r="G33" s="132">
        <v>261.05180000000001</v>
      </c>
      <c r="H33" s="136">
        <v>0</v>
      </c>
      <c r="I33" s="128"/>
      <c r="J33" s="129"/>
      <c r="K33" s="139">
        <v>9.4999999999999998E-3</v>
      </c>
    </row>
    <row r="34" spans="1:11" x14ac:dyDescent="0.25">
      <c r="A34" s="49">
        <f t="shared" si="0"/>
        <v>41787</v>
      </c>
      <c r="B34" s="50"/>
      <c r="C34" s="41"/>
      <c r="D34" s="41"/>
      <c r="E34" s="41"/>
      <c r="F34" s="51"/>
      <c r="G34" s="132">
        <v>262.80739999999997</v>
      </c>
      <c r="H34" s="136">
        <v>0</v>
      </c>
      <c r="I34" s="128"/>
      <c r="J34" s="129"/>
      <c r="K34" s="139">
        <v>2.69E-2</v>
      </c>
    </row>
    <row r="35" spans="1:11" x14ac:dyDescent="0.25">
      <c r="A35" s="49">
        <f t="shared" si="0"/>
        <v>41788</v>
      </c>
      <c r="B35" s="50"/>
      <c r="C35" s="41"/>
      <c r="D35" s="41"/>
      <c r="E35" s="41"/>
      <c r="F35" s="51"/>
      <c r="G35" s="132">
        <v>262.03160000000003</v>
      </c>
      <c r="H35" s="136">
        <v>0</v>
      </c>
      <c r="I35" s="128"/>
      <c r="J35" s="129"/>
      <c r="K35" s="139">
        <v>1.1299999999999999E-2</v>
      </c>
    </row>
    <row r="36" spans="1:11" x14ac:dyDescent="0.25">
      <c r="A36" s="49">
        <f t="shared" si="0"/>
        <v>41789</v>
      </c>
      <c r="B36" s="50"/>
      <c r="C36" s="41"/>
      <c r="D36" s="41"/>
      <c r="E36" s="41"/>
      <c r="F36" s="51"/>
      <c r="G36" s="132">
        <v>258.71879999999999</v>
      </c>
      <c r="H36" s="136">
        <v>0</v>
      </c>
      <c r="I36" s="128"/>
      <c r="J36" s="129"/>
      <c r="K36" s="139">
        <v>2.92E-2</v>
      </c>
    </row>
    <row r="37" spans="1:11" ht="15.75" thickBot="1" x14ac:dyDescent="0.3">
      <c r="A37" s="52">
        <f t="shared" si="0"/>
        <v>41790</v>
      </c>
      <c r="B37" s="73"/>
      <c r="C37" s="74"/>
      <c r="D37" s="74"/>
      <c r="E37" s="74"/>
      <c r="F37" s="75"/>
      <c r="G37" s="133">
        <v>258.66430000000003</v>
      </c>
      <c r="H37" s="137">
        <v>0</v>
      </c>
      <c r="I37" s="130"/>
      <c r="J37" s="131"/>
      <c r="K37" s="140">
        <v>4.4999999999999997E-3</v>
      </c>
    </row>
    <row r="38" spans="1:1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56" t="s">
        <v>21</v>
      </c>
      <c r="B39" s="18"/>
      <c r="C39" s="57"/>
      <c r="D39" s="57"/>
      <c r="E39" s="57"/>
      <c r="F39" s="57"/>
      <c r="G39" s="57">
        <f>+MAX(G7:G37)</f>
        <v>266.30130000000003</v>
      </c>
      <c r="H39" s="57">
        <f>+MAX(H7:H37)</f>
        <v>0</v>
      </c>
      <c r="I39" s="57"/>
      <c r="J39" s="57"/>
      <c r="K39" s="57">
        <f>+MAX(K7:K37)</f>
        <v>3.0167999999999999</v>
      </c>
    </row>
    <row r="40" spans="1:11" x14ac:dyDescent="0.25">
      <c r="A40" s="15"/>
      <c r="B40" s="16"/>
      <c r="C40" s="16"/>
      <c r="D40" s="16"/>
      <c r="E40" s="16"/>
      <c r="F40" s="16"/>
      <c r="G40" s="16"/>
      <c r="H40" s="16"/>
      <c r="I40" s="16"/>
      <c r="J40" s="16"/>
      <c r="K40" s="16"/>
    </row>
    <row r="41" spans="1:11" x14ac:dyDescent="0.25">
      <c r="A41" s="17" t="s">
        <v>23</v>
      </c>
      <c r="B41" s="206"/>
      <c r="C41" s="207"/>
      <c r="D41" s="207"/>
      <c r="E41" s="207"/>
      <c r="F41" s="207"/>
      <c r="G41" s="207"/>
      <c r="H41" s="207"/>
      <c r="I41" s="207"/>
      <c r="J41" s="207"/>
      <c r="K41" s="208"/>
    </row>
    <row r="42" spans="1:11" x14ac:dyDescent="0.25">
      <c r="A42" s="15"/>
      <c r="B42" s="209"/>
      <c r="C42" s="210"/>
      <c r="D42" s="210"/>
      <c r="E42" s="210"/>
      <c r="F42" s="210"/>
      <c r="G42" s="210"/>
      <c r="H42" s="210"/>
      <c r="I42" s="210"/>
      <c r="J42" s="210"/>
      <c r="K42" s="211"/>
    </row>
    <row r="43" spans="1:11" x14ac:dyDescent="0.25">
      <c r="A43" s="15"/>
      <c r="B43" s="209"/>
      <c r="C43" s="210"/>
      <c r="D43" s="210"/>
      <c r="E43" s="210"/>
      <c r="F43" s="210"/>
      <c r="G43" s="210"/>
      <c r="H43" s="210"/>
      <c r="I43" s="210"/>
      <c r="J43" s="210"/>
      <c r="K43" s="211"/>
    </row>
    <row r="44" spans="1:11" x14ac:dyDescent="0.25">
      <c r="A44" s="15"/>
      <c r="B44" s="209"/>
      <c r="C44" s="210"/>
      <c r="D44" s="210"/>
      <c r="E44" s="210"/>
      <c r="F44" s="210"/>
      <c r="G44" s="210"/>
      <c r="H44" s="210"/>
      <c r="I44" s="210"/>
      <c r="J44" s="210"/>
      <c r="K44" s="211"/>
    </row>
    <row r="45" spans="1:11" x14ac:dyDescent="0.25">
      <c r="A45" s="15"/>
      <c r="B45" s="212"/>
      <c r="C45" s="213"/>
      <c r="D45" s="213"/>
      <c r="E45" s="213"/>
      <c r="F45" s="213"/>
      <c r="G45" s="213"/>
      <c r="H45" s="213"/>
      <c r="I45" s="213"/>
      <c r="J45" s="213"/>
      <c r="K45" s="214"/>
    </row>
  </sheetData>
  <protectedRanges>
    <protectedRange sqref="A2:B4" name="Rango1"/>
    <protectedRange sqref="C4:K4" name="Rango1_1"/>
    <protectedRange sqref="C2:K2" name="Rango1_1_1"/>
    <protectedRange sqref="L3" name="Rango1_3"/>
    <protectedRange sqref="C3:K3" name="Rango1_1_2"/>
  </protectedRanges>
  <mergeCells count="8">
    <mergeCell ref="B41:K45"/>
    <mergeCell ref="A1:K1"/>
    <mergeCell ref="A2:B2"/>
    <mergeCell ref="C2:K2"/>
    <mergeCell ref="A3:B3"/>
    <mergeCell ref="C3:N3"/>
    <mergeCell ref="A4:B4"/>
    <mergeCell ref="C4:D4"/>
  </mergeCells>
  <dataValidations disablePrompts="1"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8" orientation="landscape" r:id="rId1"/>
  <colBreaks count="1" manualBreakCount="1">
    <brk id="11" max="1048575" man="1"/>
  </colBreaks>
  <ignoredErrors>
    <ignoredError sqref="A8:A37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showGridLines="0" view="pageBreakPreview" topLeftCell="A10" zoomScale="60" zoomScaleNormal="100" workbookViewId="0">
      <selection activeCell="L21" sqref="L21"/>
    </sheetView>
  </sheetViews>
  <sheetFormatPr baseColWidth="10" defaultRowHeight="15" x14ac:dyDescent="0.25"/>
  <sheetData>
    <row r="1" spans="1:14" ht="32.25" customHeight="1" x14ac:dyDescent="0.25">
      <c r="A1" s="228" t="s">
        <v>29</v>
      </c>
      <c r="B1" s="229"/>
      <c r="C1" s="229"/>
      <c r="D1" s="229"/>
      <c r="E1" s="229"/>
      <c r="F1" s="229"/>
      <c r="G1" s="229"/>
      <c r="H1" s="229"/>
      <c r="I1" s="229"/>
      <c r="J1" s="229"/>
      <c r="K1" s="230"/>
    </row>
    <row r="2" spans="1:14" x14ac:dyDescent="0.25">
      <c r="A2" s="204" t="s">
        <v>1</v>
      </c>
      <c r="B2" s="218"/>
      <c r="C2" s="205" t="s">
        <v>27</v>
      </c>
      <c r="D2" s="205"/>
      <c r="E2" s="205"/>
      <c r="F2" s="205"/>
      <c r="G2" s="205"/>
      <c r="H2" s="205"/>
      <c r="I2" s="205"/>
      <c r="J2" s="205"/>
      <c r="K2" s="205"/>
    </row>
    <row r="3" spans="1:14" x14ac:dyDescent="0.25">
      <c r="A3" s="204" t="s">
        <v>2</v>
      </c>
      <c r="B3" s="218"/>
      <c r="C3" s="205" t="s">
        <v>25</v>
      </c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</row>
    <row r="4" spans="1:14" x14ac:dyDescent="0.25">
      <c r="A4" s="204" t="s">
        <v>3</v>
      </c>
      <c r="B4" s="204"/>
      <c r="C4" s="205" t="s">
        <v>4</v>
      </c>
      <c r="D4" s="205"/>
      <c r="E4" s="34"/>
      <c r="F4" s="34"/>
      <c r="G4" s="34"/>
      <c r="H4" s="34"/>
      <c r="I4" s="34"/>
      <c r="J4" s="34"/>
      <c r="K4" s="34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4" ht="39" thickBot="1" x14ac:dyDescent="0.3">
      <c r="A6" s="58" t="s">
        <v>5</v>
      </c>
      <c r="B6" s="59" t="s">
        <v>6</v>
      </c>
      <c r="C6" s="59" t="s">
        <v>7</v>
      </c>
      <c r="D6" s="59" t="s">
        <v>8</v>
      </c>
      <c r="E6" s="60" t="s">
        <v>9</v>
      </c>
      <c r="F6" s="59" t="s">
        <v>10</v>
      </c>
      <c r="G6" s="59" t="s">
        <v>11</v>
      </c>
      <c r="H6" s="59" t="s">
        <v>12</v>
      </c>
      <c r="I6" s="59" t="s">
        <v>13</v>
      </c>
      <c r="J6" s="59" t="s">
        <v>14</v>
      </c>
      <c r="K6" s="80" t="s">
        <v>15</v>
      </c>
    </row>
    <row r="7" spans="1:14" x14ac:dyDescent="0.25">
      <c r="A7" s="45">
        <v>41760</v>
      </c>
      <c r="B7" s="46"/>
      <c r="C7" s="47"/>
      <c r="D7" s="47"/>
      <c r="E7" s="47"/>
      <c r="F7" s="48"/>
      <c r="G7" s="149">
        <v>252.11789999999999</v>
      </c>
      <c r="H7" s="150">
        <v>0</v>
      </c>
      <c r="I7" s="141"/>
      <c r="J7" s="142"/>
      <c r="K7" s="153">
        <v>0</v>
      </c>
    </row>
    <row r="8" spans="1:14" x14ac:dyDescent="0.25">
      <c r="A8" s="49">
        <f>+A7+1</f>
        <v>41761</v>
      </c>
      <c r="B8" s="50"/>
      <c r="C8" s="41"/>
      <c r="D8" s="41"/>
      <c r="E8" s="41"/>
      <c r="F8" s="51"/>
      <c r="G8" s="147">
        <v>252.9479</v>
      </c>
      <c r="H8" s="151">
        <v>0</v>
      </c>
      <c r="I8" s="143"/>
      <c r="J8" s="144"/>
      <c r="K8" s="154">
        <v>0</v>
      </c>
    </row>
    <row r="9" spans="1:14" x14ac:dyDescent="0.25">
      <c r="A9" s="49">
        <f>+A8+1</f>
        <v>41762</v>
      </c>
      <c r="B9" s="50"/>
      <c r="C9" s="41"/>
      <c r="D9" s="41"/>
      <c r="E9" s="41"/>
      <c r="F9" s="51"/>
      <c r="G9" s="147">
        <v>249.00280000000001</v>
      </c>
      <c r="H9" s="151">
        <v>0</v>
      </c>
      <c r="I9" s="143"/>
      <c r="J9" s="144"/>
      <c r="K9" s="154">
        <v>0</v>
      </c>
    </row>
    <row r="10" spans="1:14" x14ac:dyDescent="0.25">
      <c r="A10" s="49">
        <f>+A9+1</f>
        <v>41763</v>
      </c>
      <c r="B10" s="50"/>
      <c r="C10" s="41"/>
      <c r="D10" s="41"/>
      <c r="E10" s="41"/>
      <c r="F10" s="51"/>
      <c r="G10" s="147">
        <v>243.6327</v>
      </c>
      <c r="H10" s="151">
        <v>0</v>
      </c>
      <c r="I10" s="143"/>
      <c r="J10" s="144"/>
      <c r="K10" s="154">
        <v>0</v>
      </c>
    </row>
    <row r="11" spans="1:14" x14ac:dyDescent="0.25">
      <c r="A11" s="49">
        <f t="shared" ref="A11:A37" si="0">+A10+1</f>
        <v>41764</v>
      </c>
      <c r="B11" s="50"/>
      <c r="C11" s="41"/>
      <c r="D11" s="41"/>
      <c r="E11" s="41"/>
      <c r="F11" s="51"/>
      <c r="G11" s="147">
        <v>247.71010000000001</v>
      </c>
      <c r="H11" s="151">
        <v>0</v>
      </c>
      <c r="I11" s="143"/>
      <c r="J11" s="144"/>
      <c r="K11" s="154">
        <v>0</v>
      </c>
    </row>
    <row r="12" spans="1:14" x14ac:dyDescent="0.25">
      <c r="A12" s="49">
        <f t="shared" si="0"/>
        <v>41765</v>
      </c>
      <c r="B12" s="50"/>
      <c r="C12" s="41"/>
      <c r="D12" s="41"/>
      <c r="E12" s="41"/>
      <c r="F12" s="51"/>
      <c r="G12" s="147">
        <v>249.97980000000001</v>
      </c>
      <c r="H12" s="151">
        <v>0</v>
      </c>
      <c r="I12" s="143"/>
      <c r="J12" s="144"/>
      <c r="K12" s="154">
        <v>0</v>
      </c>
    </row>
    <row r="13" spans="1:14" x14ac:dyDescent="0.25">
      <c r="A13" s="49">
        <f t="shared" si="0"/>
        <v>41766</v>
      </c>
      <c r="B13" s="50"/>
      <c r="C13" s="41"/>
      <c r="D13" s="41"/>
      <c r="E13" s="41"/>
      <c r="F13" s="51"/>
      <c r="G13" s="147">
        <v>254.44980000000001</v>
      </c>
      <c r="H13" s="151">
        <v>0</v>
      </c>
      <c r="I13" s="143"/>
      <c r="J13" s="144"/>
      <c r="K13" s="154">
        <v>0</v>
      </c>
    </row>
    <row r="14" spans="1:14" x14ac:dyDescent="0.25">
      <c r="A14" s="49">
        <f t="shared" si="0"/>
        <v>41767</v>
      </c>
      <c r="B14" s="50"/>
      <c r="C14" s="41"/>
      <c r="D14" s="41"/>
      <c r="E14" s="41"/>
      <c r="F14" s="51"/>
      <c r="G14" s="147">
        <v>253.05930000000001</v>
      </c>
      <c r="H14" s="151">
        <v>0</v>
      </c>
      <c r="I14" s="143"/>
      <c r="J14" s="144"/>
      <c r="K14" s="154">
        <v>0</v>
      </c>
    </row>
    <row r="15" spans="1:14" x14ac:dyDescent="0.25">
      <c r="A15" s="49">
        <f t="shared" si="0"/>
        <v>41768</v>
      </c>
      <c r="B15" s="50"/>
      <c r="C15" s="41"/>
      <c r="D15" s="41"/>
      <c r="E15" s="41"/>
      <c r="F15" s="51"/>
      <c r="G15" s="147">
        <v>252.2492</v>
      </c>
      <c r="H15" s="151">
        <v>0</v>
      </c>
      <c r="I15" s="143"/>
      <c r="J15" s="144"/>
      <c r="K15" s="154">
        <v>0</v>
      </c>
    </row>
    <row r="16" spans="1:14" x14ac:dyDescent="0.25">
      <c r="A16" s="49">
        <f t="shared" si="0"/>
        <v>41769</v>
      </c>
      <c r="B16" s="50"/>
      <c r="C16" s="41"/>
      <c r="D16" s="41"/>
      <c r="E16" s="41"/>
      <c r="F16" s="51"/>
      <c r="G16" s="147">
        <v>252.68469999999999</v>
      </c>
      <c r="H16" s="151">
        <v>0</v>
      </c>
      <c r="I16" s="143"/>
      <c r="J16" s="144"/>
      <c r="K16" s="154">
        <v>0</v>
      </c>
    </row>
    <row r="17" spans="1:11" x14ac:dyDescent="0.25">
      <c r="A17" s="49">
        <f t="shared" si="0"/>
        <v>41770</v>
      </c>
      <c r="B17" s="50"/>
      <c r="C17" s="41"/>
      <c r="D17" s="41"/>
      <c r="E17" s="41"/>
      <c r="F17" s="51"/>
      <c r="G17" s="147">
        <v>254.893</v>
      </c>
      <c r="H17" s="151">
        <v>0</v>
      </c>
      <c r="I17" s="143"/>
      <c r="J17" s="144"/>
      <c r="K17" s="154">
        <v>0</v>
      </c>
    </row>
    <row r="18" spans="1:11" x14ac:dyDescent="0.25">
      <c r="A18" s="49">
        <f t="shared" si="0"/>
        <v>41771</v>
      </c>
      <c r="B18" s="50"/>
      <c r="C18" s="41"/>
      <c r="D18" s="41"/>
      <c r="E18" s="41"/>
      <c r="F18" s="51"/>
      <c r="G18" s="147">
        <v>253.49520000000001</v>
      </c>
      <c r="H18" s="151">
        <v>0</v>
      </c>
      <c r="I18" s="143"/>
      <c r="J18" s="144"/>
      <c r="K18" s="154">
        <v>0</v>
      </c>
    </row>
    <row r="19" spans="1:11" x14ac:dyDescent="0.25">
      <c r="A19" s="49">
        <f t="shared" si="0"/>
        <v>41772</v>
      </c>
      <c r="B19" s="50"/>
      <c r="C19" s="41"/>
      <c r="D19" s="41"/>
      <c r="E19" s="41"/>
      <c r="F19" s="51"/>
      <c r="G19" s="147">
        <v>253.02180000000001</v>
      </c>
      <c r="H19" s="151">
        <v>0</v>
      </c>
      <c r="I19" s="143"/>
      <c r="J19" s="144"/>
      <c r="K19" s="154">
        <v>0</v>
      </c>
    </row>
    <row r="20" spans="1:11" x14ac:dyDescent="0.25">
      <c r="A20" s="49">
        <f t="shared" si="0"/>
        <v>41773</v>
      </c>
      <c r="B20" s="50"/>
      <c r="C20" s="41"/>
      <c r="D20" s="41"/>
      <c r="E20" s="41"/>
      <c r="F20" s="51"/>
      <c r="G20" s="147">
        <v>253.6943</v>
      </c>
      <c r="H20" s="151">
        <v>0</v>
      </c>
      <c r="I20" s="143"/>
      <c r="J20" s="144"/>
      <c r="K20" s="154">
        <v>0</v>
      </c>
    </row>
    <row r="21" spans="1:11" x14ac:dyDescent="0.25">
      <c r="A21" s="49">
        <f t="shared" si="0"/>
        <v>41774</v>
      </c>
      <c r="B21" s="50"/>
      <c r="C21" s="41"/>
      <c r="D21" s="41"/>
      <c r="E21" s="41"/>
      <c r="F21" s="51"/>
      <c r="G21" s="147">
        <v>254.57939999999999</v>
      </c>
      <c r="H21" s="151">
        <v>0</v>
      </c>
      <c r="I21" s="143"/>
      <c r="J21" s="144"/>
      <c r="K21" s="154">
        <v>0</v>
      </c>
    </row>
    <row r="22" spans="1:11" x14ac:dyDescent="0.25">
      <c r="A22" s="49">
        <f t="shared" si="0"/>
        <v>41775</v>
      </c>
      <c r="B22" s="50"/>
      <c r="C22" s="41"/>
      <c r="D22" s="41"/>
      <c r="E22" s="41"/>
      <c r="F22" s="51"/>
      <c r="G22" s="147">
        <v>257.28750000000002</v>
      </c>
      <c r="H22" s="151">
        <v>0</v>
      </c>
      <c r="I22" s="143"/>
      <c r="J22" s="144"/>
      <c r="K22" s="154">
        <v>0</v>
      </c>
    </row>
    <row r="23" spans="1:11" x14ac:dyDescent="0.25">
      <c r="A23" s="49">
        <f t="shared" si="0"/>
        <v>41776</v>
      </c>
      <c r="B23" s="50"/>
      <c r="C23" s="41"/>
      <c r="D23" s="41"/>
      <c r="E23" s="41"/>
      <c r="F23" s="51"/>
      <c r="G23" s="147">
        <v>253.57140000000001</v>
      </c>
      <c r="H23" s="151">
        <v>0</v>
      </c>
      <c r="I23" s="143"/>
      <c r="J23" s="144"/>
      <c r="K23" s="154">
        <v>0</v>
      </c>
    </row>
    <row r="24" spans="1:11" x14ac:dyDescent="0.25">
      <c r="A24" s="49">
        <f t="shared" si="0"/>
        <v>41777</v>
      </c>
      <c r="B24" s="50"/>
      <c r="C24" s="41"/>
      <c r="D24" s="41"/>
      <c r="E24" s="41"/>
      <c r="F24" s="51"/>
      <c r="G24" s="147">
        <v>255.4896</v>
      </c>
      <c r="H24" s="151">
        <v>0</v>
      </c>
      <c r="I24" s="143"/>
      <c r="J24" s="144"/>
      <c r="K24" s="154">
        <v>0</v>
      </c>
    </row>
    <row r="25" spans="1:11" x14ac:dyDescent="0.25">
      <c r="A25" s="49">
        <f t="shared" si="0"/>
        <v>41778</v>
      </c>
      <c r="B25" s="50"/>
      <c r="C25" s="41"/>
      <c r="D25" s="41"/>
      <c r="E25" s="41"/>
      <c r="F25" s="51"/>
      <c r="G25" s="147">
        <v>257.7604</v>
      </c>
      <c r="H25" s="151">
        <v>0</v>
      </c>
      <c r="I25" s="143"/>
      <c r="J25" s="144"/>
      <c r="K25" s="154">
        <v>0</v>
      </c>
    </row>
    <row r="26" spans="1:11" x14ac:dyDescent="0.25">
      <c r="A26" s="49">
        <f t="shared" si="0"/>
        <v>41779</v>
      </c>
      <c r="B26" s="50"/>
      <c r="C26" s="41"/>
      <c r="D26" s="41"/>
      <c r="E26" s="41"/>
      <c r="F26" s="51"/>
      <c r="G26" s="147">
        <v>252.47710000000001</v>
      </c>
      <c r="H26" s="151">
        <v>0</v>
      </c>
      <c r="I26" s="143"/>
      <c r="J26" s="144"/>
      <c r="K26" s="154">
        <v>0</v>
      </c>
    </row>
    <row r="27" spans="1:11" x14ac:dyDescent="0.25">
      <c r="A27" s="49">
        <f t="shared" si="0"/>
        <v>41780</v>
      </c>
      <c r="B27" s="50"/>
      <c r="C27" s="41"/>
      <c r="D27" s="41"/>
      <c r="E27" s="41"/>
      <c r="F27" s="51"/>
      <c r="G27" s="147">
        <v>259.45420000000001</v>
      </c>
      <c r="H27" s="151">
        <v>0</v>
      </c>
      <c r="I27" s="143"/>
      <c r="J27" s="144"/>
      <c r="K27" s="154">
        <v>0</v>
      </c>
    </row>
    <row r="28" spans="1:11" x14ac:dyDescent="0.25">
      <c r="A28" s="49">
        <f t="shared" si="0"/>
        <v>41781</v>
      </c>
      <c r="B28" s="50"/>
      <c r="C28" s="41"/>
      <c r="D28" s="41"/>
      <c r="E28" s="41"/>
      <c r="F28" s="51"/>
      <c r="G28" s="147">
        <v>257.2106</v>
      </c>
      <c r="H28" s="151">
        <v>0</v>
      </c>
      <c r="I28" s="143"/>
      <c r="J28" s="144"/>
      <c r="K28" s="154">
        <v>0</v>
      </c>
    </row>
    <row r="29" spans="1:11" x14ac:dyDescent="0.25">
      <c r="A29" s="49">
        <f t="shared" si="0"/>
        <v>41782</v>
      </c>
      <c r="B29" s="50"/>
      <c r="C29" s="41"/>
      <c r="D29" s="41"/>
      <c r="E29" s="41"/>
      <c r="F29" s="51"/>
      <c r="G29" s="147">
        <v>250.98320000000001</v>
      </c>
      <c r="H29" s="151">
        <v>0</v>
      </c>
      <c r="I29" s="143"/>
      <c r="J29" s="144"/>
      <c r="K29" s="154">
        <v>0</v>
      </c>
    </row>
    <row r="30" spans="1:11" x14ac:dyDescent="0.25">
      <c r="A30" s="49">
        <f t="shared" si="0"/>
        <v>41783</v>
      </c>
      <c r="B30" s="50"/>
      <c r="C30" s="41"/>
      <c r="D30" s="41"/>
      <c r="E30" s="41"/>
      <c r="F30" s="51"/>
      <c r="G30" s="147">
        <v>249.92240000000001</v>
      </c>
      <c r="H30" s="151">
        <v>0</v>
      </c>
      <c r="I30" s="143"/>
      <c r="J30" s="144"/>
      <c r="K30" s="154">
        <v>0</v>
      </c>
    </row>
    <row r="31" spans="1:11" x14ac:dyDescent="0.25">
      <c r="A31" s="49">
        <f t="shared" si="0"/>
        <v>41784</v>
      </c>
      <c r="B31" s="50"/>
      <c r="C31" s="41"/>
      <c r="D31" s="41"/>
      <c r="E31" s="41"/>
      <c r="F31" s="51"/>
      <c r="G31" s="147">
        <v>255.07849999999999</v>
      </c>
      <c r="H31" s="151">
        <v>0</v>
      </c>
      <c r="I31" s="143"/>
      <c r="J31" s="144"/>
      <c r="K31" s="154">
        <v>0</v>
      </c>
    </row>
    <row r="32" spans="1:11" x14ac:dyDescent="0.25">
      <c r="A32" s="49">
        <f t="shared" si="0"/>
        <v>41785</v>
      </c>
      <c r="B32" s="50"/>
      <c r="C32" s="41"/>
      <c r="D32" s="41"/>
      <c r="E32" s="41"/>
      <c r="F32" s="51"/>
      <c r="G32" s="147">
        <v>256.78910000000002</v>
      </c>
      <c r="H32" s="151">
        <v>0</v>
      </c>
      <c r="I32" s="143"/>
      <c r="J32" s="144"/>
      <c r="K32" s="154">
        <v>0</v>
      </c>
    </row>
    <row r="33" spans="1:11" x14ac:dyDescent="0.25">
      <c r="A33" s="49">
        <f t="shared" si="0"/>
        <v>41786</v>
      </c>
      <c r="B33" s="50"/>
      <c r="C33" s="41"/>
      <c r="D33" s="41"/>
      <c r="E33" s="41"/>
      <c r="F33" s="51"/>
      <c r="G33" s="147">
        <v>255.45480000000001</v>
      </c>
      <c r="H33" s="151">
        <v>0</v>
      </c>
      <c r="I33" s="143"/>
      <c r="J33" s="144"/>
      <c r="K33" s="154">
        <v>0</v>
      </c>
    </row>
    <row r="34" spans="1:11" x14ac:dyDescent="0.25">
      <c r="A34" s="49">
        <f t="shared" si="0"/>
        <v>41787</v>
      </c>
      <c r="B34" s="50"/>
      <c r="C34" s="41"/>
      <c r="D34" s="41"/>
      <c r="E34" s="41"/>
      <c r="F34" s="51"/>
      <c r="G34" s="147">
        <v>255.38679999999999</v>
      </c>
      <c r="H34" s="151">
        <v>0</v>
      </c>
      <c r="I34" s="143"/>
      <c r="J34" s="144"/>
      <c r="K34" s="154">
        <v>0</v>
      </c>
    </row>
    <row r="35" spans="1:11" x14ac:dyDescent="0.25">
      <c r="A35" s="49">
        <f t="shared" si="0"/>
        <v>41788</v>
      </c>
      <c r="B35" s="50"/>
      <c r="C35" s="41"/>
      <c r="D35" s="41"/>
      <c r="E35" s="41"/>
      <c r="F35" s="51"/>
      <c r="G35" s="147">
        <v>256.71719999999999</v>
      </c>
      <c r="H35" s="151">
        <v>0</v>
      </c>
      <c r="I35" s="143"/>
      <c r="J35" s="144"/>
      <c r="K35" s="154">
        <v>0</v>
      </c>
    </row>
    <row r="36" spans="1:11" x14ac:dyDescent="0.25">
      <c r="A36" s="49">
        <f t="shared" si="0"/>
        <v>41789</v>
      </c>
      <c r="B36" s="50"/>
      <c r="C36" s="41"/>
      <c r="D36" s="41"/>
      <c r="E36" s="41"/>
      <c r="F36" s="51"/>
      <c r="G36" s="147">
        <v>253.67740000000001</v>
      </c>
      <c r="H36" s="151">
        <v>0</v>
      </c>
      <c r="I36" s="143"/>
      <c r="J36" s="144"/>
      <c r="K36" s="154">
        <v>0</v>
      </c>
    </row>
    <row r="37" spans="1:11" ht="15.75" thickBot="1" x14ac:dyDescent="0.3">
      <c r="A37" s="52">
        <f t="shared" si="0"/>
        <v>41790</v>
      </c>
      <c r="B37" s="73"/>
      <c r="C37" s="74"/>
      <c r="D37" s="74"/>
      <c r="E37" s="74"/>
      <c r="F37" s="75"/>
      <c r="G37" s="148">
        <v>253.40020000000001</v>
      </c>
      <c r="H37" s="152">
        <v>0</v>
      </c>
      <c r="I37" s="145"/>
      <c r="J37" s="146"/>
      <c r="K37" s="155">
        <v>0</v>
      </c>
    </row>
    <row r="38" spans="1:1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56" t="s">
        <v>19</v>
      </c>
      <c r="B39" s="18"/>
      <c r="C39" s="57"/>
      <c r="D39" s="57"/>
      <c r="E39" s="57"/>
      <c r="F39" s="57"/>
      <c r="G39" s="57">
        <f>+MIN(G7:G37)</f>
        <v>243.6327</v>
      </c>
      <c r="H39" s="57">
        <f>+MIN(H7:H37)</f>
        <v>0</v>
      </c>
      <c r="I39" s="57"/>
      <c r="J39" s="57"/>
      <c r="K39" s="57">
        <f>+MIN(K7:K37)</f>
        <v>0</v>
      </c>
    </row>
    <row r="40" spans="1:11" x14ac:dyDescent="0.25">
      <c r="A40" s="15"/>
      <c r="B40" s="16"/>
      <c r="C40" s="16"/>
      <c r="D40" s="16"/>
      <c r="E40" s="16"/>
      <c r="F40" s="16"/>
      <c r="G40" s="16"/>
      <c r="H40" s="16"/>
      <c r="I40" s="16"/>
      <c r="J40" s="16"/>
      <c r="K40" s="16"/>
    </row>
    <row r="41" spans="1:11" x14ac:dyDescent="0.25">
      <c r="A41" s="17" t="s">
        <v>23</v>
      </c>
      <c r="B41" s="219"/>
      <c r="C41" s="220"/>
      <c r="D41" s="220"/>
      <c r="E41" s="220"/>
      <c r="F41" s="220"/>
      <c r="G41" s="220"/>
      <c r="H41" s="220"/>
      <c r="I41" s="220"/>
      <c r="J41" s="220"/>
      <c r="K41" s="221"/>
    </row>
    <row r="42" spans="1:11" x14ac:dyDescent="0.25">
      <c r="A42" s="15"/>
      <c r="B42" s="222"/>
      <c r="C42" s="223"/>
      <c r="D42" s="223"/>
      <c r="E42" s="223"/>
      <c r="F42" s="223"/>
      <c r="G42" s="223"/>
      <c r="H42" s="223"/>
      <c r="I42" s="223"/>
      <c r="J42" s="223"/>
      <c r="K42" s="224"/>
    </row>
    <row r="43" spans="1:11" x14ac:dyDescent="0.25">
      <c r="A43" s="15"/>
      <c r="B43" s="222"/>
      <c r="C43" s="223"/>
      <c r="D43" s="223"/>
      <c r="E43" s="223"/>
      <c r="F43" s="223"/>
      <c r="G43" s="223"/>
      <c r="H43" s="223"/>
      <c r="I43" s="223"/>
      <c r="J43" s="223"/>
      <c r="K43" s="224"/>
    </row>
    <row r="44" spans="1:11" x14ac:dyDescent="0.25">
      <c r="A44" s="15"/>
      <c r="B44" s="222"/>
      <c r="C44" s="223"/>
      <c r="D44" s="223"/>
      <c r="E44" s="223"/>
      <c r="F44" s="223"/>
      <c r="G44" s="223"/>
      <c r="H44" s="223"/>
      <c r="I44" s="223"/>
      <c r="J44" s="223"/>
      <c r="K44" s="224"/>
    </row>
    <row r="45" spans="1:11" x14ac:dyDescent="0.25">
      <c r="A45" s="15"/>
      <c r="B45" s="225"/>
      <c r="C45" s="226"/>
      <c r="D45" s="226"/>
      <c r="E45" s="226"/>
      <c r="F45" s="226"/>
      <c r="G45" s="226"/>
      <c r="H45" s="226"/>
      <c r="I45" s="226"/>
      <c r="J45" s="226"/>
      <c r="K45" s="227"/>
    </row>
  </sheetData>
  <protectedRanges>
    <protectedRange sqref="A2:B4" name="Rango1"/>
    <protectedRange sqref="C4:K4" name="Rango1_1"/>
    <protectedRange sqref="C2:K2" name="Rango1_1_1"/>
    <protectedRange sqref="L3" name="Rango1_3"/>
    <protectedRange sqref="C3:K3" name="Rango1_1_2"/>
  </protectedRanges>
  <mergeCells count="8">
    <mergeCell ref="B41:K45"/>
    <mergeCell ref="A1:K1"/>
    <mergeCell ref="A2:B2"/>
    <mergeCell ref="C2:K2"/>
    <mergeCell ref="A3:B3"/>
    <mergeCell ref="C3:N3"/>
    <mergeCell ref="A4:B4"/>
    <mergeCell ref="C4:D4"/>
  </mergeCells>
  <dataValidations disablePrompts="1"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ignoredErrors>
    <ignoredError sqref="A8:A37" unlocked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showGridLines="0" view="pageBreakPreview" topLeftCell="A14" zoomScale="60" zoomScaleNormal="100" workbookViewId="0">
      <selection activeCell="M21" sqref="M21"/>
    </sheetView>
  </sheetViews>
  <sheetFormatPr baseColWidth="10" defaultColWidth="11.42578125" defaultRowHeight="15" x14ac:dyDescent="0.25"/>
  <cols>
    <col min="1" max="1" width="11.7109375" bestFit="1" customWidth="1"/>
    <col min="2" max="11" width="11.28515625" customWidth="1"/>
    <col min="12" max="12" width="1.140625" customWidth="1"/>
    <col min="13" max="14" width="11.28515625" customWidth="1"/>
  </cols>
  <sheetData>
    <row r="1" spans="1:14" ht="32.25" customHeight="1" x14ac:dyDescent="0.25">
      <c r="A1" s="200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2"/>
    </row>
    <row r="2" spans="1:14" ht="7.5" customHeigh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20"/>
      <c r="N2" s="20"/>
    </row>
    <row r="3" spans="1:14" x14ac:dyDescent="0.25">
      <c r="A3" s="203" t="s">
        <v>1</v>
      </c>
      <c r="B3" s="203"/>
      <c r="C3" s="205" t="s">
        <v>27</v>
      </c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</row>
    <row r="4" spans="1:14" x14ac:dyDescent="0.25">
      <c r="A4" s="204" t="s">
        <v>2</v>
      </c>
      <c r="B4" s="203"/>
      <c r="C4" s="205" t="s">
        <v>26</v>
      </c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</row>
    <row r="5" spans="1:14" x14ac:dyDescent="0.25">
      <c r="A5" s="204" t="s">
        <v>3</v>
      </c>
      <c r="B5" s="204"/>
      <c r="C5" s="205" t="s">
        <v>4</v>
      </c>
      <c r="D5" s="205"/>
      <c r="E5" s="1"/>
      <c r="F5" s="1"/>
      <c r="G5" s="1"/>
      <c r="H5" s="1"/>
      <c r="I5" s="1"/>
      <c r="J5" s="1"/>
      <c r="K5" s="1"/>
      <c r="L5" s="1"/>
    </row>
    <row r="6" spans="1:14" ht="9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4" ht="39" thickBot="1" x14ac:dyDescent="0.3">
      <c r="A7" s="36" t="s">
        <v>5</v>
      </c>
      <c r="B7" s="2" t="s">
        <v>6</v>
      </c>
      <c r="C7" s="2" t="s">
        <v>7</v>
      </c>
      <c r="D7" s="2" t="s">
        <v>8</v>
      </c>
      <c r="E7" s="3" t="s">
        <v>9</v>
      </c>
      <c r="F7" s="2" t="s">
        <v>10</v>
      </c>
      <c r="G7" s="2" t="s">
        <v>11</v>
      </c>
      <c r="H7" s="2" t="s">
        <v>12</v>
      </c>
      <c r="I7" s="2" t="s">
        <v>13</v>
      </c>
      <c r="J7" s="2" t="s">
        <v>14</v>
      </c>
      <c r="K7" s="78" t="s">
        <v>15</v>
      </c>
      <c r="L7" s="4"/>
      <c r="M7" s="38" t="s">
        <v>16</v>
      </c>
      <c r="N7" s="39" t="s">
        <v>17</v>
      </c>
    </row>
    <row r="8" spans="1:14" x14ac:dyDescent="0.25">
      <c r="A8" s="37">
        <f>+'Caracol Reynosa Arguelles'!A8</f>
        <v>41760</v>
      </c>
      <c r="B8" s="65">
        <v>94.829800000000006</v>
      </c>
      <c r="C8" s="70">
        <v>1.0121</v>
      </c>
      <c r="D8" s="70">
        <v>0.1988</v>
      </c>
      <c r="E8" s="70">
        <v>1.2109000000000001</v>
      </c>
      <c r="F8" s="70">
        <v>3.7759999999999998</v>
      </c>
      <c r="G8" s="156">
        <v>262.36520000000002</v>
      </c>
      <c r="H8" s="156">
        <v>8.8541000000000007</v>
      </c>
      <c r="I8" s="70">
        <v>38.525500000000001</v>
      </c>
      <c r="J8" s="70">
        <v>50.323799999999999</v>
      </c>
      <c r="K8" s="158">
        <v>0.04</v>
      </c>
      <c r="L8" s="21"/>
      <c r="M8" s="41"/>
      <c r="N8" s="41"/>
    </row>
    <row r="9" spans="1:14" x14ac:dyDescent="0.25">
      <c r="A9" s="37">
        <f>+'Caracol Reynosa Arguelles'!A9</f>
        <v>41761</v>
      </c>
      <c r="B9" s="63">
        <v>94.915599999999998</v>
      </c>
      <c r="C9" s="66">
        <v>1.0441</v>
      </c>
      <c r="D9" s="67">
        <v>0.20119999999999999</v>
      </c>
      <c r="E9" s="66">
        <v>1.2453000000000001</v>
      </c>
      <c r="F9" s="66">
        <v>3.6469999999999998</v>
      </c>
      <c r="G9" s="157">
        <v>261.45339999999999</v>
      </c>
      <c r="H9" s="157">
        <v>6.2748999999999997</v>
      </c>
      <c r="I9" s="66">
        <v>38.487400000000001</v>
      </c>
      <c r="J9" s="67">
        <v>50.278700000000001</v>
      </c>
      <c r="K9" s="158">
        <v>9.5999999999999992E-3</v>
      </c>
      <c r="L9" s="21"/>
      <c r="M9" s="40"/>
      <c r="N9" s="40"/>
    </row>
    <row r="10" spans="1:14" x14ac:dyDescent="0.25">
      <c r="A10" s="37">
        <f>+'Caracol Reynosa Arguelles'!A10</f>
        <v>41762</v>
      </c>
      <c r="B10" s="63">
        <v>95.147599999999997</v>
      </c>
      <c r="C10" s="66">
        <v>0.99109999999999998</v>
      </c>
      <c r="D10" s="67">
        <v>0.20200000000000001</v>
      </c>
      <c r="E10" s="66">
        <v>1.1931</v>
      </c>
      <c r="F10" s="66">
        <v>3.5640000000000001</v>
      </c>
      <c r="G10" s="157">
        <v>263.89620000000002</v>
      </c>
      <c r="H10" s="157">
        <v>4.4724000000000004</v>
      </c>
      <c r="I10" s="66">
        <v>38.411000000000001</v>
      </c>
      <c r="J10" s="67">
        <v>50.271799999999999</v>
      </c>
      <c r="K10" s="158">
        <v>0</v>
      </c>
      <c r="L10" s="21"/>
      <c r="M10" s="40"/>
      <c r="N10" s="40"/>
    </row>
    <row r="11" spans="1:14" x14ac:dyDescent="0.25">
      <c r="A11" s="37">
        <f>+'Caracol Reynosa Arguelles'!A11</f>
        <v>41763</v>
      </c>
      <c r="B11" s="63">
        <v>94.980699999999999</v>
      </c>
      <c r="C11" s="66">
        <v>1.1051</v>
      </c>
      <c r="D11" s="67">
        <v>0.20130000000000001</v>
      </c>
      <c r="E11" s="66">
        <v>1.3064</v>
      </c>
      <c r="F11" s="66">
        <v>3.6110000000000002</v>
      </c>
      <c r="G11" s="157">
        <v>249.72730000000001</v>
      </c>
      <c r="H11" s="157">
        <v>4.6086</v>
      </c>
      <c r="I11" s="66">
        <v>38.392299999999999</v>
      </c>
      <c r="J11" s="67">
        <v>50.182299999999998</v>
      </c>
      <c r="K11" s="158">
        <v>0</v>
      </c>
      <c r="L11" s="21"/>
      <c r="M11" s="40"/>
      <c r="N11" s="40"/>
    </row>
    <row r="12" spans="1:14" x14ac:dyDescent="0.25">
      <c r="A12" s="37">
        <f>+'Caracol Reynosa Arguelles'!A12</f>
        <v>41764</v>
      </c>
      <c r="B12" s="63">
        <v>95.282399999999996</v>
      </c>
      <c r="C12" s="66">
        <v>1.0422</v>
      </c>
      <c r="D12" s="67">
        <v>0.1963</v>
      </c>
      <c r="E12" s="66">
        <v>1.2384999999999999</v>
      </c>
      <c r="F12" s="66">
        <v>3.359</v>
      </c>
      <c r="G12" s="157">
        <v>260.1234</v>
      </c>
      <c r="H12" s="157">
        <v>7.2767999999999997</v>
      </c>
      <c r="I12" s="66">
        <v>38.359400000000001</v>
      </c>
      <c r="J12" s="67">
        <v>50.209099999999999</v>
      </c>
      <c r="K12" s="158">
        <v>0</v>
      </c>
      <c r="L12" s="21"/>
      <c r="M12" s="40"/>
      <c r="N12" s="40"/>
    </row>
    <row r="13" spans="1:14" x14ac:dyDescent="0.25">
      <c r="A13" s="37">
        <f>+'Caracol Reynosa Arguelles'!A13</f>
        <v>41765</v>
      </c>
      <c r="B13" s="63">
        <v>95.319900000000004</v>
      </c>
      <c r="C13" s="66">
        <v>1.0649999999999999</v>
      </c>
      <c r="D13" s="67">
        <v>0.192</v>
      </c>
      <c r="E13" s="66">
        <v>1.2568999999999999</v>
      </c>
      <c r="F13" s="66">
        <v>3.2810000000000001</v>
      </c>
      <c r="G13" s="157">
        <v>265.34969999999998</v>
      </c>
      <c r="H13" s="157">
        <v>8.6690000000000005</v>
      </c>
      <c r="I13" s="66">
        <v>38.3508</v>
      </c>
      <c r="J13" s="67">
        <v>50.190100000000001</v>
      </c>
      <c r="K13" s="158">
        <v>0</v>
      </c>
      <c r="L13" s="21"/>
      <c r="M13" s="40"/>
      <c r="N13" s="40"/>
    </row>
    <row r="14" spans="1:14" x14ac:dyDescent="0.25">
      <c r="A14" s="37">
        <f>+'Caracol Reynosa Arguelles'!A14</f>
        <v>41766</v>
      </c>
      <c r="B14" s="63">
        <v>95.394499999999994</v>
      </c>
      <c r="C14" s="66">
        <v>1.0624</v>
      </c>
      <c r="D14" s="67">
        <v>0.19159999999999999</v>
      </c>
      <c r="E14" s="66">
        <v>1.254</v>
      </c>
      <c r="F14" s="66">
        <v>3.2370000000000001</v>
      </c>
      <c r="G14" s="157">
        <v>270.33710000000002</v>
      </c>
      <c r="H14" s="157">
        <v>9.9822000000000006</v>
      </c>
      <c r="I14" s="66">
        <v>38.3155</v>
      </c>
      <c r="J14" s="67">
        <v>50.171999999999997</v>
      </c>
      <c r="K14" s="158">
        <v>0</v>
      </c>
      <c r="L14" s="21"/>
      <c r="M14" s="40"/>
      <c r="N14" s="40"/>
    </row>
    <row r="15" spans="1:14" x14ac:dyDescent="0.25">
      <c r="A15" s="37">
        <f>+'Caracol Reynosa Arguelles'!A15</f>
        <v>41767</v>
      </c>
      <c r="B15" s="63">
        <v>95.515500000000003</v>
      </c>
      <c r="C15" s="66">
        <v>1.0150999999999999</v>
      </c>
      <c r="D15" s="66">
        <v>0.1915</v>
      </c>
      <c r="E15" s="66">
        <v>1.2065999999999999</v>
      </c>
      <c r="F15" s="66">
        <v>3.1680000000000001</v>
      </c>
      <c r="G15" s="157">
        <v>267.25330000000002</v>
      </c>
      <c r="H15" s="157">
        <v>10.1683</v>
      </c>
      <c r="I15" s="66">
        <v>38.308700000000002</v>
      </c>
      <c r="J15" s="67">
        <v>50.200899999999997</v>
      </c>
      <c r="K15" s="158">
        <v>0</v>
      </c>
      <c r="L15" s="21"/>
      <c r="M15" s="40"/>
      <c r="N15" s="40"/>
    </row>
    <row r="16" spans="1:14" x14ac:dyDescent="0.25">
      <c r="A16" s="37">
        <f>+'Caracol Reynosa Arguelles'!A16</f>
        <v>41768</v>
      </c>
      <c r="B16" s="63">
        <v>95.365300000000005</v>
      </c>
      <c r="C16" s="66">
        <v>1.0178</v>
      </c>
      <c r="D16" s="66">
        <v>0.19339999999999999</v>
      </c>
      <c r="E16" s="66">
        <v>1.2112000000000001</v>
      </c>
      <c r="F16" s="66">
        <v>3.2909999999999999</v>
      </c>
      <c r="G16" s="157">
        <v>265.13720000000001</v>
      </c>
      <c r="H16" s="157">
        <v>12.0124</v>
      </c>
      <c r="I16" s="66">
        <v>38.36</v>
      </c>
      <c r="J16" s="67">
        <v>50.227600000000002</v>
      </c>
      <c r="K16" s="158">
        <v>0.84730000000000005</v>
      </c>
      <c r="L16" s="21"/>
      <c r="M16" s="40"/>
      <c r="N16" s="40"/>
    </row>
    <row r="17" spans="1:14" x14ac:dyDescent="0.25">
      <c r="A17" s="37">
        <f>+'Caracol Reynosa Arguelles'!A17</f>
        <v>41769</v>
      </c>
      <c r="B17" s="63">
        <v>95.4983</v>
      </c>
      <c r="C17" s="66">
        <v>1.0215000000000001</v>
      </c>
      <c r="D17" s="66">
        <v>0.1905</v>
      </c>
      <c r="E17" s="66">
        <v>1.212</v>
      </c>
      <c r="F17" s="66">
        <v>3.1789999999999998</v>
      </c>
      <c r="G17" s="157">
        <v>266.6352</v>
      </c>
      <c r="H17" s="157">
        <v>10.545400000000001</v>
      </c>
      <c r="I17" s="66">
        <v>38.312100000000001</v>
      </c>
      <c r="J17" s="67">
        <v>50.198900000000002</v>
      </c>
      <c r="K17" s="158">
        <v>0.52429999999999999</v>
      </c>
      <c r="L17" s="21"/>
      <c r="M17" s="40"/>
      <c r="N17" s="40"/>
    </row>
    <row r="18" spans="1:14" x14ac:dyDescent="0.25">
      <c r="A18" s="37">
        <f>+'Caracol Reynosa Arguelles'!A18</f>
        <v>41770</v>
      </c>
      <c r="B18" s="63">
        <v>95.293300000000002</v>
      </c>
      <c r="C18" s="66">
        <v>1.0611999999999999</v>
      </c>
      <c r="D18" s="66">
        <v>0.19239999999999999</v>
      </c>
      <c r="E18" s="66">
        <v>1.2536</v>
      </c>
      <c r="F18" s="66">
        <v>3.3559999999999999</v>
      </c>
      <c r="G18" s="157">
        <v>266.3186</v>
      </c>
      <c r="H18" s="157">
        <v>8.5082000000000004</v>
      </c>
      <c r="I18" s="66">
        <v>38.335700000000003</v>
      </c>
      <c r="J18" s="67">
        <v>50.184199999999997</v>
      </c>
      <c r="K18" s="158">
        <v>1.3934</v>
      </c>
      <c r="L18" s="21"/>
      <c r="M18" s="40"/>
      <c r="N18" s="40"/>
    </row>
    <row r="19" spans="1:14" x14ac:dyDescent="0.25">
      <c r="A19" s="37">
        <f>+'Caracol Reynosa Arguelles'!A19</f>
        <v>41771</v>
      </c>
      <c r="B19" s="63">
        <v>95.168000000000006</v>
      </c>
      <c r="C19" s="66">
        <v>1.0662</v>
      </c>
      <c r="D19" s="66">
        <v>0.1913</v>
      </c>
      <c r="E19" s="66">
        <v>1.2575000000000001</v>
      </c>
      <c r="F19" s="66">
        <v>3.47</v>
      </c>
      <c r="G19" s="157">
        <v>264.00889999999998</v>
      </c>
      <c r="H19" s="157">
        <v>9.8679000000000006</v>
      </c>
      <c r="I19" s="66">
        <v>38.3735</v>
      </c>
      <c r="J19" s="67">
        <v>50.203000000000003</v>
      </c>
      <c r="K19" s="158">
        <v>1.4047000000000001</v>
      </c>
      <c r="L19" s="21"/>
      <c r="M19" s="40"/>
      <c r="N19" s="40"/>
    </row>
    <row r="20" spans="1:14" x14ac:dyDescent="0.25">
      <c r="A20" s="37">
        <f>+'Caracol Reynosa Arguelles'!A20</f>
        <v>41772</v>
      </c>
      <c r="B20" s="63">
        <v>95.200999999999993</v>
      </c>
      <c r="C20" s="66">
        <v>1.0253000000000001</v>
      </c>
      <c r="D20" s="66">
        <v>0.1913</v>
      </c>
      <c r="E20" s="66">
        <v>1.2166999999999999</v>
      </c>
      <c r="F20" s="66">
        <v>3.4470000000000001</v>
      </c>
      <c r="G20" s="157">
        <v>265.97890000000001</v>
      </c>
      <c r="H20" s="157">
        <v>11.520300000000001</v>
      </c>
      <c r="I20" s="66">
        <v>38.4</v>
      </c>
      <c r="J20" s="67">
        <v>50.246400000000001</v>
      </c>
      <c r="K20" s="158">
        <v>0.84709999999999996</v>
      </c>
      <c r="L20" s="21"/>
      <c r="M20" s="40"/>
      <c r="N20" s="40"/>
    </row>
    <row r="21" spans="1:14" x14ac:dyDescent="0.25">
      <c r="A21" s="37">
        <f>+'Caracol Reynosa Arguelles'!A21</f>
        <v>41773</v>
      </c>
      <c r="B21" s="63">
        <v>95.057599999999994</v>
      </c>
      <c r="C21" s="66">
        <v>1.0287999999999999</v>
      </c>
      <c r="D21" s="66">
        <v>0.18779999999999999</v>
      </c>
      <c r="E21" s="66">
        <v>1.2166999999999999</v>
      </c>
      <c r="F21" s="66">
        <v>3.6030000000000002</v>
      </c>
      <c r="G21" s="157">
        <v>265.43509999999998</v>
      </c>
      <c r="H21" s="157">
        <v>9.9954000000000001</v>
      </c>
      <c r="I21" s="66">
        <v>38.4377</v>
      </c>
      <c r="J21" s="67">
        <v>50.267099999999999</v>
      </c>
      <c r="K21" s="158">
        <v>0.94510000000000005</v>
      </c>
      <c r="L21" s="21"/>
      <c r="M21" s="40"/>
      <c r="N21" s="40"/>
    </row>
    <row r="22" spans="1:14" x14ac:dyDescent="0.25">
      <c r="A22" s="37">
        <f>+'Caracol Reynosa Arguelles'!A22</f>
        <v>41774</v>
      </c>
      <c r="B22" s="63">
        <v>95.023799999999994</v>
      </c>
      <c r="C22" s="66">
        <v>1.05</v>
      </c>
      <c r="D22" s="66">
        <v>0.19040000000000001</v>
      </c>
      <c r="E22" s="66">
        <v>1.2403999999999999</v>
      </c>
      <c r="F22" s="66">
        <v>3.6040000000000001</v>
      </c>
      <c r="G22" s="157">
        <v>265.54430000000002</v>
      </c>
      <c r="H22" s="157">
        <v>8.8605</v>
      </c>
      <c r="I22" s="66">
        <v>38.438099999999999</v>
      </c>
      <c r="J22" s="67">
        <v>50.251600000000003</v>
      </c>
      <c r="K22" s="158">
        <v>1.2663</v>
      </c>
      <c r="L22" s="21"/>
      <c r="M22" s="40"/>
      <c r="N22" s="40"/>
    </row>
    <row r="23" spans="1:14" x14ac:dyDescent="0.25">
      <c r="A23" s="37">
        <f>+'Caracol Reynosa Arguelles'!A23</f>
        <v>41775</v>
      </c>
      <c r="B23" s="63">
        <v>95.131399999999999</v>
      </c>
      <c r="C23" s="66">
        <v>1.0405</v>
      </c>
      <c r="D23" s="66">
        <v>0.19109999999999999</v>
      </c>
      <c r="E23" s="66">
        <v>1.2316</v>
      </c>
      <c r="F23" s="66">
        <v>3.5169999999999999</v>
      </c>
      <c r="G23" s="157">
        <v>267.63810000000001</v>
      </c>
      <c r="H23" s="157">
        <v>6.0465999999999998</v>
      </c>
      <c r="I23" s="66">
        <v>38.405999999999999</v>
      </c>
      <c r="J23" s="67">
        <v>50.2393</v>
      </c>
      <c r="K23" s="158">
        <v>1.3718999999999999</v>
      </c>
      <c r="L23" s="21"/>
      <c r="M23" s="40"/>
      <c r="N23" s="40"/>
    </row>
    <row r="24" spans="1:14" x14ac:dyDescent="0.25">
      <c r="A24" s="37">
        <f>+'Caracol Reynosa Arguelles'!A24</f>
        <v>41776</v>
      </c>
      <c r="B24" s="63">
        <v>95.153999999999996</v>
      </c>
      <c r="C24" s="66">
        <v>1.0544</v>
      </c>
      <c r="D24" s="66">
        <v>0.19159999999999999</v>
      </c>
      <c r="E24" s="66">
        <v>1.246</v>
      </c>
      <c r="F24" s="66">
        <v>3.4750000000000001</v>
      </c>
      <c r="G24" s="157">
        <v>264.32040000000001</v>
      </c>
      <c r="H24" s="157">
        <v>4.9717000000000002</v>
      </c>
      <c r="I24" s="66">
        <v>38.392200000000003</v>
      </c>
      <c r="J24" s="67">
        <v>50.221699999999998</v>
      </c>
      <c r="K24" s="158">
        <v>1.3960999999999999</v>
      </c>
      <c r="L24" s="21"/>
      <c r="M24" s="40"/>
      <c r="N24" s="40"/>
    </row>
    <row r="25" spans="1:14" x14ac:dyDescent="0.25">
      <c r="A25" s="37">
        <f>+'Caracol Reynosa Arguelles'!A25</f>
        <v>41777</v>
      </c>
      <c r="B25" s="63">
        <v>94.938400000000001</v>
      </c>
      <c r="C25" s="66">
        <v>1.0952</v>
      </c>
      <c r="D25" s="66">
        <v>0.19539999999999999</v>
      </c>
      <c r="E25" s="66">
        <v>1.2905</v>
      </c>
      <c r="F25" s="66">
        <v>3.6659999999999999</v>
      </c>
      <c r="G25" s="157">
        <v>265.09589999999997</v>
      </c>
      <c r="H25" s="157">
        <v>2.3353999999999999</v>
      </c>
      <c r="I25" s="66">
        <v>38.417200000000001</v>
      </c>
      <c r="J25" s="67">
        <v>50.2059</v>
      </c>
      <c r="K25" s="158">
        <v>1.5308999999999999</v>
      </c>
      <c r="L25" s="21"/>
      <c r="M25" s="40"/>
      <c r="N25" s="40"/>
    </row>
    <row r="26" spans="1:14" x14ac:dyDescent="0.25">
      <c r="A26" s="37">
        <f>+'Caracol Reynosa Arguelles'!A26</f>
        <v>41778</v>
      </c>
      <c r="B26" s="63">
        <v>95.079499999999996</v>
      </c>
      <c r="C26" s="66">
        <v>1.0729</v>
      </c>
      <c r="D26" s="66">
        <v>0.1948</v>
      </c>
      <c r="E26" s="66">
        <v>1.2676000000000001</v>
      </c>
      <c r="F26" s="66">
        <v>3.5390000000000001</v>
      </c>
      <c r="G26" s="157">
        <v>265.15230000000003</v>
      </c>
      <c r="H26" s="157">
        <v>7.1153000000000004</v>
      </c>
      <c r="I26" s="66">
        <v>38.3964</v>
      </c>
      <c r="J26" s="67">
        <v>50.209800000000001</v>
      </c>
      <c r="K26" s="158">
        <v>1.9518</v>
      </c>
      <c r="L26" s="21"/>
      <c r="M26" s="40"/>
      <c r="N26" s="40"/>
    </row>
    <row r="27" spans="1:14" x14ac:dyDescent="0.25">
      <c r="A27" s="37">
        <f>+'Caracol Reynosa Arguelles'!A27</f>
        <v>41779</v>
      </c>
      <c r="B27" s="63">
        <v>94.827100000000002</v>
      </c>
      <c r="C27" s="66">
        <v>1.0627</v>
      </c>
      <c r="D27" s="66">
        <v>0.19139999999999999</v>
      </c>
      <c r="E27" s="66">
        <v>1.2541</v>
      </c>
      <c r="F27" s="66">
        <v>3.7549999999999999</v>
      </c>
      <c r="G27" s="157">
        <v>265.64449999999999</v>
      </c>
      <c r="H27" s="157">
        <v>9.0356000000000005</v>
      </c>
      <c r="I27" s="66">
        <v>38.500999999999998</v>
      </c>
      <c r="J27" s="67">
        <v>50.277999999999999</v>
      </c>
      <c r="K27" s="158">
        <v>1.9194</v>
      </c>
      <c r="L27" s="21"/>
      <c r="M27" s="40"/>
      <c r="N27" s="40"/>
    </row>
    <row r="28" spans="1:14" x14ac:dyDescent="0.25">
      <c r="A28" s="37">
        <f>+'Caracol Reynosa Arguelles'!A28</f>
        <v>41780</v>
      </c>
      <c r="B28" s="63">
        <v>94.737499999999997</v>
      </c>
      <c r="C28" s="66">
        <v>1.0470999999999999</v>
      </c>
      <c r="D28" s="66">
        <v>0.191</v>
      </c>
      <c r="E28" s="66">
        <v>1.2381</v>
      </c>
      <c r="F28" s="66">
        <v>3.827</v>
      </c>
      <c r="G28" s="157">
        <v>268.96539999999999</v>
      </c>
      <c r="H28" s="157">
        <v>9.0184999999999995</v>
      </c>
      <c r="I28" s="66">
        <v>38.547800000000002</v>
      </c>
      <c r="J28" s="67">
        <v>50.3157</v>
      </c>
      <c r="K28" s="158">
        <v>1.8673</v>
      </c>
      <c r="L28" s="21"/>
      <c r="M28" s="40"/>
      <c r="N28" s="40"/>
    </row>
    <row r="29" spans="1:14" x14ac:dyDescent="0.25">
      <c r="A29" s="37">
        <f>+'Caracol Reynosa Arguelles'!A29</f>
        <v>41781</v>
      </c>
      <c r="B29" s="63">
        <v>94.930599999999998</v>
      </c>
      <c r="C29" s="66">
        <v>1.0388999999999999</v>
      </c>
      <c r="D29" s="66">
        <v>0.19339999999999999</v>
      </c>
      <c r="E29" s="66">
        <v>1.2323</v>
      </c>
      <c r="F29" s="66">
        <v>3.6779999999999999</v>
      </c>
      <c r="G29" s="157">
        <v>268.45269999999999</v>
      </c>
      <c r="H29" s="157">
        <v>8.8515999999999995</v>
      </c>
      <c r="I29" s="66">
        <v>38.476999999999997</v>
      </c>
      <c r="J29" s="67">
        <v>50.279899999999998</v>
      </c>
      <c r="K29" s="158">
        <v>1.7152000000000001</v>
      </c>
      <c r="L29" s="21"/>
      <c r="M29" s="40"/>
      <c r="N29" s="40"/>
    </row>
    <row r="30" spans="1:14" x14ac:dyDescent="0.25">
      <c r="A30" s="37">
        <f>+'Caracol Reynosa Arguelles'!A30</f>
        <v>41782</v>
      </c>
      <c r="B30" s="63">
        <v>94.985299999999995</v>
      </c>
      <c r="C30" s="66">
        <v>0.99450000000000005</v>
      </c>
      <c r="D30" s="66">
        <v>0.19489999999999999</v>
      </c>
      <c r="E30" s="66">
        <v>1.1894</v>
      </c>
      <c r="F30" s="66">
        <v>3.6840000000000002</v>
      </c>
      <c r="G30" s="157">
        <v>265.96780000000001</v>
      </c>
      <c r="H30" s="157">
        <v>17.907499999999999</v>
      </c>
      <c r="I30" s="66">
        <v>38.481699999999996</v>
      </c>
      <c r="J30" s="67">
        <v>50.312899999999999</v>
      </c>
      <c r="K30" s="158">
        <v>1.2591000000000001</v>
      </c>
      <c r="L30" s="21"/>
      <c r="M30" s="40"/>
      <c r="N30" s="40"/>
    </row>
    <row r="31" spans="1:14" x14ac:dyDescent="0.25">
      <c r="A31" s="37">
        <f>+'Caracol Reynosa Arguelles'!A31</f>
        <v>41783</v>
      </c>
      <c r="B31" s="63">
        <v>94.968100000000007</v>
      </c>
      <c r="C31" s="66">
        <v>0.99299999999999999</v>
      </c>
      <c r="D31" s="66">
        <v>0.1971</v>
      </c>
      <c r="E31" s="66">
        <v>1.1900999999999999</v>
      </c>
      <c r="F31" s="66">
        <v>3.6859999999999999</v>
      </c>
      <c r="G31" s="157">
        <v>264.62479999999999</v>
      </c>
      <c r="H31" s="157">
        <v>17.848800000000001</v>
      </c>
      <c r="I31" s="66">
        <v>38.496299999999998</v>
      </c>
      <c r="J31" s="67">
        <v>50.321100000000001</v>
      </c>
      <c r="K31" s="158">
        <v>1.4422999999999999</v>
      </c>
      <c r="L31" s="21"/>
      <c r="M31" s="40"/>
      <c r="N31" s="40"/>
    </row>
    <row r="32" spans="1:14" x14ac:dyDescent="0.25">
      <c r="A32" s="37">
        <f>+'Caracol Reynosa Arguelles'!A32</f>
        <v>41784</v>
      </c>
      <c r="B32" s="63">
        <v>95.081100000000006</v>
      </c>
      <c r="C32" s="66">
        <v>1.0062</v>
      </c>
      <c r="D32" s="66">
        <v>0.21</v>
      </c>
      <c r="E32" s="66">
        <v>1.2161999999999999</v>
      </c>
      <c r="F32" s="66">
        <v>3.5680000000000001</v>
      </c>
      <c r="G32" s="157">
        <v>267.50880000000001</v>
      </c>
      <c r="H32" s="157">
        <v>12.5176</v>
      </c>
      <c r="I32" s="66">
        <v>38.439300000000003</v>
      </c>
      <c r="J32" s="67">
        <v>50.273600000000002</v>
      </c>
      <c r="K32" s="158">
        <v>1.5544</v>
      </c>
      <c r="L32" s="21"/>
      <c r="M32" s="40"/>
      <c r="N32" s="40"/>
    </row>
    <row r="33" spans="1:14" x14ac:dyDescent="0.25">
      <c r="A33" s="37">
        <f>+'Caracol Reynosa Arguelles'!A33</f>
        <v>41785</v>
      </c>
      <c r="B33" s="63">
        <v>95.099599999999995</v>
      </c>
      <c r="C33" s="66">
        <v>1.0058</v>
      </c>
      <c r="D33" s="66">
        <v>0.2087</v>
      </c>
      <c r="E33" s="66">
        <v>1.2144999999999999</v>
      </c>
      <c r="F33" s="66">
        <v>3.5670000000000002</v>
      </c>
      <c r="G33" s="157">
        <v>267.81900000000002</v>
      </c>
      <c r="H33" s="157">
        <v>10.675000000000001</v>
      </c>
      <c r="I33" s="66">
        <v>38.4253</v>
      </c>
      <c r="J33" s="67">
        <v>50.266500000000001</v>
      </c>
      <c r="K33" s="158">
        <v>1.3239000000000001</v>
      </c>
      <c r="L33" s="21"/>
      <c r="M33" s="40"/>
      <c r="N33" s="40"/>
    </row>
    <row r="34" spans="1:14" x14ac:dyDescent="0.25">
      <c r="A34" s="37">
        <f>+'Caracol Reynosa Arguelles'!A34</f>
        <v>41786</v>
      </c>
      <c r="B34" s="63">
        <v>95.036799999999999</v>
      </c>
      <c r="C34" s="66">
        <v>1.0103</v>
      </c>
      <c r="D34" s="66">
        <v>0.2026</v>
      </c>
      <c r="E34" s="66">
        <v>1.2129000000000001</v>
      </c>
      <c r="F34" s="66">
        <v>3.633</v>
      </c>
      <c r="G34" s="157">
        <v>265.09640000000002</v>
      </c>
      <c r="H34" s="157">
        <v>7.9324000000000003</v>
      </c>
      <c r="I34" s="66">
        <v>38.4452</v>
      </c>
      <c r="J34" s="67">
        <v>50.2776</v>
      </c>
      <c r="K34" s="158">
        <v>1.1819</v>
      </c>
      <c r="L34" s="21"/>
      <c r="M34" s="40"/>
      <c r="N34" s="40"/>
    </row>
    <row r="35" spans="1:14" x14ac:dyDescent="0.25">
      <c r="A35" s="37">
        <f>+'Caracol Reynosa Arguelles'!A35</f>
        <v>41787</v>
      </c>
      <c r="B35" s="63">
        <v>95.048199999999994</v>
      </c>
      <c r="C35" s="66">
        <v>0.9889</v>
      </c>
      <c r="D35" s="66">
        <v>0.19819999999999999</v>
      </c>
      <c r="E35" s="66">
        <v>1.1871</v>
      </c>
      <c r="F35" s="66">
        <v>3.649</v>
      </c>
      <c r="G35" s="157">
        <v>265.41109999999998</v>
      </c>
      <c r="H35" s="157">
        <v>9.2350999999999992</v>
      </c>
      <c r="I35" s="66">
        <v>38.456000000000003</v>
      </c>
      <c r="J35" s="67">
        <v>50.3005</v>
      </c>
      <c r="K35" s="158">
        <v>0.87170000000000003</v>
      </c>
      <c r="L35" s="21"/>
      <c r="M35" s="40"/>
      <c r="N35" s="40"/>
    </row>
    <row r="36" spans="1:14" x14ac:dyDescent="0.25">
      <c r="A36" s="37">
        <f>+'Caracol Reynosa Arguelles'!A36</f>
        <v>41788</v>
      </c>
      <c r="B36" s="63">
        <v>95.216700000000003</v>
      </c>
      <c r="C36" s="66">
        <v>0.99009999999999998</v>
      </c>
      <c r="D36" s="66">
        <v>0.19869999999999999</v>
      </c>
      <c r="E36" s="66">
        <v>1.1888000000000001</v>
      </c>
      <c r="F36" s="66">
        <v>3.4769999999999999</v>
      </c>
      <c r="G36" s="157">
        <v>264.72989999999999</v>
      </c>
      <c r="H36" s="157">
        <v>9.0656999999999996</v>
      </c>
      <c r="I36" s="66">
        <v>38.4069</v>
      </c>
      <c r="J36" s="67">
        <v>50.2714</v>
      </c>
      <c r="K36" s="158">
        <v>0.44309999999999999</v>
      </c>
      <c r="L36" s="21"/>
      <c r="M36" s="40"/>
      <c r="N36" s="40"/>
    </row>
    <row r="37" spans="1:14" x14ac:dyDescent="0.25">
      <c r="A37" s="37">
        <f>+'Caracol Reynosa Arguelles'!A37</f>
        <v>41789</v>
      </c>
      <c r="B37" s="63">
        <v>95.034599999999998</v>
      </c>
      <c r="C37" s="66">
        <v>0.98850000000000005</v>
      </c>
      <c r="D37" s="66">
        <v>0.192</v>
      </c>
      <c r="E37" s="66">
        <v>1.1805000000000001</v>
      </c>
      <c r="F37" s="66">
        <v>3.6720000000000002</v>
      </c>
      <c r="G37" s="157">
        <v>264.17529999999999</v>
      </c>
      <c r="H37" s="157">
        <v>7.7561999999999998</v>
      </c>
      <c r="I37" s="66">
        <v>38.462400000000002</v>
      </c>
      <c r="J37" s="67">
        <v>50.307400000000001</v>
      </c>
      <c r="K37" s="158">
        <v>1.0071000000000001</v>
      </c>
      <c r="L37" s="21"/>
      <c r="M37" s="40"/>
      <c r="N37" s="40"/>
    </row>
    <row r="38" spans="1:14" ht="15.75" thickBot="1" x14ac:dyDescent="0.3">
      <c r="A38" s="37">
        <f>+'Caracol Reynosa Arguelles'!A38</f>
        <v>41790</v>
      </c>
      <c r="B38" s="64">
        <v>95.000299999999996</v>
      </c>
      <c r="C38" s="68">
        <v>1.0009999999999999</v>
      </c>
      <c r="D38" s="68">
        <v>0.1923</v>
      </c>
      <c r="E38" s="68">
        <v>1.1933</v>
      </c>
      <c r="F38" s="68">
        <v>3.6909999999999998</v>
      </c>
      <c r="G38" s="157">
        <v>264.43239999999997</v>
      </c>
      <c r="H38" s="157">
        <v>8.4184000000000001</v>
      </c>
      <c r="I38" s="68">
        <v>38.465899999999998</v>
      </c>
      <c r="J38" s="69">
        <v>50.300600000000003</v>
      </c>
      <c r="K38" s="159">
        <v>1.0769</v>
      </c>
      <c r="L38" s="21"/>
      <c r="M38" s="40"/>
      <c r="N38" s="40"/>
    </row>
    <row r="39" spans="1:14" x14ac:dyDescent="0.25">
      <c r="A39" s="190" t="s">
        <v>18</v>
      </c>
      <c r="B39" s="190"/>
      <c r="C39" s="190"/>
      <c r="D39" s="190"/>
      <c r="E39" s="190"/>
      <c r="F39" s="190"/>
      <c r="G39" s="190"/>
      <c r="H39" s="190"/>
      <c r="I39" s="190"/>
      <c r="J39" s="190"/>
      <c r="K39" s="190"/>
      <c r="L39" s="5"/>
      <c r="M39" s="5"/>
      <c r="N39" s="5"/>
    </row>
    <row r="40" spans="1:14" ht="6.75" customHeight="1" thickBot="1" x14ac:dyDescent="0.3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1:14" x14ac:dyDescent="0.25">
      <c r="A41" s="7" t="s">
        <v>19</v>
      </c>
      <c r="B41" s="8">
        <f t="shared" ref="B41:K41" si="0">+MIN(B8:B38)</f>
        <v>94.737499999999997</v>
      </c>
      <c r="C41" s="8">
        <f t="shared" si="0"/>
        <v>0.98850000000000005</v>
      </c>
      <c r="D41" s="8">
        <f t="shared" si="0"/>
        <v>0.18779999999999999</v>
      </c>
      <c r="E41" s="8">
        <f t="shared" si="0"/>
        <v>1.1805000000000001</v>
      </c>
      <c r="F41" s="8">
        <f t="shared" si="0"/>
        <v>3.1680000000000001</v>
      </c>
      <c r="G41" s="8">
        <f t="shared" si="0"/>
        <v>249.72730000000001</v>
      </c>
      <c r="H41" s="8">
        <f t="shared" si="0"/>
        <v>2.3353999999999999</v>
      </c>
      <c r="I41" s="8">
        <f t="shared" si="0"/>
        <v>38.308700000000002</v>
      </c>
      <c r="J41" s="8">
        <f t="shared" si="0"/>
        <v>50.171999999999997</v>
      </c>
      <c r="K41" s="30">
        <f t="shared" si="0"/>
        <v>0</v>
      </c>
      <c r="L41" s="9"/>
      <c r="M41" s="22">
        <f>+MIN(M8:M38)</f>
        <v>0</v>
      </c>
      <c r="N41" s="23">
        <f>+MIN(N8:N38)</f>
        <v>0</v>
      </c>
    </row>
    <row r="42" spans="1:14" x14ac:dyDescent="0.25">
      <c r="A42" s="10" t="s">
        <v>20</v>
      </c>
      <c r="B42" s="11">
        <f t="shared" ref="B42:K42" si="1">+IF(ISERROR(AVERAGE(B8:B38)),"",AVERAGE(B8:B38))</f>
        <v>95.105241935483861</v>
      </c>
      <c r="C42" s="11">
        <f t="shared" si="1"/>
        <v>1.0321903225806452</v>
      </c>
      <c r="D42" s="11">
        <f t="shared" si="1"/>
        <v>0.19532258064516128</v>
      </c>
      <c r="E42" s="11">
        <f t="shared" si="1"/>
        <v>1.227509677419355</v>
      </c>
      <c r="F42" s="11">
        <f t="shared" si="1"/>
        <v>3.5379677419354834</v>
      </c>
      <c r="G42" s="11">
        <f t="shared" si="1"/>
        <v>264.98705161290326</v>
      </c>
      <c r="H42" s="11">
        <f t="shared" si="1"/>
        <v>9.0434774193548382</v>
      </c>
      <c r="I42" s="11">
        <f t="shared" si="1"/>
        <v>38.42013870967741</v>
      </c>
      <c r="J42" s="11">
        <f t="shared" si="1"/>
        <v>50.251270967741931</v>
      </c>
      <c r="K42" s="31">
        <f t="shared" si="1"/>
        <v>0.94163870967741947</v>
      </c>
      <c r="L42" s="9"/>
      <c r="M42" s="24" t="str">
        <f>+IF(ISERROR(AVERAGE(M8:M38)),"",AVERAGE(M8:M38))</f>
        <v/>
      </c>
      <c r="N42" s="25" t="str">
        <f>+IF(ISERROR(AVERAGE(N8:N38)),"",AVERAGE(N8:N38))</f>
        <v/>
      </c>
    </row>
    <row r="43" spans="1:14" x14ac:dyDescent="0.25">
      <c r="A43" s="12" t="s">
        <v>21</v>
      </c>
      <c r="B43" s="13">
        <f t="shared" ref="B43:K43" si="2">+MAX(B8:B38)</f>
        <v>95.515500000000003</v>
      </c>
      <c r="C43" s="13">
        <f t="shared" si="2"/>
        <v>1.1051</v>
      </c>
      <c r="D43" s="13">
        <f t="shared" si="2"/>
        <v>0.21</v>
      </c>
      <c r="E43" s="13">
        <f t="shared" si="2"/>
        <v>1.3064</v>
      </c>
      <c r="F43" s="13">
        <f t="shared" si="2"/>
        <v>3.827</v>
      </c>
      <c r="G43" s="71">
        <f t="shared" si="2"/>
        <v>270.33710000000002</v>
      </c>
      <c r="H43" s="71">
        <f t="shared" si="2"/>
        <v>17.907499999999999</v>
      </c>
      <c r="I43" s="71">
        <f t="shared" si="2"/>
        <v>38.547800000000002</v>
      </c>
      <c r="J43" s="71">
        <f t="shared" si="2"/>
        <v>50.323799999999999</v>
      </c>
      <c r="K43" s="72">
        <f t="shared" si="2"/>
        <v>1.9518</v>
      </c>
      <c r="L43" s="9"/>
      <c r="M43" s="26">
        <f>+MAX(M8:M38)</f>
        <v>0</v>
      </c>
      <c r="N43" s="27">
        <f>+MAX(N8:N38)</f>
        <v>0</v>
      </c>
    </row>
    <row r="44" spans="1:14" ht="15.75" thickBot="1" x14ac:dyDescent="0.3">
      <c r="A44" s="14" t="s">
        <v>22</v>
      </c>
      <c r="B44" s="18">
        <f t="shared" ref="B44:K44" si="3">IF(ISERROR(STDEV(B8:B38)),"",STDEV(B8:B38))</f>
        <v>0.18999242576866723</v>
      </c>
      <c r="C44" s="18">
        <f t="shared" si="3"/>
        <v>3.2326298425468893E-2</v>
      </c>
      <c r="D44" s="18">
        <f t="shared" si="3"/>
        <v>5.4048564382673083E-3</v>
      </c>
      <c r="E44" s="18">
        <f t="shared" si="3"/>
        <v>3.1230309581544966E-2</v>
      </c>
      <c r="F44" s="18">
        <f t="shared" si="3"/>
        <v>0.17578575669850077</v>
      </c>
      <c r="G44" s="18">
        <f t="shared" si="3"/>
        <v>3.5137759484511788</v>
      </c>
      <c r="H44" s="18">
        <f t="shared" si="3"/>
        <v>3.2723699887298445</v>
      </c>
      <c r="I44" s="18">
        <f t="shared" si="3"/>
        <v>6.2597804420598674E-2</v>
      </c>
      <c r="J44" s="18">
        <f t="shared" si="3"/>
        <v>4.6522540727038451E-2</v>
      </c>
      <c r="K44" s="33">
        <f t="shared" si="3"/>
        <v>0.66068269775912813</v>
      </c>
      <c r="L44" s="9"/>
      <c r="M44" s="28" t="str">
        <f>IF(ISERROR(STDEV(M8:M38)),"",STDEV(M8:M38))</f>
        <v/>
      </c>
      <c r="N44" s="29" t="str">
        <f>IF(ISERROR(STDEV(N8:N38)),"",STDEV(N8:N38))</f>
        <v/>
      </c>
    </row>
    <row r="45" spans="1:14" ht="8.25" customHeight="1" x14ac:dyDescent="0.25">
      <c r="A45" s="15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</row>
    <row r="46" spans="1:14" x14ac:dyDescent="0.25">
      <c r="A46" s="17" t="s">
        <v>23</v>
      </c>
      <c r="B46" s="191"/>
      <c r="C46" s="192"/>
      <c r="D46" s="192"/>
      <c r="E46" s="192"/>
      <c r="F46" s="192"/>
      <c r="G46" s="192"/>
      <c r="H46" s="192"/>
      <c r="I46" s="192"/>
      <c r="J46" s="192"/>
      <c r="K46" s="192"/>
      <c r="L46" s="192"/>
      <c r="M46" s="192"/>
      <c r="N46" s="193"/>
    </row>
    <row r="47" spans="1:14" x14ac:dyDescent="0.25">
      <c r="A47" s="15"/>
      <c r="B47" s="194"/>
      <c r="C47" s="195"/>
      <c r="D47" s="195"/>
      <c r="E47" s="195"/>
      <c r="F47" s="195"/>
      <c r="G47" s="195"/>
      <c r="H47" s="195"/>
      <c r="I47" s="195"/>
      <c r="J47" s="195"/>
      <c r="K47" s="195"/>
      <c r="L47" s="195"/>
      <c r="M47" s="195"/>
      <c r="N47" s="196"/>
    </row>
    <row r="48" spans="1:14" x14ac:dyDescent="0.25">
      <c r="A48" s="15"/>
      <c r="B48" s="194"/>
      <c r="C48" s="195"/>
      <c r="D48" s="195"/>
      <c r="E48" s="195"/>
      <c r="F48" s="195"/>
      <c r="G48" s="195"/>
      <c r="H48" s="195"/>
      <c r="I48" s="195"/>
      <c r="J48" s="195"/>
      <c r="K48" s="195"/>
      <c r="L48" s="195"/>
      <c r="M48" s="195"/>
      <c r="N48" s="196"/>
    </row>
    <row r="49" spans="1:14" x14ac:dyDescent="0.25">
      <c r="A49" s="15"/>
      <c r="B49" s="194"/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6"/>
    </row>
    <row r="50" spans="1:14" x14ac:dyDescent="0.25">
      <c r="A50" s="15"/>
      <c r="B50" s="197"/>
      <c r="C50" s="198"/>
      <c r="D50" s="198"/>
      <c r="E50" s="198"/>
      <c r="F50" s="198"/>
      <c r="G50" s="198"/>
      <c r="H50" s="198"/>
      <c r="I50" s="198"/>
      <c r="J50" s="198"/>
      <c r="K50" s="198"/>
      <c r="L50" s="198"/>
      <c r="M50" s="198"/>
      <c r="N50" s="199"/>
    </row>
  </sheetData>
  <protectedRanges>
    <protectedRange sqref="A5:L5 A3:B4 L4" name="Rango1"/>
    <protectedRange sqref="C4:K4" name="Rango1_1"/>
    <protectedRange sqref="C3:L3" name="Rango1_2"/>
  </protectedRanges>
  <mergeCells count="9">
    <mergeCell ref="A39:K39"/>
    <mergeCell ref="B46:N50"/>
    <mergeCell ref="A1:N1"/>
    <mergeCell ref="A3:B3"/>
    <mergeCell ref="A4:B4"/>
    <mergeCell ref="A5:B5"/>
    <mergeCell ref="C5:D5"/>
    <mergeCell ref="C3:N3"/>
    <mergeCell ref="C4:N4"/>
  </mergeCells>
  <dataValidations disablePrompts="1" count="3">
    <dataValidation type="list" allowBlank="1" showInputMessage="1" showErrorMessage="1" sqref="C5:D5">
      <formula1>regiones</formula1>
    </dataValidation>
    <dataValidation type="date" operator="greaterThan" allowBlank="1" showInputMessage="1" showErrorMessage="1" errorTitle="Error" error="Sólo formato de fecha, por ejemplo: 01/06/12 o 1-6-12." sqref="A8:A38">
      <formula1>40909</formula1>
    </dataValidation>
    <dataValidation type="decimal" allowBlank="1" showInputMessage="1" showErrorMessage="1" errorTitle="Error" error="El valor deberá estar entre 0 y 100" sqref="B8:F38 N8">
      <formula1>0</formula1>
      <formula2>100</formula2>
    </dataValidation>
  </dataValidations>
  <printOptions horizontalCentered="1" verticalCentered="1"/>
  <pageMargins left="0.70866141732283472" right="0.82677165354330717" top="0.47244094488188981" bottom="0.43307086614173229" header="0.31496062992125984" footer="0.31496062992125984"/>
  <pageSetup scale="69" orientation="landscape" r:id="rId1"/>
  <ignoredErrors>
    <ignoredError sqref="B41:N44 A8 A38 A9:A37" unlocked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showGridLines="0" view="pageBreakPreview" topLeftCell="A14" zoomScale="60" zoomScaleNormal="100" workbookViewId="0">
      <selection activeCell="L31" sqref="L31"/>
    </sheetView>
  </sheetViews>
  <sheetFormatPr baseColWidth="10" defaultRowHeight="15" x14ac:dyDescent="0.25"/>
  <sheetData>
    <row r="1" spans="1:14" ht="32.25" customHeight="1" x14ac:dyDescent="0.25">
      <c r="A1" s="215" t="s">
        <v>28</v>
      </c>
      <c r="B1" s="216"/>
      <c r="C1" s="216"/>
      <c r="D1" s="216"/>
      <c r="E1" s="216"/>
      <c r="F1" s="216"/>
      <c r="G1" s="216"/>
      <c r="H1" s="216"/>
      <c r="I1" s="216"/>
      <c r="J1" s="216"/>
      <c r="K1" s="217"/>
    </row>
    <row r="2" spans="1:14" x14ac:dyDescent="0.25">
      <c r="A2" s="204" t="s">
        <v>1</v>
      </c>
      <c r="B2" s="218"/>
      <c r="C2" s="205" t="s">
        <v>27</v>
      </c>
      <c r="D2" s="205"/>
      <c r="E2" s="205"/>
      <c r="F2" s="205"/>
      <c r="G2" s="205"/>
      <c r="H2" s="205"/>
      <c r="I2" s="205"/>
      <c r="J2" s="205"/>
      <c r="K2" s="205"/>
    </row>
    <row r="3" spans="1:14" x14ac:dyDescent="0.25">
      <c r="A3" s="204" t="s">
        <v>2</v>
      </c>
      <c r="B3" s="218"/>
      <c r="C3" s="205" t="s">
        <v>26</v>
      </c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</row>
    <row r="4" spans="1:14" x14ac:dyDescent="0.25">
      <c r="A4" s="204" t="s">
        <v>3</v>
      </c>
      <c r="B4" s="204"/>
      <c r="C4" s="205" t="s">
        <v>4</v>
      </c>
      <c r="D4" s="205"/>
      <c r="E4" s="34"/>
      <c r="F4" s="34"/>
      <c r="G4" s="34"/>
      <c r="H4" s="34"/>
      <c r="I4" s="34"/>
      <c r="J4" s="34"/>
      <c r="K4" s="34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4" ht="39" thickBot="1" x14ac:dyDescent="0.3">
      <c r="A6" s="42" t="s">
        <v>5</v>
      </c>
      <c r="B6" s="43" t="s">
        <v>6</v>
      </c>
      <c r="C6" s="43" t="s">
        <v>7</v>
      </c>
      <c r="D6" s="43" t="s">
        <v>8</v>
      </c>
      <c r="E6" s="44" t="s">
        <v>9</v>
      </c>
      <c r="F6" s="43" t="s">
        <v>10</v>
      </c>
      <c r="G6" s="43" t="s">
        <v>11</v>
      </c>
      <c r="H6" s="43" t="s">
        <v>12</v>
      </c>
      <c r="I6" s="43" t="s">
        <v>13</v>
      </c>
      <c r="J6" s="43" t="s">
        <v>14</v>
      </c>
      <c r="K6" s="79" t="s">
        <v>15</v>
      </c>
    </row>
    <row r="7" spans="1:14" x14ac:dyDescent="0.25">
      <c r="A7" s="45">
        <v>41760</v>
      </c>
      <c r="B7" s="46"/>
      <c r="C7" s="47"/>
      <c r="D7" s="47"/>
      <c r="E7" s="47"/>
      <c r="F7" s="48"/>
      <c r="G7" s="168">
        <v>265.0009</v>
      </c>
      <c r="H7" s="169">
        <v>13.7774</v>
      </c>
      <c r="I7" s="160"/>
      <c r="J7" s="161"/>
      <c r="K7" s="172">
        <v>5.3499999999999999E-2</v>
      </c>
    </row>
    <row r="8" spans="1:14" x14ac:dyDescent="0.25">
      <c r="A8" s="49">
        <f>+A7+1</f>
        <v>41761</v>
      </c>
      <c r="B8" s="50"/>
      <c r="C8" s="41"/>
      <c r="D8" s="41"/>
      <c r="E8" s="41"/>
      <c r="F8" s="51"/>
      <c r="G8" s="166">
        <v>265.47519999999997</v>
      </c>
      <c r="H8" s="170">
        <v>11.767200000000001</v>
      </c>
      <c r="I8" s="162"/>
      <c r="J8" s="163"/>
      <c r="K8" s="173">
        <v>4.7399999999999998E-2</v>
      </c>
    </row>
    <row r="9" spans="1:14" x14ac:dyDescent="0.25">
      <c r="A9" s="49">
        <f>+A8+1</f>
        <v>41762</v>
      </c>
      <c r="B9" s="50"/>
      <c r="C9" s="41"/>
      <c r="D9" s="41"/>
      <c r="E9" s="41"/>
      <c r="F9" s="51"/>
      <c r="G9" s="166">
        <v>267.78840000000002</v>
      </c>
      <c r="H9" s="170">
        <v>7.5037000000000003</v>
      </c>
      <c r="I9" s="162"/>
      <c r="J9" s="163"/>
      <c r="K9" s="173">
        <v>0</v>
      </c>
    </row>
    <row r="10" spans="1:14" x14ac:dyDescent="0.25">
      <c r="A10" s="49">
        <f t="shared" ref="A10:A37" si="0">+A9+1</f>
        <v>41763</v>
      </c>
      <c r="B10" s="50"/>
      <c r="C10" s="41"/>
      <c r="D10" s="41"/>
      <c r="E10" s="41"/>
      <c r="F10" s="51"/>
      <c r="G10" s="166">
        <v>261.41640000000001</v>
      </c>
      <c r="H10" s="170">
        <v>8.8850999999999996</v>
      </c>
      <c r="I10" s="162"/>
      <c r="J10" s="163"/>
      <c r="K10" s="173">
        <v>0</v>
      </c>
    </row>
    <row r="11" spans="1:14" x14ac:dyDescent="0.25">
      <c r="A11" s="49">
        <f t="shared" si="0"/>
        <v>41764</v>
      </c>
      <c r="B11" s="50"/>
      <c r="C11" s="41"/>
      <c r="D11" s="41"/>
      <c r="E11" s="41"/>
      <c r="F11" s="51"/>
      <c r="G11" s="166">
        <v>267.58440000000002</v>
      </c>
      <c r="H11" s="170">
        <v>10.7346</v>
      </c>
      <c r="I11" s="162"/>
      <c r="J11" s="163"/>
      <c r="K11" s="173">
        <v>0</v>
      </c>
    </row>
    <row r="12" spans="1:14" x14ac:dyDescent="0.25">
      <c r="A12" s="49">
        <f t="shared" si="0"/>
        <v>41765</v>
      </c>
      <c r="B12" s="50"/>
      <c r="C12" s="41"/>
      <c r="D12" s="41"/>
      <c r="E12" s="41"/>
      <c r="F12" s="51"/>
      <c r="G12" s="166">
        <v>270.2167</v>
      </c>
      <c r="H12" s="170">
        <v>11.078799999999999</v>
      </c>
      <c r="I12" s="162"/>
      <c r="J12" s="163"/>
      <c r="K12" s="173">
        <v>0</v>
      </c>
    </row>
    <row r="13" spans="1:14" x14ac:dyDescent="0.25">
      <c r="A13" s="49">
        <f t="shared" si="0"/>
        <v>41766</v>
      </c>
      <c r="B13" s="50"/>
      <c r="C13" s="41"/>
      <c r="D13" s="41"/>
      <c r="E13" s="41"/>
      <c r="F13" s="51"/>
      <c r="G13" s="166">
        <v>274.81819999999999</v>
      </c>
      <c r="H13" s="170">
        <v>14.130699999999999</v>
      </c>
      <c r="I13" s="162"/>
      <c r="J13" s="163"/>
      <c r="K13" s="173">
        <v>0</v>
      </c>
    </row>
    <row r="14" spans="1:14" x14ac:dyDescent="0.25">
      <c r="A14" s="49">
        <f t="shared" si="0"/>
        <v>41767</v>
      </c>
      <c r="B14" s="50"/>
      <c r="C14" s="41"/>
      <c r="D14" s="41"/>
      <c r="E14" s="41"/>
      <c r="F14" s="51"/>
      <c r="G14" s="166">
        <v>270.00220000000002</v>
      </c>
      <c r="H14" s="170">
        <v>15.3607</v>
      </c>
      <c r="I14" s="162"/>
      <c r="J14" s="163"/>
      <c r="K14" s="173">
        <v>0</v>
      </c>
    </row>
    <row r="15" spans="1:14" x14ac:dyDescent="0.25">
      <c r="A15" s="49">
        <f t="shared" si="0"/>
        <v>41768</v>
      </c>
      <c r="B15" s="50"/>
      <c r="C15" s="41"/>
      <c r="D15" s="41"/>
      <c r="E15" s="41"/>
      <c r="F15" s="51"/>
      <c r="G15" s="166">
        <v>268.32260000000002</v>
      </c>
      <c r="H15" s="170">
        <v>16.976199999999999</v>
      </c>
      <c r="I15" s="162"/>
      <c r="J15" s="163"/>
      <c r="K15" s="173">
        <v>3.2273999999999998</v>
      </c>
    </row>
    <row r="16" spans="1:14" x14ac:dyDescent="0.25">
      <c r="A16" s="49">
        <f t="shared" si="0"/>
        <v>41769</v>
      </c>
      <c r="B16" s="50"/>
      <c r="C16" s="41"/>
      <c r="D16" s="41"/>
      <c r="E16" s="41"/>
      <c r="F16" s="51"/>
      <c r="G16" s="166">
        <v>271.51609999999999</v>
      </c>
      <c r="H16" s="170">
        <v>14.153700000000001</v>
      </c>
      <c r="I16" s="162"/>
      <c r="J16" s="163"/>
      <c r="K16" s="173">
        <v>1.1107</v>
      </c>
    </row>
    <row r="17" spans="1:11" x14ac:dyDescent="0.25">
      <c r="A17" s="49">
        <f t="shared" si="0"/>
        <v>41770</v>
      </c>
      <c r="B17" s="50"/>
      <c r="C17" s="41"/>
      <c r="D17" s="41"/>
      <c r="E17" s="41"/>
      <c r="F17" s="51"/>
      <c r="G17" s="166">
        <v>270.5548</v>
      </c>
      <c r="H17" s="170">
        <v>11.9186</v>
      </c>
      <c r="I17" s="162"/>
      <c r="J17" s="163"/>
      <c r="K17" s="173">
        <v>1.7541</v>
      </c>
    </row>
    <row r="18" spans="1:11" x14ac:dyDescent="0.25">
      <c r="A18" s="49">
        <f t="shared" si="0"/>
        <v>41771</v>
      </c>
      <c r="B18" s="50"/>
      <c r="C18" s="41"/>
      <c r="D18" s="41"/>
      <c r="E18" s="41"/>
      <c r="F18" s="51"/>
      <c r="G18" s="166">
        <v>267.73719999999997</v>
      </c>
      <c r="H18" s="170">
        <v>13.924200000000001</v>
      </c>
      <c r="I18" s="162"/>
      <c r="J18" s="163"/>
      <c r="K18" s="173">
        <v>1.7839</v>
      </c>
    </row>
    <row r="19" spans="1:11" x14ac:dyDescent="0.25">
      <c r="A19" s="49">
        <f t="shared" si="0"/>
        <v>41772</v>
      </c>
      <c r="B19" s="50"/>
      <c r="C19" s="41"/>
      <c r="D19" s="41"/>
      <c r="E19" s="41"/>
      <c r="F19" s="51"/>
      <c r="G19" s="166">
        <v>269.07029999999997</v>
      </c>
      <c r="H19" s="170">
        <v>21.661899999999999</v>
      </c>
      <c r="I19" s="162"/>
      <c r="J19" s="163"/>
      <c r="K19" s="173">
        <v>41.860500000000002</v>
      </c>
    </row>
    <row r="20" spans="1:11" x14ac:dyDescent="0.25">
      <c r="A20" s="49">
        <f t="shared" si="0"/>
        <v>41773</v>
      </c>
      <c r="B20" s="50"/>
      <c r="C20" s="41"/>
      <c r="D20" s="41"/>
      <c r="E20" s="41"/>
      <c r="F20" s="51"/>
      <c r="G20" s="166">
        <v>271.52269999999999</v>
      </c>
      <c r="H20" s="170">
        <v>14.5162</v>
      </c>
      <c r="I20" s="162"/>
      <c r="J20" s="163"/>
      <c r="K20" s="173">
        <v>1.6295999999999999</v>
      </c>
    </row>
    <row r="21" spans="1:11" x14ac:dyDescent="0.25">
      <c r="A21" s="49">
        <f t="shared" si="0"/>
        <v>41774</v>
      </c>
      <c r="B21" s="50"/>
      <c r="C21" s="41"/>
      <c r="D21" s="41"/>
      <c r="E21" s="41"/>
      <c r="F21" s="51"/>
      <c r="G21" s="166">
        <v>268.3612</v>
      </c>
      <c r="H21" s="170">
        <v>12.382199999999999</v>
      </c>
      <c r="I21" s="162"/>
      <c r="J21" s="163"/>
      <c r="K21" s="173">
        <v>1.6416999999999999</v>
      </c>
    </row>
    <row r="22" spans="1:11" x14ac:dyDescent="0.25">
      <c r="A22" s="49">
        <f t="shared" si="0"/>
        <v>41775</v>
      </c>
      <c r="B22" s="50"/>
      <c r="C22" s="41"/>
      <c r="D22" s="41"/>
      <c r="E22" s="41"/>
      <c r="F22" s="51"/>
      <c r="G22" s="166">
        <v>269.83409999999998</v>
      </c>
      <c r="H22" s="170">
        <v>10.459199999999999</v>
      </c>
      <c r="I22" s="162"/>
      <c r="J22" s="163"/>
      <c r="K22" s="173">
        <v>1.8149999999999999</v>
      </c>
    </row>
    <row r="23" spans="1:11" x14ac:dyDescent="0.25">
      <c r="A23" s="49">
        <f t="shared" si="0"/>
        <v>41776</v>
      </c>
      <c r="B23" s="50"/>
      <c r="C23" s="41"/>
      <c r="D23" s="41"/>
      <c r="E23" s="41"/>
      <c r="F23" s="51"/>
      <c r="G23" s="166">
        <v>269.76560000000001</v>
      </c>
      <c r="H23" s="170">
        <v>7.4852999999999996</v>
      </c>
      <c r="I23" s="162"/>
      <c r="J23" s="163"/>
      <c r="K23" s="173">
        <v>1.9978</v>
      </c>
    </row>
    <row r="24" spans="1:11" x14ac:dyDescent="0.25">
      <c r="A24" s="49">
        <f t="shared" si="0"/>
        <v>41777</v>
      </c>
      <c r="B24" s="50"/>
      <c r="C24" s="41"/>
      <c r="D24" s="41"/>
      <c r="E24" s="41"/>
      <c r="F24" s="51"/>
      <c r="G24" s="166">
        <v>268.97519999999997</v>
      </c>
      <c r="H24" s="170">
        <v>6.1635999999999997</v>
      </c>
      <c r="I24" s="162"/>
      <c r="J24" s="163"/>
      <c r="K24" s="173">
        <v>2.3698000000000001</v>
      </c>
    </row>
    <row r="25" spans="1:11" x14ac:dyDescent="0.25">
      <c r="A25" s="49">
        <f t="shared" si="0"/>
        <v>41778</v>
      </c>
      <c r="B25" s="50"/>
      <c r="C25" s="41"/>
      <c r="D25" s="41"/>
      <c r="E25" s="41"/>
      <c r="F25" s="51"/>
      <c r="G25" s="166">
        <v>270.3818</v>
      </c>
      <c r="H25" s="170">
        <v>9.9864999999999995</v>
      </c>
      <c r="I25" s="162"/>
      <c r="J25" s="163"/>
      <c r="K25" s="173">
        <v>2.4323000000000001</v>
      </c>
    </row>
    <row r="26" spans="1:11" x14ac:dyDescent="0.25">
      <c r="A26" s="49">
        <f t="shared" si="0"/>
        <v>41779</v>
      </c>
      <c r="B26" s="50"/>
      <c r="C26" s="41"/>
      <c r="D26" s="41"/>
      <c r="E26" s="41"/>
      <c r="F26" s="51"/>
      <c r="G26" s="166">
        <v>272.98239999999998</v>
      </c>
      <c r="H26" s="170">
        <v>14.139900000000001</v>
      </c>
      <c r="I26" s="162"/>
      <c r="J26" s="163"/>
      <c r="K26" s="173">
        <v>2.6867000000000001</v>
      </c>
    </row>
    <row r="27" spans="1:11" x14ac:dyDescent="0.25">
      <c r="A27" s="49">
        <f t="shared" si="0"/>
        <v>41780</v>
      </c>
      <c r="B27" s="50"/>
      <c r="C27" s="41"/>
      <c r="D27" s="41"/>
      <c r="E27" s="41"/>
      <c r="F27" s="51"/>
      <c r="G27" s="166">
        <v>272.52260000000001</v>
      </c>
      <c r="H27" s="170">
        <v>14.387700000000001</v>
      </c>
      <c r="I27" s="162"/>
      <c r="J27" s="163"/>
      <c r="K27" s="173">
        <v>2.3473999999999999</v>
      </c>
    </row>
    <row r="28" spans="1:11" x14ac:dyDescent="0.25">
      <c r="A28" s="49">
        <f t="shared" si="0"/>
        <v>41781</v>
      </c>
      <c r="B28" s="50"/>
      <c r="C28" s="41"/>
      <c r="D28" s="41"/>
      <c r="E28" s="41"/>
      <c r="F28" s="51"/>
      <c r="G28" s="166">
        <v>273.8578</v>
      </c>
      <c r="H28" s="170">
        <v>11.6203</v>
      </c>
      <c r="I28" s="162"/>
      <c r="J28" s="163"/>
      <c r="K28" s="173">
        <v>2.2437999999999998</v>
      </c>
    </row>
    <row r="29" spans="1:11" x14ac:dyDescent="0.25">
      <c r="A29" s="49">
        <f t="shared" si="0"/>
        <v>41782</v>
      </c>
      <c r="B29" s="50"/>
      <c r="C29" s="41"/>
      <c r="D29" s="41"/>
      <c r="E29" s="41"/>
      <c r="F29" s="51"/>
      <c r="G29" s="166">
        <v>268.63690000000003</v>
      </c>
      <c r="H29" s="170">
        <v>44.0627</v>
      </c>
      <c r="I29" s="162"/>
      <c r="J29" s="163"/>
      <c r="K29" s="173">
        <v>1.7264999999999999</v>
      </c>
    </row>
    <row r="30" spans="1:11" x14ac:dyDescent="0.25">
      <c r="A30" s="49">
        <f t="shared" si="0"/>
        <v>41783</v>
      </c>
      <c r="B30" s="50"/>
      <c r="C30" s="41"/>
      <c r="D30" s="41"/>
      <c r="E30" s="41"/>
      <c r="F30" s="51"/>
      <c r="G30" s="166">
        <v>268.48320000000001</v>
      </c>
      <c r="H30" s="170">
        <v>31.419</v>
      </c>
      <c r="I30" s="162"/>
      <c r="J30" s="163"/>
      <c r="K30" s="173">
        <v>1.9173</v>
      </c>
    </row>
    <row r="31" spans="1:11" x14ac:dyDescent="0.25">
      <c r="A31" s="49">
        <f t="shared" si="0"/>
        <v>41784</v>
      </c>
      <c r="B31" s="50"/>
      <c r="C31" s="41"/>
      <c r="D31" s="41"/>
      <c r="E31" s="41"/>
      <c r="F31" s="51"/>
      <c r="G31" s="166">
        <v>270.22800000000001</v>
      </c>
      <c r="H31" s="170">
        <v>25.985099999999999</v>
      </c>
      <c r="I31" s="162"/>
      <c r="J31" s="163"/>
      <c r="K31" s="173">
        <v>1.9201999999999999</v>
      </c>
    </row>
    <row r="32" spans="1:11" x14ac:dyDescent="0.25">
      <c r="A32" s="49">
        <f t="shared" si="0"/>
        <v>41785</v>
      </c>
      <c r="B32" s="50"/>
      <c r="C32" s="41"/>
      <c r="D32" s="41"/>
      <c r="E32" s="41"/>
      <c r="F32" s="51"/>
      <c r="G32" s="166">
        <v>271.17399999999998</v>
      </c>
      <c r="H32" s="170">
        <v>18.008800000000001</v>
      </c>
      <c r="I32" s="162"/>
      <c r="J32" s="163"/>
      <c r="K32" s="173">
        <v>1.6978</v>
      </c>
    </row>
    <row r="33" spans="1:11" x14ac:dyDescent="0.25">
      <c r="A33" s="49">
        <f t="shared" si="0"/>
        <v>41786</v>
      </c>
      <c r="B33" s="50"/>
      <c r="C33" s="41"/>
      <c r="D33" s="41"/>
      <c r="E33" s="41"/>
      <c r="F33" s="51"/>
      <c r="G33" s="166">
        <v>268.0967</v>
      </c>
      <c r="H33" s="170">
        <v>18.325399999999998</v>
      </c>
      <c r="I33" s="162"/>
      <c r="J33" s="163"/>
      <c r="K33" s="173">
        <v>1.5059</v>
      </c>
    </row>
    <row r="34" spans="1:11" x14ac:dyDescent="0.25">
      <c r="A34" s="49">
        <f t="shared" si="0"/>
        <v>41787</v>
      </c>
      <c r="B34" s="50"/>
      <c r="C34" s="41"/>
      <c r="D34" s="41"/>
      <c r="E34" s="41"/>
      <c r="F34" s="51"/>
      <c r="G34" s="166">
        <v>268.54899999999998</v>
      </c>
      <c r="H34" s="170">
        <v>15.406599999999999</v>
      </c>
      <c r="I34" s="162"/>
      <c r="J34" s="163"/>
      <c r="K34" s="173">
        <v>41.860500000000002</v>
      </c>
    </row>
    <row r="35" spans="1:11" x14ac:dyDescent="0.25">
      <c r="A35" s="49">
        <f t="shared" si="0"/>
        <v>41788</v>
      </c>
      <c r="B35" s="50"/>
      <c r="C35" s="41"/>
      <c r="D35" s="41"/>
      <c r="E35" s="41"/>
      <c r="F35" s="51"/>
      <c r="G35" s="166">
        <v>267.7122</v>
      </c>
      <c r="H35" s="170">
        <v>12.230700000000001</v>
      </c>
      <c r="I35" s="162"/>
      <c r="J35" s="163"/>
      <c r="K35" s="173">
        <v>0.72589999999999999</v>
      </c>
    </row>
    <row r="36" spans="1:11" x14ac:dyDescent="0.25">
      <c r="A36" s="49">
        <f t="shared" si="0"/>
        <v>41789</v>
      </c>
      <c r="B36" s="50"/>
      <c r="C36" s="41"/>
      <c r="D36" s="41"/>
      <c r="E36" s="41"/>
      <c r="F36" s="51"/>
      <c r="G36" s="166">
        <v>266.90730000000002</v>
      </c>
      <c r="H36" s="170">
        <v>11.4092</v>
      </c>
      <c r="I36" s="162"/>
      <c r="J36" s="163"/>
      <c r="K36" s="173">
        <v>1.3942000000000001</v>
      </c>
    </row>
    <row r="37" spans="1:11" ht="15.75" thickBot="1" x14ac:dyDescent="0.3">
      <c r="A37" s="52">
        <f t="shared" si="0"/>
        <v>41790</v>
      </c>
      <c r="B37" s="73"/>
      <c r="C37" s="74"/>
      <c r="D37" s="74"/>
      <c r="E37" s="74"/>
      <c r="F37" s="75"/>
      <c r="G37" s="167">
        <v>267.01499999999999</v>
      </c>
      <c r="H37" s="171">
        <v>13.657999999999999</v>
      </c>
      <c r="I37" s="164"/>
      <c r="J37" s="165"/>
      <c r="K37" s="174">
        <v>1.5286</v>
      </c>
    </row>
    <row r="38" spans="1:1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56" t="s">
        <v>21</v>
      </c>
      <c r="B39" s="18"/>
      <c r="C39" s="57"/>
      <c r="D39" s="57"/>
      <c r="E39" s="57"/>
      <c r="F39" s="57"/>
      <c r="G39" s="57">
        <f>+MAX(G7:G37)</f>
        <v>274.81819999999999</v>
      </c>
      <c r="H39" s="57">
        <f>+MAX(H7:H37)</f>
        <v>44.0627</v>
      </c>
      <c r="I39" s="57"/>
      <c r="J39" s="57"/>
      <c r="K39" s="57">
        <f>+MAX(K7:K37)</f>
        <v>41.860500000000002</v>
      </c>
    </row>
    <row r="40" spans="1:11" x14ac:dyDescent="0.25">
      <c r="A40" s="15"/>
      <c r="B40" s="16"/>
      <c r="C40" s="16"/>
      <c r="D40" s="16"/>
      <c r="E40" s="16"/>
      <c r="F40" s="16"/>
      <c r="G40" s="16"/>
      <c r="H40" s="16"/>
      <c r="I40" s="16"/>
      <c r="J40" s="16"/>
      <c r="K40" s="16"/>
    </row>
    <row r="41" spans="1:11" x14ac:dyDescent="0.25">
      <c r="A41" s="17" t="s">
        <v>23</v>
      </c>
      <c r="B41" s="206"/>
      <c r="C41" s="207"/>
      <c r="D41" s="207"/>
      <c r="E41" s="207"/>
      <c r="F41" s="207"/>
      <c r="G41" s="207"/>
      <c r="H41" s="207"/>
      <c r="I41" s="207"/>
      <c r="J41" s="207"/>
      <c r="K41" s="208"/>
    </row>
    <row r="42" spans="1:11" x14ac:dyDescent="0.25">
      <c r="A42" s="15"/>
      <c r="B42" s="209"/>
      <c r="C42" s="210"/>
      <c r="D42" s="210"/>
      <c r="E42" s="210"/>
      <c r="F42" s="210"/>
      <c r="G42" s="210"/>
      <c r="H42" s="210"/>
      <c r="I42" s="210"/>
      <c r="J42" s="210"/>
      <c r="K42" s="211"/>
    </row>
    <row r="43" spans="1:11" x14ac:dyDescent="0.25">
      <c r="A43" s="15"/>
      <c r="B43" s="209"/>
      <c r="C43" s="210"/>
      <c r="D43" s="210"/>
      <c r="E43" s="210"/>
      <c r="F43" s="210"/>
      <c r="G43" s="210"/>
      <c r="H43" s="210"/>
      <c r="I43" s="210"/>
      <c r="J43" s="210"/>
      <c r="K43" s="211"/>
    </row>
    <row r="44" spans="1:11" x14ac:dyDescent="0.25">
      <c r="A44" s="15"/>
      <c r="B44" s="209"/>
      <c r="C44" s="210"/>
      <c r="D44" s="210"/>
      <c r="E44" s="210"/>
      <c r="F44" s="210"/>
      <c r="G44" s="210"/>
      <c r="H44" s="210"/>
      <c r="I44" s="210"/>
      <c r="J44" s="210"/>
      <c r="K44" s="211"/>
    </row>
    <row r="45" spans="1:11" x14ac:dyDescent="0.25">
      <c r="A45" s="15"/>
      <c r="B45" s="212"/>
      <c r="C45" s="213"/>
      <c r="D45" s="213"/>
      <c r="E45" s="213"/>
      <c r="F45" s="213"/>
      <c r="G45" s="213"/>
      <c r="H45" s="213"/>
      <c r="I45" s="213"/>
      <c r="J45" s="213"/>
      <c r="K45" s="214"/>
    </row>
  </sheetData>
  <protectedRanges>
    <protectedRange sqref="A2:B4" name="Rango1"/>
    <protectedRange sqref="C4:K4" name="Rango1_1"/>
    <protectedRange sqref="C2:K2" name="Rango1_1_1"/>
    <protectedRange sqref="L3" name="Rango1_3"/>
    <protectedRange sqref="C3:K3" name="Rango1_1_2"/>
  </protectedRanges>
  <mergeCells count="8">
    <mergeCell ref="B41:K45"/>
    <mergeCell ref="A1:K1"/>
    <mergeCell ref="A2:B2"/>
    <mergeCell ref="C2:K2"/>
    <mergeCell ref="A3:B3"/>
    <mergeCell ref="C3:N3"/>
    <mergeCell ref="A4:B4"/>
    <mergeCell ref="C4:D4"/>
  </mergeCells>
  <dataValidations disablePrompts="1"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8" orientation="landscape" r:id="rId1"/>
  <colBreaks count="1" manualBreakCount="1">
    <brk id="11" max="1048575" man="1"/>
  </colBreaks>
  <ignoredErrors>
    <ignoredError sqref="A8:A37" unlocked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showGridLines="0" tabSelected="1" view="pageBreakPreview" topLeftCell="A10" zoomScale="60" zoomScaleNormal="100" workbookViewId="0">
      <selection activeCell="N17" sqref="N17"/>
    </sheetView>
  </sheetViews>
  <sheetFormatPr baseColWidth="10" defaultRowHeight="15" x14ac:dyDescent="0.25"/>
  <sheetData>
    <row r="1" spans="1:14" ht="32.25" customHeight="1" x14ac:dyDescent="0.25">
      <c r="A1" s="228" t="s">
        <v>29</v>
      </c>
      <c r="B1" s="229"/>
      <c r="C1" s="229"/>
      <c r="D1" s="229"/>
      <c r="E1" s="229"/>
      <c r="F1" s="229"/>
      <c r="G1" s="229"/>
      <c r="H1" s="229"/>
      <c r="I1" s="229"/>
      <c r="J1" s="229"/>
      <c r="K1" s="230"/>
    </row>
    <row r="2" spans="1:14" x14ac:dyDescent="0.25">
      <c r="A2" s="204" t="s">
        <v>1</v>
      </c>
      <c r="B2" s="218"/>
      <c r="C2" s="205" t="s">
        <v>27</v>
      </c>
      <c r="D2" s="205"/>
      <c r="E2" s="205"/>
      <c r="F2" s="205"/>
      <c r="G2" s="205"/>
      <c r="H2" s="205"/>
      <c r="I2" s="205"/>
      <c r="J2" s="205"/>
      <c r="K2" s="205"/>
    </row>
    <row r="3" spans="1:14" x14ac:dyDescent="0.25">
      <c r="A3" s="204" t="s">
        <v>2</v>
      </c>
      <c r="B3" s="218"/>
      <c r="C3" s="205" t="s">
        <v>26</v>
      </c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</row>
    <row r="4" spans="1:14" x14ac:dyDescent="0.25">
      <c r="A4" s="204" t="s">
        <v>3</v>
      </c>
      <c r="B4" s="204"/>
      <c r="C4" s="205" t="s">
        <v>4</v>
      </c>
      <c r="D4" s="205"/>
      <c r="E4" s="34"/>
      <c r="F4" s="34"/>
      <c r="G4" s="34"/>
      <c r="H4" s="34"/>
      <c r="I4" s="34"/>
      <c r="J4" s="34"/>
      <c r="K4" s="34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4" ht="39" thickBot="1" x14ac:dyDescent="0.3">
      <c r="A6" s="58" t="s">
        <v>5</v>
      </c>
      <c r="B6" s="59" t="s">
        <v>6</v>
      </c>
      <c r="C6" s="59" t="s">
        <v>7</v>
      </c>
      <c r="D6" s="59" t="s">
        <v>8</v>
      </c>
      <c r="E6" s="60" t="s">
        <v>9</v>
      </c>
      <c r="F6" s="59" t="s">
        <v>10</v>
      </c>
      <c r="G6" s="59" t="s">
        <v>11</v>
      </c>
      <c r="H6" s="59" t="s">
        <v>12</v>
      </c>
      <c r="I6" s="59" t="s">
        <v>13</v>
      </c>
      <c r="J6" s="59" t="s">
        <v>14</v>
      </c>
      <c r="K6" s="80" t="s">
        <v>15</v>
      </c>
    </row>
    <row r="7" spans="1:14" x14ac:dyDescent="0.25">
      <c r="A7" s="45">
        <v>41760</v>
      </c>
      <c r="B7" s="46"/>
      <c r="C7" s="47"/>
      <c r="D7" s="47"/>
      <c r="E7" s="47"/>
      <c r="F7" s="48"/>
      <c r="G7" s="183">
        <v>258.8021</v>
      </c>
      <c r="H7" s="184">
        <v>5.6908000000000003</v>
      </c>
      <c r="I7" s="175"/>
      <c r="J7" s="176"/>
      <c r="K7" s="187">
        <v>3.6400000000000002E-2</v>
      </c>
    </row>
    <row r="8" spans="1:14" x14ac:dyDescent="0.25">
      <c r="A8" s="49">
        <f>+A7+1</f>
        <v>41761</v>
      </c>
      <c r="B8" s="50"/>
      <c r="C8" s="41"/>
      <c r="D8" s="41"/>
      <c r="E8" s="41"/>
      <c r="F8" s="51"/>
      <c r="G8" s="181">
        <v>257.43470000000002</v>
      </c>
      <c r="H8" s="185">
        <v>0.51859999999999995</v>
      </c>
      <c r="I8" s="177"/>
      <c r="J8" s="178"/>
      <c r="K8" s="188">
        <v>0</v>
      </c>
    </row>
    <row r="9" spans="1:14" x14ac:dyDescent="0.25">
      <c r="A9" s="49">
        <f>+A8+1</f>
        <v>41762</v>
      </c>
      <c r="B9" s="50"/>
      <c r="C9" s="41"/>
      <c r="D9" s="41"/>
      <c r="E9" s="41"/>
      <c r="F9" s="51"/>
      <c r="G9" s="181">
        <v>260.37240000000003</v>
      </c>
      <c r="H9" s="185">
        <v>0</v>
      </c>
      <c r="I9" s="177"/>
      <c r="J9" s="178"/>
      <c r="K9" s="188">
        <v>0</v>
      </c>
    </row>
    <row r="10" spans="1:14" x14ac:dyDescent="0.25">
      <c r="A10" s="49">
        <f t="shared" ref="A10:A37" si="0">+A9+1</f>
        <v>41763</v>
      </c>
      <c r="B10" s="50"/>
      <c r="C10" s="41"/>
      <c r="D10" s="41"/>
      <c r="E10" s="41"/>
      <c r="F10" s="51"/>
      <c r="G10" s="181">
        <v>199.4521</v>
      </c>
      <c r="H10" s="185">
        <v>0</v>
      </c>
      <c r="I10" s="177"/>
      <c r="J10" s="178"/>
      <c r="K10" s="188">
        <v>0</v>
      </c>
    </row>
    <row r="11" spans="1:14" x14ac:dyDescent="0.25">
      <c r="A11" s="49">
        <f t="shared" si="0"/>
        <v>41764</v>
      </c>
      <c r="B11" s="50"/>
      <c r="C11" s="41"/>
      <c r="D11" s="41"/>
      <c r="E11" s="41"/>
      <c r="F11" s="51"/>
      <c r="G11" s="181">
        <v>201.1258</v>
      </c>
      <c r="H11" s="185">
        <v>1.1932</v>
      </c>
      <c r="I11" s="177"/>
      <c r="J11" s="178"/>
      <c r="K11" s="188">
        <v>0</v>
      </c>
    </row>
    <row r="12" spans="1:14" x14ac:dyDescent="0.25">
      <c r="A12" s="49">
        <f t="shared" si="0"/>
        <v>41765</v>
      </c>
      <c r="B12" s="50"/>
      <c r="C12" s="41"/>
      <c r="D12" s="41"/>
      <c r="E12" s="41"/>
      <c r="F12" s="51"/>
      <c r="G12" s="181">
        <v>260.76049999999998</v>
      </c>
      <c r="H12" s="185">
        <v>6.6821999999999999</v>
      </c>
      <c r="I12" s="177"/>
      <c r="J12" s="178"/>
      <c r="K12" s="188">
        <v>0</v>
      </c>
    </row>
    <row r="13" spans="1:14" x14ac:dyDescent="0.25">
      <c r="A13" s="49">
        <f t="shared" si="0"/>
        <v>41766</v>
      </c>
      <c r="B13" s="50"/>
      <c r="C13" s="41"/>
      <c r="D13" s="41"/>
      <c r="E13" s="41"/>
      <c r="F13" s="51"/>
      <c r="G13" s="181">
        <v>263.51429999999999</v>
      </c>
      <c r="H13" s="185">
        <v>7.7148000000000003</v>
      </c>
      <c r="I13" s="177"/>
      <c r="J13" s="178"/>
      <c r="K13" s="188">
        <v>0</v>
      </c>
    </row>
    <row r="14" spans="1:14" x14ac:dyDescent="0.25">
      <c r="A14" s="49">
        <f t="shared" si="0"/>
        <v>41767</v>
      </c>
      <c r="B14" s="50"/>
      <c r="C14" s="41"/>
      <c r="D14" s="41"/>
      <c r="E14" s="41"/>
      <c r="F14" s="51"/>
      <c r="G14" s="181">
        <v>264.45580000000001</v>
      </c>
      <c r="H14" s="185">
        <v>6.5260999999999996</v>
      </c>
      <c r="I14" s="177"/>
      <c r="J14" s="178"/>
      <c r="K14" s="188">
        <v>0</v>
      </c>
    </row>
    <row r="15" spans="1:14" x14ac:dyDescent="0.25">
      <c r="A15" s="49">
        <f t="shared" si="0"/>
        <v>41768</v>
      </c>
      <c r="B15" s="50"/>
      <c r="C15" s="41"/>
      <c r="D15" s="41"/>
      <c r="E15" s="41"/>
      <c r="F15" s="51"/>
      <c r="G15" s="181">
        <v>261.92320000000001</v>
      </c>
      <c r="H15" s="185">
        <v>2.0606</v>
      </c>
      <c r="I15" s="177"/>
      <c r="J15" s="178"/>
      <c r="K15" s="188">
        <v>0</v>
      </c>
    </row>
    <row r="16" spans="1:14" x14ac:dyDescent="0.25">
      <c r="A16" s="49">
        <f t="shared" si="0"/>
        <v>41769</v>
      </c>
      <c r="B16" s="50"/>
      <c r="C16" s="41"/>
      <c r="D16" s="41"/>
      <c r="E16" s="41"/>
      <c r="F16" s="51"/>
      <c r="G16" s="181">
        <v>256.35640000000001</v>
      </c>
      <c r="H16" s="185">
        <v>7.0768000000000004</v>
      </c>
      <c r="I16" s="177"/>
      <c r="J16" s="178"/>
      <c r="K16" s="188">
        <v>0.2969</v>
      </c>
    </row>
    <row r="17" spans="1:11" x14ac:dyDescent="0.25">
      <c r="A17" s="49">
        <f t="shared" si="0"/>
        <v>41770</v>
      </c>
      <c r="B17" s="50"/>
      <c r="C17" s="41"/>
      <c r="D17" s="41"/>
      <c r="E17" s="41"/>
      <c r="F17" s="51"/>
      <c r="G17" s="181">
        <v>262.57709999999997</v>
      </c>
      <c r="H17" s="185">
        <v>4.8876999999999997</v>
      </c>
      <c r="I17" s="177"/>
      <c r="J17" s="178"/>
      <c r="K17" s="188">
        <v>0.81159999999999999</v>
      </c>
    </row>
    <row r="18" spans="1:11" x14ac:dyDescent="0.25">
      <c r="A18" s="49">
        <f t="shared" si="0"/>
        <v>41771</v>
      </c>
      <c r="B18" s="50"/>
      <c r="C18" s="41"/>
      <c r="D18" s="41"/>
      <c r="E18" s="41"/>
      <c r="F18" s="51"/>
      <c r="G18" s="181">
        <v>259.94920000000002</v>
      </c>
      <c r="H18" s="185">
        <v>5.4108999999999998</v>
      </c>
      <c r="I18" s="177"/>
      <c r="J18" s="178"/>
      <c r="K18" s="188">
        <v>0.91890000000000005</v>
      </c>
    </row>
    <row r="19" spans="1:11" x14ac:dyDescent="0.25">
      <c r="A19" s="49">
        <f t="shared" si="0"/>
        <v>41772</v>
      </c>
      <c r="B19" s="50"/>
      <c r="C19" s="41"/>
      <c r="D19" s="41"/>
      <c r="E19" s="41"/>
      <c r="F19" s="51"/>
      <c r="G19" s="181">
        <v>263.24590000000001</v>
      </c>
      <c r="H19" s="185">
        <v>6.5353000000000003</v>
      </c>
      <c r="I19" s="177"/>
      <c r="J19" s="178"/>
      <c r="K19" s="188">
        <v>3.5799999999999998E-2</v>
      </c>
    </row>
    <row r="20" spans="1:11" x14ac:dyDescent="0.25">
      <c r="A20" s="49">
        <f t="shared" si="0"/>
        <v>41773</v>
      </c>
      <c r="B20" s="50"/>
      <c r="C20" s="41"/>
      <c r="D20" s="41"/>
      <c r="E20" s="41"/>
      <c r="F20" s="51"/>
      <c r="G20" s="181">
        <v>249.6979</v>
      </c>
      <c r="H20" s="185">
        <v>6.5720000000000001</v>
      </c>
      <c r="I20" s="177"/>
      <c r="J20" s="178"/>
      <c r="K20" s="188">
        <v>0.17349999999999999</v>
      </c>
    </row>
    <row r="21" spans="1:11" x14ac:dyDescent="0.25">
      <c r="A21" s="49">
        <f t="shared" si="0"/>
        <v>41774</v>
      </c>
      <c r="B21" s="50"/>
      <c r="C21" s="41"/>
      <c r="D21" s="41"/>
      <c r="E21" s="41"/>
      <c r="F21" s="51"/>
      <c r="G21" s="181">
        <v>263.16030000000001</v>
      </c>
      <c r="H21" s="185">
        <v>6.4114000000000004</v>
      </c>
      <c r="I21" s="177"/>
      <c r="J21" s="178"/>
      <c r="K21" s="188">
        <v>0.53990000000000005</v>
      </c>
    </row>
    <row r="22" spans="1:11" x14ac:dyDescent="0.25">
      <c r="A22" s="49">
        <f t="shared" si="0"/>
        <v>41775</v>
      </c>
      <c r="B22" s="50"/>
      <c r="C22" s="41"/>
      <c r="D22" s="41"/>
      <c r="E22" s="41"/>
      <c r="F22" s="51"/>
      <c r="G22" s="181">
        <v>266.01</v>
      </c>
      <c r="H22" s="185">
        <v>2.8132999999999999</v>
      </c>
      <c r="I22" s="177"/>
      <c r="J22" s="178"/>
      <c r="K22" s="188">
        <v>0.79259999999999997</v>
      </c>
    </row>
    <row r="23" spans="1:11" x14ac:dyDescent="0.25">
      <c r="A23" s="49">
        <f t="shared" si="0"/>
        <v>41776</v>
      </c>
      <c r="B23" s="50"/>
      <c r="C23" s="41"/>
      <c r="D23" s="41"/>
      <c r="E23" s="41"/>
      <c r="F23" s="51"/>
      <c r="G23" s="181">
        <v>260.61750000000001</v>
      </c>
      <c r="H23" s="185">
        <v>2.2442000000000002</v>
      </c>
      <c r="I23" s="177"/>
      <c r="J23" s="178"/>
      <c r="K23" s="188">
        <v>0.90590000000000004</v>
      </c>
    </row>
    <row r="24" spans="1:11" x14ac:dyDescent="0.25">
      <c r="A24" s="49">
        <f t="shared" si="0"/>
        <v>41777</v>
      </c>
      <c r="B24" s="50"/>
      <c r="C24" s="41"/>
      <c r="D24" s="41"/>
      <c r="E24" s="41"/>
      <c r="F24" s="51"/>
      <c r="G24" s="181">
        <v>262.00439999999998</v>
      </c>
      <c r="H24" s="185">
        <v>0</v>
      </c>
      <c r="I24" s="177"/>
      <c r="J24" s="178"/>
      <c r="K24" s="188">
        <v>0.92549999999999999</v>
      </c>
    </row>
    <row r="25" spans="1:11" x14ac:dyDescent="0.25">
      <c r="A25" s="49">
        <f t="shared" si="0"/>
        <v>41778</v>
      </c>
      <c r="B25" s="50"/>
      <c r="C25" s="41"/>
      <c r="D25" s="41"/>
      <c r="E25" s="41"/>
      <c r="F25" s="51"/>
      <c r="G25" s="181">
        <v>256.25330000000002</v>
      </c>
      <c r="H25" s="185">
        <v>2.6573000000000002</v>
      </c>
      <c r="I25" s="177"/>
      <c r="J25" s="178"/>
      <c r="K25" s="188">
        <v>1.1626000000000001</v>
      </c>
    </row>
    <row r="26" spans="1:11" x14ac:dyDescent="0.25">
      <c r="A26" s="49">
        <f t="shared" si="0"/>
        <v>41779</v>
      </c>
      <c r="B26" s="50"/>
      <c r="C26" s="41"/>
      <c r="D26" s="41"/>
      <c r="E26" s="41"/>
      <c r="F26" s="51"/>
      <c r="G26" s="181">
        <v>257.52769999999998</v>
      </c>
      <c r="H26" s="185">
        <v>5.9295</v>
      </c>
      <c r="I26" s="177"/>
      <c r="J26" s="178"/>
      <c r="K26" s="188">
        <v>1.3744000000000001</v>
      </c>
    </row>
    <row r="27" spans="1:11" x14ac:dyDescent="0.25">
      <c r="A27" s="49">
        <f t="shared" si="0"/>
        <v>41780</v>
      </c>
      <c r="B27" s="50"/>
      <c r="C27" s="41"/>
      <c r="D27" s="41"/>
      <c r="E27" s="41"/>
      <c r="F27" s="51"/>
      <c r="G27" s="181">
        <v>266.04079999999999</v>
      </c>
      <c r="H27" s="185">
        <v>4.8647999999999998</v>
      </c>
      <c r="I27" s="177"/>
      <c r="J27" s="178"/>
      <c r="K27" s="188">
        <v>1.2916000000000001</v>
      </c>
    </row>
    <row r="28" spans="1:11" x14ac:dyDescent="0.25">
      <c r="A28" s="49">
        <f t="shared" si="0"/>
        <v>41781</v>
      </c>
      <c r="B28" s="50"/>
      <c r="C28" s="41"/>
      <c r="D28" s="41"/>
      <c r="E28" s="41"/>
      <c r="F28" s="51"/>
      <c r="G28" s="181">
        <v>262.51330000000002</v>
      </c>
      <c r="H28" s="185">
        <v>5.3971</v>
      </c>
      <c r="I28" s="177"/>
      <c r="J28" s="178"/>
      <c r="K28" s="188">
        <v>1.0737000000000001</v>
      </c>
    </row>
    <row r="29" spans="1:11" x14ac:dyDescent="0.25">
      <c r="A29" s="49">
        <f t="shared" si="0"/>
        <v>41782</v>
      </c>
      <c r="B29" s="50"/>
      <c r="C29" s="41"/>
      <c r="D29" s="41"/>
      <c r="E29" s="41"/>
      <c r="F29" s="51"/>
      <c r="G29" s="181">
        <v>263.20920000000001</v>
      </c>
      <c r="H29" s="185">
        <v>4.9428000000000001</v>
      </c>
      <c r="I29" s="177"/>
      <c r="J29" s="178"/>
      <c r="K29" s="188">
        <v>0.54920000000000002</v>
      </c>
    </row>
    <row r="30" spans="1:11" x14ac:dyDescent="0.25">
      <c r="A30" s="49">
        <f t="shared" si="0"/>
        <v>41783</v>
      </c>
      <c r="B30" s="50"/>
      <c r="C30" s="41"/>
      <c r="D30" s="41"/>
      <c r="E30" s="41"/>
      <c r="F30" s="51"/>
      <c r="G30" s="181">
        <v>261.2835</v>
      </c>
      <c r="H30" s="185">
        <v>8.0405999999999995</v>
      </c>
      <c r="I30" s="177"/>
      <c r="J30" s="178"/>
      <c r="K30" s="188">
        <v>0.8105</v>
      </c>
    </row>
    <row r="31" spans="1:11" x14ac:dyDescent="0.25">
      <c r="A31" s="49">
        <f t="shared" si="0"/>
        <v>41784</v>
      </c>
      <c r="B31" s="50"/>
      <c r="C31" s="41"/>
      <c r="D31" s="41"/>
      <c r="E31" s="41"/>
      <c r="F31" s="51"/>
      <c r="G31" s="181">
        <v>264.04579999999999</v>
      </c>
      <c r="H31" s="185">
        <v>5.2134999999999998</v>
      </c>
      <c r="I31" s="177"/>
      <c r="J31" s="178"/>
      <c r="K31" s="188">
        <v>0.94679999999999997</v>
      </c>
    </row>
    <row r="32" spans="1:11" x14ac:dyDescent="0.25">
      <c r="A32" s="49">
        <f t="shared" si="0"/>
        <v>41785</v>
      </c>
      <c r="B32" s="50"/>
      <c r="C32" s="41"/>
      <c r="D32" s="41"/>
      <c r="E32" s="41"/>
      <c r="F32" s="51"/>
      <c r="G32" s="181">
        <v>263.74970000000002</v>
      </c>
      <c r="H32" s="185">
        <v>5.6082000000000001</v>
      </c>
      <c r="I32" s="177"/>
      <c r="J32" s="178"/>
      <c r="K32" s="188">
        <v>0.62990000000000002</v>
      </c>
    </row>
    <row r="33" spans="1:11" x14ac:dyDescent="0.25">
      <c r="A33" s="49">
        <f t="shared" si="0"/>
        <v>41786</v>
      </c>
      <c r="B33" s="50"/>
      <c r="C33" s="41"/>
      <c r="D33" s="41"/>
      <c r="E33" s="41"/>
      <c r="F33" s="51"/>
      <c r="G33" s="181">
        <v>261.52030000000002</v>
      </c>
      <c r="H33" s="185">
        <v>3.9102000000000001</v>
      </c>
      <c r="I33" s="177"/>
      <c r="J33" s="178"/>
      <c r="K33" s="188">
        <v>0.55059999999999998</v>
      </c>
    </row>
    <row r="34" spans="1:11" x14ac:dyDescent="0.25">
      <c r="A34" s="49">
        <f t="shared" si="0"/>
        <v>41787</v>
      </c>
      <c r="B34" s="50"/>
      <c r="C34" s="41"/>
      <c r="D34" s="41"/>
      <c r="E34" s="41"/>
      <c r="F34" s="51"/>
      <c r="G34" s="181">
        <v>260.09589999999997</v>
      </c>
      <c r="H34" s="185">
        <v>5.4797000000000002</v>
      </c>
      <c r="I34" s="177"/>
      <c r="J34" s="178"/>
      <c r="K34" s="188">
        <v>3.5400000000000001E-2</v>
      </c>
    </row>
    <row r="35" spans="1:11" x14ac:dyDescent="0.25">
      <c r="A35" s="49">
        <f t="shared" si="0"/>
        <v>41788</v>
      </c>
      <c r="B35" s="50"/>
      <c r="C35" s="41"/>
      <c r="D35" s="41"/>
      <c r="E35" s="41"/>
      <c r="F35" s="51"/>
      <c r="G35" s="181">
        <v>260.19060000000002</v>
      </c>
      <c r="H35" s="185">
        <v>6.2093999999999996</v>
      </c>
      <c r="I35" s="177"/>
      <c r="J35" s="178"/>
      <c r="K35" s="188">
        <v>0.1255</v>
      </c>
    </row>
    <row r="36" spans="1:11" x14ac:dyDescent="0.25">
      <c r="A36" s="49">
        <f t="shared" si="0"/>
        <v>41789</v>
      </c>
      <c r="B36" s="50"/>
      <c r="C36" s="41"/>
      <c r="D36" s="41"/>
      <c r="E36" s="41"/>
      <c r="F36" s="51"/>
      <c r="G36" s="181">
        <v>261.45920000000001</v>
      </c>
      <c r="H36" s="185">
        <v>4.2267999999999999</v>
      </c>
      <c r="I36" s="177"/>
      <c r="J36" s="178"/>
      <c r="K36" s="188">
        <v>0.1062</v>
      </c>
    </row>
    <row r="37" spans="1:11" ht="15.75" thickBot="1" x14ac:dyDescent="0.3">
      <c r="A37" s="52">
        <f t="shared" si="0"/>
        <v>41790</v>
      </c>
      <c r="B37" s="73"/>
      <c r="C37" s="74"/>
      <c r="D37" s="74"/>
      <c r="E37" s="74"/>
      <c r="F37" s="75"/>
      <c r="G37" s="182">
        <v>262.08260000000001</v>
      </c>
      <c r="H37" s="186">
        <v>2.6343000000000001</v>
      </c>
      <c r="I37" s="179"/>
      <c r="J37" s="180"/>
      <c r="K37" s="189">
        <v>0.50239999999999996</v>
      </c>
    </row>
    <row r="38" spans="1:1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56" t="s">
        <v>19</v>
      </c>
      <c r="B39" s="18"/>
      <c r="C39" s="57"/>
      <c r="D39" s="57"/>
      <c r="E39" s="57"/>
      <c r="F39" s="57"/>
      <c r="G39" s="57">
        <f>+MIN(G7:G37)</f>
        <v>199.4521</v>
      </c>
      <c r="H39" s="57">
        <f>+MIN(H7:H37)</f>
        <v>0</v>
      </c>
      <c r="I39" s="57"/>
      <c r="J39" s="57"/>
      <c r="K39" s="57">
        <f>+MIN(K7:K37)</f>
        <v>0</v>
      </c>
    </row>
    <row r="40" spans="1:11" x14ac:dyDescent="0.25">
      <c r="A40" s="15"/>
      <c r="B40" s="16"/>
      <c r="C40" s="16"/>
      <c r="D40" s="16"/>
      <c r="E40" s="16"/>
      <c r="F40" s="16"/>
      <c r="G40" s="16"/>
      <c r="H40" s="16"/>
      <c r="I40" s="16"/>
      <c r="J40" s="16"/>
      <c r="K40" s="16"/>
    </row>
    <row r="41" spans="1:11" x14ac:dyDescent="0.25">
      <c r="A41" s="17" t="s">
        <v>23</v>
      </c>
      <c r="B41" s="219"/>
      <c r="C41" s="220"/>
      <c r="D41" s="220"/>
      <c r="E41" s="220"/>
      <c r="F41" s="220"/>
      <c r="G41" s="220"/>
      <c r="H41" s="220"/>
      <c r="I41" s="220"/>
      <c r="J41" s="220"/>
      <c r="K41" s="221"/>
    </row>
    <row r="42" spans="1:11" x14ac:dyDescent="0.25">
      <c r="A42" s="15"/>
      <c r="B42" s="222"/>
      <c r="C42" s="223"/>
      <c r="D42" s="223"/>
      <c r="E42" s="223"/>
      <c r="F42" s="223"/>
      <c r="G42" s="223"/>
      <c r="H42" s="223"/>
      <c r="I42" s="223"/>
      <c r="J42" s="223"/>
      <c r="K42" s="224"/>
    </row>
    <row r="43" spans="1:11" x14ac:dyDescent="0.25">
      <c r="A43" s="15"/>
      <c r="B43" s="222"/>
      <c r="C43" s="223"/>
      <c r="D43" s="223"/>
      <c r="E43" s="223"/>
      <c r="F43" s="223"/>
      <c r="G43" s="223"/>
      <c r="H43" s="223"/>
      <c r="I43" s="223"/>
      <c r="J43" s="223"/>
      <c r="K43" s="224"/>
    </row>
    <row r="44" spans="1:11" x14ac:dyDescent="0.25">
      <c r="A44" s="15"/>
      <c r="B44" s="222"/>
      <c r="C44" s="223"/>
      <c r="D44" s="223"/>
      <c r="E44" s="223"/>
      <c r="F44" s="223"/>
      <c r="G44" s="223"/>
      <c r="H44" s="223"/>
      <c r="I44" s="223"/>
      <c r="J44" s="223"/>
      <c r="K44" s="224"/>
    </row>
    <row r="45" spans="1:11" x14ac:dyDescent="0.25">
      <c r="A45" s="15"/>
      <c r="B45" s="225"/>
      <c r="C45" s="226"/>
      <c r="D45" s="226"/>
      <c r="E45" s="226"/>
      <c r="F45" s="226"/>
      <c r="G45" s="226"/>
      <c r="H45" s="226"/>
      <c r="I45" s="226"/>
      <c r="J45" s="226"/>
      <c r="K45" s="227"/>
    </row>
  </sheetData>
  <protectedRanges>
    <protectedRange sqref="A2:B4" name="Rango1"/>
    <protectedRange sqref="C4:K4" name="Rango1_1"/>
    <protectedRange sqref="C2:K2" name="Rango1_1_1"/>
    <protectedRange sqref="L3" name="Rango1_3"/>
    <protectedRange sqref="C3:K3" name="Rango1_1_2"/>
  </protectedRanges>
  <mergeCells count="8">
    <mergeCell ref="B41:K45"/>
    <mergeCell ref="A1:K1"/>
    <mergeCell ref="A2:B2"/>
    <mergeCell ref="C2:K2"/>
    <mergeCell ref="A3:B3"/>
    <mergeCell ref="C3:N3"/>
    <mergeCell ref="A4:B4"/>
    <mergeCell ref="C4:D4"/>
  </mergeCells>
  <dataValidations disablePrompts="1"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ignoredErrors>
    <ignoredError sqref="A8:A37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Caracol Criogénica</vt:lpstr>
      <vt:lpstr>Máximos Car Crio</vt:lpstr>
      <vt:lpstr>Mínimos Car Crio</vt:lpstr>
      <vt:lpstr>Caracol Reynosa Arguelles</vt:lpstr>
      <vt:lpstr>Máximos Car Rey</vt:lpstr>
      <vt:lpstr>Mínimos Car Rey</vt:lpstr>
      <vt:lpstr>Los Indios</vt:lpstr>
      <vt:lpstr>Máximos LI</vt:lpstr>
      <vt:lpstr>Mínimos LI</vt:lpstr>
      <vt:lpstr>'Caracol Criogénica'!Área_de_impresión</vt:lpstr>
      <vt:lpstr>'Caracol Reynosa Arguelles'!Área_de_impresión</vt:lpstr>
      <vt:lpstr>'Los Indios'!Área_de_impresión</vt:lpstr>
      <vt:lpstr>'Máximos Car Crio'!Área_de_impresión</vt:lpstr>
      <vt:lpstr>'Máximos Car Rey'!Área_de_impresión</vt:lpstr>
      <vt:lpstr>'Máximos LI'!Área_de_impresión</vt:lpstr>
      <vt:lpstr>'Mínimos Car Crio'!Área_de_impresión</vt:lpstr>
      <vt:lpstr>'Mínimos Car Rey'!Área_de_impresión</vt:lpstr>
      <vt:lpstr>'Mínimos LI'!Área_de_impresión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</dc:creator>
  <cp:lastModifiedBy>Veronica Luna Sabas</cp:lastModifiedBy>
  <cp:lastPrinted>2014-04-09T00:16:07Z</cp:lastPrinted>
  <dcterms:created xsi:type="dcterms:W3CDTF">2012-06-19T15:23:28Z</dcterms:created>
  <dcterms:modified xsi:type="dcterms:W3CDTF">2015-06-11T23:31:56Z</dcterms:modified>
</cp:coreProperties>
</file>