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3\01-13\"/>
    </mc:Choice>
  </mc:AlternateContent>
  <bookViews>
    <workbookView xWindow="10215" yWindow="45" windowWidth="10305" windowHeight="8040" tabRatio="927" firstSheet="1" activeTab="1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Arguelles'!$A$1:$O$52</definedName>
    <definedName name="_xlnm.Print_Area" localSheetId="6">'Los Indios'!$A$1:$O$53</definedName>
    <definedName name="_xlnm.Print_Area" localSheetId="1">'Máximos Car Crio'!$A$1:$L$47</definedName>
    <definedName name="_xlnm.Print_Area" localSheetId="4">'Máximos Car Rey'!$A$1:$L$47</definedName>
    <definedName name="_xlnm.Print_Area" localSheetId="7">'Máximos LI'!$A$1:$L$48</definedName>
    <definedName name="_xlnm.Print_Area" localSheetId="2">'Mínimos Car Crio'!$A$1:$L$49</definedName>
    <definedName name="_xlnm.Print_Area" localSheetId="5">'Mínimos Car Rey'!$A$1:$L$48</definedName>
    <definedName name="_xlnm.Print_Area" localSheetId="8">'Mínimos LI'!$A$1:$L$48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8" i="10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1" i="1" l="1"/>
  <c r="N41" i="1"/>
  <c r="M42" i="1"/>
  <c r="N42" i="1"/>
  <c r="M43" i="1"/>
  <c r="N43" i="1"/>
  <c r="M44" i="1"/>
  <c r="N44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3" i="4"/>
  <c r="A23" i="5" s="1"/>
  <c r="A24" i="4"/>
  <c r="A25" i="4"/>
  <c r="A25" i="5" s="1"/>
  <c r="A26" i="4"/>
  <c r="A27" i="4"/>
  <c r="A27" i="5" s="1"/>
  <c r="A28" i="4"/>
  <c r="A28" i="5" s="1"/>
  <c r="A29" i="4"/>
  <c r="A29" i="5" s="1"/>
  <c r="A30" i="4"/>
  <c r="A30" i="5" s="1"/>
  <c r="A31" i="4"/>
  <c r="A31" i="5" s="1"/>
  <c r="A32" i="4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24" i="5"/>
  <c r="A32" i="5"/>
  <c r="A22" i="5"/>
  <c r="A26" i="5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<sst xmlns="http://schemas.openxmlformats.org/spreadsheetml/2006/main" count="198" uniqueCount="30">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</sst>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50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Neutral 2" xfId="40"/>
    <cellStyle name="Normal" xfId="0" builtinId="0"/>
    <cellStyle name="Normal 2" xfId="3"/>
    <cellStyle name="Normal 2 2" xfId="46"/>
    <cellStyle name="Normal 3" xfId="48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activeCell="B8" sqref="B8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0" t="s">
        <v>1</v>
      </c>
      <c r="B3" s="160"/>
      <c r="C3" s="162" t="s">
        <v>27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2</v>
      </c>
      <c r="B4" s="160"/>
      <c r="C4" s="162" t="s">
        <v>24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161" t="s">
        <v>3</v>
      </c>
      <c r="B5" s="161"/>
      <c r="C5" s="162" t="s">
        <v>4</v>
      </c>
      <c r="D5" s="162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76" t="s">
        <v>16</v>
      </c>
      <c r="N7" s="77" t="s">
        <v>17</v>
      </c>
    </row>
    <row r="8" spans="1:14" x14ac:dyDescent="0.25">
      <c r="A8" s="37">
        <v>41275</v>
      </c>
      <c r="B8" s="65">
        <v>93.497299999999996</v>
      </c>
      <c r="C8" s="70">
        <v>1.0948</v>
      </c>
      <c r="D8" s="70">
        <v>0.2281</v>
      </c>
      <c r="E8" s="70">
        <v>1.3229</v>
      </c>
      <c r="F8" s="70">
        <v>5.1391999999999998</v>
      </c>
      <c r="G8" s="81">
        <v>256.65870000000001</v>
      </c>
      <c r="H8" s="81">
        <v>3.3536999999999999</v>
      </c>
      <c r="I8" s="70">
        <v>38.764099999999999</v>
      </c>
      <c r="J8" s="70">
        <v>50.391199999999998</v>
      </c>
      <c r="K8" s="83">
        <v>0</v>
      </c>
      <c r="L8" s="21"/>
      <c r="M8" s="41"/>
      <c r="N8" s="41"/>
    </row>
    <row r="9" spans="1:14" x14ac:dyDescent="0.25">
      <c r="A9" s="37">
        <f>+A8+1</f>
        <v>41276</v>
      </c>
      <c r="B9" s="63">
        <v>93.561599999999999</v>
      </c>
      <c r="C9" s="66">
        <v>1.0998000000000001</v>
      </c>
      <c r="D9" s="67">
        <v>0.2278</v>
      </c>
      <c r="E9" s="66">
        <v>1.3275999999999999</v>
      </c>
      <c r="F9" s="66">
        <v>5.0575000000000001</v>
      </c>
      <c r="G9" s="82">
        <v>266.46159999999998</v>
      </c>
      <c r="H9" s="82">
        <v>2.6261999999999999</v>
      </c>
      <c r="I9" s="66">
        <v>38.746499999999997</v>
      </c>
      <c r="J9" s="67">
        <v>50.377600000000001</v>
      </c>
      <c r="K9" s="83">
        <v>0</v>
      </c>
      <c r="L9" s="21"/>
      <c r="M9" s="40"/>
      <c r="N9" s="40"/>
    </row>
    <row r="10" spans="1:14" x14ac:dyDescent="0.25">
      <c r="A10" s="37">
        <f>+A9+1</f>
        <v>41277</v>
      </c>
      <c r="B10" s="63">
        <v>93.507900000000006</v>
      </c>
      <c r="C10" s="66">
        <v>1.0942000000000001</v>
      </c>
      <c r="D10" s="67">
        <v>0.22950000000000001</v>
      </c>
      <c r="E10" s="66">
        <v>1.3237000000000001</v>
      </c>
      <c r="F10" s="66">
        <v>5.1292999999999997</v>
      </c>
      <c r="G10" s="82">
        <v>268.8562</v>
      </c>
      <c r="H10" s="82">
        <v>2.3706</v>
      </c>
      <c r="I10" s="66">
        <v>38.760199999999998</v>
      </c>
      <c r="J10" s="67">
        <v>50.388800000000003</v>
      </c>
      <c r="K10" s="83">
        <v>0</v>
      </c>
      <c r="L10" s="21"/>
      <c r="M10" s="40"/>
      <c r="N10" s="40"/>
    </row>
    <row r="11" spans="1:14" x14ac:dyDescent="0.25">
      <c r="A11" s="37">
        <f t="shared" ref="A11:A38" si="0">+A10+1</f>
        <v>41278</v>
      </c>
      <c r="B11" s="63">
        <v>93.548400000000001</v>
      </c>
      <c r="C11" s="66">
        <v>1.1007</v>
      </c>
      <c r="D11" s="67">
        <v>0.2303</v>
      </c>
      <c r="E11" s="66">
        <v>1.331</v>
      </c>
      <c r="F11" s="66">
        <v>5.0858999999999996</v>
      </c>
      <c r="G11" s="82">
        <v>268.70549999999997</v>
      </c>
      <c r="H11" s="82">
        <v>2.5295000000000001</v>
      </c>
      <c r="I11" s="66">
        <v>38.742600000000003</v>
      </c>
      <c r="J11" s="67">
        <v>50.373800000000003</v>
      </c>
      <c r="K11" s="83">
        <v>0</v>
      </c>
      <c r="L11" s="21"/>
      <c r="M11" s="40"/>
      <c r="N11" s="40"/>
    </row>
    <row r="12" spans="1:14" x14ac:dyDescent="0.25">
      <c r="A12" s="37">
        <f t="shared" si="0"/>
        <v>41279</v>
      </c>
      <c r="B12" s="63">
        <v>93.4786</v>
      </c>
      <c r="C12" s="66">
        <v>1.0914999999999999</v>
      </c>
      <c r="D12" s="67">
        <v>0.23019999999999999</v>
      </c>
      <c r="E12" s="66">
        <v>1.3217000000000001</v>
      </c>
      <c r="F12" s="66">
        <v>5.1262999999999996</v>
      </c>
      <c r="G12" s="82">
        <v>270.1585</v>
      </c>
      <c r="H12" s="82">
        <v>2.6522999999999999</v>
      </c>
      <c r="I12" s="66">
        <v>38.778799999999997</v>
      </c>
      <c r="J12" s="67">
        <v>50.400399999999998</v>
      </c>
      <c r="K12" s="83">
        <v>0</v>
      </c>
      <c r="L12" s="21"/>
      <c r="M12" s="40"/>
      <c r="N12" s="40"/>
    </row>
    <row r="13" spans="1:14" x14ac:dyDescent="0.25">
      <c r="A13" s="37">
        <f t="shared" si="0"/>
        <v>41280</v>
      </c>
      <c r="B13" s="63">
        <v>93.523899999999998</v>
      </c>
      <c r="C13" s="66">
        <v>1.0886</v>
      </c>
      <c r="D13" s="67">
        <v>0.2293</v>
      </c>
      <c r="E13" s="66">
        <v>1.3179000000000001</v>
      </c>
      <c r="F13" s="66">
        <v>5.1463999999999999</v>
      </c>
      <c r="G13" s="82">
        <v>269.12220000000002</v>
      </c>
      <c r="H13" s="82">
        <v>3.3033000000000001</v>
      </c>
      <c r="I13" s="66">
        <v>38.7517</v>
      </c>
      <c r="J13" s="67">
        <v>50.387799999999999</v>
      </c>
      <c r="K13" s="83">
        <v>0</v>
      </c>
      <c r="L13" s="21"/>
      <c r="M13" s="40"/>
      <c r="N13" s="40"/>
    </row>
    <row r="14" spans="1:14" x14ac:dyDescent="0.25">
      <c r="A14" s="37">
        <f t="shared" si="0"/>
        <v>41281</v>
      </c>
      <c r="B14" s="63">
        <v>93.499799999999993</v>
      </c>
      <c r="C14" s="66">
        <v>1.0935999999999999</v>
      </c>
      <c r="D14" s="67">
        <v>0.2268</v>
      </c>
      <c r="E14" s="66">
        <v>1.3204</v>
      </c>
      <c r="F14" s="66">
        <v>5.1771000000000003</v>
      </c>
      <c r="G14" s="82">
        <v>267.76139999999998</v>
      </c>
      <c r="H14" s="82">
        <v>3.1286</v>
      </c>
      <c r="I14" s="66">
        <v>38.754399999999997</v>
      </c>
      <c r="J14" s="67">
        <v>50.3872</v>
      </c>
      <c r="K14" s="83">
        <v>0</v>
      </c>
      <c r="L14" s="21"/>
      <c r="M14" s="40"/>
      <c r="N14" s="40"/>
    </row>
    <row r="15" spans="1:14" x14ac:dyDescent="0.25">
      <c r="A15" s="37">
        <f t="shared" si="0"/>
        <v>41282</v>
      </c>
      <c r="B15" s="63">
        <v>93.508899999999997</v>
      </c>
      <c r="C15" s="66">
        <v>1.0875999999999999</v>
      </c>
      <c r="D15" s="66">
        <v>0.22869999999999999</v>
      </c>
      <c r="E15" s="66">
        <v>1.3163</v>
      </c>
      <c r="F15" s="66">
        <v>5.1628999999999996</v>
      </c>
      <c r="G15" s="82">
        <v>269.46210000000002</v>
      </c>
      <c r="H15" s="82">
        <v>2.9824999999999999</v>
      </c>
      <c r="I15" s="66">
        <v>38.757100000000001</v>
      </c>
      <c r="J15" s="67">
        <v>50.392000000000003</v>
      </c>
      <c r="K15" s="83">
        <v>0</v>
      </c>
      <c r="L15" s="21"/>
      <c r="M15" s="40"/>
      <c r="N15" s="40"/>
    </row>
    <row r="16" spans="1:14" x14ac:dyDescent="0.25">
      <c r="A16" s="37">
        <f t="shared" si="0"/>
        <v>41283</v>
      </c>
      <c r="B16" s="63">
        <v>93.556299999999993</v>
      </c>
      <c r="C16" s="66">
        <v>1.0988</v>
      </c>
      <c r="D16" s="66">
        <v>0.22889999999999999</v>
      </c>
      <c r="E16" s="66">
        <v>1.3277000000000001</v>
      </c>
      <c r="F16" s="66">
        <v>5.0933999999999999</v>
      </c>
      <c r="G16" s="82">
        <v>267.06020000000001</v>
      </c>
      <c r="H16" s="82">
        <v>3.3237000000000001</v>
      </c>
      <c r="I16" s="66">
        <v>38.738999999999997</v>
      </c>
      <c r="J16" s="67">
        <v>50.373699999999999</v>
      </c>
      <c r="K16" s="83">
        <v>0</v>
      </c>
      <c r="L16" s="21"/>
      <c r="M16" s="40"/>
      <c r="N16" s="40"/>
    </row>
    <row r="17" spans="1:14" x14ac:dyDescent="0.25">
      <c r="A17" s="37">
        <f t="shared" si="0"/>
        <v>41284</v>
      </c>
      <c r="B17" s="63">
        <v>93.586500000000001</v>
      </c>
      <c r="C17" s="66">
        <v>1.0948</v>
      </c>
      <c r="D17" s="66">
        <v>0.23530000000000001</v>
      </c>
      <c r="E17" s="66">
        <v>1.33</v>
      </c>
      <c r="F17" s="66">
        <v>5.0632000000000001</v>
      </c>
      <c r="G17" s="82">
        <v>264.41269999999997</v>
      </c>
      <c r="H17" s="82">
        <v>3.0592000000000001</v>
      </c>
      <c r="I17" s="66">
        <v>38.731200000000001</v>
      </c>
      <c r="J17" s="67">
        <v>50.369199999999999</v>
      </c>
      <c r="K17" s="83">
        <v>0</v>
      </c>
      <c r="L17" s="21"/>
      <c r="M17" s="40"/>
      <c r="N17" s="40"/>
    </row>
    <row r="18" spans="1:14" x14ac:dyDescent="0.25">
      <c r="A18" s="37">
        <f t="shared" si="0"/>
        <v>41285</v>
      </c>
      <c r="B18" s="63">
        <v>93.462000000000003</v>
      </c>
      <c r="C18" s="66">
        <v>1.0896999999999999</v>
      </c>
      <c r="D18" s="66">
        <v>0.23250000000000001</v>
      </c>
      <c r="E18" s="66">
        <v>1.3222</v>
      </c>
      <c r="F18" s="66">
        <v>5.2030000000000003</v>
      </c>
      <c r="G18" s="82">
        <v>267.01220000000001</v>
      </c>
      <c r="H18" s="82">
        <v>2.9281999999999999</v>
      </c>
      <c r="I18" s="66">
        <v>38.7667</v>
      </c>
      <c r="J18" s="67">
        <v>50.393799999999999</v>
      </c>
      <c r="K18" s="83">
        <v>0</v>
      </c>
      <c r="L18" s="21"/>
      <c r="M18" s="40"/>
      <c r="N18" s="40"/>
    </row>
    <row r="19" spans="1:14" x14ac:dyDescent="0.25">
      <c r="A19" s="37">
        <f t="shared" si="0"/>
        <v>41286</v>
      </c>
      <c r="B19" s="63">
        <v>93.524600000000007</v>
      </c>
      <c r="C19" s="66">
        <v>1.0911</v>
      </c>
      <c r="D19" s="66">
        <v>0.2281</v>
      </c>
      <c r="E19" s="66">
        <v>1.3191999999999999</v>
      </c>
      <c r="F19" s="66">
        <v>5.1505000000000001</v>
      </c>
      <c r="G19" s="82">
        <v>267.3313</v>
      </c>
      <c r="H19" s="82">
        <v>3.4662999999999999</v>
      </c>
      <c r="I19" s="66">
        <v>38.7485</v>
      </c>
      <c r="J19" s="67">
        <v>50.386600000000001</v>
      </c>
      <c r="K19" s="83">
        <v>0</v>
      </c>
      <c r="L19" s="21"/>
      <c r="M19" s="40"/>
      <c r="N19" s="40"/>
    </row>
    <row r="20" spans="1:14" x14ac:dyDescent="0.25">
      <c r="A20" s="37">
        <f t="shared" si="0"/>
        <v>41287</v>
      </c>
      <c r="B20" s="63">
        <v>93.611099999999993</v>
      </c>
      <c r="C20" s="66">
        <v>1.097</v>
      </c>
      <c r="D20" s="66">
        <v>0.2276</v>
      </c>
      <c r="E20" s="66">
        <v>1.3246</v>
      </c>
      <c r="F20" s="66">
        <v>5.0572999999999997</v>
      </c>
      <c r="G20" s="82">
        <v>267.27789999999999</v>
      </c>
      <c r="H20" s="82">
        <v>3.4815</v>
      </c>
      <c r="I20" s="66">
        <v>38.720399999999998</v>
      </c>
      <c r="J20" s="67">
        <v>50.362699999999997</v>
      </c>
      <c r="K20" s="83">
        <v>0</v>
      </c>
      <c r="L20" s="21"/>
      <c r="M20" s="40"/>
      <c r="N20" s="40"/>
    </row>
    <row r="21" spans="1:14" x14ac:dyDescent="0.25">
      <c r="A21" s="37">
        <f t="shared" si="0"/>
        <v>41288</v>
      </c>
      <c r="B21" s="63">
        <v>93.532399999999996</v>
      </c>
      <c r="C21" s="66">
        <v>1.0901000000000001</v>
      </c>
      <c r="D21" s="66">
        <v>0.22750000000000001</v>
      </c>
      <c r="E21" s="66">
        <v>1.3176000000000001</v>
      </c>
      <c r="F21" s="66">
        <v>5.1238000000000001</v>
      </c>
      <c r="G21" s="82">
        <v>267.06459999999998</v>
      </c>
      <c r="H21" s="82">
        <v>2.6013999999999999</v>
      </c>
      <c r="I21" s="66">
        <v>38.753500000000003</v>
      </c>
      <c r="J21" s="67">
        <v>50.3887</v>
      </c>
      <c r="K21" s="83">
        <v>3.2000000000000002E-3</v>
      </c>
      <c r="L21" s="21"/>
      <c r="M21" s="40"/>
      <c r="N21" s="40"/>
    </row>
    <row r="22" spans="1:14" x14ac:dyDescent="0.25">
      <c r="A22" s="37">
        <f t="shared" si="0"/>
        <v>41289</v>
      </c>
      <c r="B22" s="63">
        <v>93.493600000000001</v>
      </c>
      <c r="C22" s="66">
        <v>1.0932999999999999</v>
      </c>
      <c r="D22" s="66">
        <v>0.22700000000000001</v>
      </c>
      <c r="E22" s="66">
        <v>1.3203</v>
      </c>
      <c r="F22" s="66">
        <v>5.1676000000000002</v>
      </c>
      <c r="G22" s="82">
        <v>268.49189999999999</v>
      </c>
      <c r="H22" s="82">
        <v>2.5333000000000001</v>
      </c>
      <c r="I22" s="66">
        <v>38.7607</v>
      </c>
      <c r="J22" s="67">
        <v>50.390799999999999</v>
      </c>
      <c r="K22" s="83">
        <v>0</v>
      </c>
      <c r="L22" s="21"/>
      <c r="M22" s="40"/>
      <c r="N22" s="40"/>
    </row>
    <row r="23" spans="1:14" x14ac:dyDescent="0.25">
      <c r="A23" s="37">
        <f t="shared" si="0"/>
        <v>41290</v>
      </c>
      <c r="B23" s="63">
        <v>93.479699999999994</v>
      </c>
      <c r="C23" s="66">
        <v>1.0973999999999999</v>
      </c>
      <c r="D23" s="66">
        <v>0.2268</v>
      </c>
      <c r="E23" s="66">
        <v>1.3242</v>
      </c>
      <c r="F23" s="66">
        <v>5.1830999999999996</v>
      </c>
      <c r="G23" s="82">
        <v>270.94619999999998</v>
      </c>
      <c r="H23" s="82">
        <v>3.1194999999999999</v>
      </c>
      <c r="I23" s="66">
        <v>38.760599999999997</v>
      </c>
      <c r="J23" s="67">
        <v>50.388100000000001</v>
      </c>
      <c r="K23" s="83">
        <v>0</v>
      </c>
      <c r="L23" s="21"/>
      <c r="M23" s="40"/>
      <c r="N23" s="40"/>
    </row>
    <row r="24" spans="1:14" x14ac:dyDescent="0.25">
      <c r="A24" s="37">
        <f t="shared" si="0"/>
        <v>41291</v>
      </c>
      <c r="B24" s="63">
        <v>93.415199999999999</v>
      </c>
      <c r="C24" s="66">
        <v>1.0969</v>
      </c>
      <c r="D24" s="66">
        <v>0.22689999999999999</v>
      </c>
      <c r="E24" s="66">
        <v>1.3239000000000001</v>
      </c>
      <c r="F24" s="66">
        <v>5.2569999999999997</v>
      </c>
      <c r="G24" s="82">
        <v>267.23669999999998</v>
      </c>
      <c r="H24" s="82">
        <v>3.3468</v>
      </c>
      <c r="I24" s="66">
        <v>38.776600000000002</v>
      </c>
      <c r="J24" s="67">
        <v>50.397500000000001</v>
      </c>
      <c r="K24" s="83">
        <v>2.2706</v>
      </c>
      <c r="L24" s="21"/>
      <c r="M24" s="40"/>
      <c r="N24" s="40"/>
    </row>
    <row r="25" spans="1:14" x14ac:dyDescent="0.25">
      <c r="A25" s="37">
        <f t="shared" si="0"/>
        <v>41292</v>
      </c>
      <c r="B25" s="63">
        <v>93.453599999999994</v>
      </c>
      <c r="C25" s="66">
        <v>1.0941000000000001</v>
      </c>
      <c r="D25" s="66">
        <v>0.22789999999999999</v>
      </c>
      <c r="E25" s="66">
        <v>1.3220000000000001</v>
      </c>
      <c r="F25" s="66">
        <v>5.2100999999999997</v>
      </c>
      <c r="G25" s="82">
        <v>268.08199999999999</v>
      </c>
      <c r="H25" s="82">
        <v>3.8043999999999998</v>
      </c>
      <c r="I25" s="66">
        <v>38.7697</v>
      </c>
      <c r="J25" s="67">
        <v>50.395000000000003</v>
      </c>
      <c r="K25" s="83">
        <v>1.3426</v>
      </c>
      <c r="L25" s="21"/>
      <c r="M25" s="40"/>
      <c r="N25" s="40"/>
    </row>
    <row r="26" spans="1:14" x14ac:dyDescent="0.25">
      <c r="A26" s="37">
        <f t="shared" si="0"/>
        <v>41293</v>
      </c>
      <c r="B26" s="63">
        <v>93.408299999999997</v>
      </c>
      <c r="C26" s="66">
        <v>1.0965</v>
      </c>
      <c r="D26" s="66">
        <v>0.22689999999999999</v>
      </c>
      <c r="E26" s="66">
        <v>1.3233999999999999</v>
      </c>
      <c r="F26" s="66">
        <v>5.2617000000000003</v>
      </c>
      <c r="G26" s="82">
        <v>268.11849999999998</v>
      </c>
      <c r="H26" s="82">
        <v>4.0122</v>
      </c>
      <c r="I26" s="66">
        <v>38.779499999999999</v>
      </c>
      <c r="J26" s="67">
        <v>50.3994</v>
      </c>
      <c r="K26" s="83">
        <v>1.4821</v>
      </c>
      <c r="L26" s="21"/>
      <c r="M26" s="40"/>
      <c r="N26" s="40"/>
    </row>
    <row r="27" spans="1:14" x14ac:dyDescent="0.25">
      <c r="A27" s="37">
        <f t="shared" si="0"/>
        <v>41294</v>
      </c>
      <c r="B27" s="63">
        <v>93.398899999999998</v>
      </c>
      <c r="C27" s="66">
        <v>1.1026</v>
      </c>
      <c r="D27" s="66">
        <v>0.22520000000000001</v>
      </c>
      <c r="E27" s="66">
        <v>1.3278000000000001</v>
      </c>
      <c r="F27" s="66">
        <v>5.2633000000000001</v>
      </c>
      <c r="G27" s="82">
        <v>264.64920000000001</v>
      </c>
      <c r="H27" s="82">
        <v>4.3349000000000002</v>
      </c>
      <c r="I27" s="66">
        <v>38.780299999999997</v>
      </c>
      <c r="J27" s="67">
        <v>50.396500000000003</v>
      </c>
      <c r="K27" s="83">
        <v>1.5342</v>
      </c>
      <c r="L27" s="21"/>
      <c r="M27" s="40"/>
      <c r="N27" s="40"/>
    </row>
    <row r="28" spans="1:14" x14ac:dyDescent="0.25">
      <c r="A28" s="37">
        <f t="shared" si="0"/>
        <v>41295</v>
      </c>
      <c r="B28" s="63">
        <v>93.4345</v>
      </c>
      <c r="C28" s="66">
        <v>1.0978000000000001</v>
      </c>
      <c r="D28" s="66">
        <v>0.22620000000000001</v>
      </c>
      <c r="E28" s="66">
        <v>1.3240000000000001</v>
      </c>
      <c r="F28" s="66">
        <v>5.2367999999999997</v>
      </c>
      <c r="G28" s="82">
        <v>266.90089999999998</v>
      </c>
      <c r="H28" s="82">
        <v>4.5296000000000003</v>
      </c>
      <c r="I28" s="66">
        <v>38.771299999999997</v>
      </c>
      <c r="J28" s="67">
        <v>50.394300000000001</v>
      </c>
      <c r="K28" s="83">
        <v>2.7176</v>
      </c>
      <c r="L28" s="21"/>
      <c r="M28" s="40"/>
      <c r="N28" s="40"/>
    </row>
    <row r="29" spans="1:14" x14ac:dyDescent="0.25">
      <c r="A29" s="37">
        <f t="shared" si="0"/>
        <v>41296</v>
      </c>
      <c r="B29" s="63">
        <v>93.218299999999999</v>
      </c>
      <c r="C29" s="66">
        <v>1.0958000000000001</v>
      </c>
      <c r="D29" s="66">
        <v>0.22570000000000001</v>
      </c>
      <c r="E29" s="66">
        <v>1.3216000000000001</v>
      </c>
      <c r="F29" s="66">
        <v>5.4589999999999996</v>
      </c>
      <c r="G29" s="82">
        <v>269.08920000000001</v>
      </c>
      <c r="H29" s="82">
        <v>4.5057999999999998</v>
      </c>
      <c r="I29" s="66">
        <v>38.8337</v>
      </c>
      <c r="J29" s="67">
        <v>50.431600000000003</v>
      </c>
      <c r="K29" s="83">
        <v>2.1476000000000002</v>
      </c>
      <c r="L29" s="21"/>
      <c r="M29" s="40"/>
      <c r="N29" s="40"/>
    </row>
    <row r="30" spans="1:14" x14ac:dyDescent="0.25">
      <c r="A30" s="37">
        <f t="shared" si="0"/>
        <v>41297</v>
      </c>
      <c r="B30" s="63">
        <v>93.203299999999999</v>
      </c>
      <c r="C30" s="66">
        <v>1.0893999999999999</v>
      </c>
      <c r="D30" s="66">
        <v>0.22620000000000001</v>
      </c>
      <c r="E30" s="66">
        <v>1.3157000000000001</v>
      </c>
      <c r="F30" s="66">
        <v>5.4791999999999996</v>
      </c>
      <c r="G30" s="82">
        <v>268.37290000000002</v>
      </c>
      <c r="H30" s="82">
        <v>4.7507999999999999</v>
      </c>
      <c r="I30" s="66">
        <v>38.842199999999998</v>
      </c>
      <c r="J30" s="67">
        <v>50.4407</v>
      </c>
      <c r="K30" s="83">
        <v>2.0221</v>
      </c>
      <c r="L30" s="21"/>
      <c r="M30" s="40"/>
      <c r="N30" s="40"/>
    </row>
    <row r="31" spans="1:14" x14ac:dyDescent="0.25">
      <c r="A31" s="37">
        <f t="shared" si="0"/>
        <v>41298</v>
      </c>
      <c r="B31" s="63">
        <v>93.534800000000004</v>
      </c>
      <c r="C31" s="66">
        <v>1.0964</v>
      </c>
      <c r="D31" s="66">
        <v>0.22589999999999999</v>
      </c>
      <c r="E31" s="66">
        <v>1.3223</v>
      </c>
      <c r="F31" s="66">
        <v>5.1406000000000001</v>
      </c>
      <c r="G31" s="82">
        <v>266.57679999999999</v>
      </c>
      <c r="H31" s="82">
        <v>4.9794</v>
      </c>
      <c r="I31" s="66">
        <v>38.743000000000002</v>
      </c>
      <c r="J31" s="67">
        <v>50.379100000000001</v>
      </c>
      <c r="K31" s="83">
        <v>2.0379999999999998</v>
      </c>
      <c r="L31" s="21"/>
      <c r="M31" s="40"/>
      <c r="N31" s="40"/>
    </row>
    <row r="32" spans="1:14" x14ac:dyDescent="0.25">
      <c r="A32" s="37">
        <f t="shared" si="0"/>
        <v>41299</v>
      </c>
      <c r="B32" s="63">
        <v>93.531899999999993</v>
      </c>
      <c r="C32" s="66">
        <v>1.1008</v>
      </c>
      <c r="D32" s="66">
        <v>0.22439999999999999</v>
      </c>
      <c r="E32" s="66">
        <v>1.3252999999999999</v>
      </c>
      <c r="F32" s="66">
        <v>5.1317000000000004</v>
      </c>
      <c r="G32" s="82">
        <v>263.49990000000003</v>
      </c>
      <c r="H32" s="82">
        <v>4.8499999999999996</v>
      </c>
      <c r="I32" s="66">
        <v>38.744399999999999</v>
      </c>
      <c r="J32" s="67">
        <v>50.377499999999998</v>
      </c>
      <c r="K32" s="83">
        <v>2.0648</v>
      </c>
      <c r="L32" s="21"/>
      <c r="M32" s="40"/>
      <c r="N32" s="40"/>
    </row>
    <row r="33" spans="1:14" x14ac:dyDescent="0.25">
      <c r="A33" s="37">
        <f t="shared" si="0"/>
        <v>41300</v>
      </c>
      <c r="B33" s="63">
        <v>93.508200000000002</v>
      </c>
      <c r="C33" s="66">
        <v>1.0941000000000001</v>
      </c>
      <c r="D33" s="66">
        <v>0.22770000000000001</v>
      </c>
      <c r="E33" s="66">
        <v>1.3218000000000001</v>
      </c>
      <c r="F33" s="66">
        <v>5.1626000000000003</v>
      </c>
      <c r="G33" s="82">
        <v>268.42590000000001</v>
      </c>
      <c r="H33" s="82">
        <v>5.0833000000000004</v>
      </c>
      <c r="I33" s="66">
        <v>38.752400000000002</v>
      </c>
      <c r="J33" s="67">
        <v>50.385300000000001</v>
      </c>
      <c r="K33" s="83">
        <v>2.0581999999999998</v>
      </c>
      <c r="L33" s="21"/>
      <c r="M33" s="40"/>
      <c r="N33" s="40"/>
    </row>
    <row r="34" spans="1:14" x14ac:dyDescent="0.25">
      <c r="A34" s="37">
        <f t="shared" si="0"/>
        <v>41301</v>
      </c>
      <c r="B34" s="63">
        <v>93.531499999999994</v>
      </c>
      <c r="C34" s="66">
        <v>1.0969</v>
      </c>
      <c r="D34" s="66">
        <v>0.2281</v>
      </c>
      <c r="E34" s="66">
        <v>1.325</v>
      </c>
      <c r="F34" s="66">
        <v>5.1379000000000001</v>
      </c>
      <c r="G34" s="82">
        <v>254.80510000000001</v>
      </c>
      <c r="H34" s="82">
        <v>5.0701999999999998</v>
      </c>
      <c r="I34" s="66">
        <v>38.743200000000002</v>
      </c>
      <c r="J34" s="67">
        <v>50.377899999999997</v>
      </c>
      <c r="K34" s="83">
        <v>2.1741999999999999</v>
      </c>
      <c r="L34" s="21"/>
      <c r="M34" s="40"/>
      <c r="N34" s="40"/>
    </row>
    <row r="35" spans="1:14" x14ac:dyDescent="0.25">
      <c r="A35" s="37">
        <f t="shared" si="0"/>
        <v>41302</v>
      </c>
      <c r="B35" s="63">
        <v>93.583299999999994</v>
      </c>
      <c r="C35" s="66">
        <v>1.0934999999999999</v>
      </c>
      <c r="D35" s="66">
        <v>0.22850000000000001</v>
      </c>
      <c r="E35" s="66">
        <v>1.3220000000000001</v>
      </c>
      <c r="F35" s="66">
        <v>5.0858999999999996</v>
      </c>
      <c r="G35" s="82">
        <v>265.03719999999998</v>
      </c>
      <c r="H35" s="82">
        <v>5.1273</v>
      </c>
      <c r="I35" s="66">
        <v>38.731299999999997</v>
      </c>
      <c r="J35" s="67">
        <v>50.373199999999997</v>
      </c>
      <c r="K35" s="83">
        <v>2.2989000000000002</v>
      </c>
      <c r="L35" s="21"/>
      <c r="M35" s="40"/>
      <c r="N35" s="40"/>
    </row>
    <row r="36" spans="1:14" x14ac:dyDescent="0.25">
      <c r="A36" s="37">
        <f t="shared" si="0"/>
        <v>41303</v>
      </c>
      <c r="B36" s="63">
        <v>93.592799999999997</v>
      </c>
      <c r="C36" s="66">
        <v>1.103</v>
      </c>
      <c r="D36" s="66">
        <v>0.2276</v>
      </c>
      <c r="E36" s="66">
        <v>1.3306</v>
      </c>
      <c r="F36" s="66">
        <v>5.0624000000000002</v>
      </c>
      <c r="G36" s="82">
        <v>268.49939999999998</v>
      </c>
      <c r="H36" s="82">
        <v>4.3502999999999998</v>
      </c>
      <c r="I36" s="66">
        <v>38.724299999999999</v>
      </c>
      <c r="J36" s="67">
        <v>50.363100000000003</v>
      </c>
      <c r="K36" s="83">
        <v>2.1831</v>
      </c>
      <c r="L36" s="21"/>
      <c r="M36" s="40"/>
      <c r="N36" s="40"/>
    </row>
    <row r="37" spans="1:14" x14ac:dyDescent="0.25">
      <c r="A37" s="37">
        <f t="shared" si="0"/>
        <v>41304</v>
      </c>
      <c r="B37" s="63">
        <v>93.515500000000003</v>
      </c>
      <c r="C37" s="66">
        <v>1.0965</v>
      </c>
      <c r="D37" s="66">
        <v>0.22620000000000001</v>
      </c>
      <c r="E37" s="66">
        <v>1.3227</v>
      </c>
      <c r="F37" s="66">
        <v>5.1437999999999997</v>
      </c>
      <c r="G37" s="82">
        <v>269.14299999999997</v>
      </c>
      <c r="H37" s="82">
        <v>5.6527000000000003</v>
      </c>
      <c r="I37" s="66">
        <v>38.752800000000001</v>
      </c>
      <c r="J37" s="67">
        <v>50.384500000000003</v>
      </c>
      <c r="K37" s="83">
        <v>1.7229000000000001</v>
      </c>
      <c r="L37" s="21"/>
      <c r="M37" s="40"/>
      <c r="N37" s="40"/>
    </row>
    <row r="38" spans="1:14" ht="15.75" thickBot="1" x14ac:dyDescent="0.3">
      <c r="A38" s="37">
        <f t="shared" si="0"/>
        <v>41305</v>
      </c>
      <c r="B38" s="64">
        <v>93.543300000000002</v>
      </c>
      <c r="C38" s="68">
        <v>1.0871999999999999</v>
      </c>
      <c r="D38" s="68">
        <v>0.22739999999999999</v>
      </c>
      <c r="E38" s="68">
        <v>1.3147</v>
      </c>
      <c r="F38" s="68">
        <v>5.1364000000000001</v>
      </c>
      <c r="G38" s="82">
        <v>267.31110000000001</v>
      </c>
      <c r="H38" s="82">
        <v>4.6300999999999997</v>
      </c>
      <c r="I38" s="68">
        <v>38.746600000000001</v>
      </c>
      <c r="J38" s="69">
        <v>50.386800000000001</v>
      </c>
      <c r="K38" s="84">
        <v>1.5505</v>
      </c>
      <c r="L38" s="21"/>
      <c r="M38" s="40"/>
      <c r="N38" s="40"/>
    </row>
    <row r="39" spans="1:14" x14ac:dyDescent="0.25">
      <c r="A39" s="147" t="s">
        <v>18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1">+MIN(B8:B38)</f>
        <v>93.203299999999999</v>
      </c>
      <c r="C41" s="8">
        <f t="shared" si="1"/>
        <v>1.0871999999999999</v>
      </c>
      <c r="D41" s="8">
        <f t="shared" si="1"/>
        <v>0.22439999999999999</v>
      </c>
      <c r="E41" s="8">
        <f t="shared" si="1"/>
        <v>1.3147</v>
      </c>
      <c r="F41" s="8">
        <f t="shared" si="1"/>
        <v>5.0572999999999997</v>
      </c>
      <c r="G41" s="8">
        <f t="shared" si="1"/>
        <v>254.80510000000001</v>
      </c>
      <c r="H41" s="8">
        <f t="shared" si="1"/>
        <v>2.3706</v>
      </c>
      <c r="I41" s="8">
        <f t="shared" si="1"/>
        <v>38.720399999999998</v>
      </c>
      <c r="J41" s="8">
        <f t="shared" si="1"/>
        <v>50.362699999999997</v>
      </c>
      <c r="K41" s="30">
        <f t="shared" si="1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2">+IF(ISERROR(AVERAGE(B8:B38)),"",AVERAGE(B8:B38))</f>
        <v>93.491806451612902</v>
      </c>
      <c r="C42" s="11">
        <f t="shared" si="2"/>
        <v>1.0949838709677422</v>
      </c>
      <c r="D42" s="11">
        <f t="shared" si="2"/>
        <v>0.22790967741935489</v>
      </c>
      <c r="E42" s="11">
        <f t="shared" si="2"/>
        <v>1.3229064516129032</v>
      </c>
      <c r="F42" s="11">
        <f t="shared" si="2"/>
        <v>5.168867741935486</v>
      </c>
      <c r="G42" s="11">
        <f t="shared" si="2"/>
        <v>266.85583870967741</v>
      </c>
      <c r="H42" s="11">
        <f t="shared" si="2"/>
        <v>3.7576645161290312</v>
      </c>
      <c r="I42" s="11">
        <f t="shared" si="2"/>
        <v>38.758945161290328</v>
      </c>
      <c r="J42" s="11">
        <f t="shared" si="2"/>
        <v>50.388219354838711</v>
      </c>
      <c r="K42" s="31">
        <f t="shared" si="2"/>
        <v>0.95518064516129031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3">+MAX(B8:B38)</f>
        <v>93.611099999999993</v>
      </c>
      <c r="C43" s="13">
        <f t="shared" si="3"/>
        <v>1.103</v>
      </c>
      <c r="D43" s="13">
        <f t="shared" si="3"/>
        <v>0.23530000000000001</v>
      </c>
      <c r="E43" s="13">
        <f t="shared" si="3"/>
        <v>1.331</v>
      </c>
      <c r="F43" s="13">
        <f t="shared" si="3"/>
        <v>5.4791999999999996</v>
      </c>
      <c r="G43" s="13">
        <f t="shared" si="3"/>
        <v>270.94619999999998</v>
      </c>
      <c r="H43" s="13">
        <f t="shared" si="3"/>
        <v>5.6527000000000003</v>
      </c>
      <c r="I43" s="13">
        <f t="shared" si="3"/>
        <v>38.842199999999998</v>
      </c>
      <c r="J43" s="13">
        <f t="shared" si="3"/>
        <v>50.4407</v>
      </c>
      <c r="K43" s="32">
        <f t="shared" si="3"/>
        <v>2.7176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4">IF(ISERROR(STDEV(B8:B38)),"",STDEV(B8:B38))</f>
        <v>9.1721560298851521E-2</v>
      </c>
      <c r="C44" s="18">
        <f t="shared" si="4"/>
        <v>4.2198022682106706E-3</v>
      </c>
      <c r="D44" s="18">
        <f t="shared" si="4"/>
        <v>2.1332846096586496E-3</v>
      </c>
      <c r="E44" s="18">
        <f t="shared" si="4"/>
        <v>4.1294822503449378E-3</v>
      </c>
      <c r="F44" s="18">
        <f t="shared" si="4"/>
        <v>9.8721684166808918E-2</v>
      </c>
      <c r="G44" s="18">
        <f t="shared" si="4"/>
        <v>3.40089804901366</v>
      </c>
      <c r="H44" s="18">
        <f t="shared" si="4"/>
        <v>0.95786988523090266</v>
      </c>
      <c r="I44" s="18">
        <f t="shared" si="4"/>
        <v>2.6247829608174705E-2</v>
      </c>
      <c r="J44" s="18">
        <f t="shared" si="4"/>
        <v>1.6271128200073877E-2</v>
      </c>
      <c r="K44" s="33">
        <f t="shared" si="4"/>
        <v>1.0346501619450426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50"/>
    </row>
    <row r="47" spans="1:14" x14ac:dyDescent="0.25">
      <c r="A47" s="15"/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/>
    </row>
    <row r="48" spans="1:14" x14ac:dyDescent="0.25">
      <c r="A48" s="15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3"/>
    </row>
    <row r="49" spans="1:14" x14ac:dyDescent="0.25">
      <c r="A49" s="15"/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3"/>
    </row>
    <row r="50" spans="1:14" x14ac:dyDescent="0.25">
      <c r="A50" s="15"/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6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1:N44 A9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abSelected="1" view="pageBreakPreview" topLeftCell="A24" zoomScale="91" zoomScaleNormal="100" zoomScaleSheetLayoutView="91" workbookViewId="0">
      <selection activeCell="M24" sqref="M24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72" t="s">
        <v>28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61" t="s">
        <v>24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87">
        <v>259.14260000000002</v>
      </c>
      <c r="H7" s="88">
        <v>5.8108000000000004</v>
      </c>
      <c r="I7" s="46"/>
      <c r="J7" s="48"/>
      <c r="K7" s="91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85">
        <v>271.00970000000001</v>
      </c>
      <c r="H8" s="89">
        <v>5.2807000000000004</v>
      </c>
      <c r="I8" s="50"/>
      <c r="J8" s="51"/>
      <c r="K8" s="92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85">
        <v>270.73820000000001</v>
      </c>
      <c r="H9" s="89">
        <v>3.6766999999999999</v>
      </c>
      <c r="I9" s="50"/>
      <c r="J9" s="51"/>
      <c r="K9" s="92">
        <v>0</v>
      </c>
    </row>
    <row r="10" spans="1:14" x14ac:dyDescent="0.25">
      <c r="A10" s="49">
        <f t="shared" ref="A10:A37" si="0">+A9+1</f>
        <v>41278</v>
      </c>
      <c r="B10" s="50"/>
      <c r="C10" s="41"/>
      <c r="D10" s="41"/>
      <c r="E10" s="41"/>
      <c r="F10" s="51"/>
      <c r="G10" s="85">
        <v>270.68529999999998</v>
      </c>
      <c r="H10" s="89">
        <v>3.9032</v>
      </c>
      <c r="I10" s="50"/>
      <c r="J10" s="51"/>
      <c r="K10" s="92">
        <v>0</v>
      </c>
    </row>
    <row r="11" spans="1:14" x14ac:dyDescent="0.25">
      <c r="A11" s="49">
        <f t="shared" si="0"/>
        <v>41279</v>
      </c>
      <c r="B11" s="50"/>
      <c r="C11" s="41"/>
      <c r="D11" s="41"/>
      <c r="E11" s="41"/>
      <c r="F11" s="51"/>
      <c r="G11" s="85">
        <v>272.9855</v>
      </c>
      <c r="H11" s="89">
        <v>4.0328999999999997</v>
      </c>
      <c r="I11" s="50"/>
      <c r="J11" s="51"/>
      <c r="K11" s="92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85">
        <v>270.69150000000002</v>
      </c>
      <c r="H12" s="89">
        <v>5.7332999999999998</v>
      </c>
      <c r="I12" s="50"/>
      <c r="J12" s="51"/>
      <c r="K12" s="92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85">
        <v>271.85829999999999</v>
      </c>
      <c r="H13" s="89">
        <v>4.8550000000000004</v>
      </c>
      <c r="I13" s="50"/>
      <c r="J13" s="51"/>
      <c r="K13" s="92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85">
        <v>277.94229999999999</v>
      </c>
      <c r="H14" s="89">
        <v>5.0030000000000001</v>
      </c>
      <c r="I14" s="50"/>
      <c r="J14" s="51"/>
      <c r="K14" s="92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85">
        <v>270.05239999999998</v>
      </c>
      <c r="H15" s="89">
        <v>5.1444999999999999</v>
      </c>
      <c r="I15" s="50"/>
      <c r="J15" s="51"/>
      <c r="K15" s="92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85">
        <v>270.9776</v>
      </c>
      <c r="H16" s="89">
        <v>4.8244999999999996</v>
      </c>
      <c r="I16" s="50"/>
      <c r="J16" s="51"/>
      <c r="K16" s="92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85">
        <v>269.25319999999999</v>
      </c>
      <c r="H17" s="89">
        <v>4.7126000000000001</v>
      </c>
      <c r="I17" s="50"/>
      <c r="J17" s="51"/>
      <c r="K17" s="92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85">
        <v>270.39229999999998</v>
      </c>
      <c r="H18" s="89">
        <v>5.8940000000000001</v>
      </c>
      <c r="I18" s="50"/>
      <c r="J18" s="51"/>
      <c r="K18" s="92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85">
        <v>270.35680000000002</v>
      </c>
      <c r="H19" s="89">
        <v>5.2137000000000002</v>
      </c>
      <c r="I19" s="50"/>
      <c r="J19" s="51"/>
      <c r="K19" s="92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85">
        <v>269.4153</v>
      </c>
      <c r="H20" s="89">
        <v>4.3719999999999999</v>
      </c>
      <c r="I20" s="50"/>
      <c r="J20" s="51"/>
      <c r="K20" s="92">
        <v>2.0697999999999999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85">
        <v>272.15460000000002</v>
      </c>
      <c r="H21" s="89">
        <v>3.7835999999999999</v>
      </c>
      <c r="I21" s="50"/>
      <c r="J21" s="51"/>
      <c r="K21" s="92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85">
        <v>274.36099999999999</v>
      </c>
      <c r="H22" s="89">
        <v>5.6246999999999998</v>
      </c>
      <c r="I22" s="50"/>
      <c r="J22" s="51"/>
      <c r="K22" s="92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85">
        <v>270.67669999999998</v>
      </c>
      <c r="H23" s="89">
        <v>5.5834999999999999</v>
      </c>
      <c r="I23" s="50"/>
      <c r="J23" s="51"/>
      <c r="K23" s="92">
        <v>1.8005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85">
        <v>270.80810000000002</v>
      </c>
      <c r="H24" s="89">
        <v>6.2792000000000003</v>
      </c>
      <c r="I24" s="50"/>
      <c r="J24" s="51"/>
      <c r="K24" s="92">
        <v>1.9326000000000001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85">
        <v>269.80340000000001</v>
      </c>
      <c r="H25" s="89">
        <v>6.6113</v>
      </c>
      <c r="I25" s="50"/>
      <c r="J25" s="51"/>
      <c r="K25" s="92">
        <v>2.0236999999999998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85">
        <v>270.42410000000001</v>
      </c>
      <c r="H26" s="89">
        <v>7.0002000000000004</v>
      </c>
      <c r="I26" s="50"/>
      <c r="J26" s="51"/>
      <c r="K26" s="92">
        <v>2.0375000000000001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85">
        <v>271.33339999999998</v>
      </c>
      <c r="H27" s="89">
        <v>7.1642000000000001</v>
      </c>
      <c r="I27" s="50"/>
      <c r="J27" s="51"/>
      <c r="K27" s="92">
        <v>3.9912999999999998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85">
        <v>272.98169999999999</v>
      </c>
      <c r="H28" s="89">
        <v>6.6547999999999998</v>
      </c>
      <c r="I28" s="50"/>
      <c r="J28" s="51"/>
      <c r="K28" s="92">
        <v>4.0453000000000001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85">
        <v>563.06439999999998</v>
      </c>
      <c r="H29" s="89">
        <v>7.2135999999999996</v>
      </c>
      <c r="I29" s="50"/>
      <c r="J29" s="51"/>
      <c r="K29" s="92">
        <v>2.5066000000000002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85">
        <v>269.58370000000002</v>
      </c>
      <c r="H30" s="89">
        <v>7.6346999999999996</v>
      </c>
      <c r="I30" s="50"/>
      <c r="J30" s="51"/>
      <c r="K30" s="92">
        <v>2.7581000000000002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85">
        <v>268.09500000000003</v>
      </c>
      <c r="H31" s="89">
        <v>8.3350000000000009</v>
      </c>
      <c r="I31" s="50"/>
      <c r="J31" s="51"/>
      <c r="K31" s="92">
        <v>2.4527000000000001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85">
        <v>271.3963</v>
      </c>
      <c r="H32" s="89">
        <v>8.2263999999999999</v>
      </c>
      <c r="I32" s="50"/>
      <c r="J32" s="51"/>
      <c r="K32" s="92">
        <v>2.7862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85">
        <v>271.95190000000002</v>
      </c>
      <c r="H33" s="89">
        <v>8.4080999999999992</v>
      </c>
      <c r="I33" s="50"/>
      <c r="J33" s="51"/>
      <c r="K33" s="92">
        <v>2.8176999999999999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85">
        <v>271.39479999999998</v>
      </c>
      <c r="H34" s="89">
        <v>8.3156999999999996</v>
      </c>
      <c r="I34" s="50"/>
      <c r="J34" s="51"/>
      <c r="K34" s="92">
        <v>2.9605999999999999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85">
        <v>273.03379999999999</v>
      </c>
      <c r="H35" s="89">
        <v>8.0695999999999994</v>
      </c>
      <c r="I35" s="50"/>
      <c r="J35" s="51"/>
      <c r="K35" s="92">
        <v>2.7852000000000001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85">
        <v>274.80149999999998</v>
      </c>
      <c r="H36" s="89">
        <v>9.0911000000000008</v>
      </c>
      <c r="I36" s="50"/>
      <c r="J36" s="51"/>
      <c r="K36" s="92">
        <v>2.3393999999999999</v>
      </c>
    </row>
    <row r="37" spans="1:11" ht="15.75" thickBot="1" x14ac:dyDescent="0.3">
      <c r="A37" s="52">
        <f t="shared" si="0"/>
        <v>41305</v>
      </c>
      <c r="B37" s="73"/>
      <c r="C37" s="74"/>
      <c r="D37" s="74"/>
      <c r="E37" s="74"/>
      <c r="F37" s="75"/>
      <c r="G37" s="86">
        <v>271.13470000000001</v>
      </c>
      <c r="H37" s="90">
        <v>7.9877000000000002</v>
      </c>
      <c r="I37" s="73"/>
      <c r="J37" s="75"/>
      <c r="K37" s="93">
        <v>2.2267000000000001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563.06439999999998</v>
      </c>
      <c r="H39" s="57">
        <f>+MAX(H7:H37)</f>
        <v>9.0911000000000008</v>
      </c>
      <c r="I39" s="57"/>
      <c r="J39" s="57"/>
      <c r="K39" s="57">
        <f>+MAX(K7:K37)</f>
        <v>4.0453000000000001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customHeight="1" x14ac:dyDescent="0.25">
      <c r="A41" s="17" t="s">
        <v>23</v>
      </c>
      <c r="B41" s="163"/>
      <c r="C41" s="164"/>
      <c r="D41" s="164"/>
      <c r="E41" s="164"/>
      <c r="F41" s="164"/>
      <c r="G41" s="164"/>
      <c r="H41" s="164"/>
      <c r="I41" s="164"/>
      <c r="J41" s="164"/>
      <c r="K41" s="165"/>
    </row>
    <row r="42" spans="1:11" x14ac:dyDescent="0.25">
      <c r="A42" s="15"/>
      <c r="B42" s="166"/>
      <c r="C42" s="167"/>
      <c r="D42" s="167"/>
      <c r="E42" s="167"/>
      <c r="F42" s="167"/>
      <c r="G42" s="167"/>
      <c r="H42" s="167"/>
      <c r="I42" s="167"/>
      <c r="J42" s="167"/>
      <c r="K42" s="168"/>
    </row>
    <row r="43" spans="1:11" x14ac:dyDescent="0.25">
      <c r="A43" s="15"/>
      <c r="B43" s="166"/>
      <c r="C43" s="167"/>
      <c r="D43" s="167"/>
      <c r="E43" s="167"/>
      <c r="F43" s="167"/>
      <c r="G43" s="167"/>
      <c r="H43" s="167"/>
      <c r="I43" s="167"/>
      <c r="J43" s="167"/>
      <c r="K43" s="168"/>
    </row>
    <row r="44" spans="1:11" x14ac:dyDescent="0.25">
      <c r="A44" s="15"/>
      <c r="B44" s="166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1" x14ac:dyDescent="0.25">
      <c r="A45" s="15"/>
      <c r="B45" s="169"/>
      <c r="C45" s="170"/>
      <c r="D45" s="170"/>
      <c r="E45" s="170"/>
      <c r="F45" s="170"/>
      <c r="G45" s="170"/>
      <c r="H45" s="170"/>
      <c r="I45" s="170"/>
      <c r="J45" s="170"/>
      <c r="K45" s="171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9 A10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I28" sqref="I28"/>
    </sheetView>
  </sheetViews>
  <sheetFormatPr baseColWidth="10" defaultRowHeight="15" x14ac:dyDescent="0.25"/>
  <sheetData>
    <row r="1" spans="1:14" ht="32.25" customHeight="1" x14ac:dyDescent="0.25">
      <c r="A1" s="185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162" t="s">
        <v>24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96">
        <v>254.34289999999999</v>
      </c>
      <c r="H7" s="97">
        <v>3.7237</v>
      </c>
      <c r="I7" s="46"/>
      <c r="J7" s="48"/>
      <c r="K7" s="100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94">
        <v>256.01220000000001</v>
      </c>
      <c r="H8" s="98">
        <v>2.6221999999999999</v>
      </c>
      <c r="I8" s="50"/>
      <c r="J8" s="51"/>
      <c r="K8" s="101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94">
        <v>267.17200000000003</v>
      </c>
      <c r="H9" s="98">
        <v>2.3843999999999999</v>
      </c>
      <c r="I9" s="50"/>
      <c r="J9" s="51"/>
      <c r="K9" s="101">
        <v>0</v>
      </c>
    </row>
    <row r="10" spans="1:14" x14ac:dyDescent="0.25">
      <c r="A10" s="49">
        <f>+A9+1</f>
        <v>41278</v>
      </c>
      <c r="B10" s="50"/>
      <c r="C10" s="41"/>
      <c r="D10" s="41"/>
      <c r="E10" s="41"/>
      <c r="F10" s="51"/>
      <c r="G10" s="94">
        <v>266.71429999999998</v>
      </c>
      <c r="H10" s="98">
        <v>2.7035999999999998</v>
      </c>
      <c r="I10" s="50"/>
      <c r="J10" s="51"/>
      <c r="K10" s="101">
        <v>0</v>
      </c>
    </row>
    <row r="11" spans="1:14" x14ac:dyDescent="0.25">
      <c r="A11" s="49">
        <f t="shared" ref="A11:A37" si="0">+A10+1</f>
        <v>41279</v>
      </c>
      <c r="B11" s="50"/>
      <c r="C11" s="41"/>
      <c r="D11" s="41"/>
      <c r="E11" s="41"/>
      <c r="F11" s="51"/>
      <c r="G11" s="94">
        <v>265.88869999999997</v>
      </c>
      <c r="H11" s="98">
        <v>2.4281999999999999</v>
      </c>
      <c r="I11" s="50"/>
      <c r="J11" s="51"/>
      <c r="K11" s="101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94">
        <v>267.25650000000002</v>
      </c>
      <c r="H12" s="98">
        <v>3.4045000000000001</v>
      </c>
      <c r="I12" s="50"/>
      <c r="J12" s="51"/>
      <c r="K12" s="101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94">
        <v>264.61739999999998</v>
      </c>
      <c r="H13" s="98">
        <v>3.2917999999999998</v>
      </c>
      <c r="I13" s="50"/>
      <c r="J13" s="51"/>
      <c r="K13" s="101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94">
        <v>266.97250000000003</v>
      </c>
      <c r="H14" s="98">
        <v>2.9788999999999999</v>
      </c>
      <c r="I14" s="50"/>
      <c r="J14" s="51"/>
      <c r="K14" s="101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94">
        <v>264.0283</v>
      </c>
      <c r="H15" s="98">
        <v>3.5234000000000001</v>
      </c>
      <c r="I15" s="50"/>
      <c r="J15" s="51"/>
      <c r="K15" s="101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94">
        <v>198.29679999999999</v>
      </c>
      <c r="H16" s="98">
        <v>3.004</v>
      </c>
      <c r="I16" s="50"/>
      <c r="J16" s="51"/>
      <c r="K16" s="101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94">
        <v>264.95080000000002</v>
      </c>
      <c r="H17" s="98">
        <v>2.8725000000000001</v>
      </c>
      <c r="I17" s="50"/>
      <c r="J17" s="51"/>
      <c r="K17" s="101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94">
        <v>264.8073</v>
      </c>
      <c r="H18" s="98">
        <v>2.8851</v>
      </c>
      <c r="I18" s="50"/>
      <c r="J18" s="51"/>
      <c r="K18" s="101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94">
        <v>265.78179999999998</v>
      </c>
      <c r="H19" s="98">
        <v>4.0053000000000001</v>
      </c>
      <c r="I19" s="50"/>
      <c r="J19" s="51"/>
      <c r="K19" s="101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94">
        <v>263.33870000000002</v>
      </c>
      <c r="H20" s="98">
        <v>1.7774000000000001</v>
      </c>
      <c r="I20" s="50"/>
      <c r="J20" s="51"/>
      <c r="K20" s="101">
        <v>0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94">
        <v>264.15480000000002</v>
      </c>
      <c r="H21" s="98">
        <v>2.4658000000000002</v>
      </c>
      <c r="I21" s="50"/>
      <c r="J21" s="51"/>
      <c r="K21" s="101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94">
        <v>265.0634</v>
      </c>
      <c r="H22" s="98">
        <v>2.4470000000000001</v>
      </c>
      <c r="I22" s="50"/>
      <c r="J22" s="51"/>
      <c r="K22" s="101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94">
        <v>264.06790000000001</v>
      </c>
      <c r="H23" s="98">
        <v>2.278</v>
      </c>
      <c r="I23" s="50"/>
      <c r="J23" s="51"/>
      <c r="K23" s="101">
        <v>0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94">
        <v>265.49059999999997</v>
      </c>
      <c r="H24" s="98">
        <v>3.4921000000000002</v>
      </c>
      <c r="I24" s="50"/>
      <c r="J24" s="51"/>
      <c r="K24" s="101">
        <v>0.49280000000000002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94">
        <v>266.21480000000003</v>
      </c>
      <c r="H25" s="98">
        <v>3.6861000000000002</v>
      </c>
      <c r="I25" s="50"/>
      <c r="J25" s="51"/>
      <c r="K25" s="101">
        <v>0.61750000000000005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94">
        <v>255.97730000000001</v>
      </c>
      <c r="H26" s="98">
        <v>4.0740999999999996</v>
      </c>
      <c r="I26" s="50"/>
      <c r="J26" s="51"/>
      <c r="K26" s="101">
        <v>0.69169999999999998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94">
        <v>261.09410000000003</v>
      </c>
      <c r="H27" s="98">
        <v>4.6874000000000002</v>
      </c>
      <c r="I27" s="50"/>
      <c r="J27" s="51"/>
      <c r="K27" s="101">
        <v>0.98540000000000005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94">
        <v>261.48930000000001</v>
      </c>
      <c r="H28" s="98">
        <v>0</v>
      </c>
      <c r="I28" s="50"/>
      <c r="J28" s="51"/>
      <c r="K28" s="101">
        <v>0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94">
        <v>267.35809999999998</v>
      </c>
      <c r="H29" s="98">
        <v>5.6887999999999996</v>
      </c>
      <c r="I29" s="50"/>
      <c r="J29" s="51"/>
      <c r="K29" s="101">
        <v>1.2357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94">
        <v>264.14400000000001</v>
      </c>
      <c r="H30" s="98">
        <v>5.9454000000000002</v>
      </c>
      <c r="I30" s="50"/>
      <c r="J30" s="51"/>
      <c r="K30" s="101">
        <v>1.2549999999999999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94">
        <v>260.62670000000003</v>
      </c>
      <c r="H31" s="98">
        <v>4.7938000000000001</v>
      </c>
      <c r="I31" s="50"/>
      <c r="J31" s="51"/>
      <c r="K31" s="101">
        <v>1.4582999999999999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94">
        <v>263.88959999999997</v>
      </c>
      <c r="H32" s="98">
        <v>5.4196999999999997</v>
      </c>
      <c r="I32" s="50"/>
      <c r="J32" s="51"/>
      <c r="K32" s="101">
        <v>1.1081000000000001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94">
        <v>193.48089999999999</v>
      </c>
      <c r="H33" s="98">
        <v>4.6249000000000002</v>
      </c>
      <c r="I33" s="50"/>
      <c r="J33" s="51"/>
      <c r="K33" s="101">
        <v>1.3633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94">
        <v>247.97980000000001</v>
      </c>
      <c r="H34" s="98">
        <v>4.4558999999999997</v>
      </c>
      <c r="I34" s="50"/>
      <c r="J34" s="51"/>
      <c r="K34" s="101">
        <v>1.5739000000000001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94">
        <v>264.78680000000003</v>
      </c>
      <c r="H35" s="98">
        <v>3.4295</v>
      </c>
      <c r="I35" s="50"/>
      <c r="J35" s="51"/>
      <c r="K35" s="101">
        <v>0.78310000000000002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94">
        <v>263.29399999999998</v>
      </c>
      <c r="H36" s="98">
        <v>5.5010000000000003</v>
      </c>
      <c r="I36" s="50"/>
      <c r="J36" s="51"/>
      <c r="K36" s="101">
        <v>0.91120000000000001</v>
      </c>
    </row>
    <row r="37" spans="1:11" ht="15.75" thickBot="1" x14ac:dyDescent="0.3">
      <c r="A37" s="52">
        <f t="shared" si="0"/>
        <v>41305</v>
      </c>
      <c r="B37" s="53"/>
      <c r="C37" s="54"/>
      <c r="D37" s="54"/>
      <c r="E37" s="54"/>
      <c r="F37" s="55"/>
      <c r="G37" s="95">
        <v>262.50380000000001</v>
      </c>
      <c r="H37" s="99">
        <v>4.7374999999999998</v>
      </c>
      <c r="I37" s="53"/>
      <c r="J37" s="55"/>
      <c r="K37" s="102">
        <v>0.58050000000000002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193.48089999999999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76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x14ac:dyDescent="0.25">
      <c r="A42" s="15"/>
      <c r="B42" s="179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x14ac:dyDescent="0.25">
      <c r="A43" s="15"/>
      <c r="B43" s="179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x14ac:dyDescent="0.25">
      <c r="A44" s="15"/>
      <c r="B44" s="179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x14ac:dyDescent="0.25">
      <c r="A45" s="15"/>
      <c r="B45" s="182"/>
      <c r="C45" s="183"/>
      <c r="D45" s="183"/>
      <c r="E45" s="183"/>
      <c r="F45" s="183"/>
      <c r="G45" s="183"/>
      <c r="H45" s="183"/>
      <c r="I45" s="183"/>
      <c r="J45" s="183"/>
      <c r="K45" s="18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activeCell="I8" sqref="I8:J38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0" t="s">
        <v>1</v>
      </c>
      <c r="B3" s="160"/>
      <c r="C3" s="162" t="s">
        <v>27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2</v>
      </c>
      <c r="B4" s="160"/>
      <c r="C4" s="162" t="s">
        <v>25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161" t="s">
        <v>3</v>
      </c>
      <c r="B5" s="161"/>
      <c r="C5" s="162" t="s">
        <v>4</v>
      </c>
      <c r="D5" s="162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41275</v>
      </c>
      <c r="B8" s="65">
        <v>95.505799999999994</v>
      </c>
      <c r="C8" s="70">
        <v>0.98839999999999995</v>
      </c>
      <c r="D8" s="70">
        <v>0.21840000000000001</v>
      </c>
      <c r="E8" s="70">
        <v>1.2069000000000001</v>
      </c>
      <c r="F8" s="70">
        <v>3.2006999999999999</v>
      </c>
      <c r="G8" s="103">
        <v>256.65870000000001</v>
      </c>
      <c r="H8" s="103">
        <v>3.3536999999999999</v>
      </c>
      <c r="I8" s="70">
        <v>38.291200000000003</v>
      </c>
      <c r="J8" s="70">
        <v>50.197200000000002</v>
      </c>
      <c r="K8" s="105">
        <v>0</v>
      </c>
      <c r="L8" s="21"/>
      <c r="M8" s="41"/>
      <c r="N8" s="41"/>
    </row>
    <row r="9" spans="1:14" x14ac:dyDescent="0.25">
      <c r="A9" s="37">
        <f>+'Caracol Criogénica'!A9</f>
        <v>41276</v>
      </c>
      <c r="B9" s="63">
        <v>96.443299999999994</v>
      </c>
      <c r="C9" s="66">
        <v>1.0185999999999999</v>
      </c>
      <c r="D9" s="67">
        <v>0.2225</v>
      </c>
      <c r="E9" s="66">
        <v>1.2411000000000001</v>
      </c>
      <c r="F9" s="66">
        <v>2.1951000000000001</v>
      </c>
      <c r="G9" s="104">
        <v>266.46159999999998</v>
      </c>
      <c r="H9" s="104">
        <v>2.6261999999999999</v>
      </c>
      <c r="I9" s="66">
        <v>38.019300000000001</v>
      </c>
      <c r="J9" s="67">
        <v>50.017499999999998</v>
      </c>
      <c r="K9" s="105">
        <v>0</v>
      </c>
      <c r="L9" s="21"/>
      <c r="M9" s="40"/>
      <c r="N9" s="40"/>
    </row>
    <row r="10" spans="1:14" x14ac:dyDescent="0.25">
      <c r="A10" s="37">
        <f>+'Caracol Criogénica'!A10</f>
        <v>41277</v>
      </c>
      <c r="B10" s="63">
        <v>96.408500000000004</v>
      </c>
      <c r="C10" s="66">
        <v>1.0936999999999999</v>
      </c>
      <c r="D10" s="67">
        <v>0.21579999999999999</v>
      </c>
      <c r="E10" s="66">
        <v>1.3093999999999999</v>
      </c>
      <c r="F10" s="66">
        <v>2.1352000000000002</v>
      </c>
      <c r="G10" s="104">
        <v>268.8562</v>
      </c>
      <c r="H10" s="104">
        <v>2.3706</v>
      </c>
      <c r="I10" s="66">
        <v>37.997799999999998</v>
      </c>
      <c r="J10" s="67">
        <v>49.955800000000004</v>
      </c>
      <c r="K10" s="105">
        <v>0</v>
      </c>
      <c r="L10" s="21"/>
      <c r="M10" s="40"/>
      <c r="N10" s="40"/>
    </row>
    <row r="11" spans="1:14" x14ac:dyDescent="0.25">
      <c r="A11" s="37">
        <f>+'Caracol Criogénica'!A11</f>
        <v>41278</v>
      </c>
      <c r="B11" s="63">
        <v>96.501099999999994</v>
      </c>
      <c r="C11" s="66">
        <v>1.0404</v>
      </c>
      <c r="D11" s="67">
        <v>0.21440000000000001</v>
      </c>
      <c r="E11" s="66">
        <v>1.2547999999999999</v>
      </c>
      <c r="F11" s="66">
        <v>2.1162000000000001</v>
      </c>
      <c r="G11" s="104">
        <v>268.70549999999997</v>
      </c>
      <c r="H11" s="104">
        <v>2.5295000000000001</v>
      </c>
      <c r="I11" s="66">
        <v>38</v>
      </c>
      <c r="J11" s="67">
        <v>49.994900000000001</v>
      </c>
      <c r="K11" s="105">
        <v>0</v>
      </c>
      <c r="L11" s="21"/>
      <c r="M11" s="40"/>
      <c r="N11" s="40"/>
    </row>
    <row r="12" spans="1:14" x14ac:dyDescent="0.25">
      <c r="A12" s="37">
        <f>+'Caracol Criogénica'!A12</f>
        <v>41279</v>
      </c>
      <c r="B12" s="63">
        <v>96.159400000000005</v>
      </c>
      <c r="C12" s="66">
        <v>1.0347</v>
      </c>
      <c r="D12" s="67">
        <v>0.22020000000000001</v>
      </c>
      <c r="E12" s="66">
        <v>1.2548999999999999</v>
      </c>
      <c r="F12" s="66">
        <v>2.3984000000000001</v>
      </c>
      <c r="G12" s="104">
        <v>270.1585</v>
      </c>
      <c r="H12" s="104">
        <v>2.6522999999999999</v>
      </c>
      <c r="I12" s="66">
        <v>38.124299999999998</v>
      </c>
      <c r="J12" s="67">
        <v>50.059600000000003</v>
      </c>
      <c r="K12" s="105">
        <v>0</v>
      </c>
      <c r="L12" s="21"/>
      <c r="M12" s="40"/>
      <c r="N12" s="40"/>
    </row>
    <row r="13" spans="1:14" x14ac:dyDescent="0.25">
      <c r="A13" s="37">
        <f>+'Caracol Criogénica'!A13</f>
        <v>41280</v>
      </c>
      <c r="B13" s="63">
        <v>96.564899999999994</v>
      </c>
      <c r="C13" s="66">
        <v>1.0004</v>
      </c>
      <c r="D13" s="67">
        <v>0.2213</v>
      </c>
      <c r="E13" s="66">
        <v>1.2217</v>
      </c>
      <c r="F13" s="66">
        <v>2.0177999999999998</v>
      </c>
      <c r="G13" s="104">
        <v>269.12220000000002</v>
      </c>
      <c r="H13" s="104">
        <v>3.3033000000000001</v>
      </c>
      <c r="I13" s="66">
        <v>38.028500000000001</v>
      </c>
      <c r="J13" s="67">
        <v>50.035699999999999</v>
      </c>
      <c r="K13" s="105">
        <v>0</v>
      </c>
      <c r="L13" s="21"/>
      <c r="M13" s="40"/>
      <c r="N13" s="40"/>
    </row>
    <row r="14" spans="1:14" x14ac:dyDescent="0.25">
      <c r="A14" s="37">
        <f>+'Caracol Criogénica'!A14</f>
        <v>41281</v>
      </c>
      <c r="B14" s="63">
        <v>96.549800000000005</v>
      </c>
      <c r="C14" s="66">
        <v>1.0133000000000001</v>
      </c>
      <c r="D14" s="67">
        <v>0.22359999999999999</v>
      </c>
      <c r="E14" s="66">
        <v>1.2369000000000001</v>
      </c>
      <c r="F14" s="66">
        <v>2.0219999999999998</v>
      </c>
      <c r="G14" s="104">
        <v>267.76139999999998</v>
      </c>
      <c r="H14" s="104">
        <v>3.1286</v>
      </c>
      <c r="I14" s="66">
        <v>38.021099999999997</v>
      </c>
      <c r="J14" s="67">
        <v>50.021500000000003</v>
      </c>
      <c r="K14" s="105">
        <v>0</v>
      </c>
      <c r="L14" s="21"/>
      <c r="M14" s="40"/>
      <c r="N14" s="40"/>
    </row>
    <row r="15" spans="1:14" x14ac:dyDescent="0.25">
      <c r="A15" s="37">
        <f>+'Caracol Criogénica'!A15</f>
        <v>41282</v>
      </c>
      <c r="B15" s="63">
        <v>96.130899999999997</v>
      </c>
      <c r="C15" s="66">
        <v>0.9667</v>
      </c>
      <c r="D15" s="66">
        <v>0.22140000000000001</v>
      </c>
      <c r="E15" s="66">
        <v>1.1879999999999999</v>
      </c>
      <c r="F15" s="66">
        <v>2.4222000000000001</v>
      </c>
      <c r="G15" s="104">
        <v>269.46210000000002</v>
      </c>
      <c r="H15" s="104">
        <v>2.9824999999999999</v>
      </c>
      <c r="I15" s="66">
        <v>38.202800000000003</v>
      </c>
      <c r="J15" s="67">
        <v>50.159199999999998</v>
      </c>
      <c r="K15" s="105">
        <v>0</v>
      </c>
      <c r="L15" s="21"/>
      <c r="M15" s="40"/>
      <c r="N15" s="40"/>
    </row>
    <row r="16" spans="1:14" x14ac:dyDescent="0.25">
      <c r="A16" s="37">
        <f>+'Caracol Criogénica'!A16</f>
        <v>41283</v>
      </c>
      <c r="B16" s="63">
        <v>96.0655</v>
      </c>
      <c r="C16" s="66">
        <v>0.95889999999999997</v>
      </c>
      <c r="D16" s="66">
        <v>0.22170000000000001</v>
      </c>
      <c r="E16" s="66">
        <v>1.1806000000000001</v>
      </c>
      <c r="F16" s="66">
        <v>2.5552999999999999</v>
      </c>
      <c r="G16" s="104">
        <v>267.06020000000001</v>
      </c>
      <c r="H16" s="104">
        <v>3.3237000000000001</v>
      </c>
      <c r="I16" s="66">
        <v>38.200600000000001</v>
      </c>
      <c r="J16" s="67">
        <v>50.163499999999999</v>
      </c>
      <c r="K16" s="105">
        <v>0</v>
      </c>
      <c r="L16" s="21"/>
      <c r="M16" s="40"/>
      <c r="N16" s="40"/>
    </row>
    <row r="17" spans="1:14" x14ac:dyDescent="0.25">
      <c r="A17" s="37">
        <f>+'Caracol Criogénica'!A17</f>
        <v>41284</v>
      </c>
      <c r="B17" s="63">
        <v>95.928200000000004</v>
      </c>
      <c r="C17" s="66">
        <v>0.99719999999999998</v>
      </c>
      <c r="D17" s="66">
        <v>0.22120000000000001</v>
      </c>
      <c r="E17" s="66">
        <v>1.2183999999999999</v>
      </c>
      <c r="F17" s="66">
        <v>2.6554000000000002</v>
      </c>
      <c r="G17" s="104">
        <v>264.41269999999997</v>
      </c>
      <c r="H17" s="104">
        <v>3.0592000000000001</v>
      </c>
      <c r="I17" s="66">
        <v>38.215200000000003</v>
      </c>
      <c r="J17" s="67">
        <v>50.145499999999998</v>
      </c>
      <c r="K17" s="105">
        <v>0</v>
      </c>
      <c r="L17" s="21"/>
      <c r="M17" s="40"/>
      <c r="N17" s="40"/>
    </row>
    <row r="18" spans="1:14" x14ac:dyDescent="0.25">
      <c r="A18" s="37">
        <f>+'Caracol Criogénica'!A18</f>
        <v>41285</v>
      </c>
      <c r="B18" s="63">
        <v>95.775300000000001</v>
      </c>
      <c r="C18" s="66">
        <v>0.96750000000000003</v>
      </c>
      <c r="D18" s="66">
        <v>0.21310000000000001</v>
      </c>
      <c r="E18" s="66">
        <v>1.1806000000000001</v>
      </c>
      <c r="F18" s="66">
        <v>2.7063000000000001</v>
      </c>
      <c r="G18" s="104">
        <v>267.01220000000001</v>
      </c>
      <c r="H18" s="104">
        <v>2.9281999999999999</v>
      </c>
      <c r="I18" s="66">
        <v>38.351999999999997</v>
      </c>
      <c r="J18" s="67">
        <v>50.2468</v>
      </c>
      <c r="K18" s="105">
        <v>0</v>
      </c>
      <c r="L18" s="21"/>
      <c r="M18" s="40"/>
      <c r="N18" s="40"/>
    </row>
    <row r="19" spans="1:14" x14ac:dyDescent="0.25">
      <c r="A19" s="37">
        <f>+'Caracol Criogénica'!A19</f>
        <v>41286</v>
      </c>
      <c r="B19" s="63">
        <v>96.131299999999996</v>
      </c>
      <c r="C19" s="66">
        <v>0.89559999999999995</v>
      </c>
      <c r="D19" s="66">
        <v>0.2132</v>
      </c>
      <c r="E19" s="66">
        <v>1.1088</v>
      </c>
      <c r="F19" s="66">
        <v>2.5171000000000001</v>
      </c>
      <c r="G19" s="104">
        <v>267.3313</v>
      </c>
      <c r="H19" s="104">
        <v>3.4662999999999999</v>
      </c>
      <c r="I19" s="66">
        <v>38.251300000000001</v>
      </c>
      <c r="J19" s="67">
        <v>50.226500000000001</v>
      </c>
      <c r="K19" s="105">
        <v>0</v>
      </c>
      <c r="L19" s="21"/>
      <c r="M19" s="40"/>
      <c r="N19" s="40"/>
    </row>
    <row r="20" spans="1:14" x14ac:dyDescent="0.25">
      <c r="A20" s="37">
        <f>+'Caracol Criogénica'!A20</f>
        <v>41287</v>
      </c>
      <c r="B20" s="63">
        <v>95.828900000000004</v>
      </c>
      <c r="C20" s="66">
        <v>0.91690000000000005</v>
      </c>
      <c r="D20" s="66">
        <v>0.22389999999999999</v>
      </c>
      <c r="E20" s="66">
        <v>1.1408</v>
      </c>
      <c r="F20" s="66">
        <v>2.7900999999999998</v>
      </c>
      <c r="G20" s="104">
        <v>267.27789999999999</v>
      </c>
      <c r="H20" s="104">
        <v>3.4815</v>
      </c>
      <c r="I20" s="66">
        <v>38.3093</v>
      </c>
      <c r="J20" s="67">
        <v>50.2592</v>
      </c>
      <c r="K20" s="105">
        <v>0</v>
      </c>
      <c r="L20" s="21"/>
      <c r="M20" s="40"/>
      <c r="N20" s="40"/>
    </row>
    <row r="21" spans="1:14" x14ac:dyDescent="0.25">
      <c r="A21" s="37">
        <f>+'Caracol Criogénica'!A21</f>
        <v>41288</v>
      </c>
      <c r="B21" s="63">
        <v>95.327600000000004</v>
      </c>
      <c r="C21" s="66">
        <v>0.98109999999999997</v>
      </c>
      <c r="D21" s="66">
        <v>0.219</v>
      </c>
      <c r="E21" s="66">
        <v>1.2000999999999999</v>
      </c>
      <c r="F21" s="66">
        <v>3.2374000000000001</v>
      </c>
      <c r="G21" s="104">
        <v>267.06459999999998</v>
      </c>
      <c r="H21" s="104">
        <v>2.6013999999999999</v>
      </c>
      <c r="I21" s="66">
        <v>38.406799999999997</v>
      </c>
      <c r="J21" s="67">
        <v>50.267699999999998</v>
      </c>
      <c r="K21" s="105">
        <v>3.2000000000000002E-3</v>
      </c>
      <c r="L21" s="21"/>
      <c r="M21" s="40"/>
      <c r="N21" s="40"/>
    </row>
    <row r="22" spans="1:14" x14ac:dyDescent="0.25">
      <c r="A22" s="37">
        <f>+'Caracol Criogénica'!A22</f>
        <v>41289</v>
      </c>
      <c r="B22" s="63">
        <v>95.765199999999993</v>
      </c>
      <c r="C22" s="66">
        <v>0.97299999999999998</v>
      </c>
      <c r="D22" s="66">
        <v>0.22459999999999999</v>
      </c>
      <c r="E22" s="66">
        <v>1.1975</v>
      </c>
      <c r="F22" s="66">
        <v>2.8552</v>
      </c>
      <c r="G22" s="104">
        <v>268.49189999999999</v>
      </c>
      <c r="H22" s="104">
        <v>2.5333000000000001</v>
      </c>
      <c r="I22" s="66">
        <v>38.267000000000003</v>
      </c>
      <c r="J22" s="67">
        <v>50.190800000000003</v>
      </c>
      <c r="K22" s="105">
        <v>0</v>
      </c>
      <c r="L22" s="21"/>
      <c r="M22" s="40"/>
      <c r="N22" s="40"/>
    </row>
    <row r="23" spans="1:14" x14ac:dyDescent="0.25">
      <c r="A23" s="37">
        <f>+'Caracol Criogénica'!A23</f>
        <v>41290</v>
      </c>
      <c r="B23" s="63">
        <v>95.556399999999996</v>
      </c>
      <c r="C23" s="66">
        <v>1.0133000000000001</v>
      </c>
      <c r="D23" s="66">
        <v>0.22800000000000001</v>
      </c>
      <c r="E23" s="66">
        <v>1.2413000000000001</v>
      </c>
      <c r="F23" s="66">
        <v>2.9998</v>
      </c>
      <c r="G23" s="104">
        <v>270.94619999999998</v>
      </c>
      <c r="H23" s="104">
        <v>3.1194999999999999</v>
      </c>
      <c r="I23" s="66">
        <v>38.307400000000001</v>
      </c>
      <c r="J23" s="67">
        <v>50.184199999999997</v>
      </c>
      <c r="K23" s="105">
        <v>0</v>
      </c>
      <c r="L23" s="21"/>
      <c r="M23" s="40"/>
      <c r="N23" s="40"/>
    </row>
    <row r="24" spans="1:14" x14ac:dyDescent="0.25">
      <c r="A24" s="37">
        <f>+'Caracol Criogénica'!A24</f>
        <v>41291</v>
      </c>
      <c r="B24" s="63">
        <v>95.651200000000003</v>
      </c>
      <c r="C24" s="66">
        <v>1.0642</v>
      </c>
      <c r="D24" s="66">
        <v>0.2258</v>
      </c>
      <c r="E24" s="66">
        <v>1.2899</v>
      </c>
      <c r="F24" s="66">
        <v>2.8914</v>
      </c>
      <c r="G24" s="104">
        <v>267.23669999999998</v>
      </c>
      <c r="H24" s="104">
        <v>3.3468</v>
      </c>
      <c r="I24" s="66">
        <v>38.233199999999997</v>
      </c>
      <c r="J24" s="67">
        <v>50.107399999999998</v>
      </c>
      <c r="K24" s="105">
        <v>2.2706</v>
      </c>
      <c r="L24" s="21"/>
      <c r="M24" s="40"/>
      <c r="N24" s="40"/>
    </row>
    <row r="25" spans="1:14" x14ac:dyDescent="0.25">
      <c r="A25" s="37">
        <f>+'Caracol Criogénica'!A25</f>
        <v>41292</v>
      </c>
      <c r="B25" s="63">
        <v>95.795299999999997</v>
      </c>
      <c r="C25" s="66">
        <v>1.0262</v>
      </c>
      <c r="D25" s="66">
        <v>0.22770000000000001</v>
      </c>
      <c r="E25" s="66">
        <v>1.2539</v>
      </c>
      <c r="F25" s="66">
        <v>2.7511000000000001</v>
      </c>
      <c r="G25" s="104">
        <v>268.08199999999999</v>
      </c>
      <c r="H25" s="104">
        <v>3.8043999999999998</v>
      </c>
      <c r="I25" s="66">
        <v>38.229599999999998</v>
      </c>
      <c r="J25" s="67">
        <v>50.130600000000001</v>
      </c>
      <c r="K25" s="105">
        <v>1.3426</v>
      </c>
      <c r="L25" s="21"/>
      <c r="M25" s="40"/>
      <c r="N25" s="40"/>
    </row>
    <row r="26" spans="1:14" x14ac:dyDescent="0.25">
      <c r="A26" s="37">
        <f>+'Caracol Criogénica'!A26</f>
        <v>41293</v>
      </c>
      <c r="B26" s="63">
        <v>96.021299999999997</v>
      </c>
      <c r="C26" s="66">
        <v>0.96730000000000005</v>
      </c>
      <c r="D26" s="66">
        <v>0.22650000000000001</v>
      </c>
      <c r="E26" s="66">
        <v>1.1938</v>
      </c>
      <c r="F26" s="66">
        <v>2.5665</v>
      </c>
      <c r="G26" s="104">
        <v>268.11849999999998</v>
      </c>
      <c r="H26" s="104">
        <v>4.0122</v>
      </c>
      <c r="I26" s="66">
        <v>38.213099999999997</v>
      </c>
      <c r="J26" s="67">
        <v>50.162399999999998</v>
      </c>
      <c r="K26" s="105">
        <v>1.4821</v>
      </c>
      <c r="L26" s="21"/>
      <c r="M26" s="40"/>
      <c r="N26" s="40"/>
    </row>
    <row r="27" spans="1:14" x14ac:dyDescent="0.25">
      <c r="A27" s="37">
        <f>+'Caracol Criogénica'!A27</f>
        <v>41294</v>
      </c>
      <c r="B27" s="63">
        <v>95.204400000000007</v>
      </c>
      <c r="C27" s="66">
        <v>0.95369999999999999</v>
      </c>
      <c r="D27" s="66">
        <v>0.21390000000000001</v>
      </c>
      <c r="E27" s="66">
        <v>1.1676</v>
      </c>
      <c r="F27" s="66">
        <v>3.3624999999999998</v>
      </c>
      <c r="G27" s="104">
        <v>264.64920000000001</v>
      </c>
      <c r="H27" s="104">
        <v>4.3349000000000002</v>
      </c>
      <c r="I27" s="66">
        <v>38.476199999999999</v>
      </c>
      <c r="J27" s="67">
        <v>50.328600000000002</v>
      </c>
      <c r="K27" s="105">
        <v>1.5342</v>
      </c>
      <c r="L27" s="21"/>
      <c r="M27" s="40"/>
      <c r="N27" s="40"/>
    </row>
    <row r="28" spans="1:14" x14ac:dyDescent="0.25">
      <c r="A28" s="37">
        <f>+'Caracol Criogénica'!A28</f>
        <v>41295</v>
      </c>
      <c r="B28" s="63">
        <v>95.1708</v>
      </c>
      <c r="C28" s="66">
        <v>0.99680000000000002</v>
      </c>
      <c r="D28" s="66">
        <v>0.21609999999999999</v>
      </c>
      <c r="E28" s="66">
        <v>1.2129000000000001</v>
      </c>
      <c r="F28" s="66">
        <v>3.3773</v>
      </c>
      <c r="G28" s="104">
        <v>266.90089999999998</v>
      </c>
      <c r="H28" s="104">
        <v>4.5296000000000003</v>
      </c>
      <c r="I28" s="66">
        <v>38.448599999999999</v>
      </c>
      <c r="J28" s="67">
        <v>50.2821</v>
      </c>
      <c r="K28" s="105">
        <v>2.7176</v>
      </c>
      <c r="L28" s="21"/>
      <c r="M28" s="40"/>
      <c r="N28" s="40"/>
    </row>
    <row r="29" spans="1:14" x14ac:dyDescent="0.25">
      <c r="A29" s="37">
        <f>+'Caracol Criogénica'!A29</f>
        <v>41296</v>
      </c>
      <c r="B29" s="63">
        <v>95.096000000000004</v>
      </c>
      <c r="C29" s="66">
        <v>1.0535000000000001</v>
      </c>
      <c r="D29" s="66">
        <v>0.2147</v>
      </c>
      <c r="E29" s="66">
        <v>1.2682</v>
      </c>
      <c r="F29" s="66">
        <v>3.3755999999999999</v>
      </c>
      <c r="G29" s="104">
        <v>269.08920000000001</v>
      </c>
      <c r="H29" s="104">
        <v>4.5057999999999998</v>
      </c>
      <c r="I29" s="66">
        <v>38.441699999999997</v>
      </c>
      <c r="J29" s="67">
        <v>50.2393</v>
      </c>
      <c r="K29" s="105">
        <v>2.1476000000000002</v>
      </c>
      <c r="L29" s="21"/>
      <c r="M29" s="40"/>
      <c r="N29" s="40"/>
    </row>
    <row r="30" spans="1:14" x14ac:dyDescent="0.25">
      <c r="A30" s="37">
        <f>+'Caracol Criogénica'!A30</f>
        <v>41297</v>
      </c>
      <c r="B30" s="63">
        <v>95.678799999999995</v>
      </c>
      <c r="C30" s="66">
        <v>1.1212</v>
      </c>
      <c r="D30" s="66">
        <v>0.2344</v>
      </c>
      <c r="E30" s="66">
        <v>1.3556999999999999</v>
      </c>
      <c r="F30" s="66">
        <v>2.7279</v>
      </c>
      <c r="G30" s="104">
        <v>268.37290000000002</v>
      </c>
      <c r="H30" s="104">
        <v>4.7507999999999999</v>
      </c>
      <c r="I30" s="66">
        <v>38.531799999999997</v>
      </c>
      <c r="J30" s="67">
        <v>50.4694</v>
      </c>
      <c r="K30" s="105">
        <v>2.0221</v>
      </c>
      <c r="L30" s="21"/>
      <c r="M30" s="40"/>
      <c r="N30" s="40"/>
    </row>
    <row r="31" spans="1:14" x14ac:dyDescent="0.25">
      <c r="A31" s="37">
        <f>+'Caracol Criogénica'!A31</f>
        <v>41298</v>
      </c>
      <c r="B31" s="63">
        <v>96.041399999999996</v>
      </c>
      <c r="C31" s="66">
        <v>1.0696000000000001</v>
      </c>
      <c r="D31" s="66">
        <v>0.2351</v>
      </c>
      <c r="E31" s="66">
        <v>1.3047</v>
      </c>
      <c r="F31" s="66">
        <v>2.4847999999999999</v>
      </c>
      <c r="G31" s="104">
        <v>266.57679999999999</v>
      </c>
      <c r="H31" s="104">
        <v>4.9794</v>
      </c>
      <c r="I31" s="66">
        <v>38.115400000000001</v>
      </c>
      <c r="J31" s="67">
        <v>50.031500000000001</v>
      </c>
      <c r="K31" s="105">
        <v>2.0379999999999998</v>
      </c>
      <c r="L31" s="21"/>
      <c r="M31" s="40"/>
      <c r="N31" s="40"/>
    </row>
    <row r="32" spans="1:14" x14ac:dyDescent="0.25">
      <c r="A32" s="37">
        <f>+'Caracol Criogénica'!A32</f>
        <v>41299</v>
      </c>
      <c r="B32" s="63">
        <v>95.676199999999994</v>
      </c>
      <c r="C32" s="66">
        <v>1.0585</v>
      </c>
      <c r="D32" s="66">
        <v>0.2079</v>
      </c>
      <c r="E32" s="66">
        <v>1.2664</v>
      </c>
      <c r="F32" s="66">
        <v>2.9169</v>
      </c>
      <c r="G32" s="104">
        <v>263.49990000000003</v>
      </c>
      <c r="H32" s="104">
        <v>4.8499999999999996</v>
      </c>
      <c r="I32" s="66">
        <v>38.231900000000003</v>
      </c>
      <c r="J32" s="67">
        <v>50.118899999999996</v>
      </c>
      <c r="K32" s="105">
        <v>2.0648</v>
      </c>
      <c r="L32" s="21"/>
      <c r="M32" s="40"/>
      <c r="N32" s="40"/>
    </row>
    <row r="33" spans="1:14" x14ac:dyDescent="0.25">
      <c r="A33" s="37">
        <f>+'Caracol Criogénica'!A33</f>
        <v>41300</v>
      </c>
      <c r="B33" s="63">
        <v>96.054000000000002</v>
      </c>
      <c r="C33" s="66">
        <v>1.0452999999999999</v>
      </c>
      <c r="D33" s="66">
        <v>0.2039</v>
      </c>
      <c r="E33" s="66">
        <v>1.2492000000000001</v>
      </c>
      <c r="F33" s="66">
        <v>2.4965999999999999</v>
      </c>
      <c r="G33" s="104">
        <v>268.42590000000001</v>
      </c>
      <c r="H33" s="104">
        <v>5.0833000000000004</v>
      </c>
      <c r="I33" s="66">
        <v>38.160600000000002</v>
      </c>
      <c r="J33" s="67">
        <v>50.088500000000003</v>
      </c>
      <c r="K33" s="105">
        <v>2.0581999999999998</v>
      </c>
      <c r="L33" s="21"/>
      <c r="M33" s="40"/>
      <c r="N33" s="40"/>
    </row>
    <row r="34" spans="1:14" x14ac:dyDescent="0.25">
      <c r="A34" s="37">
        <f>+'Caracol Criogénica'!A34</f>
        <v>41301</v>
      </c>
      <c r="B34" s="63">
        <v>95.358099999999993</v>
      </c>
      <c r="C34" s="66">
        <v>1.0112000000000001</v>
      </c>
      <c r="D34" s="66">
        <v>0.2097</v>
      </c>
      <c r="E34" s="66">
        <v>1.2209000000000001</v>
      </c>
      <c r="F34" s="66">
        <v>3.2972999999999999</v>
      </c>
      <c r="G34" s="104">
        <v>254.80510000000001</v>
      </c>
      <c r="H34" s="104">
        <v>5.0701999999999998</v>
      </c>
      <c r="I34" s="66">
        <v>38.3399</v>
      </c>
      <c r="J34" s="67">
        <v>50.213200000000001</v>
      </c>
      <c r="K34" s="105">
        <v>2.1741999999999999</v>
      </c>
      <c r="L34" s="21"/>
      <c r="M34" s="40"/>
      <c r="N34" s="40"/>
    </row>
    <row r="35" spans="1:14" x14ac:dyDescent="0.25">
      <c r="A35" s="37">
        <f>+'Caracol Criogénica'!A35</f>
        <v>41302</v>
      </c>
      <c r="B35" s="63">
        <v>95.864500000000007</v>
      </c>
      <c r="C35" s="66">
        <v>1.0585</v>
      </c>
      <c r="D35" s="66">
        <v>0.20830000000000001</v>
      </c>
      <c r="E35" s="66">
        <v>1.2667999999999999</v>
      </c>
      <c r="F35" s="66">
        <v>2.6736</v>
      </c>
      <c r="G35" s="104">
        <v>265.03719999999998</v>
      </c>
      <c r="H35" s="104">
        <v>5.1273</v>
      </c>
      <c r="I35" s="66">
        <v>38.200299999999999</v>
      </c>
      <c r="J35" s="67">
        <v>50.100200000000001</v>
      </c>
      <c r="K35" s="105">
        <v>2.2989000000000002</v>
      </c>
      <c r="L35" s="21"/>
      <c r="M35" s="40"/>
      <c r="N35" s="40"/>
    </row>
    <row r="36" spans="1:14" x14ac:dyDescent="0.25">
      <c r="A36" s="37">
        <f>+'Caracol Criogénica'!A36</f>
        <v>41303</v>
      </c>
      <c r="B36" s="63">
        <v>95.825500000000005</v>
      </c>
      <c r="C36" s="66">
        <v>1.0471999999999999</v>
      </c>
      <c r="D36" s="66">
        <v>0.2132</v>
      </c>
      <c r="E36" s="66">
        <v>1.2604</v>
      </c>
      <c r="F36" s="66">
        <v>2.6795</v>
      </c>
      <c r="G36" s="104">
        <v>268.49939999999998</v>
      </c>
      <c r="H36" s="104">
        <v>4.3502999999999998</v>
      </c>
      <c r="I36" s="66">
        <v>38.227499999999999</v>
      </c>
      <c r="J36" s="67">
        <v>50.121299999999998</v>
      </c>
      <c r="K36" s="105">
        <v>2.1831</v>
      </c>
      <c r="L36" s="21"/>
      <c r="M36" s="40"/>
      <c r="N36" s="40"/>
    </row>
    <row r="37" spans="1:14" x14ac:dyDescent="0.25">
      <c r="A37" s="37">
        <f>+'Caracol Criogénica'!A37</f>
        <v>41304</v>
      </c>
      <c r="B37" s="63">
        <v>95.961699999999993</v>
      </c>
      <c r="C37" s="66">
        <v>0.99050000000000005</v>
      </c>
      <c r="D37" s="66">
        <v>0.21249999999999999</v>
      </c>
      <c r="E37" s="66">
        <v>1.2030000000000001</v>
      </c>
      <c r="F37" s="66">
        <v>2.6223999999999998</v>
      </c>
      <c r="G37" s="104">
        <v>269.14299999999997</v>
      </c>
      <c r="H37" s="104">
        <v>5.6527000000000003</v>
      </c>
      <c r="I37" s="66">
        <v>38.220999999999997</v>
      </c>
      <c r="J37" s="67">
        <v>50.157400000000003</v>
      </c>
      <c r="K37" s="105">
        <v>1.7229000000000001</v>
      </c>
      <c r="L37" s="21"/>
      <c r="M37" s="40"/>
      <c r="N37" s="40"/>
    </row>
    <row r="38" spans="1:14" ht="15.75" thickBot="1" x14ac:dyDescent="0.3">
      <c r="A38" s="37">
        <f>+'Caracol Criogénica'!A38</f>
        <v>41305</v>
      </c>
      <c r="B38" s="64">
        <v>95.867900000000006</v>
      </c>
      <c r="C38" s="68">
        <v>1.052</v>
      </c>
      <c r="D38" s="68">
        <v>0.21199999999999999</v>
      </c>
      <c r="E38" s="68">
        <v>1.264</v>
      </c>
      <c r="F38" s="68">
        <v>2.6478000000000002</v>
      </c>
      <c r="G38" s="104">
        <v>267.31110000000001</v>
      </c>
      <c r="H38" s="104">
        <v>4.6300999999999997</v>
      </c>
      <c r="I38" s="68">
        <v>38.212699999999998</v>
      </c>
      <c r="J38" s="69">
        <v>50.11</v>
      </c>
      <c r="K38" s="106">
        <v>1.5505</v>
      </c>
      <c r="L38" s="21"/>
      <c r="M38" s="40"/>
      <c r="N38" s="40"/>
    </row>
    <row r="39" spans="1:14" x14ac:dyDescent="0.25">
      <c r="A39" s="147" t="s">
        <v>18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95.096000000000004</v>
      </c>
      <c r="C41" s="8">
        <f t="shared" si="0"/>
        <v>0.89559999999999995</v>
      </c>
      <c r="D41" s="8">
        <f t="shared" si="0"/>
        <v>0.2039</v>
      </c>
      <c r="E41" s="8">
        <f t="shared" si="0"/>
        <v>1.1088</v>
      </c>
      <c r="F41" s="8">
        <f t="shared" si="0"/>
        <v>2.0177999999999998</v>
      </c>
      <c r="G41" s="8">
        <f t="shared" si="0"/>
        <v>254.80510000000001</v>
      </c>
      <c r="H41" s="8">
        <f t="shared" si="0"/>
        <v>2.3706</v>
      </c>
      <c r="I41" s="8">
        <f t="shared" si="0"/>
        <v>37.997799999999998</v>
      </c>
      <c r="J41" s="8">
        <f t="shared" si="0"/>
        <v>49.955800000000004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95.868038709677435</v>
      </c>
      <c r="C42" s="11">
        <f t="shared" si="1"/>
        <v>1.0121096774193548</v>
      </c>
      <c r="D42" s="11">
        <f t="shared" si="1"/>
        <v>0.21883870967741934</v>
      </c>
      <c r="E42" s="11">
        <f t="shared" si="1"/>
        <v>1.2309419354838713</v>
      </c>
      <c r="F42" s="11">
        <f t="shared" si="1"/>
        <v>2.6998516129032253</v>
      </c>
      <c r="G42" s="11">
        <f t="shared" si="1"/>
        <v>266.85583870967741</v>
      </c>
      <c r="H42" s="11">
        <f t="shared" si="1"/>
        <v>3.7576645161290312</v>
      </c>
      <c r="I42" s="11">
        <f t="shared" si="1"/>
        <v>38.234777419354849</v>
      </c>
      <c r="J42" s="11">
        <f t="shared" si="1"/>
        <v>50.154399999999995</v>
      </c>
      <c r="K42" s="31">
        <f t="shared" si="1"/>
        <v>0.95518064516129031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96.564899999999994</v>
      </c>
      <c r="C43" s="13">
        <f t="shared" si="2"/>
        <v>1.1212</v>
      </c>
      <c r="D43" s="13">
        <f t="shared" si="2"/>
        <v>0.2351</v>
      </c>
      <c r="E43" s="13">
        <f t="shared" si="2"/>
        <v>1.3556999999999999</v>
      </c>
      <c r="F43" s="13">
        <f t="shared" si="2"/>
        <v>3.3773</v>
      </c>
      <c r="G43" s="71">
        <f t="shared" si="2"/>
        <v>270.94619999999998</v>
      </c>
      <c r="H43" s="13">
        <f t="shared" si="2"/>
        <v>5.6527000000000003</v>
      </c>
      <c r="I43" s="13">
        <f t="shared" si="2"/>
        <v>38.531799999999997</v>
      </c>
      <c r="J43" s="13">
        <f t="shared" si="2"/>
        <v>50.4694</v>
      </c>
      <c r="K43" s="32">
        <f t="shared" si="2"/>
        <v>2.7176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0.39947918900940554</v>
      </c>
      <c r="C44" s="18">
        <f t="shared" si="3"/>
        <v>5.0043003872261106E-2</v>
      </c>
      <c r="D44" s="18">
        <f t="shared" si="3"/>
        <v>7.5240803389009982E-3</v>
      </c>
      <c r="E44" s="18">
        <f t="shared" si="3"/>
        <v>5.1063357861866367E-2</v>
      </c>
      <c r="F44" s="18">
        <f t="shared" si="3"/>
        <v>0.39324491000814538</v>
      </c>
      <c r="G44" s="18">
        <f t="shared" si="3"/>
        <v>3.40089804901366</v>
      </c>
      <c r="H44" s="18">
        <f t="shared" si="3"/>
        <v>0.95786988523090266</v>
      </c>
      <c r="I44" s="18">
        <f t="shared" si="3"/>
        <v>0.13995557797548294</v>
      </c>
      <c r="J44" s="18">
        <f t="shared" si="3"/>
        <v>0.10835941122025319</v>
      </c>
      <c r="K44" s="33">
        <f t="shared" si="3"/>
        <v>1.0346501619450426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50"/>
    </row>
    <row r="47" spans="1:14" x14ac:dyDescent="0.25">
      <c r="A47" s="15"/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/>
    </row>
    <row r="48" spans="1:14" x14ac:dyDescent="0.25">
      <c r="A48" s="15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3"/>
    </row>
    <row r="49" spans="1:14" x14ac:dyDescent="0.25">
      <c r="A49" s="15"/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3"/>
    </row>
    <row r="50" spans="1:14" x14ac:dyDescent="0.25">
      <c r="A50" s="15"/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6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disablePrompts="1"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M24" sqref="M24"/>
    </sheetView>
  </sheetViews>
  <sheetFormatPr baseColWidth="10" defaultRowHeight="15" x14ac:dyDescent="0.25"/>
  <sheetData>
    <row r="1" spans="1:14" ht="32.25" customHeight="1" x14ac:dyDescent="0.25">
      <c r="A1" s="172" t="s">
        <v>28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162" t="s">
        <v>25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109">
        <v>259.14260000000002</v>
      </c>
      <c r="H7" s="110">
        <v>5.8108000000000004</v>
      </c>
      <c r="I7" s="46"/>
      <c r="J7" s="48"/>
      <c r="K7" s="113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107">
        <v>271.00970000000001</v>
      </c>
      <c r="H8" s="111">
        <v>5.2807000000000004</v>
      </c>
      <c r="I8" s="50"/>
      <c r="J8" s="51"/>
      <c r="K8" s="114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107">
        <v>270.73820000000001</v>
      </c>
      <c r="H9" s="111">
        <v>3.6766999999999999</v>
      </c>
      <c r="I9" s="50"/>
      <c r="J9" s="51"/>
      <c r="K9" s="114">
        <v>0</v>
      </c>
    </row>
    <row r="10" spans="1:14" x14ac:dyDescent="0.25">
      <c r="A10" s="49">
        <f>+A9+1</f>
        <v>41278</v>
      </c>
      <c r="B10" s="50"/>
      <c r="C10" s="41"/>
      <c r="D10" s="41"/>
      <c r="E10" s="41"/>
      <c r="F10" s="51"/>
      <c r="G10" s="107">
        <v>270.68529999999998</v>
      </c>
      <c r="H10" s="111">
        <v>3.9032</v>
      </c>
      <c r="I10" s="50"/>
      <c r="J10" s="51"/>
      <c r="K10" s="114">
        <v>0</v>
      </c>
    </row>
    <row r="11" spans="1:14" x14ac:dyDescent="0.25">
      <c r="A11" s="49">
        <f t="shared" ref="A11:A37" si="0">+A10+1</f>
        <v>41279</v>
      </c>
      <c r="B11" s="50"/>
      <c r="C11" s="41"/>
      <c r="D11" s="41"/>
      <c r="E11" s="41"/>
      <c r="F11" s="51"/>
      <c r="G11" s="107">
        <v>272.9855</v>
      </c>
      <c r="H11" s="111">
        <v>4.0328999999999997</v>
      </c>
      <c r="I11" s="50"/>
      <c r="J11" s="51"/>
      <c r="K11" s="114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107">
        <v>270.69150000000002</v>
      </c>
      <c r="H12" s="111">
        <v>5.7332999999999998</v>
      </c>
      <c r="I12" s="50"/>
      <c r="J12" s="51"/>
      <c r="K12" s="114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107">
        <v>271.85829999999999</v>
      </c>
      <c r="H13" s="111">
        <v>4.8550000000000004</v>
      </c>
      <c r="I13" s="50"/>
      <c r="J13" s="51"/>
      <c r="K13" s="114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107">
        <v>277.94229999999999</v>
      </c>
      <c r="H14" s="111">
        <v>5.0030000000000001</v>
      </c>
      <c r="I14" s="50"/>
      <c r="J14" s="51"/>
      <c r="K14" s="114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107">
        <v>270.05239999999998</v>
      </c>
      <c r="H15" s="111">
        <v>5.1444999999999999</v>
      </c>
      <c r="I15" s="50"/>
      <c r="J15" s="51"/>
      <c r="K15" s="114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107">
        <v>270.9776</v>
      </c>
      <c r="H16" s="111">
        <v>4.8244999999999996</v>
      </c>
      <c r="I16" s="50"/>
      <c r="J16" s="51"/>
      <c r="K16" s="114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107">
        <v>269.25319999999999</v>
      </c>
      <c r="H17" s="111">
        <v>4.7126000000000001</v>
      </c>
      <c r="I17" s="50"/>
      <c r="J17" s="51"/>
      <c r="K17" s="114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107">
        <v>270.39229999999998</v>
      </c>
      <c r="H18" s="111">
        <v>5.8940000000000001</v>
      </c>
      <c r="I18" s="50"/>
      <c r="J18" s="51"/>
      <c r="K18" s="114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107">
        <v>270.35680000000002</v>
      </c>
      <c r="H19" s="111">
        <v>5.2137000000000002</v>
      </c>
      <c r="I19" s="50"/>
      <c r="J19" s="51"/>
      <c r="K19" s="114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107">
        <v>269.4153</v>
      </c>
      <c r="H20" s="111">
        <v>4.3719999999999999</v>
      </c>
      <c r="I20" s="50"/>
      <c r="J20" s="51"/>
      <c r="K20" s="114">
        <v>0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107">
        <v>272.15460000000002</v>
      </c>
      <c r="H21" s="111">
        <v>3.7835999999999999</v>
      </c>
      <c r="I21" s="50"/>
      <c r="J21" s="51"/>
      <c r="K21" s="114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107">
        <v>274.36099999999999</v>
      </c>
      <c r="H22" s="111">
        <v>5.6246999999999998</v>
      </c>
      <c r="I22" s="50"/>
      <c r="J22" s="51"/>
      <c r="K22" s="114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107">
        <v>270.67669999999998</v>
      </c>
      <c r="H23" s="111">
        <v>5.5834999999999999</v>
      </c>
      <c r="I23" s="50"/>
      <c r="J23" s="51"/>
      <c r="K23" s="114">
        <v>0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107">
        <v>270.80810000000002</v>
      </c>
      <c r="H24" s="111">
        <v>6.2792000000000003</v>
      </c>
      <c r="I24" s="50"/>
      <c r="J24" s="51"/>
      <c r="K24" s="114">
        <v>1.9326000000000001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107">
        <v>269.80340000000001</v>
      </c>
      <c r="H25" s="111">
        <v>6.6113</v>
      </c>
      <c r="I25" s="50"/>
      <c r="J25" s="51"/>
      <c r="K25" s="114">
        <v>2.0236999999999998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107">
        <v>270.42410000000001</v>
      </c>
      <c r="H26" s="111">
        <v>7.0002000000000004</v>
      </c>
      <c r="I26" s="50"/>
      <c r="J26" s="51"/>
      <c r="K26" s="114">
        <v>2.0375000000000001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107">
        <v>271.33339999999998</v>
      </c>
      <c r="H27" s="111">
        <v>7.1642000000000001</v>
      </c>
      <c r="I27" s="50"/>
      <c r="J27" s="51"/>
      <c r="K27" s="114">
        <v>3.9912999999999998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107">
        <v>272.98169999999999</v>
      </c>
      <c r="H28" s="111">
        <v>6.6547999999999998</v>
      </c>
      <c r="I28" s="50"/>
      <c r="J28" s="51"/>
      <c r="K28" s="114">
        <v>4.0453000000000001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107">
        <v>263.06439999999998</v>
      </c>
      <c r="H29" s="111">
        <v>7.2135999999999996</v>
      </c>
      <c r="I29" s="50"/>
      <c r="J29" s="51"/>
      <c r="K29" s="114">
        <v>2.5066000000000002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107">
        <v>269.58370000000002</v>
      </c>
      <c r="H30" s="111">
        <v>7.6346999999999996</v>
      </c>
      <c r="I30" s="50"/>
      <c r="J30" s="51"/>
      <c r="K30" s="114">
        <v>2.7581000000000002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107">
        <v>268.09500000000003</v>
      </c>
      <c r="H31" s="111">
        <v>8.3350000000000009</v>
      </c>
      <c r="I31" s="50"/>
      <c r="J31" s="51"/>
      <c r="K31" s="114">
        <v>2.4527000000000001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107">
        <v>271.3963</v>
      </c>
      <c r="H32" s="111">
        <v>8.2263999999999999</v>
      </c>
      <c r="I32" s="50"/>
      <c r="J32" s="51"/>
      <c r="K32" s="114">
        <v>2.7862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107">
        <v>271.95190000000002</v>
      </c>
      <c r="H33" s="111">
        <v>8.4080999999999992</v>
      </c>
      <c r="I33" s="50"/>
      <c r="J33" s="51"/>
      <c r="K33" s="114">
        <v>2.8176999999999999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107">
        <v>271.39479999999998</v>
      </c>
      <c r="H34" s="111">
        <v>8.3156999999999996</v>
      </c>
      <c r="I34" s="50"/>
      <c r="J34" s="51"/>
      <c r="K34" s="114">
        <v>2.9605999999999999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107">
        <v>273.03379999999999</v>
      </c>
      <c r="H35" s="111">
        <v>8.0695999999999994</v>
      </c>
      <c r="I35" s="50"/>
      <c r="J35" s="51"/>
      <c r="K35" s="114">
        <v>2.7852000000000001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107">
        <v>274.80149999999998</v>
      </c>
      <c r="H36" s="111">
        <v>9.0911000000000008</v>
      </c>
      <c r="I36" s="50"/>
      <c r="J36" s="51"/>
      <c r="K36" s="114">
        <v>2.3393999999999999</v>
      </c>
    </row>
    <row r="37" spans="1:11" ht="15.75" thickBot="1" x14ac:dyDescent="0.3">
      <c r="A37" s="52">
        <f t="shared" si="0"/>
        <v>41305</v>
      </c>
      <c r="B37" s="73"/>
      <c r="C37" s="74"/>
      <c r="D37" s="74"/>
      <c r="E37" s="74"/>
      <c r="F37" s="75"/>
      <c r="G37" s="108">
        <v>271.13470000000001</v>
      </c>
      <c r="H37" s="112">
        <v>7.9877000000000002</v>
      </c>
      <c r="I37" s="73"/>
      <c r="J37" s="75"/>
      <c r="K37" s="115">
        <v>2.2267000000000001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277.94229999999999</v>
      </c>
      <c r="H39" s="57">
        <f>+MAX(H7:H37)</f>
        <v>9.0911000000000008</v>
      </c>
      <c r="I39" s="57"/>
      <c r="J39" s="57"/>
      <c r="K39" s="57">
        <f>+MAX(K7:K37)</f>
        <v>4.0453000000000001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63"/>
      <c r="C41" s="164"/>
      <c r="D41" s="164"/>
      <c r="E41" s="164"/>
      <c r="F41" s="164"/>
      <c r="G41" s="164"/>
      <c r="H41" s="164"/>
      <c r="I41" s="164"/>
      <c r="J41" s="164"/>
      <c r="K41" s="165"/>
    </row>
    <row r="42" spans="1:11" x14ac:dyDescent="0.25">
      <c r="A42" s="15"/>
      <c r="B42" s="166"/>
      <c r="C42" s="167"/>
      <c r="D42" s="167"/>
      <c r="E42" s="167"/>
      <c r="F42" s="167"/>
      <c r="G42" s="167"/>
      <c r="H42" s="167"/>
      <c r="I42" s="167"/>
      <c r="J42" s="167"/>
      <c r="K42" s="168"/>
    </row>
    <row r="43" spans="1:11" x14ac:dyDescent="0.25">
      <c r="A43" s="15"/>
      <c r="B43" s="166"/>
      <c r="C43" s="167"/>
      <c r="D43" s="167"/>
      <c r="E43" s="167"/>
      <c r="F43" s="167"/>
      <c r="G43" s="167"/>
      <c r="H43" s="167"/>
      <c r="I43" s="167"/>
      <c r="J43" s="167"/>
      <c r="K43" s="168"/>
    </row>
    <row r="44" spans="1:11" x14ac:dyDescent="0.25">
      <c r="A44" s="15"/>
      <c r="B44" s="166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1" x14ac:dyDescent="0.25">
      <c r="A45" s="15"/>
      <c r="B45" s="169"/>
      <c r="C45" s="170"/>
      <c r="D45" s="170"/>
      <c r="E45" s="170"/>
      <c r="F45" s="170"/>
      <c r="G45" s="170"/>
      <c r="H45" s="170"/>
      <c r="I45" s="170"/>
      <c r="J45" s="170"/>
      <c r="K45" s="171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activeCell="K7" sqref="K7:K37"/>
    </sheetView>
  </sheetViews>
  <sheetFormatPr baseColWidth="10" defaultRowHeight="15" x14ac:dyDescent="0.25"/>
  <sheetData>
    <row r="1" spans="1:14" ht="32.25" customHeight="1" x14ac:dyDescent="0.25">
      <c r="A1" s="185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162" t="s">
        <v>25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118">
        <v>254.34289999999999</v>
      </c>
      <c r="H7" s="119">
        <v>3.7237</v>
      </c>
      <c r="I7" s="46"/>
      <c r="J7" s="48"/>
      <c r="K7" s="122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116">
        <v>256.01220000000001</v>
      </c>
      <c r="H8" s="120">
        <v>2.6221999999999999</v>
      </c>
      <c r="I8" s="50"/>
      <c r="J8" s="51"/>
      <c r="K8" s="123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116">
        <v>267.17200000000003</v>
      </c>
      <c r="H9" s="120">
        <v>2.3843999999999999</v>
      </c>
      <c r="I9" s="50"/>
      <c r="J9" s="51"/>
      <c r="K9" s="123">
        <v>0</v>
      </c>
    </row>
    <row r="10" spans="1:14" x14ac:dyDescent="0.25">
      <c r="A10" s="49">
        <f>+A9+1</f>
        <v>41278</v>
      </c>
      <c r="B10" s="50"/>
      <c r="C10" s="41"/>
      <c r="D10" s="41"/>
      <c r="E10" s="41"/>
      <c r="F10" s="51"/>
      <c r="G10" s="116">
        <v>266.71429999999998</v>
      </c>
      <c r="H10" s="120">
        <v>2.7035999999999998</v>
      </c>
      <c r="I10" s="50"/>
      <c r="J10" s="51"/>
      <c r="K10" s="123">
        <v>0</v>
      </c>
    </row>
    <row r="11" spans="1:14" x14ac:dyDescent="0.25">
      <c r="A11" s="49">
        <f t="shared" ref="A11:A37" si="0">+A10+1</f>
        <v>41279</v>
      </c>
      <c r="B11" s="50"/>
      <c r="C11" s="41"/>
      <c r="D11" s="41"/>
      <c r="E11" s="41"/>
      <c r="F11" s="51"/>
      <c r="G11" s="116">
        <v>265.88869999999997</v>
      </c>
      <c r="H11" s="120">
        <v>2.4281999999999999</v>
      </c>
      <c r="I11" s="50"/>
      <c r="J11" s="51"/>
      <c r="K11" s="123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116">
        <v>267.25650000000002</v>
      </c>
      <c r="H12" s="120">
        <v>3.4045000000000001</v>
      </c>
      <c r="I12" s="50"/>
      <c r="J12" s="51"/>
      <c r="K12" s="123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116">
        <v>264.61739999999998</v>
      </c>
      <c r="H13" s="120">
        <v>3.2917999999999998</v>
      </c>
      <c r="I13" s="50"/>
      <c r="J13" s="51"/>
      <c r="K13" s="123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116">
        <v>266.97250000000003</v>
      </c>
      <c r="H14" s="120">
        <v>2.9788999999999999</v>
      </c>
      <c r="I14" s="50"/>
      <c r="J14" s="51"/>
      <c r="K14" s="123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116">
        <v>264.0283</v>
      </c>
      <c r="H15" s="120">
        <v>3.5234000000000001</v>
      </c>
      <c r="I15" s="50"/>
      <c r="J15" s="51"/>
      <c r="K15" s="123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116">
        <v>198.29679999999999</v>
      </c>
      <c r="H16" s="120">
        <v>3.004</v>
      </c>
      <c r="I16" s="50"/>
      <c r="J16" s="51"/>
      <c r="K16" s="123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116">
        <v>264.95080000000002</v>
      </c>
      <c r="H17" s="120">
        <v>2.8725000000000001</v>
      </c>
      <c r="I17" s="50"/>
      <c r="J17" s="51"/>
      <c r="K17" s="123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116">
        <v>264.8073</v>
      </c>
      <c r="H18" s="120">
        <v>2.8851</v>
      </c>
      <c r="I18" s="50"/>
      <c r="J18" s="51"/>
      <c r="K18" s="123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116">
        <v>265.78179999999998</v>
      </c>
      <c r="H19" s="120">
        <v>4.0053000000000001</v>
      </c>
      <c r="I19" s="50"/>
      <c r="J19" s="51"/>
      <c r="K19" s="123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116">
        <v>263.33870000000002</v>
      </c>
      <c r="H20" s="120">
        <v>1.7774000000000001</v>
      </c>
      <c r="I20" s="50"/>
      <c r="J20" s="51"/>
      <c r="K20" s="123">
        <v>0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116">
        <v>264.15480000000002</v>
      </c>
      <c r="H21" s="120">
        <v>2.4658000000000002</v>
      </c>
      <c r="I21" s="50"/>
      <c r="J21" s="51"/>
      <c r="K21" s="123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116">
        <v>265.0634</v>
      </c>
      <c r="H22" s="120">
        <v>2.4470000000000001</v>
      </c>
      <c r="I22" s="50"/>
      <c r="J22" s="51"/>
      <c r="K22" s="123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116">
        <v>264.06790000000001</v>
      </c>
      <c r="H23" s="120">
        <v>2.278</v>
      </c>
      <c r="I23" s="50"/>
      <c r="J23" s="51"/>
      <c r="K23" s="123">
        <v>0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116">
        <v>265.49059999999997</v>
      </c>
      <c r="H24" s="120">
        <v>3.4921000000000002</v>
      </c>
      <c r="I24" s="50"/>
      <c r="J24" s="51"/>
      <c r="K24" s="123">
        <v>0.49280000000000002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116">
        <v>266.21480000000003</v>
      </c>
      <c r="H25" s="120">
        <v>3.6861000000000002</v>
      </c>
      <c r="I25" s="50"/>
      <c r="J25" s="51"/>
      <c r="K25" s="123">
        <v>0.61750000000000005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116">
        <v>255.97730000000001</v>
      </c>
      <c r="H26" s="120">
        <v>4.0740999999999996</v>
      </c>
      <c r="I26" s="50"/>
      <c r="J26" s="51"/>
      <c r="K26" s="123">
        <v>0.69169999999999998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116">
        <v>261.09410000000003</v>
      </c>
      <c r="H27" s="120">
        <v>4.6874000000000002</v>
      </c>
      <c r="I27" s="50"/>
      <c r="J27" s="51"/>
      <c r="K27" s="123">
        <v>0.98540000000000005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116">
        <v>261.48930000000001</v>
      </c>
      <c r="H28" s="120">
        <v>0</v>
      </c>
      <c r="I28" s="50"/>
      <c r="J28" s="51"/>
      <c r="K28" s="123">
        <v>0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116">
        <v>267.35809999999998</v>
      </c>
      <c r="H29" s="120">
        <v>5.6887999999999996</v>
      </c>
      <c r="I29" s="50"/>
      <c r="J29" s="51"/>
      <c r="K29" s="123">
        <v>1.2357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116">
        <v>264.14400000000001</v>
      </c>
      <c r="H30" s="120">
        <v>5.9454000000000002</v>
      </c>
      <c r="I30" s="50"/>
      <c r="J30" s="51"/>
      <c r="K30" s="123">
        <v>1.2549999999999999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116">
        <v>260.62670000000003</v>
      </c>
      <c r="H31" s="120">
        <v>4.7938000000000001</v>
      </c>
      <c r="I31" s="50"/>
      <c r="J31" s="51"/>
      <c r="K31" s="123">
        <v>1.4582999999999999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116">
        <v>263.88959999999997</v>
      </c>
      <c r="H32" s="120">
        <v>5.4196999999999997</v>
      </c>
      <c r="I32" s="50"/>
      <c r="J32" s="51"/>
      <c r="K32" s="123">
        <v>1.1081000000000001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116">
        <v>193.48089999999999</v>
      </c>
      <c r="H33" s="120">
        <v>4.6249000000000002</v>
      </c>
      <c r="I33" s="50"/>
      <c r="J33" s="51"/>
      <c r="K33" s="123">
        <v>1.3633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116">
        <v>247.97980000000001</v>
      </c>
      <c r="H34" s="120">
        <v>4.4558999999999997</v>
      </c>
      <c r="I34" s="50"/>
      <c r="J34" s="51"/>
      <c r="K34" s="123">
        <v>1.5739000000000001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116">
        <v>264.78680000000003</v>
      </c>
      <c r="H35" s="120">
        <v>3.4295</v>
      </c>
      <c r="I35" s="50"/>
      <c r="J35" s="51"/>
      <c r="K35" s="123">
        <v>0.78310000000000002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116">
        <v>263.29399999999998</v>
      </c>
      <c r="H36" s="120">
        <v>5.5010000000000003</v>
      </c>
      <c r="I36" s="50"/>
      <c r="J36" s="51"/>
      <c r="K36" s="123">
        <v>0.91120000000000001</v>
      </c>
    </row>
    <row r="37" spans="1:11" ht="15.75" thickBot="1" x14ac:dyDescent="0.3">
      <c r="A37" s="52">
        <f t="shared" si="0"/>
        <v>41305</v>
      </c>
      <c r="B37" s="73"/>
      <c r="C37" s="74"/>
      <c r="D37" s="74"/>
      <c r="E37" s="74"/>
      <c r="F37" s="75"/>
      <c r="G37" s="117">
        <v>262.50380000000001</v>
      </c>
      <c r="H37" s="121">
        <v>4.7374999999999998</v>
      </c>
      <c r="I37" s="73"/>
      <c r="J37" s="75"/>
      <c r="K37" s="124">
        <v>0.58050000000000002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193.48089999999999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76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x14ac:dyDescent="0.25">
      <c r="A42" s="15"/>
      <c r="B42" s="179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x14ac:dyDescent="0.25">
      <c r="A43" s="15"/>
      <c r="B43" s="179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x14ac:dyDescent="0.25">
      <c r="A44" s="15"/>
      <c r="B44" s="179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x14ac:dyDescent="0.25">
      <c r="A45" s="15"/>
      <c r="B45" s="182"/>
      <c r="C45" s="183"/>
      <c r="D45" s="183"/>
      <c r="E45" s="183"/>
      <c r="F45" s="183"/>
      <c r="G45" s="183"/>
      <c r="H45" s="183"/>
      <c r="I45" s="183"/>
      <c r="J45" s="183"/>
      <c r="K45" s="18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N37" sqref="N37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60" t="s">
        <v>1</v>
      </c>
      <c r="B3" s="160"/>
      <c r="C3" s="162" t="s">
        <v>27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2</v>
      </c>
      <c r="B4" s="160"/>
      <c r="C4" s="162" t="s">
        <v>26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161" t="s">
        <v>3</v>
      </c>
      <c r="B5" s="161"/>
      <c r="C5" s="162" t="s">
        <v>4</v>
      </c>
      <c r="D5" s="162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41275</v>
      </c>
      <c r="B8" s="65">
        <v>94.700800000000001</v>
      </c>
      <c r="C8" s="70">
        <v>1.0436000000000001</v>
      </c>
      <c r="D8" s="70">
        <v>0.21920000000000001</v>
      </c>
      <c r="E8" s="70">
        <v>1.2627999999999999</v>
      </c>
      <c r="F8" s="70">
        <v>3.97</v>
      </c>
      <c r="G8" s="125">
        <v>256.81599999999997</v>
      </c>
      <c r="H8" s="125">
        <v>6.8304</v>
      </c>
      <c r="I8" s="70">
        <v>38.474899999999998</v>
      </c>
      <c r="J8" s="70">
        <v>50.264299999999999</v>
      </c>
      <c r="K8" s="127">
        <v>0</v>
      </c>
      <c r="L8" s="21"/>
      <c r="M8" s="41"/>
      <c r="N8" s="41"/>
    </row>
    <row r="9" spans="1:14" x14ac:dyDescent="0.25">
      <c r="A9" s="37">
        <f>+'Caracol Reynosa Arguelles'!A9</f>
        <v>41276</v>
      </c>
      <c r="B9" s="63">
        <v>94.816900000000004</v>
      </c>
      <c r="C9" s="66">
        <v>1.0532999999999999</v>
      </c>
      <c r="D9" s="67">
        <v>0.222</v>
      </c>
      <c r="E9" s="66">
        <v>1.2753000000000001</v>
      </c>
      <c r="F9" s="66">
        <v>3.8246000000000002</v>
      </c>
      <c r="G9" s="126">
        <v>263.05759999999998</v>
      </c>
      <c r="H9" s="126">
        <v>7.5937999999999999</v>
      </c>
      <c r="I9" s="66">
        <v>38.441099999999999</v>
      </c>
      <c r="J9" s="67">
        <v>50.236800000000002</v>
      </c>
      <c r="K9" s="127">
        <v>0</v>
      </c>
      <c r="L9" s="21"/>
      <c r="M9" s="40"/>
      <c r="N9" s="40"/>
    </row>
    <row r="10" spans="1:14" x14ac:dyDescent="0.25">
      <c r="A10" s="37">
        <f>+'Caracol Reynosa Arguelles'!A10</f>
        <v>41277</v>
      </c>
      <c r="B10" s="63">
        <v>94.989599999999996</v>
      </c>
      <c r="C10" s="66">
        <v>1.0982000000000001</v>
      </c>
      <c r="D10" s="67">
        <v>0.22009999999999999</v>
      </c>
      <c r="E10" s="66">
        <v>1.3182</v>
      </c>
      <c r="F10" s="66">
        <v>3.5949</v>
      </c>
      <c r="G10" s="126">
        <v>268.77089999999998</v>
      </c>
      <c r="H10" s="126">
        <v>8.5511999999999997</v>
      </c>
      <c r="I10" s="66">
        <v>38.374299999999998</v>
      </c>
      <c r="J10" s="67">
        <v>50.168199999999999</v>
      </c>
      <c r="K10" s="127">
        <v>0</v>
      </c>
      <c r="L10" s="21"/>
      <c r="M10" s="40"/>
      <c r="N10" s="40"/>
    </row>
    <row r="11" spans="1:14" x14ac:dyDescent="0.25">
      <c r="A11" s="37">
        <f>+'Caracol Reynosa Arguelles'!A11</f>
        <v>41278</v>
      </c>
      <c r="B11" s="63">
        <v>94.999899999999997</v>
      </c>
      <c r="C11" s="66">
        <v>1.0748</v>
      </c>
      <c r="D11" s="67">
        <v>0.21879999999999999</v>
      </c>
      <c r="E11" s="66">
        <v>1.2936000000000001</v>
      </c>
      <c r="F11" s="66">
        <v>3.6274999999999999</v>
      </c>
      <c r="G11" s="126">
        <v>266.76249999999999</v>
      </c>
      <c r="H11" s="126">
        <v>9.1971000000000007</v>
      </c>
      <c r="I11" s="66">
        <v>38.379600000000003</v>
      </c>
      <c r="J11" s="67">
        <v>50.188099999999999</v>
      </c>
      <c r="K11" s="127">
        <v>0</v>
      </c>
      <c r="L11" s="21"/>
      <c r="M11" s="40"/>
      <c r="N11" s="40"/>
    </row>
    <row r="12" spans="1:14" x14ac:dyDescent="0.25">
      <c r="A12" s="37">
        <f>+'Caracol Reynosa Arguelles'!A12</f>
        <v>41279</v>
      </c>
      <c r="B12" s="63">
        <v>94.728700000000003</v>
      </c>
      <c r="C12" s="66">
        <v>1.0685</v>
      </c>
      <c r="D12" s="67">
        <v>0.2233</v>
      </c>
      <c r="E12" s="66">
        <v>1.2918000000000001</v>
      </c>
      <c r="F12" s="66">
        <v>3.8509000000000002</v>
      </c>
      <c r="G12" s="126">
        <v>266.05599999999998</v>
      </c>
      <c r="H12" s="126">
        <v>8.7768999999999995</v>
      </c>
      <c r="I12" s="66">
        <v>38.475999999999999</v>
      </c>
      <c r="J12" s="67">
        <v>50.262099999999997</v>
      </c>
      <c r="K12" s="127">
        <v>0</v>
      </c>
      <c r="L12" s="21"/>
      <c r="M12" s="40"/>
      <c r="N12" s="40"/>
    </row>
    <row r="13" spans="1:14" x14ac:dyDescent="0.25">
      <c r="A13" s="37">
        <f>+'Caracol Reynosa Arguelles'!A13</f>
        <v>41280</v>
      </c>
      <c r="B13" s="63">
        <v>94.795000000000002</v>
      </c>
      <c r="C13" s="66">
        <v>1.0569999999999999</v>
      </c>
      <c r="D13" s="67">
        <v>0.22370000000000001</v>
      </c>
      <c r="E13" s="66">
        <v>1.2806999999999999</v>
      </c>
      <c r="F13" s="66">
        <v>3.8365</v>
      </c>
      <c r="G13" s="126">
        <v>266.41930000000002</v>
      </c>
      <c r="H13" s="126">
        <v>9.1443999999999992</v>
      </c>
      <c r="I13" s="66">
        <v>38.450299999999999</v>
      </c>
      <c r="J13" s="67">
        <v>50.238700000000001</v>
      </c>
      <c r="K13" s="127">
        <v>0</v>
      </c>
      <c r="L13" s="21"/>
      <c r="M13" s="40"/>
      <c r="N13" s="40"/>
    </row>
    <row r="14" spans="1:14" x14ac:dyDescent="0.25">
      <c r="A14" s="37">
        <f>+'Caracol Reynosa Arguelles'!A14</f>
        <v>41281</v>
      </c>
      <c r="B14" s="63">
        <v>94.795599999999993</v>
      </c>
      <c r="C14" s="66">
        <v>1.0613999999999999</v>
      </c>
      <c r="D14" s="67">
        <v>0.22220000000000001</v>
      </c>
      <c r="E14" s="66">
        <v>1.2836000000000001</v>
      </c>
      <c r="F14" s="66">
        <v>3.8378000000000001</v>
      </c>
      <c r="G14" s="126">
        <v>265.73950000000002</v>
      </c>
      <c r="H14" s="126">
        <v>8.8413000000000004</v>
      </c>
      <c r="I14" s="66">
        <v>38.446300000000001</v>
      </c>
      <c r="J14" s="67">
        <v>50.234099999999998</v>
      </c>
      <c r="K14" s="127">
        <v>0</v>
      </c>
      <c r="L14" s="21"/>
      <c r="M14" s="40"/>
      <c r="N14" s="40"/>
    </row>
    <row r="15" spans="1:14" x14ac:dyDescent="0.25">
      <c r="A15" s="37">
        <f>+'Caracol Reynosa Arguelles'!A15</f>
        <v>41282</v>
      </c>
      <c r="B15" s="63">
        <v>94.667599999999993</v>
      </c>
      <c r="C15" s="66">
        <v>1.0442</v>
      </c>
      <c r="D15" s="66">
        <v>0.22289999999999999</v>
      </c>
      <c r="E15" s="66">
        <v>1.2670999999999999</v>
      </c>
      <c r="F15" s="66">
        <v>3.9529000000000001</v>
      </c>
      <c r="G15" s="126">
        <v>268.87240000000003</v>
      </c>
      <c r="H15" s="126">
        <v>13.836</v>
      </c>
      <c r="I15" s="66">
        <v>38.508099999999999</v>
      </c>
      <c r="J15" s="67">
        <v>50.280999999999999</v>
      </c>
      <c r="K15" s="127">
        <v>0</v>
      </c>
      <c r="L15" s="21"/>
      <c r="M15" s="40"/>
      <c r="N15" s="40"/>
    </row>
    <row r="16" spans="1:14" x14ac:dyDescent="0.25">
      <c r="A16" s="37">
        <f>+'Caracol Reynosa Arguelles'!A16</f>
        <v>41283</v>
      </c>
      <c r="B16" s="63">
        <v>94.658900000000003</v>
      </c>
      <c r="C16" s="66">
        <v>1.0447</v>
      </c>
      <c r="D16" s="66">
        <v>0.22189999999999999</v>
      </c>
      <c r="E16" s="66">
        <v>1.2665999999999999</v>
      </c>
      <c r="F16" s="66">
        <v>3.9706000000000001</v>
      </c>
      <c r="G16" s="126">
        <v>267.59480000000002</v>
      </c>
      <c r="H16" s="126">
        <v>10.5586</v>
      </c>
      <c r="I16" s="66">
        <v>38.505299999999998</v>
      </c>
      <c r="J16" s="67">
        <v>50.279499999999999</v>
      </c>
      <c r="K16" s="127">
        <v>0</v>
      </c>
      <c r="L16" s="21"/>
      <c r="M16" s="40"/>
      <c r="N16" s="40"/>
    </row>
    <row r="17" spans="1:14" x14ac:dyDescent="0.25">
      <c r="A17" s="37">
        <f>+'Caracol Reynosa Arguelles'!A17</f>
        <v>41284</v>
      </c>
      <c r="B17" s="63">
        <v>94.59</v>
      </c>
      <c r="C17" s="66">
        <v>1.0501</v>
      </c>
      <c r="D17" s="66">
        <v>0.22239999999999999</v>
      </c>
      <c r="E17" s="66">
        <v>1.2725</v>
      </c>
      <c r="F17" s="66">
        <v>4.0380000000000003</v>
      </c>
      <c r="G17" s="126">
        <v>265.47620000000001</v>
      </c>
      <c r="H17" s="126">
        <v>10.0031</v>
      </c>
      <c r="I17" s="66">
        <v>38.520299999999999</v>
      </c>
      <c r="J17" s="67">
        <v>50.284199999999998</v>
      </c>
      <c r="K17" s="127">
        <v>0</v>
      </c>
      <c r="L17" s="21"/>
      <c r="M17" s="40"/>
      <c r="N17" s="40"/>
    </row>
    <row r="18" spans="1:14" x14ac:dyDescent="0.25">
      <c r="A18" s="37">
        <f>+'Caracol Reynosa Arguelles'!A18</f>
        <v>41285</v>
      </c>
      <c r="B18" s="63">
        <v>94.472800000000007</v>
      </c>
      <c r="C18" s="66">
        <v>1.0381</v>
      </c>
      <c r="D18" s="66">
        <v>0.22159999999999999</v>
      </c>
      <c r="E18" s="66">
        <v>1.2597</v>
      </c>
      <c r="F18" s="66">
        <v>4.1277999999999997</v>
      </c>
      <c r="G18" s="126">
        <v>267.49720000000002</v>
      </c>
      <c r="H18" s="126">
        <v>14.730499999999999</v>
      </c>
      <c r="I18" s="66">
        <v>38.584099999999999</v>
      </c>
      <c r="J18" s="67">
        <v>50.328899999999997</v>
      </c>
      <c r="K18" s="127">
        <v>0</v>
      </c>
      <c r="L18" s="21"/>
      <c r="M18" s="40"/>
      <c r="N18" s="40"/>
    </row>
    <row r="19" spans="1:14" x14ac:dyDescent="0.25">
      <c r="A19" s="37">
        <f>+'Caracol Reynosa Arguelles'!A19</f>
        <v>41286</v>
      </c>
      <c r="B19" s="63">
        <v>94.572199999999995</v>
      </c>
      <c r="C19" s="66">
        <v>1.0178</v>
      </c>
      <c r="D19" s="66">
        <v>0.21829999999999999</v>
      </c>
      <c r="E19" s="66">
        <v>1.2361</v>
      </c>
      <c r="F19" s="66">
        <v>4.0907</v>
      </c>
      <c r="G19" s="126">
        <v>268.1069</v>
      </c>
      <c r="H19" s="126">
        <v>14.8931</v>
      </c>
      <c r="I19" s="66">
        <v>38.555</v>
      </c>
      <c r="J19" s="67">
        <v>50.326799999999999</v>
      </c>
      <c r="K19" s="127">
        <v>0</v>
      </c>
      <c r="L19" s="21"/>
      <c r="M19" s="40"/>
      <c r="N19" s="40"/>
    </row>
    <row r="20" spans="1:14" x14ac:dyDescent="0.25">
      <c r="A20" s="37">
        <f>+'Caracol Reynosa Arguelles'!A20</f>
        <v>41287</v>
      </c>
      <c r="B20" s="63">
        <v>94.397900000000007</v>
      </c>
      <c r="C20" s="66">
        <v>1.0179</v>
      </c>
      <c r="D20" s="66">
        <v>0.22209999999999999</v>
      </c>
      <c r="E20" s="66">
        <v>1.24</v>
      </c>
      <c r="F20" s="66">
        <v>4.2558999999999996</v>
      </c>
      <c r="G20" s="126">
        <v>268.3467</v>
      </c>
      <c r="H20" s="126">
        <v>8.8142999999999994</v>
      </c>
      <c r="I20" s="66">
        <v>38.601300000000002</v>
      </c>
      <c r="J20" s="67">
        <v>50.352800000000002</v>
      </c>
      <c r="K20" s="127">
        <v>0</v>
      </c>
      <c r="L20" s="21"/>
      <c r="M20" s="40"/>
      <c r="N20" s="40"/>
    </row>
    <row r="21" spans="1:14" x14ac:dyDescent="0.25">
      <c r="A21" s="37">
        <f>+'Caracol Reynosa Arguelles'!A21</f>
        <v>41288</v>
      </c>
      <c r="B21" s="63">
        <v>94.388999999999996</v>
      </c>
      <c r="C21" s="66">
        <v>1.0404</v>
      </c>
      <c r="D21" s="66">
        <v>0.22070000000000001</v>
      </c>
      <c r="E21" s="66">
        <v>1.2611000000000001</v>
      </c>
      <c r="F21" s="66">
        <v>4.2229000000000001</v>
      </c>
      <c r="G21" s="126">
        <v>268.82690000000002</v>
      </c>
      <c r="H21" s="126">
        <v>7.2617000000000003</v>
      </c>
      <c r="I21" s="66">
        <v>38.593600000000002</v>
      </c>
      <c r="J21" s="67">
        <v>50.333599999999997</v>
      </c>
      <c r="K21" s="127">
        <v>0</v>
      </c>
      <c r="L21" s="21"/>
      <c r="M21" s="40"/>
      <c r="N21" s="40"/>
    </row>
    <row r="22" spans="1:14" x14ac:dyDescent="0.25">
      <c r="A22" s="37">
        <f>+'Caracol Reynosa Arguelles'!A22</f>
        <v>41289</v>
      </c>
      <c r="B22" s="63">
        <v>94.537800000000004</v>
      </c>
      <c r="C22" s="66">
        <v>1.0348999999999999</v>
      </c>
      <c r="D22" s="66">
        <v>0.22259999999999999</v>
      </c>
      <c r="E22" s="66">
        <v>1.2575000000000001</v>
      </c>
      <c r="F22" s="66">
        <v>4.1092000000000004</v>
      </c>
      <c r="G22" s="126">
        <v>267.57960000000003</v>
      </c>
      <c r="H22" s="126">
        <v>5.7422000000000004</v>
      </c>
      <c r="I22" s="66">
        <v>38.542000000000002</v>
      </c>
      <c r="J22" s="67">
        <v>50.307099999999998</v>
      </c>
      <c r="K22" s="127">
        <v>0</v>
      </c>
      <c r="L22" s="21"/>
      <c r="M22" s="40"/>
      <c r="N22" s="40"/>
    </row>
    <row r="23" spans="1:14" x14ac:dyDescent="0.25">
      <c r="A23" s="37">
        <f>+'Caracol Reynosa Arguelles'!A23</f>
        <v>41290</v>
      </c>
      <c r="B23" s="63">
        <v>94.513900000000007</v>
      </c>
      <c r="C23" s="66">
        <v>1.0577000000000001</v>
      </c>
      <c r="D23" s="66">
        <v>0.22470000000000001</v>
      </c>
      <c r="E23" s="66">
        <v>1.2824</v>
      </c>
      <c r="F23" s="66">
        <v>4.0993000000000004</v>
      </c>
      <c r="G23" s="126">
        <v>269.61250000000001</v>
      </c>
      <c r="H23" s="126">
        <v>6.1649000000000003</v>
      </c>
      <c r="I23" s="66">
        <v>38.537199999999999</v>
      </c>
      <c r="J23" s="67">
        <v>50.287500000000001</v>
      </c>
      <c r="K23" s="127">
        <v>0</v>
      </c>
      <c r="L23" s="21"/>
      <c r="M23" s="40"/>
      <c r="N23" s="40"/>
    </row>
    <row r="24" spans="1:14" x14ac:dyDescent="0.25">
      <c r="A24" s="37">
        <f>+'Caracol Reynosa Arguelles'!A24</f>
        <v>41291</v>
      </c>
      <c r="B24" s="63">
        <v>94.6096</v>
      </c>
      <c r="C24" s="66">
        <v>1.0821000000000001</v>
      </c>
      <c r="D24" s="66">
        <v>0.22409999999999999</v>
      </c>
      <c r="E24" s="66">
        <v>1.3062</v>
      </c>
      <c r="F24" s="66">
        <v>3.9954000000000001</v>
      </c>
      <c r="G24" s="126">
        <v>268.42930000000001</v>
      </c>
      <c r="H24" s="126">
        <v>7.7786999999999997</v>
      </c>
      <c r="I24" s="66">
        <v>38.488399999999999</v>
      </c>
      <c r="J24" s="67">
        <v>50.243000000000002</v>
      </c>
      <c r="K24" s="127">
        <v>0</v>
      </c>
      <c r="L24" s="21"/>
      <c r="M24" s="40"/>
      <c r="N24" s="40"/>
    </row>
    <row r="25" spans="1:14" x14ac:dyDescent="0.25">
      <c r="A25" s="37">
        <f>+'Caracol Reynosa Arguelles'!A25</f>
        <v>41292</v>
      </c>
      <c r="B25" s="63">
        <v>94.689300000000003</v>
      </c>
      <c r="C25" s="66">
        <v>1.0724</v>
      </c>
      <c r="D25" s="66">
        <v>0.22489999999999999</v>
      </c>
      <c r="E25" s="66">
        <v>1.2972999999999999</v>
      </c>
      <c r="F25" s="66">
        <v>3.9049</v>
      </c>
      <c r="G25" s="126">
        <v>270.07080000000002</v>
      </c>
      <c r="H25" s="126">
        <v>9.1425999999999998</v>
      </c>
      <c r="I25" s="66">
        <v>38.480699999999999</v>
      </c>
      <c r="J25" s="67">
        <v>50.244799999999998</v>
      </c>
      <c r="K25" s="127">
        <v>0.38140000000000002</v>
      </c>
      <c r="L25" s="21"/>
      <c r="M25" s="40"/>
      <c r="N25" s="40"/>
    </row>
    <row r="26" spans="1:14" x14ac:dyDescent="0.25">
      <c r="A26" s="37">
        <f>+'Caracol Reynosa Arguelles'!A26</f>
        <v>41293</v>
      </c>
      <c r="B26" s="63">
        <v>94.701800000000006</v>
      </c>
      <c r="C26" s="66">
        <v>1.0346</v>
      </c>
      <c r="D26" s="66">
        <v>0.22509999999999999</v>
      </c>
      <c r="E26" s="66">
        <v>1.2597</v>
      </c>
      <c r="F26" s="66">
        <v>3.9329999999999998</v>
      </c>
      <c r="G26" s="126">
        <v>269.09460000000001</v>
      </c>
      <c r="H26" s="126">
        <v>10.6455</v>
      </c>
      <c r="I26" s="66">
        <v>38.500500000000002</v>
      </c>
      <c r="J26" s="67">
        <v>50.2821</v>
      </c>
      <c r="K26" s="127">
        <v>0</v>
      </c>
      <c r="L26" s="21"/>
      <c r="M26" s="40"/>
      <c r="N26" s="40"/>
    </row>
    <row r="27" spans="1:14" x14ac:dyDescent="0.25">
      <c r="A27" s="37">
        <f>+'Caracol Reynosa Arguelles'!A27</f>
        <v>41294</v>
      </c>
      <c r="B27" s="63">
        <v>94.423199999999994</v>
      </c>
      <c r="C27" s="66">
        <v>1.0327</v>
      </c>
      <c r="D27" s="66">
        <v>0.2177</v>
      </c>
      <c r="E27" s="66">
        <v>1.2504</v>
      </c>
      <c r="F27" s="66">
        <v>4.1963999999999997</v>
      </c>
      <c r="G27" s="126">
        <v>265.82279999999997</v>
      </c>
      <c r="H27" s="126">
        <v>11.8751</v>
      </c>
      <c r="I27" s="66">
        <v>38.591900000000003</v>
      </c>
      <c r="J27" s="67">
        <v>50.339199999999998</v>
      </c>
      <c r="K27" s="127">
        <v>0</v>
      </c>
      <c r="L27" s="21"/>
      <c r="M27" s="40"/>
      <c r="N27" s="40"/>
    </row>
    <row r="28" spans="1:14" x14ac:dyDescent="0.25">
      <c r="A28" s="37">
        <f>+'Caracol Reynosa Arguelles'!A28</f>
        <v>41295</v>
      </c>
      <c r="B28" s="63">
        <v>94.456199999999995</v>
      </c>
      <c r="C28" s="66">
        <v>1.0431999999999999</v>
      </c>
      <c r="D28" s="66">
        <v>0.21740000000000001</v>
      </c>
      <c r="E28" s="66">
        <v>1.2605999999999999</v>
      </c>
      <c r="F28" s="66">
        <v>4.1481000000000003</v>
      </c>
      <c r="G28" s="126">
        <v>270.51650000000001</v>
      </c>
      <c r="H28" s="126">
        <v>12.3657</v>
      </c>
      <c r="I28" s="66">
        <v>38.582299999999996</v>
      </c>
      <c r="J28" s="67">
        <v>50.326599999999999</v>
      </c>
      <c r="K28" s="127">
        <v>0</v>
      </c>
      <c r="L28" s="21"/>
      <c r="M28" s="40"/>
      <c r="N28" s="40"/>
    </row>
    <row r="29" spans="1:14" x14ac:dyDescent="0.25">
      <c r="A29" s="37">
        <f>+'Caracol Reynosa Arguelles'!A29</f>
        <v>41296</v>
      </c>
      <c r="B29" s="63">
        <v>94.460599999999999</v>
      </c>
      <c r="C29" s="66">
        <v>1.0770999999999999</v>
      </c>
      <c r="D29" s="66">
        <v>0.21859999999999999</v>
      </c>
      <c r="E29" s="66">
        <v>1.2957000000000001</v>
      </c>
      <c r="F29" s="66">
        <v>4.1227</v>
      </c>
      <c r="G29" s="126">
        <v>270.23070000000001</v>
      </c>
      <c r="H29" s="126">
        <v>11.0055</v>
      </c>
      <c r="I29" s="66">
        <v>38.551600000000001</v>
      </c>
      <c r="J29" s="67">
        <v>50.2851</v>
      </c>
      <c r="K29" s="127">
        <v>0</v>
      </c>
      <c r="L29" s="21"/>
      <c r="M29" s="40"/>
      <c r="N29" s="40"/>
    </row>
    <row r="30" spans="1:14" x14ac:dyDescent="0.25">
      <c r="A30" s="37">
        <f>+'Caracol Reynosa Arguelles'!A30</f>
        <v>41297</v>
      </c>
      <c r="B30" s="63">
        <v>94.513499999999993</v>
      </c>
      <c r="C30" s="66">
        <v>1.1066</v>
      </c>
      <c r="D30" s="66">
        <v>0.2253</v>
      </c>
      <c r="E30" s="66">
        <v>1.3319000000000001</v>
      </c>
      <c r="F30" s="66">
        <v>4.0490000000000004</v>
      </c>
      <c r="G30" s="126">
        <v>270.72559999999999</v>
      </c>
      <c r="H30" s="126">
        <v>10.353</v>
      </c>
      <c r="I30" s="66">
        <v>38.508899999999997</v>
      </c>
      <c r="J30" s="67">
        <v>50.237299999999998</v>
      </c>
      <c r="K30" s="127">
        <v>3.3502999999999998</v>
      </c>
      <c r="L30" s="21"/>
      <c r="M30" s="40"/>
      <c r="N30" s="40"/>
    </row>
    <row r="31" spans="1:14" x14ac:dyDescent="0.25">
      <c r="A31" s="37">
        <f>+'Caracol Reynosa Arguelles'!A31</f>
        <v>41298</v>
      </c>
      <c r="B31" s="63">
        <v>94.763599999999997</v>
      </c>
      <c r="C31" s="66">
        <v>1.0866</v>
      </c>
      <c r="D31" s="66">
        <v>0.2306</v>
      </c>
      <c r="E31" s="66">
        <v>1.3171999999999999</v>
      </c>
      <c r="F31" s="66">
        <v>3.8332999999999999</v>
      </c>
      <c r="G31" s="126">
        <v>269.44940000000003</v>
      </c>
      <c r="H31" s="126">
        <v>11.054399999999999</v>
      </c>
      <c r="I31" s="66">
        <v>38.439</v>
      </c>
      <c r="J31" s="67">
        <v>50.208500000000001</v>
      </c>
      <c r="K31" s="127">
        <v>3.7826</v>
      </c>
      <c r="L31" s="21"/>
      <c r="M31" s="40"/>
      <c r="N31" s="40"/>
    </row>
    <row r="32" spans="1:14" x14ac:dyDescent="0.25">
      <c r="A32" s="37">
        <f>+'Caracol Reynosa Arguelles'!A32</f>
        <v>41299</v>
      </c>
      <c r="B32" s="63">
        <v>94.730800000000002</v>
      </c>
      <c r="C32" s="66">
        <v>1.0867</v>
      </c>
      <c r="D32" s="66">
        <v>0.21299999999999999</v>
      </c>
      <c r="E32" s="66">
        <v>1.2998000000000001</v>
      </c>
      <c r="F32" s="66">
        <v>3.8915999999999999</v>
      </c>
      <c r="G32" s="126">
        <v>266.67489999999998</v>
      </c>
      <c r="H32" s="126">
        <v>10.9391</v>
      </c>
      <c r="I32" s="66">
        <v>38.454500000000003</v>
      </c>
      <c r="J32" s="67">
        <v>50.225499999999997</v>
      </c>
      <c r="K32" s="127">
        <v>4.4116999999999997</v>
      </c>
      <c r="L32" s="21"/>
      <c r="M32" s="40"/>
      <c r="N32" s="40"/>
    </row>
    <row r="33" spans="1:14" x14ac:dyDescent="0.25">
      <c r="A33" s="37">
        <f>+'Caracol Reynosa Arguelles'!A33</f>
        <v>41300</v>
      </c>
      <c r="B33" s="63">
        <v>94.755099999999999</v>
      </c>
      <c r="C33" s="66">
        <v>1.0792999999999999</v>
      </c>
      <c r="D33" s="66">
        <v>0.21410000000000001</v>
      </c>
      <c r="E33" s="66">
        <v>1.2932999999999999</v>
      </c>
      <c r="F33" s="66">
        <v>3.8607</v>
      </c>
      <c r="G33" s="126">
        <v>269.39550000000003</v>
      </c>
      <c r="H33" s="126">
        <v>13.1746</v>
      </c>
      <c r="I33" s="66">
        <v>38.458300000000001</v>
      </c>
      <c r="J33" s="67">
        <v>50.232199999999999</v>
      </c>
      <c r="K33" s="127">
        <v>4.1372</v>
      </c>
      <c r="L33" s="21"/>
      <c r="M33" s="40"/>
      <c r="N33" s="40"/>
    </row>
    <row r="34" spans="1:14" x14ac:dyDescent="0.25">
      <c r="A34" s="37">
        <f>+'Caracol Reynosa Arguelles'!A34</f>
        <v>41301</v>
      </c>
      <c r="B34" s="63">
        <v>94.600300000000004</v>
      </c>
      <c r="C34" s="66">
        <v>1.0535000000000001</v>
      </c>
      <c r="D34" s="66">
        <v>0.21429999999999999</v>
      </c>
      <c r="E34" s="66">
        <v>1.2678</v>
      </c>
      <c r="F34" s="66">
        <v>4.0514999999999999</v>
      </c>
      <c r="G34" s="126">
        <v>256.83609999999999</v>
      </c>
      <c r="H34" s="126">
        <v>11.471</v>
      </c>
      <c r="I34" s="66">
        <v>38.510599999999997</v>
      </c>
      <c r="J34" s="67">
        <v>50.280099999999997</v>
      </c>
      <c r="K34" s="127">
        <v>4.5570000000000004</v>
      </c>
      <c r="L34" s="21"/>
      <c r="M34" s="40"/>
      <c r="N34" s="40"/>
    </row>
    <row r="35" spans="1:14" x14ac:dyDescent="0.25">
      <c r="A35" s="37">
        <f>+'Caracol Reynosa Arguelles'!A35</f>
        <v>41302</v>
      </c>
      <c r="B35" s="63">
        <v>94.711100000000002</v>
      </c>
      <c r="C35" s="66">
        <v>1.0764</v>
      </c>
      <c r="D35" s="66">
        <v>0.215</v>
      </c>
      <c r="E35" s="66">
        <v>1.2914000000000001</v>
      </c>
      <c r="F35" s="66">
        <v>3.9108999999999998</v>
      </c>
      <c r="G35" s="126">
        <v>262.03530000000001</v>
      </c>
      <c r="H35" s="126">
        <v>11.568899999999999</v>
      </c>
      <c r="I35" s="66">
        <v>38.468400000000003</v>
      </c>
      <c r="J35" s="67">
        <v>50.239699999999999</v>
      </c>
      <c r="K35" s="127">
        <v>5.1619999999999999</v>
      </c>
      <c r="L35" s="21"/>
      <c r="M35" s="40"/>
      <c r="N35" s="40"/>
    </row>
    <row r="36" spans="1:14" x14ac:dyDescent="0.25">
      <c r="A36" s="37">
        <f>+'Caracol Reynosa Arguelles'!A36</f>
        <v>41303</v>
      </c>
      <c r="B36" s="63">
        <v>94.733900000000006</v>
      </c>
      <c r="C36" s="66">
        <v>1.0828</v>
      </c>
      <c r="D36" s="66">
        <v>0.21729999999999999</v>
      </c>
      <c r="E36" s="66">
        <v>1.3001</v>
      </c>
      <c r="F36" s="66">
        <v>3.8513000000000002</v>
      </c>
      <c r="G36" s="126">
        <v>271.25069999999999</v>
      </c>
      <c r="H36" s="126">
        <v>10.809799999999999</v>
      </c>
      <c r="I36" s="66">
        <v>38.468699999999998</v>
      </c>
      <c r="J36" s="67">
        <v>50.234299999999998</v>
      </c>
      <c r="K36" s="127">
        <v>4.5601000000000003</v>
      </c>
      <c r="L36" s="21"/>
      <c r="M36" s="40"/>
      <c r="N36" s="40"/>
    </row>
    <row r="37" spans="1:14" x14ac:dyDescent="0.25">
      <c r="A37" s="37">
        <f>+'Caracol Reynosa Arguelles'!A37</f>
        <v>41304</v>
      </c>
      <c r="B37" s="63">
        <v>94.623099999999994</v>
      </c>
      <c r="C37" s="66">
        <v>1.0580000000000001</v>
      </c>
      <c r="D37" s="66">
        <v>0.21779999999999999</v>
      </c>
      <c r="E37" s="66">
        <v>1.2758</v>
      </c>
      <c r="F37" s="66">
        <v>3.9864999999999999</v>
      </c>
      <c r="G37" s="126">
        <v>269.65649999999999</v>
      </c>
      <c r="H37" s="126">
        <v>10.350199999999999</v>
      </c>
      <c r="I37" s="66">
        <v>38.515500000000003</v>
      </c>
      <c r="J37" s="67">
        <v>50.277999999999999</v>
      </c>
      <c r="K37" s="127">
        <v>4.3502999999999998</v>
      </c>
      <c r="L37" s="21"/>
      <c r="M37" s="40"/>
      <c r="N37" s="40"/>
    </row>
    <row r="38" spans="1:14" ht="15.75" thickBot="1" x14ac:dyDescent="0.3">
      <c r="A38" s="37">
        <f>+'Caracol Reynosa Arguelles'!A38</f>
        <v>41305</v>
      </c>
      <c r="B38" s="64">
        <v>94.739000000000004</v>
      </c>
      <c r="C38" s="68">
        <v>1.0722</v>
      </c>
      <c r="D38" s="68">
        <v>0.21690000000000001</v>
      </c>
      <c r="E38" s="68">
        <v>1.2889999999999999</v>
      </c>
      <c r="F38" s="68">
        <v>3.8692000000000002</v>
      </c>
      <c r="G38" s="126">
        <v>269.08370000000002</v>
      </c>
      <c r="H38" s="126">
        <v>9.7271000000000001</v>
      </c>
      <c r="I38" s="68">
        <v>38.4711</v>
      </c>
      <c r="J38" s="69">
        <v>50.243099999999998</v>
      </c>
      <c r="K38" s="128">
        <v>4.3808999999999996</v>
      </c>
      <c r="L38" s="21"/>
      <c r="M38" s="40"/>
      <c r="N38" s="40"/>
    </row>
    <row r="39" spans="1:14" x14ac:dyDescent="0.25">
      <c r="A39" s="147" t="s">
        <v>18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94.388999999999996</v>
      </c>
      <c r="C41" s="8">
        <f t="shared" si="0"/>
        <v>1.0178</v>
      </c>
      <c r="D41" s="8">
        <f t="shared" si="0"/>
        <v>0.21299999999999999</v>
      </c>
      <c r="E41" s="8">
        <f t="shared" si="0"/>
        <v>1.2361</v>
      </c>
      <c r="F41" s="8">
        <f t="shared" si="0"/>
        <v>3.5949</v>
      </c>
      <c r="G41" s="8">
        <f t="shared" si="0"/>
        <v>256.81599999999997</v>
      </c>
      <c r="H41" s="8">
        <f t="shared" si="0"/>
        <v>5.7422000000000004</v>
      </c>
      <c r="I41" s="8">
        <f t="shared" si="0"/>
        <v>38.374299999999998</v>
      </c>
      <c r="J41" s="8">
        <f t="shared" si="0"/>
        <v>50.168199999999999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94.64960322580643</v>
      </c>
      <c r="C42" s="11">
        <f t="shared" si="1"/>
        <v>1.0595741935483871</v>
      </c>
      <c r="D42" s="11">
        <f t="shared" si="1"/>
        <v>0.22059999999999996</v>
      </c>
      <c r="E42" s="11">
        <f t="shared" si="1"/>
        <v>1.280167741935484</v>
      </c>
      <c r="F42" s="11">
        <f t="shared" si="1"/>
        <v>3.9681935483870969</v>
      </c>
      <c r="G42" s="11">
        <f t="shared" si="1"/>
        <v>267.25185161290318</v>
      </c>
      <c r="H42" s="11">
        <f t="shared" si="1"/>
        <v>10.103248387096771</v>
      </c>
      <c r="I42" s="11">
        <f t="shared" si="1"/>
        <v>38.499348387096767</v>
      </c>
      <c r="J42" s="11">
        <f t="shared" si="1"/>
        <v>50.266877419354849</v>
      </c>
      <c r="K42" s="31">
        <f t="shared" si="1"/>
        <v>1.2604354838709677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94.999899999999997</v>
      </c>
      <c r="C43" s="13">
        <f t="shared" si="2"/>
        <v>1.1066</v>
      </c>
      <c r="D43" s="13">
        <f t="shared" si="2"/>
        <v>0.2306</v>
      </c>
      <c r="E43" s="13">
        <f t="shared" si="2"/>
        <v>1.3319000000000001</v>
      </c>
      <c r="F43" s="13">
        <f t="shared" si="2"/>
        <v>4.2558999999999996</v>
      </c>
      <c r="G43" s="71">
        <f t="shared" si="2"/>
        <v>271.25069999999999</v>
      </c>
      <c r="H43" s="71">
        <f t="shared" si="2"/>
        <v>14.8931</v>
      </c>
      <c r="I43" s="71">
        <f t="shared" si="2"/>
        <v>38.601300000000002</v>
      </c>
      <c r="J43" s="71">
        <f t="shared" si="2"/>
        <v>50.352800000000002</v>
      </c>
      <c r="K43" s="72">
        <f t="shared" si="2"/>
        <v>5.1619999999999999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0.15519499666306008</v>
      </c>
      <c r="C44" s="18">
        <f t="shared" si="3"/>
        <v>2.2553225456564387E-2</v>
      </c>
      <c r="D44" s="18">
        <f t="shared" si="3"/>
        <v>3.9397969490825285E-3</v>
      </c>
      <c r="E44" s="18">
        <f t="shared" si="3"/>
        <v>2.2839547384551719E-2</v>
      </c>
      <c r="F44" s="18">
        <f t="shared" si="3"/>
        <v>0.15757889227406879</v>
      </c>
      <c r="G44" s="18">
        <f t="shared" si="3"/>
        <v>3.49504065525911</v>
      </c>
      <c r="H44" s="18">
        <f t="shared" si="3"/>
        <v>2.300667179591033</v>
      </c>
      <c r="I44" s="18">
        <f t="shared" si="3"/>
        <v>5.8381149189144652E-2</v>
      </c>
      <c r="J44" s="18">
        <f t="shared" si="3"/>
        <v>4.5092317968640085E-2</v>
      </c>
      <c r="K44" s="33">
        <f t="shared" si="3"/>
        <v>1.99442835227681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50"/>
    </row>
    <row r="47" spans="1:14" x14ac:dyDescent="0.25">
      <c r="A47" s="15"/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/>
    </row>
    <row r="48" spans="1:14" x14ac:dyDescent="0.25">
      <c r="A48" s="15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3"/>
    </row>
    <row r="49" spans="1:14" x14ac:dyDescent="0.25">
      <c r="A49" s="15"/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3"/>
    </row>
    <row r="50" spans="1:14" x14ac:dyDescent="0.25">
      <c r="A50" s="15"/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6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69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4" zoomScale="60" zoomScaleNormal="100" workbookViewId="0">
      <selection activeCell="G14" sqref="G14"/>
    </sheetView>
  </sheetViews>
  <sheetFormatPr baseColWidth="10" defaultRowHeight="15" x14ac:dyDescent="0.25"/>
  <sheetData>
    <row r="1" spans="1:14" ht="32.25" customHeight="1" x14ac:dyDescent="0.25">
      <c r="A1" s="172" t="s">
        <v>28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162" t="s">
        <v>26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131">
        <v>259.60109999999997</v>
      </c>
      <c r="H7" s="132">
        <v>8.0526999999999997</v>
      </c>
      <c r="I7" s="46"/>
      <c r="J7" s="48"/>
      <c r="K7" s="135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129">
        <v>268.3347</v>
      </c>
      <c r="H8" s="133">
        <v>10.4581</v>
      </c>
      <c r="I8" s="50"/>
      <c r="J8" s="51"/>
      <c r="K8" s="136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129">
        <v>271.4896</v>
      </c>
      <c r="H9" s="133">
        <v>10.624499999999999</v>
      </c>
      <c r="I9" s="50"/>
      <c r="J9" s="51"/>
      <c r="K9" s="136">
        <v>0</v>
      </c>
    </row>
    <row r="10" spans="1:14" x14ac:dyDescent="0.25">
      <c r="A10" s="49">
        <f t="shared" ref="A10:A37" si="0">+A9+1</f>
        <v>41278</v>
      </c>
      <c r="B10" s="50"/>
      <c r="C10" s="41"/>
      <c r="D10" s="41"/>
      <c r="E10" s="41"/>
      <c r="F10" s="51"/>
      <c r="G10" s="129">
        <v>269.51319999999998</v>
      </c>
      <c r="H10" s="133">
        <v>10.0731</v>
      </c>
      <c r="I10" s="50"/>
      <c r="J10" s="51"/>
      <c r="K10" s="136">
        <v>0</v>
      </c>
    </row>
    <row r="11" spans="1:14" x14ac:dyDescent="0.25">
      <c r="A11" s="49">
        <f t="shared" si="0"/>
        <v>41279</v>
      </c>
      <c r="B11" s="50"/>
      <c r="C11" s="41"/>
      <c r="D11" s="41"/>
      <c r="E11" s="41"/>
      <c r="F11" s="51"/>
      <c r="G11" s="129">
        <v>269.02949999999998</v>
      </c>
      <c r="H11" s="133">
        <v>9.5319000000000003</v>
      </c>
      <c r="I11" s="50"/>
      <c r="J11" s="51"/>
      <c r="K11" s="136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129">
        <v>268.87389999999999</v>
      </c>
      <c r="H12" s="133">
        <v>10.639900000000001</v>
      </c>
      <c r="I12" s="50"/>
      <c r="J12" s="51"/>
      <c r="K12" s="136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129">
        <v>269.5917</v>
      </c>
      <c r="H13" s="133">
        <v>11.9299</v>
      </c>
      <c r="I13" s="50"/>
      <c r="J13" s="51"/>
      <c r="K13" s="136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129">
        <v>277.31060000000002</v>
      </c>
      <c r="H14" s="133">
        <v>30.793399999999998</v>
      </c>
      <c r="I14" s="50"/>
      <c r="J14" s="51"/>
      <c r="K14" s="136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129">
        <v>271.0043</v>
      </c>
      <c r="H15" s="133">
        <v>12.263500000000001</v>
      </c>
      <c r="I15" s="50"/>
      <c r="J15" s="51"/>
      <c r="K15" s="136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129">
        <v>271.02690000000001</v>
      </c>
      <c r="H16" s="133">
        <v>14.2142</v>
      </c>
      <c r="I16" s="50"/>
      <c r="J16" s="51"/>
      <c r="K16" s="136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129">
        <v>271.66539999999998</v>
      </c>
      <c r="H17" s="133">
        <v>17.755500000000001</v>
      </c>
      <c r="I17" s="50"/>
      <c r="J17" s="51"/>
      <c r="K17" s="136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129">
        <v>271.57760000000002</v>
      </c>
      <c r="H18" s="133">
        <v>17.090299999999999</v>
      </c>
      <c r="I18" s="50"/>
      <c r="J18" s="51"/>
      <c r="K18" s="136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129">
        <v>272.315</v>
      </c>
      <c r="H19" s="133">
        <v>12.2738</v>
      </c>
      <c r="I19" s="50"/>
      <c r="J19" s="51"/>
      <c r="K19" s="136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129">
        <v>271.23289999999997</v>
      </c>
      <c r="H20" s="133">
        <v>8.4480000000000004</v>
      </c>
      <c r="I20" s="50"/>
      <c r="J20" s="51"/>
      <c r="K20" s="136">
        <v>0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129">
        <v>270.71190000000001</v>
      </c>
      <c r="H21" s="133">
        <v>6.9542000000000002</v>
      </c>
      <c r="I21" s="50"/>
      <c r="J21" s="51"/>
      <c r="K21" s="136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129">
        <v>271.9273</v>
      </c>
      <c r="H22" s="133">
        <v>8.6621000000000006</v>
      </c>
      <c r="I22" s="50"/>
      <c r="J22" s="51"/>
      <c r="K22" s="136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129">
        <v>272.18790000000001</v>
      </c>
      <c r="H23" s="133">
        <v>9.7774999999999999</v>
      </c>
      <c r="I23" s="50"/>
      <c r="J23" s="51"/>
      <c r="K23" s="136">
        <v>0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129">
        <v>271.49799999999999</v>
      </c>
      <c r="H24" s="133">
        <v>13.475</v>
      </c>
      <c r="I24" s="50"/>
      <c r="J24" s="51"/>
      <c r="K24" s="136">
        <v>0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129">
        <v>270.96980000000002</v>
      </c>
      <c r="H25" s="133">
        <v>13.7661</v>
      </c>
      <c r="I25" s="50"/>
      <c r="J25" s="51"/>
      <c r="K25" s="136">
        <v>0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129">
        <v>271.01749999999998</v>
      </c>
      <c r="H26" s="133">
        <v>13.5733</v>
      </c>
      <c r="I26" s="50"/>
      <c r="J26" s="51"/>
      <c r="K26" s="136">
        <v>0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129">
        <v>273.85660000000001</v>
      </c>
      <c r="H27" s="133">
        <v>15.560600000000001</v>
      </c>
      <c r="I27" s="50"/>
      <c r="J27" s="51"/>
      <c r="K27" s="136">
        <v>0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129">
        <v>273.214</v>
      </c>
      <c r="H28" s="133">
        <v>13.3283</v>
      </c>
      <c r="I28" s="50"/>
      <c r="J28" s="51"/>
      <c r="K28" s="136">
        <v>0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129">
        <v>273.2998</v>
      </c>
      <c r="H29" s="133">
        <v>11.5265</v>
      </c>
      <c r="I29" s="50"/>
      <c r="J29" s="51"/>
      <c r="K29" s="136">
        <v>0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129">
        <v>272.30810000000002</v>
      </c>
      <c r="H30" s="133">
        <v>13.003500000000001</v>
      </c>
      <c r="I30" s="50"/>
      <c r="J30" s="51"/>
      <c r="K30" s="136">
        <v>4.8014000000000001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129">
        <v>270.66590000000002</v>
      </c>
      <c r="H31" s="133">
        <v>13.5219</v>
      </c>
      <c r="I31" s="50"/>
      <c r="J31" s="51"/>
      <c r="K31" s="136">
        <v>5.7823000000000002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129">
        <v>271.77409999999998</v>
      </c>
      <c r="H32" s="133">
        <v>14.8155</v>
      </c>
      <c r="I32" s="50"/>
      <c r="J32" s="51"/>
      <c r="K32" s="136">
        <v>5.4809000000000001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129">
        <v>276.76940000000002</v>
      </c>
      <c r="H33" s="133">
        <v>14.108599999999999</v>
      </c>
      <c r="I33" s="50"/>
      <c r="J33" s="51"/>
      <c r="K33" s="136">
        <v>4.1451000000000002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129">
        <v>272.5224</v>
      </c>
      <c r="H34" s="133">
        <v>14.475300000000001</v>
      </c>
      <c r="I34" s="50"/>
      <c r="J34" s="51"/>
      <c r="K34" s="136">
        <v>4.7729999999999997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129">
        <v>274.36380000000003</v>
      </c>
      <c r="H35" s="133">
        <v>12.580299999999999</v>
      </c>
      <c r="I35" s="50"/>
      <c r="J35" s="51"/>
      <c r="K35" s="136">
        <v>4.0991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129">
        <v>276.34780000000001</v>
      </c>
      <c r="H36" s="133">
        <v>12.2357</v>
      </c>
      <c r="I36" s="50"/>
      <c r="J36" s="51"/>
      <c r="K36" s="136">
        <v>4.6679000000000004</v>
      </c>
    </row>
    <row r="37" spans="1:11" ht="15.75" thickBot="1" x14ac:dyDescent="0.3">
      <c r="A37" s="52">
        <f t="shared" si="0"/>
        <v>41305</v>
      </c>
      <c r="B37" s="73"/>
      <c r="C37" s="74"/>
      <c r="D37" s="74"/>
      <c r="E37" s="74"/>
      <c r="F37" s="75"/>
      <c r="G37" s="130">
        <v>271.28489999999999</v>
      </c>
      <c r="H37" s="134">
        <v>11.572699999999999</v>
      </c>
      <c r="I37" s="73"/>
      <c r="J37" s="75"/>
      <c r="K37" s="137">
        <v>4.5967000000000002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277.31060000000002</v>
      </c>
      <c r="H39" s="57">
        <f>+MAX(H7:H37)</f>
        <v>30.793399999999998</v>
      </c>
      <c r="I39" s="57"/>
      <c r="J39" s="57"/>
      <c r="K39" s="57">
        <f>+MAX(K7:K37)</f>
        <v>5.7823000000000002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63"/>
      <c r="C41" s="164"/>
      <c r="D41" s="164"/>
      <c r="E41" s="164"/>
      <c r="F41" s="164"/>
      <c r="G41" s="164"/>
      <c r="H41" s="164"/>
      <c r="I41" s="164"/>
      <c r="J41" s="164"/>
      <c r="K41" s="165"/>
    </row>
    <row r="42" spans="1:11" x14ac:dyDescent="0.25">
      <c r="A42" s="15"/>
      <c r="B42" s="166"/>
      <c r="C42" s="167"/>
      <c r="D42" s="167"/>
      <c r="E42" s="167"/>
      <c r="F42" s="167"/>
      <c r="G42" s="167"/>
      <c r="H42" s="167"/>
      <c r="I42" s="167"/>
      <c r="J42" s="167"/>
      <c r="K42" s="168"/>
    </row>
    <row r="43" spans="1:11" x14ac:dyDescent="0.25">
      <c r="A43" s="15"/>
      <c r="B43" s="166"/>
      <c r="C43" s="167"/>
      <c r="D43" s="167"/>
      <c r="E43" s="167"/>
      <c r="F43" s="167"/>
      <c r="G43" s="167"/>
      <c r="H43" s="167"/>
      <c r="I43" s="167"/>
      <c r="J43" s="167"/>
      <c r="K43" s="168"/>
    </row>
    <row r="44" spans="1:11" x14ac:dyDescent="0.25">
      <c r="A44" s="15"/>
      <c r="B44" s="166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1" x14ac:dyDescent="0.25">
      <c r="A45" s="15"/>
      <c r="B45" s="169"/>
      <c r="C45" s="170"/>
      <c r="D45" s="170"/>
      <c r="E45" s="170"/>
      <c r="F45" s="170"/>
      <c r="G45" s="170"/>
      <c r="H45" s="170"/>
      <c r="I45" s="170"/>
      <c r="J45" s="170"/>
      <c r="K45" s="171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6" zoomScale="60" zoomScaleNormal="100" workbookViewId="0">
      <selection activeCell="M23" sqref="M23"/>
    </sheetView>
  </sheetViews>
  <sheetFormatPr baseColWidth="10" defaultRowHeight="15" x14ac:dyDescent="0.25"/>
  <sheetData>
    <row r="1" spans="1:14" ht="32.25" customHeight="1" x14ac:dyDescent="0.25">
      <c r="A1" s="185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4" x14ac:dyDescent="0.25">
      <c r="A2" s="161" t="s">
        <v>1</v>
      </c>
      <c r="B2" s="175"/>
      <c r="C2" s="162" t="s">
        <v>27</v>
      </c>
      <c r="D2" s="162"/>
      <c r="E2" s="162"/>
      <c r="F2" s="162"/>
      <c r="G2" s="162"/>
      <c r="H2" s="162"/>
      <c r="I2" s="162"/>
      <c r="J2" s="162"/>
      <c r="K2" s="162"/>
    </row>
    <row r="3" spans="1:14" x14ac:dyDescent="0.25">
      <c r="A3" s="161" t="s">
        <v>2</v>
      </c>
      <c r="B3" s="175"/>
      <c r="C3" s="162" t="s">
        <v>26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3</v>
      </c>
      <c r="B4" s="161"/>
      <c r="C4" s="162" t="s">
        <v>4</v>
      </c>
      <c r="D4" s="162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41275</v>
      </c>
      <c r="B7" s="46"/>
      <c r="C7" s="47"/>
      <c r="D7" s="47"/>
      <c r="E7" s="47"/>
      <c r="F7" s="48"/>
      <c r="G7" s="143">
        <v>252.82069999999999</v>
      </c>
      <c r="H7" s="144">
        <v>4.7777000000000003</v>
      </c>
      <c r="I7" s="46"/>
      <c r="J7" s="48"/>
      <c r="K7" s="138">
        <v>0</v>
      </c>
    </row>
    <row r="8" spans="1:14" x14ac:dyDescent="0.25">
      <c r="A8" s="49">
        <f>+A7+1</f>
        <v>41276</v>
      </c>
      <c r="B8" s="50"/>
      <c r="C8" s="41"/>
      <c r="D8" s="41"/>
      <c r="E8" s="41"/>
      <c r="F8" s="51"/>
      <c r="G8" s="141">
        <v>256.47109999999998</v>
      </c>
      <c r="H8" s="145">
        <v>4.3098000000000001</v>
      </c>
      <c r="I8" s="50"/>
      <c r="J8" s="51"/>
      <c r="K8" s="139">
        <v>0</v>
      </c>
    </row>
    <row r="9" spans="1:14" x14ac:dyDescent="0.25">
      <c r="A9" s="49">
        <f>+A8+1</f>
        <v>41277</v>
      </c>
      <c r="B9" s="50"/>
      <c r="C9" s="41"/>
      <c r="D9" s="41"/>
      <c r="E9" s="41"/>
      <c r="F9" s="51"/>
      <c r="G9" s="141">
        <v>264.536</v>
      </c>
      <c r="H9" s="145">
        <v>4.9889000000000001</v>
      </c>
      <c r="I9" s="50"/>
      <c r="J9" s="51"/>
      <c r="K9" s="139">
        <v>0</v>
      </c>
    </row>
    <row r="10" spans="1:14" x14ac:dyDescent="0.25">
      <c r="A10" s="49">
        <f t="shared" ref="A10:A37" si="0">+A9+1</f>
        <v>41278</v>
      </c>
      <c r="B10" s="50"/>
      <c r="C10" s="41"/>
      <c r="D10" s="41"/>
      <c r="E10" s="41"/>
      <c r="F10" s="51"/>
      <c r="G10" s="141">
        <v>263.2398</v>
      </c>
      <c r="H10" s="145">
        <v>6.6733000000000002</v>
      </c>
      <c r="I10" s="50"/>
      <c r="J10" s="51"/>
      <c r="K10" s="139">
        <v>0</v>
      </c>
    </row>
    <row r="11" spans="1:14" x14ac:dyDescent="0.25">
      <c r="A11" s="49">
        <f t="shared" si="0"/>
        <v>41279</v>
      </c>
      <c r="B11" s="50"/>
      <c r="C11" s="41"/>
      <c r="D11" s="41"/>
      <c r="E11" s="41"/>
      <c r="F11" s="51"/>
      <c r="G11" s="141">
        <v>263.39870000000002</v>
      </c>
      <c r="H11" s="145">
        <v>6.1035000000000004</v>
      </c>
      <c r="I11" s="50"/>
      <c r="J11" s="51"/>
      <c r="K11" s="139">
        <v>0</v>
      </c>
    </row>
    <row r="12" spans="1:14" x14ac:dyDescent="0.25">
      <c r="A12" s="49">
        <f t="shared" si="0"/>
        <v>41280</v>
      </c>
      <c r="B12" s="50"/>
      <c r="C12" s="41"/>
      <c r="D12" s="41"/>
      <c r="E12" s="41"/>
      <c r="F12" s="51"/>
      <c r="G12" s="141">
        <v>263.53449999999998</v>
      </c>
      <c r="H12" s="145">
        <v>6.6315</v>
      </c>
      <c r="I12" s="50"/>
      <c r="J12" s="51"/>
      <c r="K12" s="139">
        <v>0</v>
      </c>
    </row>
    <row r="13" spans="1:14" x14ac:dyDescent="0.25">
      <c r="A13" s="49">
        <f t="shared" si="0"/>
        <v>41281</v>
      </c>
      <c r="B13" s="50"/>
      <c r="C13" s="41"/>
      <c r="D13" s="41"/>
      <c r="E13" s="41"/>
      <c r="F13" s="51"/>
      <c r="G13" s="141">
        <v>260.79840000000002</v>
      </c>
      <c r="H13" s="145">
        <v>6.4848999999999997</v>
      </c>
      <c r="I13" s="50"/>
      <c r="J13" s="51"/>
      <c r="K13" s="139">
        <v>0</v>
      </c>
    </row>
    <row r="14" spans="1:14" x14ac:dyDescent="0.25">
      <c r="A14" s="49">
        <f t="shared" si="0"/>
        <v>41282</v>
      </c>
      <c r="B14" s="50"/>
      <c r="C14" s="41"/>
      <c r="D14" s="41"/>
      <c r="E14" s="41"/>
      <c r="F14" s="51"/>
      <c r="G14" s="141">
        <v>266.05020000000002</v>
      </c>
      <c r="H14" s="145">
        <v>9.0317000000000007</v>
      </c>
      <c r="I14" s="50"/>
      <c r="J14" s="51"/>
      <c r="K14" s="139">
        <v>0</v>
      </c>
    </row>
    <row r="15" spans="1:14" x14ac:dyDescent="0.25">
      <c r="A15" s="49">
        <f t="shared" si="0"/>
        <v>41283</v>
      </c>
      <c r="B15" s="50"/>
      <c r="C15" s="41"/>
      <c r="D15" s="41"/>
      <c r="E15" s="41"/>
      <c r="F15" s="51"/>
      <c r="G15" s="141">
        <v>265.43259999999998</v>
      </c>
      <c r="H15" s="145">
        <v>7.5174000000000003</v>
      </c>
      <c r="I15" s="50"/>
      <c r="J15" s="51"/>
      <c r="K15" s="139">
        <v>0</v>
      </c>
    </row>
    <row r="16" spans="1:14" x14ac:dyDescent="0.25">
      <c r="A16" s="49">
        <f t="shared" si="0"/>
        <v>41284</v>
      </c>
      <c r="B16" s="50"/>
      <c r="C16" s="41"/>
      <c r="D16" s="41"/>
      <c r="E16" s="41"/>
      <c r="F16" s="51"/>
      <c r="G16" s="141">
        <v>201.3306</v>
      </c>
      <c r="H16" s="145">
        <v>5.5719000000000003</v>
      </c>
      <c r="I16" s="50"/>
      <c r="J16" s="51"/>
      <c r="K16" s="139">
        <v>0</v>
      </c>
    </row>
    <row r="17" spans="1:11" x14ac:dyDescent="0.25">
      <c r="A17" s="49">
        <f t="shared" si="0"/>
        <v>41285</v>
      </c>
      <c r="B17" s="50"/>
      <c r="C17" s="41"/>
      <c r="D17" s="41"/>
      <c r="E17" s="41"/>
      <c r="F17" s="51"/>
      <c r="G17" s="141">
        <v>264.17939999999999</v>
      </c>
      <c r="H17" s="145">
        <v>7.6273999999999997</v>
      </c>
      <c r="I17" s="50"/>
      <c r="J17" s="51"/>
      <c r="K17" s="139">
        <v>0</v>
      </c>
    </row>
    <row r="18" spans="1:11" x14ac:dyDescent="0.25">
      <c r="A18" s="49">
        <f t="shared" si="0"/>
        <v>41286</v>
      </c>
      <c r="B18" s="50"/>
      <c r="C18" s="41"/>
      <c r="D18" s="41"/>
      <c r="E18" s="41"/>
      <c r="F18" s="51"/>
      <c r="G18" s="141">
        <v>265.80950000000001</v>
      </c>
      <c r="H18" s="145">
        <v>12.3405</v>
      </c>
      <c r="I18" s="50"/>
      <c r="J18" s="51"/>
      <c r="K18" s="139">
        <v>0</v>
      </c>
    </row>
    <row r="19" spans="1:11" x14ac:dyDescent="0.25">
      <c r="A19" s="49">
        <f t="shared" si="0"/>
        <v>41287</v>
      </c>
      <c r="B19" s="50"/>
      <c r="C19" s="41"/>
      <c r="D19" s="41"/>
      <c r="E19" s="41"/>
      <c r="F19" s="51"/>
      <c r="G19" s="141">
        <v>264.5856</v>
      </c>
      <c r="H19" s="145">
        <v>5.8513000000000002</v>
      </c>
      <c r="I19" s="50"/>
      <c r="J19" s="51"/>
      <c r="K19" s="139">
        <v>0</v>
      </c>
    </row>
    <row r="20" spans="1:11" x14ac:dyDescent="0.25">
      <c r="A20" s="49">
        <f t="shared" si="0"/>
        <v>41288</v>
      </c>
      <c r="B20" s="50"/>
      <c r="C20" s="41"/>
      <c r="D20" s="41"/>
      <c r="E20" s="41"/>
      <c r="F20" s="51"/>
      <c r="G20" s="141">
        <v>266.94970000000001</v>
      </c>
      <c r="H20" s="145">
        <v>4.9705000000000004</v>
      </c>
      <c r="I20" s="50"/>
      <c r="J20" s="51"/>
      <c r="K20" s="139">
        <v>0</v>
      </c>
    </row>
    <row r="21" spans="1:11" x14ac:dyDescent="0.25">
      <c r="A21" s="49">
        <f t="shared" si="0"/>
        <v>41289</v>
      </c>
      <c r="B21" s="50"/>
      <c r="C21" s="41"/>
      <c r="D21" s="41"/>
      <c r="E21" s="41"/>
      <c r="F21" s="51"/>
      <c r="G21" s="141">
        <v>201.3306</v>
      </c>
      <c r="H21" s="145">
        <v>3.4876999999999998</v>
      </c>
      <c r="I21" s="50"/>
      <c r="J21" s="51"/>
      <c r="K21" s="139">
        <v>0</v>
      </c>
    </row>
    <row r="22" spans="1:11" x14ac:dyDescent="0.25">
      <c r="A22" s="49">
        <f t="shared" si="0"/>
        <v>41290</v>
      </c>
      <c r="B22" s="50"/>
      <c r="C22" s="41"/>
      <c r="D22" s="41"/>
      <c r="E22" s="41"/>
      <c r="F22" s="51"/>
      <c r="G22" s="141">
        <v>267.64980000000003</v>
      </c>
      <c r="H22" s="145">
        <v>3.3367</v>
      </c>
      <c r="I22" s="50"/>
      <c r="J22" s="51"/>
      <c r="K22" s="139">
        <v>0</v>
      </c>
    </row>
    <row r="23" spans="1:11" x14ac:dyDescent="0.25">
      <c r="A23" s="49">
        <f t="shared" si="0"/>
        <v>41291</v>
      </c>
      <c r="B23" s="50"/>
      <c r="C23" s="41"/>
      <c r="D23" s="41"/>
      <c r="E23" s="41"/>
      <c r="F23" s="51"/>
      <c r="G23" s="141">
        <v>260.95690000000002</v>
      </c>
      <c r="H23" s="145">
        <v>3.7862</v>
      </c>
      <c r="I23" s="50"/>
      <c r="J23" s="51"/>
      <c r="K23" s="139">
        <v>0</v>
      </c>
    </row>
    <row r="24" spans="1:11" x14ac:dyDescent="0.25">
      <c r="A24" s="49">
        <f t="shared" si="0"/>
        <v>41292</v>
      </c>
      <c r="B24" s="50"/>
      <c r="C24" s="41"/>
      <c r="D24" s="41"/>
      <c r="E24" s="41"/>
      <c r="F24" s="51"/>
      <c r="G24" s="141">
        <v>267.34500000000003</v>
      </c>
      <c r="H24" s="145">
        <v>3.1482000000000001</v>
      </c>
      <c r="I24" s="50"/>
      <c r="J24" s="51"/>
      <c r="K24" s="139">
        <v>0</v>
      </c>
    </row>
    <row r="25" spans="1:11" x14ac:dyDescent="0.25">
      <c r="A25" s="49">
        <f t="shared" si="0"/>
        <v>41293</v>
      </c>
      <c r="B25" s="50"/>
      <c r="C25" s="41"/>
      <c r="D25" s="41"/>
      <c r="E25" s="41"/>
      <c r="F25" s="51"/>
      <c r="G25" s="141">
        <v>266.81240000000003</v>
      </c>
      <c r="H25" s="145">
        <v>5.3510999999999997</v>
      </c>
      <c r="I25" s="50"/>
      <c r="J25" s="51"/>
      <c r="K25" s="139">
        <v>0</v>
      </c>
    </row>
    <row r="26" spans="1:11" x14ac:dyDescent="0.25">
      <c r="A26" s="49">
        <f t="shared" si="0"/>
        <v>41294</v>
      </c>
      <c r="B26" s="50"/>
      <c r="C26" s="41"/>
      <c r="D26" s="41"/>
      <c r="E26" s="41"/>
      <c r="F26" s="51"/>
      <c r="G26" s="141">
        <v>257.3886</v>
      </c>
      <c r="H26" s="145">
        <v>8.3988999999999994</v>
      </c>
      <c r="I26" s="50"/>
      <c r="J26" s="51"/>
      <c r="K26" s="139">
        <v>0</v>
      </c>
    </row>
    <row r="27" spans="1:11" x14ac:dyDescent="0.25">
      <c r="A27" s="49">
        <f t="shared" si="0"/>
        <v>41295</v>
      </c>
      <c r="B27" s="50"/>
      <c r="C27" s="41"/>
      <c r="D27" s="41"/>
      <c r="E27" s="41"/>
      <c r="F27" s="51"/>
      <c r="G27" s="141">
        <v>262.70530000000002</v>
      </c>
      <c r="H27" s="145">
        <v>7.4668000000000001</v>
      </c>
      <c r="I27" s="50"/>
      <c r="J27" s="51"/>
      <c r="K27" s="139">
        <v>0</v>
      </c>
    </row>
    <row r="28" spans="1:11" x14ac:dyDescent="0.25">
      <c r="A28" s="49">
        <f t="shared" si="0"/>
        <v>41296</v>
      </c>
      <c r="B28" s="50"/>
      <c r="C28" s="41"/>
      <c r="D28" s="41"/>
      <c r="E28" s="41"/>
      <c r="F28" s="51"/>
      <c r="G28" s="141">
        <v>264.87060000000002</v>
      </c>
      <c r="H28" s="145">
        <v>8.7751000000000001</v>
      </c>
      <c r="I28" s="50"/>
      <c r="J28" s="51"/>
      <c r="K28" s="139">
        <v>0</v>
      </c>
    </row>
    <row r="29" spans="1:11" x14ac:dyDescent="0.25">
      <c r="A29" s="49">
        <f t="shared" si="0"/>
        <v>41297</v>
      </c>
      <c r="B29" s="50"/>
      <c r="C29" s="41"/>
      <c r="D29" s="41"/>
      <c r="E29" s="41"/>
      <c r="F29" s="51"/>
      <c r="G29" s="141">
        <v>268.68049999999999</v>
      </c>
      <c r="H29" s="145">
        <v>7.6919000000000004</v>
      </c>
      <c r="I29" s="50"/>
      <c r="J29" s="51"/>
      <c r="K29" s="139">
        <v>0</v>
      </c>
    </row>
    <row r="30" spans="1:11" x14ac:dyDescent="0.25">
      <c r="A30" s="49">
        <f t="shared" si="0"/>
        <v>41298</v>
      </c>
      <c r="B30" s="50"/>
      <c r="C30" s="41"/>
      <c r="D30" s="41"/>
      <c r="E30" s="41"/>
      <c r="F30" s="51"/>
      <c r="G30" s="141">
        <v>267.0335</v>
      </c>
      <c r="H30" s="145">
        <v>8.3483000000000001</v>
      </c>
      <c r="I30" s="50"/>
      <c r="J30" s="51"/>
      <c r="K30" s="139">
        <v>2.1223000000000001</v>
      </c>
    </row>
    <row r="31" spans="1:11" x14ac:dyDescent="0.25">
      <c r="A31" s="49">
        <f t="shared" si="0"/>
        <v>41299</v>
      </c>
      <c r="B31" s="50"/>
      <c r="C31" s="41"/>
      <c r="D31" s="41"/>
      <c r="E31" s="41"/>
      <c r="F31" s="51"/>
      <c r="G31" s="141">
        <v>263.86959999999999</v>
      </c>
      <c r="H31" s="145">
        <v>7.7740999999999998</v>
      </c>
      <c r="I31" s="50"/>
      <c r="J31" s="51"/>
      <c r="K31" s="139">
        <v>2.6414</v>
      </c>
    </row>
    <row r="32" spans="1:11" x14ac:dyDescent="0.25">
      <c r="A32" s="49">
        <f t="shared" si="0"/>
        <v>41300</v>
      </c>
      <c r="B32" s="50"/>
      <c r="C32" s="41"/>
      <c r="D32" s="41"/>
      <c r="E32" s="41"/>
      <c r="F32" s="51"/>
      <c r="G32" s="141">
        <v>265.8227</v>
      </c>
      <c r="H32" s="145">
        <v>9.0867000000000004</v>
      </c>
      <c r="I32" s="50"/>
      <c r="J32" s="51"/>
      <c r="K32" s="139">
        <v>2.3218999999999999</v>
      </c>
    </row>
    <row r="33" spans="1:11" x14ac:dyDescent="0.25">
      <c r="A33" s="49">
        <f t="shared" si="0"/>
        <v>41301</v>
      </c>
      <c r="B33" s="50"/>
      <c r="C33" s="41"/>
      <c r="D33" s="41"/>
      <c r="E33" s="41"/>
      <c r="F33" s="51"/>
      <c r="G33" s="141">
        <v>195.86080000000001</v>
      </c>
      <c r="H33" s="145">
        <v>7.5951000000000004</v>
      </c>
      <c r="I33" s="50"/>
      <c r="J33" s="51"/>
      <c r="K33" s="139">
        <v>2.9079000000000002</v>
      </c>
    </row>
    <row r="34" spans="1:11" x14ac:dyDescent="0.25">
      <c r="A34" s="49">
        <f t="shared" si="0"/>
        <v>41302</v>
      </c>
      <c r="B34" s="50"/>
      <c r="C34" s="41"/>
      <c r="D34" s="41"/>
      <c r="E34" s="41"/>
      <c r="F34" s="51"/>
      <c r="G34" s="141">
        <v>195.00450000000001</v>
      </c>
      <c r="H34" s="145">
        <v>8.4765999999999995</v>
      </c>
      <c r="I34" s="50"/>
      <c r="J34" s="51"/>
      <c r="K34" s="139">
        <v>3.2707000000000002</v>
      </c>
    </row>
    <row r="35" spans="1:11" x14ac:dyDescent="0.25">
      <c r="A35" s="49">
        <f t="shared" si="0"/>
        <v>41303</v>
      </c>
      <c r="B35" s="50"/>
      <c r="C35" s="41"/>
      <c r="D35" s="41"/>
      <c r="E35" s="41"/>
      <c r="F35" s="51"/>
      <c r="G35" s="141">
        <v>268.1694</v>
      </c>
      <c r="H35" s="145">
        <v>7.8480999999999996</v>
      </c>
      <c r="I35" s="50"/>
      <c r="J35" s="51"/>
      <c r="K35" s="139">
        <v>2.6637</v>
      </c>
    </row>
    <row r="36" spans="1:11" x14ac:dyDescent="0.25">
      <c r="A36" s="49">
        <f t="shared" si="0"/>
        <v>41304</v>
      </c>
      <c r="B36" s="50"/>
      <c r="C36" s="41"/>
      <c r="D36" s="41"/>
      <c r="E36" s="41"/>
      <c r="F36" s="51"/>
      <c r="G36" s="141">
        <v>262.26760000000002</v>
      </c>
      <c r="H36" s="145">
        <v>6.2596999999999996</v>
      </c>
      <c r="I36" s="50"/>
      <c r="J36" s="51"/>
      <c r="K36" s="139">
        <v>2.7334999999999998</v>
      </c>
    </row>
    <row r="37" spans="1:11" ht="15.75" thickBot="1" x14ac:dyDescent="0.3">
      <c r="A37" s="52">
        <f t="shared" si="0"/>
        <v>41305</v>
      </c>
      <c r="B37" s="73"/>
      <c r="C37" s="74"/>
      <c r="D37" s="74"/>
      <c r="E37" s="74"/>
      <c r="F37" s="75"/>
      <c r="G37" s="142">
        <v>266.3193</v>
      </c>
      <c r="H37" s="146">
        <v>4.3186</v>
      </c>
      <c r="I37" s="73"/>
      <c r="J37" s="75"/>
      <c r="K37" s="140">
        <v>2.2814000000000001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195.00450000000001</v>
      </c>
      <c r="H39" s="57">
        <f>+MIN(H7:H37)</f>
        <v>3.1482000000000001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176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x14ac:dyDescent="0.25">
      <c r="A42" s="15"/>
      <c r="B42" s="179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x14ac:dyDescent="0.25">
      <c r="A43" s="15"/>
      <c r="B43" s="179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x14ac:dyDescent="0.25">
      <c r="A44" s="15"/>
      <c r="B44" s="179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x14ac:dyDescent="0.25">
      <c r="A45" s="15"/>
      <c r="B45" s="182"/>
      <c r="C45" s="183"/>
      <c r="D45" s="183"/>
      <c r="E45" s="183"/>
      <c r="F45" s="183"/>
      <c r="G45" s="183"/>
      <c r="H45" s="183"/>
      <c r="I45" s="183"/>
      <c r="J45" s="183"/>
      <c r="K45" s="18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2012-11-08T00:37:16Z</cp:lastPrinted>
  <dcterms:created xsi:type="dcterms:W3CDTF">2012-06-19T15:23:28Z</dcterms:created>
  <dcterms:modified xsi:type="dcterms:W3CDTF">2015-06-11T22:54:38Z</dcterms:modified>
</cp:coreProperties>
</file>