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3\"/>
    </mc:Choice>
  </mc:AlternateContent>
  <bookViews>
    <workbookView xWindow="10215" yWindow="105" windowWidth="10305" windowHeight="7980" tabRatio="900" firstSheet="1" activeTab="5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Criogénica'!$A$1:$O$53</definedName>
    <definedName name="_xlnm.Print_Area" localSheetId="3">'Caracol Reynosa Arguelles'!$A$1:$O$53</definedName>
    <definedName name="_xlnm.Print_Area" localSheetId="6">'Los Indios'!$A$1:$O$53</definedName>
    <definedName name="_xlnm.Print_Area" localSheetId="1">'Máximos Car Crio'!$A$1:$L$47</definedName>
    <definedName name="_xlnm.Print_Area" localSheetId="4">'Máximos Car Rey'!$A$1:$L$48</definedName>
    <definedName name="_xlnm.Print_Area" localSheetId="7">'Máximos LI'!$A$1:$L$48</definedName>
    <definedName name="_xlnm.Print_Area" localSheetId="2">'Mínimos Car Crio'!$A$1:$L$48</definedName>
    <definedName name="_xlnm.Print_Area" localSheetId="5">'Mínimos Car Rey'!$A$1:$L$48</definedName>
    <definedName name="_xlnm.Print_Area" localSheetId="8">'Mínimos LI'!$A$1:$L$48</definedName>
    <definedName name="as">#REF!</definedName>
    <definedName name="ass">#REF!</definedName>
    <definedName name="regiones">[1]Promedios!$Q$4:$Q$5</definedName>
    <definedName name="ss">#REF!</definedName>
  </definedNames>
  <calcPr calcId="152511" iterate="1"/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8" i="11" l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M41" i="1" l="1"/>
  <c r="N41" i="1"/>
  <c r="M42" i="1"/>
  <c r="N42" i="1"/>
  <c r="M43" i="1"/>
  <c r="N43" i="1"/>
  <c r="M44" i="1"/>
  <c r="N44" i="1"/>
  <c r="A10" i="4" l="1"/>
  <c r="A10" i="5" s="1"/>
  <c r="A11" i="4"/>
  <c r="A11" i="5" s="1"/>
  <c r="A12" i="4"/>
  <c r="A12" i="5" s="1"/>
  <c r="A13" i="4"/>
  <c r="A13" i="5" s="1"/>
  <c r="A14" i="4"/>
  <c r="A14" i="5" s="1"/>
  <c r="A15" i="4"/>
  <c r="A15" i="5" s="1"/>
  <c r="A16" i="4"/>
  <c r="A16" i="5" s="1"/>
  <c r="A17" i="4"/>
  <c r="A17" i="5" s="1"/>
  <c r="A18" i="4"/>
  <c r="A18" i="5" s="1"/>
  <c r="A19" i="4"/>
  <c r="A19" i="5" s="1"/>
  <c r="A20" i="4"/>
  <c r="A20" i="5" s="1"/>
  <c r="A21" i="4"/>
  <c r="A21" i="5" s="1"/>
  <c r="A22" i="4"/>
  <c r="A23" i="4"/>
  <c r="A23" i="5" s="1"/>
  <c r="A24" i="4"/>
  <c r="A24" i="5" s="1"/>
  <c r="A25" i="4"/>
  <c r="A25" i="5" s="1"/>
  <c r="A26" i="4"/>
  <c r="A26" i="5" s="1"/>
  <c r="A27" i="4"/>
  <c r="A27" i="5" s="1"/>
  <c r="A28" i="4"/>
  <c r="A28" i="5" s="1"/>
  <c r="A29" i="4"/>
  <c r="A29" i="5" s="1"/>
  <c r="A30" i="4"/>
  <c r="A30" i="5" s="1"/>
  <c r="A31" i="4"/>
  <c r="A31" i="5" s="1"/>
  <c r="A32" i="4"/>
  <c r="A32" i="5" s="1"/>
  <c r="A33" i="4"/>
  <c r="A33" i="5" s="1"/>
  <c r="A34" i="4"/>
  <c r="A34" i="5" s="1"/>
  <c r="A35" i="4"/>
  <c r="A35" i="5" s="1"/>
  <c r="A36" i="4"/>
  <c r="A36" i="5" s="1"/>
  <c r="A37" i="4"/>
  <c r="A37" i="5" s="1"/>
  <c r="A38" i="4"/>
  <c r="A38" i="5" s="1"/>
  <c r="A22" i="5"/>
  <c r="A9" i="4"/>
  <c r="A9" i="5" s="1"/>
  <c r="H39" i="6"/>
  <c r="H39" i="7" l="1"/>
  <c r="H39" i="11" l="1"/>
  <c r="G39" i="11"/>
  <c r="K39" i="11"/>
  <c r="K39" i="10"/>
  <c r="H39" i="10"/>
  <c r="G39" i="10"/>
  <c r="K39" i="9" l="1"/>
  <c r="H39" i="9"/>
  <c r="G39" i="9"/>
  <c r="K39" i="7"/>
  <c r="G39" i="7"/>
  <c r="K39" i="6"/>
  <c r="G39" i="6"/>
  <c r="K39" i="8"/>
  <c r="H39" i="8"/>
  <c r="G39" i="8"/>
  <c r="A8" i="4" l="1"/>
  <c r="A8" i="5" s="1"/>
  <c r="N44" i="5"/>
  <c r="M44" i="5"/>
  <c r="N43" i="5"/>
  <c r="M43" i="5"/>
  <c r="N42" i="5"/>
  <c r="M42" i="5"/>
  <c r="N41" i="5"/>
  <c r="M41" i="5"/>
  <c r="N44" i="4"/>
  <c r="M44" i="4"/>
  <c r="N43" i="4"/>
  <c r="M43" i="4"/>
  <c r="N42" i="4"/>
  <c r="M42" i="4"/>
  <c r="N41" i="4"/>
  <c r="M41" i="4"/>
  <c r="G44" i="5" l="1"/>
  <c r="K44" i="5"/>
  <c r="J44" i="5"/>
  <c r="I44" i="5"/>
  <c r="H44" i="5"/>
  <c r="F44" i="5"/>
  <c r="E44" i="5"/>
  <c r="D44" i="5"/>
  <c r="C44" i="5"/>
  <c r="B44" i="5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G41" i="5" l="1"/>
  <c r="G42" i="5"/>
  <c r="G43" i="5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<sst xmlns="http://schemas.openxmlformats.org/spreadsheetml/2006/main" count="198" uniqueCount="30">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</sst>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0" applyNumberFormat="0" applyAlignment="0" applyProtection="0"/>
    <xf numFmtId="0" fontId="17" fillId="27" borderId="51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2" applyNumberFormat="0" applyFill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50" applyNumberFormat="0" applyAlignment="0" applyProtection="0"/>
    <xf numFmtId="0" fontId="24" fillId="0" borderId="55" applyNumberFormat="0" applyFill="0" applyAlignment="0" applyProtection="0"/>
    <xf numFmtId="0" fontId="25" fillId="28" borderId="0" applyNumberFormat="0" applyBorder="0" applyAlignment="0" applyProtection="0"/>
    <xf numFmtId="0" fontId="13" fillId="29" borderId="56" applyNumberFormat="0" applyFont="0" applyAlignment="0" applyProtection="0"/>
    <xf numFmtId="0" fontId="26" fillId="26" borderId="57" applyNumberFormat="0" applyAlignment="0" applyProtection="0"/>
    <xf numFmtId="0" fontId="27" fillId="0" borderId="0" applyNumberFormat="0" applyFill="0" applyBorder="0" applyAlignment="0" applyProtection="0"/>
    <xf numFmtId="0" fontId="28" fillId="0" borderId="58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1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2" xfId="0" applyFont="1" applyFill="1" applyBorder="1"/>
    <xf numFmtId="165" fontId="10" fillId="0" borderId="7" xfId="0" applyNumberFormat="1" applyFont="1" applyBorder="1" applyProtection="1">
      <protection locked="0"/>
    </xf>
    <xf numFmtId="0" fontId="5" fillId="0" borderId="13" xfId="0" applyFont="1" applyFill="1" applyBorder="1"/>
    <xf numFmtId="165" fontId="10" fillId="0" borderId="5" xfId="0" applyNumberFormat="1" applyFont="1" applyBorder="1" applyProtection="1">
      <protection locked="0"/>
    </xf>
    <xf numFmtId="0" fontId="5" fillId="0" borderId="14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5" xfId="0" applyNumberFormat="1" applyFont="1" applyBorder="1" applyProtection="1">
      <protection locked="0"/>
    </xf>
    <xf numFmtId="0" fontId="0" fillId="0" borderId="17" xfId="0" applyBorder="1" applyProtection="1"/>
    <xf numFmtId="0" fontId="0" fillId="0" borderId="17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26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10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4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33" xfId="0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9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4" fontId="9" fillId="0" borderId="44" xfId="0" applyNumberFormat="1" applyFont="1" applyFill="1" applyBorder="1" applyAlignment="1" applyProtection="1">
      <alignment horizontal="left"/>
      <protection locked="0"/>
    </xf>
    <xf numFmtId="165" fontId="10" fillId="5" borderId="45" xfId="1" applyNumberFormat="1" applyFont="1" applyFill="1" applyBorder="1" applyAlignment="1" applyProtection="1">
      <alignment horizontal="center" vertical="center"/>
      <protection locked="0"/>
    </xf>
    <xf numFmtId="165" fontId="10" fillId="5" borderId="46" xfId="1" applyNumberFormat="1" applyFont="1" applyFill="1" applyBorder="1" applyAlignment="1" applyProtection="1">
      <alignment horizontal="center" vertical="center"/>
      <protection locked="0"/>
    </xf>
    <xf numFmtId="165" fontId="10" fillId="5" borderId="47" xfId="1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/>
    <xf numFmtId="165" fontId="10" fillId="0" borderId="35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0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 wrapText="1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6" fillId="6" borderId="22" xfId="0" applyFont="1" applyFill="1" applyBorder="1" applyAlignment="1" applyProtection="1">
      <alignment horizontal="justify" vertical="top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6" fillId="7" borderId="22" xfId="0" applyFont="1" applyFill="1" applyBorder="1" applyAlignment="1" applyProtection="1">
      <alignment horizontal="justify" vertical="top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</cellXfs>
  <cellStyles count="54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Millares 2 2" xfId="47"/>
    <cellStyle name="Millares 3" xfId="49"/>
    <cellStyle name="Millares 3 2" xfId="53"/>
    <cellStyle name="Millares 4" xfId="51"/>
    <cellStyle name="Neutral 2" xfId="40"/>
    <cellStyle name="Normal" xfId="0" builtinId="0"/>
    <cellStyle name="Normal 2" xfId="3"/>
    <cellStyle name="Normal 2 2" xfId="46"/>
    <cellStyle name="Normal 3" xfId="48"/>
    <cellStyle name="Normal 3 2" xfId="52"/>
    <cellStyle name="Normal 4" xfId="50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7" zoomScale="60" zoomScaleNormal="100" workbookViewId="0">
      <selection activeCell="D20" sqref="D20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43" t="s">
        <v>1</v>
      </c>
      <c r="B3" s="143"/>
      <c r="C3" s="145" t="s">
        <v>27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x14ac:dyDescent="0.25">
      <c r="A4" s="144" t="s">
        <v>2</v>
      </c>
      <c r="B4" s="143"/>
      <c r="C4" s="145" t="s">
        <v>24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x14ac:dyDescent="0.25">
      <c r="A5" s="144" t="s">
        <v>3</v>
      </c>
      <c r="B5" s="144"/>
      <c r="C5" s="145" t="s">
        <v>4</v>
      </c>
      <c r="D5" s="145"/>
      <c r="E5" s="34"/>
      <c r="F5" s="34"/>
      <c r="G5" s="34"/>
      <c r="H5" s="34"/>
      <c r="I5" s="34"/>
      <c r="J5" s="34"/>
      <c r="K5" s="34"/>
      <c r="L5" s="34"/>
      <c r="M5" s="35"/>
      <c r="N5" s="35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76" t="s">
        <v>16</v>
      </c>
      <c r="N7" s="77" t="s">
        <v>17</v>
      </c>
    </row>
    <row r="8" spans="1:14" x14ac:dyDescent="0.25">
      <c r="A8" s="37">
        <v>41395</v>
      </c>
      <c r="B8" s="65">
        <v>93.506600000000006</v>
      </c>
      <c r="C8" s="70">
        <v>1.0878000000000001</v>
      </c>
      <c r="D8" s="70">
        <v>0.22969999999999999</v>
      </c>
      <c r="E8" s="70">
        <v>1.3174999999999999</v>
      </c>
      <c r="F8" s="70">
        <v>5.1710000000000003</v>
      </c>
      <c r="G8" s="85">
        <v>203.78729999999999</v>
      </c>
      <c r="H8" s="85">
        <v>4.0244999999999997</v>
      </c>
      <c r="I8" s="70">
        <v>38.755099999999999</v>
      </c>
      <c r="J8" s="70">
        <v>50.390300000000003</v>
      </c>
      <c r="K8" s="87">
        <v>0</v>
      </c>
      <c r="L8" s="21"/>
      <c r="M8" s="41"/>
      <c r="N8" s="41"/>
    </row>
    <row r="9" spans="1:14" x14ac:dyDescent="0.25">
      <c r="A9" s="37">
        <f>+A8+1</f>
        <v>41396</v>
      </c>
      <c r="B9" s="63">
        <v>93.587199999999996</v>
      </c>
      <c r="C9" s="66">
        <v>1.0893999999999999</v>
      </c>
      <c r="D9" s="67">
        <v>0.22500000000000001</v>
      </c>
      <c r="E9" s="66">
        <v>1.3144</v>
      </c>
      <c r="F9" s="66">
        <v>5.0960000000000001</v>
      </c>
      <c r="G9" s="86">
        <v>203.55199999999999</v>
      </c>
      <c r="H9" s="86">
        <v>4.1249000000000002</v>
      </c>
      <c r="I9" s="66">
        <v>38.733600000000003</v>
      </c>
      <c r="J9" s="67">
        <v>50.378999999999998</v>
      </c>
      <c r="K9" s="87">
        <v>0</v>
      </c>
      <c r="L9" s="21"/>
      <c r="M9" s="40"/>
      <c r="N9" s="40"/>
    </row>
    <row r="10" spans="1:14" x14ac:dyDescent="0.25">
      <c r="A10" s="37">
        <f>+A9+1</f>
        <v>41397</v>
      </c>
      <c r="B10" s="63">
        <v>93.703000000000003</v>
      </c>
      <c r="C10" s="66">
        <v>1.0847</v>
      </c>
      <c r="D10" s="67">
        <v>0.2253</v>
      </c>
      <c r="E10" s="66">
        <v>1.3099000000000001</v>
      </c>
      <c r="F10" s="66">
        <v>4.9802999999999997</v>
      </c>
      <c r="G10" s="86">
        <v>203.3862</v>
      </c>
      <c r="H10" s="86">
        <v>3.9601999999999999</v>
      </c>
      <c r="I10" s="66">
        <v>38.704999999999998</v>
      </c>
      <c r="J10" s="67">
        <v>50.365900000000003</v>
      </c>
      <c r="K10" s="87">
        <v>0</v>
      </c>
      <c r="L10" s="21"/>
      <c r="M10" s="40"/>
      <c r="N10" s="40"/>
    </row>
    <row r="11" spans="1:14" x14ac:dyDescent="0.25">
      <c r="A11" s="37">
        <f t="shared" ref="A11:A38" si="0">+A10+1</f>
        <v>41398</v>
      </c>
      <c r="B11" s="63">
        <v>93.563100000000006</v>
      </c>
      <c r="C11" s="66">
        <v>1.0806</v>
      </c>
      <c r="D11" s="67">
        <v>0.2291</v>
      </c>
      <c r="E11" s="66">
        <v>1.3097000000000001</v>
      </c>
      <c r="F11" s="66">
        <v>5.1180000000000003</v>
      </c>
      <c r="G11" s="86">
        <v>203.14</v>
      </c>
      <c r="H11" s="86">
        <v>3.7343000000000002</v>
      </c>
      <c r="I11" s="66">
        <v>38.745399999999997</v>
      </c>
      <c r="J11" s="67">
        <v>50.389899999999997</v>
      </c>
      <c r="K11" s="87">
        <v>0</v>
      </c>
      <c r="L11" s="21"/>
      <c r="M11" s="40"/>
      <c r="N11" s="40"/>
    </row>
    <row r="12" spans="1:14" x14ac:dyDescent="0.25">
      <c r="A12" s="37">
        <f t="shared" si="0"/>
        <v>41399</v>
      </c>
      <c r="B12" s="63">
        <v>93.542699999999996</v>
      </c>
      <c r="C12" s="66">
        <v>1.0808</v>
      </c>
      <c r="D12" s="67">
        <v>0.22900000000000001</v>
      </c>
      <c r="E12" s="66">
        <v>1.3098000000000001</v>
      </c>
      <c r="F12" s="66">
        <v>5.1406999999999998</v>
      </c>
      <c r="G12" s="86">
        <v>203.5</v>
      </c>
      <c r="H12" s="86">
        <v>3.8275999999999999</v>
      </c>
      <c r="I12" s="66">
        <v>38.750500000000002</v>
      </c>
      <c r="J12" s="67">
        <v>50.392899999999997</v>
      </c>
      <c r="K12" s="87">
        <v>0</v>
      </c>
      <c r="L12" s="21"/>
      <c r="M12" s="40"/>
      <c r="N12" s="40"/>
    </row>
    <row r="13" spans="1:14" x14ac:dyDescent="0.25">
      <c r="A13" s="37">
        <f t="shared" si="0"/>
        <v>41400</v>
      </c>
      <c r="B13" s="63">
        <v>93.523499999999999</v>
      </c>
      <c r="C13" s="66">
        <v>1.0843</v>
      </c>
      <c r="D13" s="67">
        <v>0.22850000000000001</v>
      </c>
      <c r="E13" s="66">
        <v>1.3128</v>
      </c>
      <c r="F13" s="66">
        <v>5.1567999999999996</v>
      </c>
      <c r="G13" s="86">
        <v>203.53389999999999</v>
      </c>
      <c r="H13" s="86">
        <v>3.9388000000000001</v>
      </c>
      <c r="I13" s="66">
        <v>38.753799999999998</v>
      </c>
      <c r="J13" s="67">
        <v>50.392400000000002</v>
      </c>
      <c r="K13" s="87">
        <v>0</v>
      </c>
      <c r="L13" s="21"/>
      <c r="M13" s="40"/>
      <c r="N13" s="40"/>
    </row>
    <row r="14" spans="1:14" x14ac:dyDescent="0.25">
      <c r="A14" s="37">
        <f t="shared" si="0"/>
        <v>41401</v>
      </c>
      <c r="B14" s="63">
        <v>93.485100000000003</v>
      </c>
      <c r="C14" s="66">
        <v>1.0803</v>
      </c>
      <c r="D14" s="67">
        <v>0.2266</v>
      </c>
      <c r="E14" s="66">
        <v>1.3069</v>
      </c>
      <c r="F14" s="66">
        <v>5.2032999999999996</v>
      </c>
      <c r="G14" s="86">
        <v>203.65620000000001</v>
      </c>
      <c r="H14" s="86">
        <v>4.3475999999999999</v>
      </c>
      <c r="I14" s="66">
        <v>38.768099999999997</v>
      </c>
      <c r="J14" s="67">
        <v>50.404200000000003</v>
      </c>
      <c r="K14" s="87">
        <v>0</v>
      </c>
      <c r="L14" s="21"/>
      <c r="M14" s="40"/>
      <c r="N14" s="40"/>
    </row>
    <row r="15" spans="1:14" x14ac:dyDescent="0.25">
      <c r="A15" s="37">
        <f t="shared" si="0"/>
        <v>41402</v>
      </c>
      <c r="B15" s="63">
        <v>93.550600000000003</v>
      </c>
      <c r="C15" s="66">
        <v>1.0747</v>
      </c>
      <c r="D15" s="66">
        <v>0.22800000000000001</v>
      </c>
      <c r="E15" s="66">
        <v>1.3027</v>
      </c>
      <c r="F15" s="66">
        <v>5.1456999999999997</v>
      </c>
      <c r="G15" s="86">
        <v>203.7253</v>
      </c>
      <c r="H15" s="86">
        <v>4.1371000000000002</v>
      </c>
      <c r="I15" s="66">
        <v>38.7517</v>
      </c>
      <c r="J15" s="67">
        <v>50.398400000000002</v>
      </c>
      <c r="K15" s="87">
        <v>0</v>
      </c>
      <c r="L15" s="21"/>
      <c r="M15" s="40"/>
      <c r="N15" s="40"/>
    </row>
    <row r="16" spans="1:14" x14ac:dyDescent="0.25">
      <c r="A16" s="37">
        <f t="shared" si="0"/>
        <v>41403</v>
      </c>
      <c r="B16" s="63">
        <v>93.5381</v>
      </c>
      <c r="C16" s="66">
        <v>1.0750999999999999</v>
      </c>
      <c r="D16" s="66">
        <v>0.22850000000000001</v>
      </c>
      <c r="E16" s="66">
        <v>1.3036000000000001</v>
      </c>
      <c r="F16" s="66">
        <v>5.1557000000000004</v>
      </c>
      <c r="G16" s="86">
        <v>203.48660000000001</v>
      </c>
      <c r="H16" s="86">
        <v>3.9958999999999998</v>
      </c>
      <c r="I16" s="66">
        <v>38.755000000000003</v>
      </c>
      <c r="J16" s="67">
        <v>50.399700000000003</v>
      </c>
      <c r="K16" s="87">
        <v>0</v>
      </c>
      <c r="L16" s="21"/>
      <c r="M16" s="40"/>
      <c r="N16" s="40"/>
    </row>
    <row r="17" spans="1:14" x14ac:dyDescent="0.25">
      <c r="A17" s="37">
        <f t="shared" si="0"/>
        <v>41404</v>
      </c>
      <c r="B17" s="63">
        <v>93.5672</v>
      </c>
      <c r="C17" s="66">
        <v>1.0738000000000001</v>
      </c>
      <c r="D17" s="66">
        <v>0.2301</v>
      </c>
      <c r="E17" s="66">
        <v>1.304</v>
      </c>
      <c r="F17" s="66">
        <v>5.1262999999999996</v>
      </c>
      <c r="G17" s="86">
        <v>203.50229999999999</v>
      </c>
      <c r="H17" s="86">
        <v>4.1571999999999996</v>
      </c>
      <c r="I17" s="66">
        <v>38.746299999999998</v>
      </c>
      <c r="J17" s="67">
        <v>50.394799999999996</v>
      </c>
      <c r="K17" s="87">
        <v>0</v>
      </c>
      <c r="L17" s="21"/>
      <c r="M17" s="40"/>
      <c r="N17" s="40"/>
    </row>
    <row r="18" spans="1:14" x14ac:dyDescent="0.25">
      <c r="A18" s="37">
        <f t="shared" si="0"/>
        <v>41405</v>
      </c>
      <c r="B18" s="63">
        <v>93.590800000000002</v>
      </c>
      <c r="C18" s="66">
        <v>1.0814999999999999</v>
      </c>
      <c r="D18" s="66">
        <v>0.22770000000000001</v>
      </c>
      <c r="E18" s="66">
        <v>1.3091999999999999</v>
      </c>
      <c r="F18" s="66">
        <v>5.0934999999999997</v>
      </c>
      <c r="G18" s="86">
        <v>203.41800000000001</v>
      </c>
      <c r="H18" s="86">
        <v>4.4621000000000004</v>
      </c>
      <c r="I18" s="66">
        <v>38.737000000000002</v>
      </c>
      <c r="J18" s="67">
        <v>50.385199999999998</v>
      </c>
      <c r="K18" s="87">
        <v>0</v>
      </c>
      <c r="L18" s="21"/>
      <c r="M18" s="40"/>
      <c r="N18" s="40"/>
    </row>
    <row r="19" spans="1:14" x14ac:dyDescent="0.25">
      <c r="A19" s="37">
        <f t="shared" si="0"/>
        <v>41406</v>
      </c>
      <c r="B19" s="63">
        <v>93.539000000000001</v>
      </c>
      <c r="C19" s="66">
        <v>1.0841000000000001</v>
      </c>
      <c r="D19" s="66">
        <v>0.22720000000000001</v>
      </c>
      <c r="E19" s="66">
        <v>1.3112999999999999</v>
      </c>
      <c r="F19" s="66">
        <v>5.1485000000000003</v>
      </c>
      <c r="G19" s="86">
        <v>203.41540000000001</v>
      </c>
      <c r="H19" s="86">
        <v>4.0719000000000003</v>
      </c>
      <c r="I19" s="66">
        <v>38.748899999999999</v>
      </c>
      <c r="J19" s="67">
        <v>50.390500000000003</v>
      </c>
      <c r="K19" s="87">
        <v>0</v>
      </c>
      <c r="L19" s="21"/>
      <c r="M19" s="40"/>
      <c r="N19" s="40"/>
    </row>
    <row r="20" spans="1:14" x14ac:dyDescent="0.25">
      <c r="A20" s="37">
        <f t="shared" si="0"/>
        <v>41407</v>
      </c>
      <c r="B20" s="63">
        <v>93.379199999999997</v>
      </c>
      <c r="C20" s="66">
        <v>1.0809</v>
      </c>
      <c r="D20" s="66">
        <v>0.22850000000000001</v>
      </c>
      <c r="E20" s="66">
        <v>1.3093999999999999</v>
      </c>
      <c r="F20" s="66">
        <v>5.3074000000000003</v>
      </c>
      <c r="G20" s="86">
        <v>203.49170000000001</v>
      </c>
      <c r="H20" s="86">
        <v>4.8151000000000002</v>
      </c>
      <c r="I20" s="66">
        <v>38.796700000000001</v>
      </c>
      <c r="J20" s="67">
        <v>50.419499999999999</v>
      </c>
      <c r="K20" s="87">
        <v>0</v>
      </c>
      <c r="L20" s="21"/>
      <c r="M20" s="40"/>
      <c r="N20" s="40"/>
    </row>
    <row r="21" spans="1:14" x14ac:dyDescent="0.25">
      <c r="A21" s="37">
        <f t="shared" si="0"/>
        <v>41408</v>
      </c>
      <c r="B21" s="63">
        <v>93.548000000000002</v>
      </c>
      <c r="C21" s="66">
        <v>1.0821000000000001</v>
      </c>
      <c r="D21" s="66">
        <v>0.22900000000000001</v>
      </c>
      <c r="E21" s="66">
        <v>1.3110999999999999</v>
      </c>
      <c r="F21" s="66">
        <v>5.1356000000000002</v>
      </c>
      <c r="G21" s="86">
        <v>204.017</v>
      </c>
      <c r="H21" s="86">
        <v>4.6551</v>
      </c>
      <c r="I21" s="66">
        <v>38.747500000000002</v>
      </c>
      <c r="J21" s="67">
        <v>50.390099999999997</v>
      </c>
      <c r="K21" s="87">
        <v>0</v>
      </c>
      <c r="L21" s="21"/>
      <c r="M21" s="40"/>
      <c r="N21" s="40"/>
    </row>
    <row r="22" spans="1:14" x14ac:dyDescent="0.25">
      <c r="A22" s="37">
        <f t="shared" si="0"/>
        <v>41409</v>
      </c>
      <c r="B22" s="63">
        <v>93.581400000000002</v>
      </c>
      <c r="C22" s="66">
        <v>1.0852999999999999</v>
      </c>
      <c r="D22" s="66">
        <v>0.22639999999999999</v>
      </c>
      <c r="E22" s="66">
        <v>1.3117000000000001</v>
      </c>
      <c r="F22" s="66">
        <v>5.0984999999999996</v>
      </c>
      <c r="G22" s="86">
        <v>203.4941</v>
      </c>
      <c r="H22" s="86">
        <v>4.3418000000000001</v>
      </c>
      <c r="I22" s="66">
        <v>38.738599999999998</v>
      </c>
      <c r="J22" s="67">
        <v>50.384099999999997</v>
      </c>
      <c r="K22" s="87">
        <v>0</v>
      </c>
      <c r="L22" s="21"/>
      <c r="M22" s="40"/>
      <c r="N22" s="40"/>
    </row>
    <row r="23" spans="1:14" x14ac:dyDescent="0.25">
      <c r="A23" s="37">
        <f t="shared" si="0"/>
        <v>41410</v>
      </c>
      <c r="B23" s="63">
        <v>93.602199999999996</v>
      </c>
      <c r="C23" s="66">
        <v>1.0908</v>
      </c>
      <c r="D23" s="66">
        <v>0.22700000000000001</v>
      </c>
      <c r="E23" s="66">
        <v>1.3179000000000001</v>
      </c>
      <c r="F23" s="66">
        <v>5.0740999999999996</v>
      </c>
      <c r="G23" s="86">
        <v>203.4736</v>
      </c>
      <c r="H23" s="86">
        <v>4.1886000000000001</v>
      </c>
      <c r="I23" s="66">
        <v>38.727800000000002</v>
      </c>
      <c r="J23" s="67">
        <v>50.373800000000003</v>
      </c>
      <c r="K23" s="87">
        <v>0</v>
      </c>
      <c r="L23" s="21"/>
      <c r="M23" s="40"/>
      <c r="N23" s="40"/>
    </row>
    <row r="24" spans="1:14" x14ac:dyDescent="0.25">
      <c r="A24" s="37">
        <f t="shared" si="0"/>
        <v>41411</v>
      </c>
      <c r="B24" s="63">
        <v>93.598799999999997</v>
      </c>
      <c r="C24" s="66">
        <v>1.0901000000000001</v>
      </c>
      <c r="D24" s="66">
        <v>0.22559999999999999</v>
      </c>
      <c r="E24" s="66">
        <v>1.3157000000000001</v>
      </c>
      <c r="F24" s="66">
        <v>5.0799000000000003</v>
      </c>
      <c r="G24" s="86">
        <v>203.34870000000001</v>
      </c>
      <c r="H24" s="86">
        <v>4.1862000000000004</v>
      </c>
      <c r="I24" s="66">
        <v>38.730200000000004</v>
      </c>
      <c r="J24" s="67">
        <v>50.376300000000001</v>
      </c>
      <c r="K24" s="87">
        <v>0</v>
      </c>
      <c r="L24" s="21"/>
      <c r="M24" s="40"/>
      <c r="N24" s="40"/>
    </row>
    <row r="25" spans="1:14" x14ac:dyDescent="0.25">
      <c r="A25" s="37">
        <f t="shared" si="0"/>
        <v>41412</v>
      </c>
      <c r="B25" s="63">
        <v>93.587000000000003</v>
      </c>
      <c r="C25" s="66">
        <v>1.089</v>
      </c>
      <c r="D25" s="66">
        <v>0.22770000000000001</v>
      </c>
      <c r="E25" s="66">
        <v>1.3167</v>
      </c>
      <c r="F25" s="66">
        <v>5.0921000000000003</v>
      </c>
      <c r="G25" s="86">
        <v>203.34889999999999</v>
      </c>
      <c r="H25" s="86">
        <v>4.13</v>
      </c>
      <c r="I25" s="66">
        <v>38.732500000000002</v>
      </c>
      <c r="J25" s="67">
        <v>50.377499999999998</v>
      </c>
      <c r="K25" s="87">
        <v>0</v>
      </c>
      <c r="L25" s="21"/>
      <c r="M25" s="40"/>
      <c r="N25" s="40"/>
    </row>
    <row r="26" spans="1:14" x14ac:dyDescent="0.25">
      <c r="A26" s="37">
        <f t="shared" si="0"/>
        <v>41413</v>
      </c>
      <c r="B26" s="63">
        <v>93.566500000000005</v>
      </c>
      <c r="C26" s="66">
        <v>1.087</v>
      </c>
      <c r="D26" s="66">
        <v>0.22700000000000001</v>
      </c>
      <c r="E26" s="66">
        <v>1.3140000000000001</v>
      </c>
      <c r="F26" s="66">
        <v>5.1128</v>
      </c>
      <c r="G26" s="86">
        <v>203.37379999999999</v>
      </c>
      <c r="H26" s="86">
        <v>4.1346999999999996</v>
      </c>
      <c r="I26" s="66">
        <v>38.740900000000003</v>
      </c>
      <c r="J26" s="67">
        <v>50.384099999999997</v>
      </c>
      <c r="K26" s="87">
        <v>0</v>
      </c>
      <c r="L26" s="21"/>
      <c r="M26" s="40"/>
      <c r="N26" s="40"/>
    </row>
    <row r="27" spans="1:14" x14ac:dyDescent="0.25">
      <c r="A27" s="37">
        <f t="shared" si="0"/>
        <v>41414</v>
      </c>
      <c r="B27" s="63">
        <v>93.594200000000001</v>
      </c>
      <c r="C27" s="66">
        <v>1.0853999999999999</v>
      </c>
      <c r="D27" s="66">
        <v>0.22720000000000001</v>
      </c>
      <c r="E27" s="66">
        <v>1.3126</v>
      </c>
      <c r="F27" s="66">
        <v>5.0869999999999997</v>
      </c>
      <c r="G27" s="86">
        <v>203.4796</v>
      </c>
      <c r="H27" s="86">
        <v>4.3689</v>
      </c>
      <c r="I27" s="66">
        <v>38.733899999999998</v>
      </c>
      <c r="J27" s="67">
        <v>50.381</v>
      </c>
      <c r="K27" s="87">
        <v>0</v>
      </c>
      <c r="L27" s="21"/>
      <c r="M27" s="40"/>
      <c r="N27" s="40"/>
    </row>
    <row r="28" spans="1:14" x14ac:dyDescent="0.25">
      <c r="A28" s="37">
        <f t="shared" si="0"/>
        <v>41415</v>
      </c>
      <c r="B28" s="63">
        <v>93.589100000000002</v>
      </c>
      <c r="C28" s="66">
        <v>1.0923</v>
      </c>
      <c r="D28" s="66">
        <v>0.2273</v>
      </c>
      <c r="E28" s="66">
        <v>1.3194999999999999</v>
      </c>
      <c r="F28" s="66">
        <v>5.0815000000000001</v>
      </c>
      <c r="G28" s="86">
        <v>203.4033</v>
      </c>
      <c r="H28" s="86">
        <v>4.1901000000000002</v>
      </c>
      <c r="I28" s="66">
        <v>38.732300000000002</v>
      </c>
      <c r="J28" s="67">
        <v>50.375700000000002</v>
      </c>
      <c r="K28" s="87">
        <v>0</v>
      </c>
      <c r="L28" s="21"/>
      <c r="M28" s="40"/>
      <c r="N28" s="40"/>
    </row>
    <row r="29" spans="1:14" x14ac:dyDescent="0.25">
      <c r="A29" s="37">
        <f t="shared" si="0"/>
        <v>41416</v>
      </c>
      <c r="B29" s="63">
        <v>93.5608</v>
      </c>
      <c r="C29" s="66">
        <v>1.0849</v>
      </c>
      <c r="D29" s="66">
        <v>0.22750000000000001</v>
      </c>
      <c r="E29" s="66">
        <v>1.3124</v>
      </c>
      <c r="F29" s="66">
        <v>5.1212999999999997</v>
      </c>
      <c r="G29" s="86">
        <v>203.43639999999999</v>
      </c>
      <c r="H29" s="86">
        <v>4.2691999999999997</v>
      </c>
      <c r="I29" s="66">
        <v>38.743499999999997</v>
      </c>
      <c r="J29" s="67">
        <v>50.386800000000001</v>
      </c>
      <c r="K29" s="87">
        <v>0</v>
      </c>
      <c r="L29" s="21"/>
      <c r="M29" s="40"/>
      <c r="N29" s="40"/>
    </row>
    <row r="30" spans="1:14" x14ac:dyDescent="0.25">
      <c r="A30" s="37">
        <f t="shared" si="0"/>
        <v>41417</v>
      </c>
      <c r="B30" s="63">
        <v>93.562899999999999</v>
      </c>
      <c r="C30" s="66">
        <v>1.0936999999999999</v>
      </c>
      <c r="D30" s="66">
        <v>0.22570000000000001</v>
      </c>
      <c r="E30" s="66">
        <v>1.3192999999999999</v>
      </c>
      <c r="F30" s="66">
        <v>5.1158000000000001</v>
      </c>
      <c r="G30" s="86">
        <v>203.46600000000001</v>
      </c>
      <c r="H30" s="86">
        <v>4.4013999999999998</v>
      </c>
      <c r="I30" s="66">
        <v>38.737000000000002</v>
      </c>
      <c r="J30" s="67">
        <v>50.377800000000001</v>
      </c>
      <c r="K30" s="87">
        <v>0</v>
      </c>
      <c r="L30" s="21"/>
      <c r="M30" s="40"/>
      <c r="N30" s="40"/>
    </row>
    <row r="31" spans="1:14" x14ac:dyDescent="0.25">
      <c r="A31" s="37">
        <f t="shared" si="0"/>
        <v>41418</v>
      </c>
      <c r="B31" s="63">
        <v>93.590500000000006</v>
      </c>
      <c r="C31" s="66">
        <v>1.0928</v>
      </c>
      <c r="D31" s="66">
        <v>0.22650000000000001</v>
      </c>
      <c r="E31" s="66">
        <v>1.3192999999999999</v>
      </c>
      <c r="F31" s="66">
        <v>5.0876000000000001</v>
      </c>
      <c r="G31" s="86">
        <v>203.38650000000001</v>
      </c>
      <c r="H31" s="86">
        <v>4.4362000000000004</v>
      </c>
      <c r="I31" s="66">
        <v>38.729399999999998</v>
      </c>
      <c r="J31" s="67">
        <v>50.373600000000003</v>
      </c>
      <c r="K31" s="87">
        <v>0</v>
      </c>
      <c r="L31" s="21"/>
      <c r="M31" s="40"/>
      <c r="N31" s="40"/>
    </row>
    <row r="32" spans="1:14" x14ac:dyDescent="0.25">
      <c r="A32" s="37">
        <f t="shared" si="0"/>
        <v>41419</v>
      </c>
      <c r="B32" s="63">
        <v>93.590699999999998</v>
      </c>
      <c r="C32" s="66">
        <v>1.0941000000000001</v>
      </c>
      <c r="D32" s="66">
        <v>0.22770000000000001</v>
      </c>
      <c r="E32" s="66">
        <v>1.3218000000000001</v>
      </c>
      <c r="F32" s="66">
        <v>5.0853999999999999</v>
      </c>
      <c r="G32" s="86">
        <v>203.322</v>
      </c>
      <c r="H32" s="86">
        <v>4.3917000000000002</v>
      </c>
      <c r="I32" s="66">
        <v>38.727499999999999</v>
      </c>
      <c r="J32" s="67">
        <v>50.371099999999998</v>
      </c>
      <c r="K32" s="87">
        <v>0</v>
      </c>
      <c r="L32" s="21"/>
      <c r="M32" s="40"/>
      <c r="N32" s="40"/>
    </row>
    <row r="33" spans="1:14" x14ac:dyDescent="0.25">
      <c r="A33" s="37">
        <f t="shared" si="0"/>
        <v>41420</v>
      </c>
      <c r="B33" s="63">
        <v>93.611500000000007</v>
      </c>
      <c r="C33" s="66">
        <v>1.0926</v>
      </c>
      <c r="D33" s="66">
        <v>0.22700000000000001</v>
      </c>
      <c r="E33" s="66">
        <v>1.3197000000000001</v>
      </c>
      <c r="F33" s="66">
        <v>5.0567000000000002</v>
      </c>
      <c r="G33" s="86">
        <v>203.31399999999999</v>
      </c>
      <c r="H33" s="86">
        <v>4.3856000000000002</v>
      </c>
      <c r="I33" s="66">
        <v>38.7258</v>
      </c>
      <c r="J33" s="67">
        <v>50.371400000000001</v>
      </c>
      <c r="K33" s="87">
        <v>0</v>
      </c>
      <c r="L33" s="21"/>
      <c r="M33" s="40"/>
      <c r="N33" s="40"/>
    </row>
    <row r="34" spans="1:14" x14ac:dyDescent="0.25">
      <c r="A34" s="37">
        <f t="shared" si="0"/>
        <v>41421</v>
      </c>
      <c r="B34" s="63">
        <v>93.627300000000005</v>
      </c>
      <c r="C34" s="66">
        <v>1.0892999999999999</v>
      </c>
      <c r="D34" s="66">
        <v>0.22600000000000001</v>
      </c>
      <c r="E34" s="66">
        <v>1.3151999999999999</v>
      </c>
      <c r="F34" s="66">
        <v>5.0434999999999999</v>
      </c>
      <c r="G34" s="86">
        <v>203.41970000000001</v>
      </c>
      <c r="H34" s="86">
        <v>4.2949999999999999</v>
      </c>
      <c r="I34" s="66">
        <v>38.725000000000001</v>
      </c>
      <c r="J34" s="67">
        <v>50.373800000000003</v>
      </c>
      <c r="K34" s="87">
        <v>0</v>
      </c>
      <c r="L34" s="21"/>
      <c r="M34" s="40"/>
      <c r="N34" s="40"/>
    </row>
    <row r="35" spans="1:14" x14ac:dyDescent="0.25">
      <c r="A35" s="37">
        <f t="shared" si="0"/>
        <v>41422</v>
      </c>
      <c r="B35" s="63">
        <v>93.579499999999996</v>
      </c>
      <c r="C35" s="66">
        <v>1.0907</v>
      </c>
      <c r="D35" s="66">
        <v>0.2276</v>
      </c>
      <c r="E35" s="66">
        <v>1.3183</v>
      </c>
      <c r="F35" s="66">
        <v>5.0833000000000004</v>
      </c>
      <c r="G35" s="86">
        <v>203.38720000000001</v>
      </c>
      <c r="H35" s="86">
        <v>4.1386000000000003</v>
      </c>
      <c r="I35" s="66">
        <v>38.7378</v>
      </c>
      <c r="J35" s="67">
        <v>50.379300000000001</v>
      </c>
      <c r="K35" s="87">
        <v>0</v>
      </c>
      <c r="L35" s="21"/>
      <c r="M35" s="40"/>
      <c r="N35" s="40"/>
    </row>
    <row r="36" spans="1:14" x14ac:dyDescent="0.25">
      <c r="A36" s="37">
        <f t="shared" si="0"/>
        <v>41423</v>
      </c>
      <c r="B36" s="63">
        <v>93.635800000000003</v>
      </c>
      <c r="C36" s="66">
        <v>1.0868</v>
      </c>
      <c r="D36" s="66">
        <v>0.2288</v>
      </c>
      <c r="E36" s="66">
        <v>1.3156000000000001</v>
      </c>
      <c r="F36" s="66">
        <v>5.0407999999999999</v>
      </c>
      <c r="G36" s="86">
        <v>203.61320000000001</v>
      </c>
      <c r="H36" s="86">
        <v>4.1189</v>
      </c>
      <c r="I36" s="66">
        <v>38.720399999999998</v>
      </c>
      <c r="J36" s="67">
        <v>50.371499999999997</v>
      </c>
      <c r="K36" s="87">
        <v>0</v>
      </c>
      <c r="L36" s="21"/>
      <c r="M36" s="40"/>
      <c r="N36" s="40"/>
    </row>
    <row r="37" spans="1:14" x14ac:dyDescent="0.25">
      <c r="A37" s="37">
        <f t="shared" si="0"/>
        <v>41424</v>
      </c>
      <c r="B37" s="63">
        <v>93.572999999999993</v>
      </c>
      <c r="C37" s="66">
        <v>1.0883</v>
      </c>
      <c r="D37" s="66">
        <v>0.2283</v>
      </c>
      <c r="E37" s="66">
        <v>1.3165</v>
      </c>
      <c r="F37" s="66">
        <v>5.1006999999999998</v>
      </c>
      <c r="G37" s="86">
        <v>203.28039999999999</v>
      </c>
      <c r="H37" s="86">
        <v>4.1919000000000004</v>
      </c>
      <c r="I37" s="66">
        <v>38.738199999999999</v>
      </c>
      <c r="J37" s="67">
        <v>50.381</v>
      </c>
      <c r="K37" s="87">
        <v>0</v>
      </c>
      <c r="L37" s="21"/>
      <c r="M37" s="40"/>
      <c r="N37" s="40"/>
    </row>
    <row r="38" spans="1:14" ht="15.75" thickBot="1" x14ac:dyDescent="0.3">
      <c r="A38" s="37">
        <f t="shared" si="0"/>
        <v>41425</v>
      </c>
      <c r="B38" s="64">
        <v>93.564999999999998</v>
      </c>
      <c r="C38" s="68">
        <v>1.0834999999999999</v>
      </c>
      <c r="D38" s="68">
        <v>0.22750000000000001</v>
      </c>
      <c r="E38" s="68">
        <v>1.3109999999999999</v>
      </c>
      <c r="F38" s="68">
        <v>5.0814000000000004</v>
      </c>
      <c r="G38" s="86">
        <v>203.47020000000001</v>
      </c>
      <c r="H38" s="86">
        <v>4.2434000000000003</v>
      </c>
      <c r="I38" s="68">
        <v>38.755400000000002</v>
      </c>
      <c r="J38" s="69">
        <v>50.394300000000001</v>
      </c>
      <c r="K38" s="81">
        <v>0</v>
      </c>
      <c r="L38" s="21"/>
      <c r="M38" s="40"/>
      <c r="N38" s="40"/>
    </row>
    <row r="39" spans="1:14" x14ac:dyDescent="0.25">
      <c r="A39" s="130" t="s">
        <v>18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1">+MIN(B8:B38)</f>
        <v>93.379199999999997</v>
      </c>
      <c r="C41" s="8">
        <f t="shared" si="1"/>
        <v>1.0738000000000001</v>
      </c>
      <c r="D41" s="8">
        <f t="shared" si="1"/>
        <v>0.22500000000000001</v>
      </c>
      <c r="E41" s="8">
        <f t="shared" si="1"/>
        <v>1.3027</v>
      </c>
      <c r="F41" s="8">
        <f t="shared" si="1"/>
        <v>4.9802999999999997</v>
      </c>
      <c r="G41" s="8">
        <f t="shared" si="1"/>
        <v>203.14</v>
      </c>
      <c r="H41" s="8">
        <f t="shared" si="1"/>
        <v>3.7343000000000002</v>
      </c>
      <c r="I41" s="8">
        <f t="shared" si="1"/>
        <v>38.704999999999998</v>
      </c>
      <c r="J41" s="8">
        <f t="shared" si="1"/>
        <v>50.365900000000003</v>
      </c>
      <c r="K41" s="30">
        <f t="shared" si="1"/>
        <v>0</v>
      </c>
      <c r="L41" s="9"/>
      <c r="M41" s="22">
        <f>+MIN(M8:M38)</f>
        <v>0</v>
      </c>
      <c r="N41" s="23">
        <f>+MIN(N8:N38)</f>
        <v>0</v>
      </c>
    </row>
    <row r="42" spans="1:14" x14ac:dyDescent="0.25">
      <c r="A42" s="10" t="s">
        <v>20</v>
      </c>
      <c r="B42" s="11">
        <f t="shared" ref="B42:K42" si="2">+IF(ISERROR(AVERAGE(B8:B38)),"",AVERAGE(B8:B38))</f>
        <v>93.569041935483853</v>
      </c>
      <c r="C42" s="11">
        <f t="shared" si="2"/>
        <v>1.0857000000000003</v>
      </c>
      <c r="D42" s="11">
        <f t="shared" si="2"/>
        <v>0.22751612903225804</v>
      </c>
      <c r="E42" s="11">
        <f t="shared" si="2"/>
        <v>1.3132096774193547</v>
      </c>
      <c r="F42" s="11">
        <f t="shared" si="2"/>
        <v>5.1103612903225804</v>
      </c>
      <c r="G42" s="11">
        <f t="shared" si="2"/>
        <v>203.47191935483869</v>
      </c>
      <c r="H42" s="11">
        <f t="shared" si="2"/>
        <v>4.2149838709677407</v>
      </c>
      <c r="I42" s="11">
        <f t="shared" si="2"/>
        <v>38.740993548387095</v>
      </c>
      <c r="J42" s="11">
        <f t="shared" si="2"/>
        <v>50.384706451612892</v>
      </c>
      <c r="K42" s="31">
        <f t="shared" si="2"/>
        <v>0</v>
      </c>
      <c r="L42" s="9"/>
      <c r="M42" s="24" t="str">
        <f>+IF(ISERROR(AVERAGE(M8:M38)),"",AVERAGE(M8:M38))</f>
        <v/>
      </c>
      <c r="N42" s="25" t="str">
        <f>+IF(ISERROR(AVERAGE(N8:N38)),"",AVERAGE(N8:N38))</f>
        <v/>
      </c>
    </row>
    <row r="43" spans="1:14" x14ac:dyDescent="0.25">
      <c r="A43" s="12" t="s">
        <v>21</v>
      </c>
      <c r="B43" s="13">
        <f t="shared" ref="B43:K43" si="3">+MAX(B8:B38)</f>
        <v>93.703000000000003</v>
      </c>
      <c r="C43" s="13">
        <f t="shared" si="3"/>
        <v>1.0941000000000001</v>
      </c>
      <c r="D43" s="13">
        <f t="shared" si="3"/>
        <v>0.2301</v>
      </c>
      <c r="E43" s="13">
        <f t="shared" si="3"/>
        <v>1.3218000000000001</v>
      </c>
      <c r="F43" s="13">
        <f t="shared" si="3"/>
        <v>5.3074000000000003</v>
      </c>
      <c r="G43" s="13">
        <f t="shared" si="3"/>
        <v>204.017</v>
      </c>
      <c r="H43" s="13">
        <f t="shared" si="3"/>
        <v>4.8151000000000002</v>
      </c>
      <c r="I43" s="13">
        <f t="shared" si="3"/>
        <v>38.796700000000001</v>
      </c>
      <c r="J43" s="13">
        <f t="shared" si="3"/>
        <v>50.419499999999999</v>
      </c>
      <c r="K43" s="32">
        <f t="shared" si="3"/>
        <v>0</v>
      </c>
      <c r="L43" s="9"/>
      <c r="M43" s="26">
        <f>+MAX(M8:M38)</f>
        <v>0</v>
      </c>
      <c r="N43" s="27">
        <f>+MAX(N8:N38)</f>
        <v>0</v>
      </c>
    </row>
    <row r="44" spans="1:14" ht="15.75" thickBot="1" x14ac:dyDescent="0.3">
      <c r="A44" s="14" t="s">
        <v>22</v>
      </c>
      <c r="B44" s="18">
        <f t="shared" ref="B44:K44" si="4">IF(ISERROR(STDEV(B8:B38)),"",STDEV(B8:B38))</f>
        <v>5.3389872786223223E-2</v>
      </c>
      <c r="C44" s="18">
        <f t="shared" si="4"/>
        <v>5.5291952398156463E-3</v>
      </c>
      <c r="D44" s="18">
        <f t="shared" si="4"/>
        <v>1.2720316490280547E-3</v>
      </c>
      <c r="E44" s="18">
        <f t="shared" si="4"/>
        <v>4.9876083004923065E-3</v>
      </c>
      <c r="F44" s="18">
        <f t="shared" si="4"/>
        <v>5.6737963054844569E-2</v>
      </c>
      <c r="G44" s="18">
        <f t="shared" si="4"/>
        <v>0.16316585717066187</v>
      </c>
      <c r="H44" s="18">
        <f t="shared" si="4"/>
        <v>0.22378892003667836</v>
      </c>
      <c r="I44" s="18">
        <f t="shared" si="4"/>
        <v>1.6421590168309349E-2</v>
      </c>
      <c r="J44" s="18">
        <f t="shared" si="4"/>
        <v>1.1606978805410338E-2</v>
      </c>
      <c r="K44" s="33">
        <f t="shared" si="4"/>
        <v>0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31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3"/>
    </row>
    <row r="47" spans="1:14" x14ac:dyDescent="0.25">
      <c r="A47" s="15"/>
      <c r="B47" s="134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6"/>
    </row>
    <row r="48" spans="1:14" x14ac:dyDescent="0.25">
      <c r="A48" s="15"/>
      <c r="B48" s="134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6"/>
    </row>
    <row r="49" spans="1:14" x14ac:dyDescent="0.25">
      <c r="A49" s="15"/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6"/>
    </row>
    <row r="50" spans="1:14" x14ac:dyDescent="0.25">
      <c r="A50" s="15"/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9"/>
    </row>
  </sheetData>
  <protectedRanges>
    <protectedRange sqref="A3:L5" name="Rango1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N8 B8:F38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0" orientation="landscape" r:id="rId1"/>
  <ignoredErrors>
    <ignoredError sqref="B41:N44 A9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view="pageBreakPreview" topLeftCell="A5" zoomScale="91" zoomScaleNormal="100" zoomScaleSheetLayoutView="91" workbookViewId="0">
      <selection activeCell="E15" sqref="E15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155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4" x14ac:dyDescent="0.25">
      <c r="A2" s="144" t="s">
        <v>1</v>
      </c>
      <c r="B2" s="158"/>
      <c r="C2" s="145" t="s">
        <v>27</v>
      </c>
      <c r="D2" s="145"/>
      <c r="E2" s="145"/>
      <c r="F2" s="145"/>
      <c r="G2" s="145"/>
      <c r="H2" s="145"/>
      <c r="I2" s="145"/>
      <c r="J2" s="145"/>
      <c r="K2" s="145"/>
    </row>
    <row r="3" spans="1:14" x14ac:dyDescent="0.25">
      <c r="A3" s="144" t="s">
        <v>2</v>
      </c>
      <c r="B3" s="158"/>
      <c r="C3" s="61" t="s">
        <v>24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25">
      <c r="A4" s="144" t="s">
        <v>3</v>
      </c>
      <c r="B4" s="144"/>
      <c r="C4" s="145" t="s">
        <v>4</v>
      </c>
      <c r="D4" s="14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41395</v>
      </c>
      <c r="B7" s="46"/>
      <c r="C7" s="47"/>
      <c r="D7" s="47"/>
      <c r="E7" s="47"/>
      <c r="F7" s="48"/>
      <c r="G7" s="89">
        <v>204.3597</v>
      </c>
      <c r="H7" s="90">
        <v>5.3052999999999999</v>
      </c>
      <c r="I7" s="46"/>
      <c r="J7" s="48"/>
      <c r="K7" s="92">
        <v>0</v>
      </c>
    </row>
    <row r="8" spans="1:14" x14ac:dyDescent="0.25">
      <c r="A8" s="49">
        <f>+A7+1</f>
        <v>41396</v>
      </c>
      <c r="B8" s="50"/>
      <c r="C8" s="41"/>
      <c r="D8" s="41"/>
      <c r="E8" s="41"/>
      <c r="F8" s="51"/>
      <c r="G8" s="88">
        <v>204.1961</v>
      </c>
      <c r="H8" s="91">
        <v>4.9886999999999997</v>
      </c>
      <c r="I8" s="50"/>
      <c r="J8" s="51"/>
      <c r="K8" s="93">
        <v>0</v>
      </c>
    </row>
    <row r="9" spans="1:14" x14ac:dyDescent="0.25">
      <c r="A9" s="49">
        <f>+A8+1</f>
        <v>41397</v>
      </c>
      <c r="B9" s="50"/>
      <c r="C9" s="41"/>
      <c r="D9" s="41"/>
      <c r="E9" s="41"/>
      <c r="F9" s="51"/>
      <c r="G9" s="88">
        <v>204.19149999999999</v>
      </c>
      <c r="H9" s="91">
        <v>5.1218000000000004</v>
      </c>
      <c r="I9" s="50"/>
      <c r="J9" s="51"/>
      <c r="K9" s="93">
        <v>0</v>
      </c>
    </row>
    <row r="10" spans="1:14" x14ac:dyDescent="0.25">
      <c r="A10" s="49">
        <f t="shared" ref="A10:A37" si="0">+A9+1</f>
        <v>41398</v>
      </c>
      <c r="B10" s="50"/>
      <c r="C10" s="41"/>
      <c r="D10" s="41"/>
      <c r="E10" s="41"/>
      <c r="F10" s="51"/>
      <c r="G10" s="88">
        <v>204.00649999999999</v>
      </c>
      <c r="H10" s="91">
        <v>5.0069999999999997</v>
      </c>
      <c r="I10" s="50"/>
      <c r="J10" s="51"/>
      <c r="K10" s="93">
        <v>0</v>
      </c>
    </row>
    <row r="11" spans="1:14" x14ac:dyDescent="0.25">
      <c r="A11" s="49">
        <f t="shared" si="0"/>
        <v>41399</v>
      </c>
      <c r="B11" s="50"/>
      <c r="C11" s="41"/>
      <c r="D11" s="41"/>
      <c r="E11" s="41"/>
      <c r="F11" s="51"/>
      <c r="G11" s="88">
        <v>204.3432</v>
      </c>
      <c r="H11" s="91">
        <v>4.8555999999999999</v>
      </c>
      <c r="I11" s="50"/>
      <c r="J11" s="51"/>
      <c r="K11" s="93">
        <v>0</v>
      </c>
    </row>
    <row r="12" spans="1:14" x14ac:dyDescent="0.25">
      <c r="A12" s="49">
        <f t="shared" si="0"/>
        <v>41400</v>
      </c>
      <c r="B12" s="50"/>
      <c r="C12" s="41"/>
      <c r="D12" s="41"/>
      <c r="E12" s="41"/>
      <c r="F12" s="51"/>
      <c r="G12" s="88">
        <v>204.2405</v>
      </c>
      <c r="H12" s="91">
        <v>4.8968999999999996</v>
      </c>
      <c r="I12" s="50"/>
      <c r="J12" s="51"/>
      <c r="K12" s="93">
        <v>0</v>
      </c>
    </row>
    <row r="13" spans="1:14" x14ac:dyDescent="0.25">
      <c r="A13" s="49">
        <f t="shared" si="0"/>
        <v>41401</v>
      </c>
      <c r="B13" s="50"/>
      <c r="C13" s="41"/>
      <c r="D13" s="41"/>
      <c r="E13" s="41"/>
      <c r="F13" s="51"/>
      <c r="G13" s="88">
        <v>204.2099</v>
      </c>
      <c r="H13" s="91">
        <v>5.1218000000000004</v>
      </c>
      <c r="I13" s="50"/>
      <c r="J13" s="51"/>
      <c r="K13" s="93">
        <v>0</v>
      </c>
    </row>
    <row r="14" spans="1:14" x14ac:dyDescent="0.25">
      <c r="A14" s="49">
        <f t="shared" si="0"/>
        <v>41402</v>
      </c>
      <c r="B14" s="50"/>
      <c r="C14" s="41"/>
      <c r="D14" s="41"/>
      <c r="E14" s="41"/>
      <c r="F14" s="51"/>
      <c r="G14" s="88">
        <v>204.3168</v>
      </c>
      <c r="H14" s="91">
        <v>4.7454000000000001</v>
      </c>
      <c r="I14" s="50"/>
      <c r="J14" s="51"/>
      <c r="K14" s="93">
        <v>0</v>
      </c>
    </row>
    <row r="15" spans="1:14" x14ac:dyDescent="0.25">
      <c r="A15" s="49">
        <f t="shared" si="0"/>
        <v>41403</v>
      </c>
      <c r="B15" s="50"/>
      <c r="C15" s="41"/>
      <c r="D15" s="41"/>
      <c r="E15" s="41"/>
      <c r="F15" s="51"/>
      <c r="G15" s="88">
        <v>204.17699999999999</v>
      </c>
      <c r="H15" s="91">
        <v>4.5618999999999996</v>
      </c>
      <c r="I15" s="50"/>
      <c r="J15" s="51"/>
      <c r="K15" s="93">
        <v>0</v>
      </c>
    </row>
    <row r="16" spans="1:14" x14ac:dyDescent="0.25">
      <c r="A16" s="49">
        <f t="shared" si="0"/>
        <v>41404</v>
      </c>
      <c r="B16" s="50"/>
      <c r="C16" s="41"/>
      <c r="D16" s="41"/>
      <c r="E16" s="41"/>
      <c r="F16" s="51"/>
      <c r="G16" s="88">
        <v>205.02600000000001</v>
      </c>
      <c r="H16" s="91">
        <v>5.0115999999999996</v>
      </c>
      <c r="I16" s="50"/>
      <c r="J16" s="51"/>
      <c r="K16" s="93">
        <v>0</v>
      </c>
    </row>
    <row r="17" spans="1:11" x14ac:dyDescent="0.25">
      <c r="A17" s="49">
        <f t="shared" si="0"/>
        <v>41405</v>
      </c>
      <c r="B17" s="50"/>
      <c r="C17" s="41"/>
      <c r="D17" s="41"/>
      <c r="E17" s="41"/>
      <c r="F17" s="51"/>
      <c r="G17" s="88">
        <v>204.11760000000001</v>
      </c>
      <c r="H17" s="91">
        <v>5.2824</v>
      </c>
      <c r="I17" s="50"/>
      <c r="J17" s="51"/>
      <c r="K17" s="93">
        <v>0</v>
      </c>
    </row>
    <row r="18" spans="1:11" x14ac:dyDescent="0.25">
      <c r="A18" s="49">
        <f t="shared" si="0"/>
        <v>41406</v>
      </c>
      <c r="B18" s="50"/>
      <c r="C18" s="41"/>
      <c r="D18" s="41"/>
      <c r="E18" s="41"/>
      <c r="F18" s="51"/>
      <c r="G18" s="88">
        <v>204.834</v>
      </c>
      <c r="H18" s="91">
        <v>4.8647999999999998</v>
      </c>
      <c r="I18" s="50"/>
      <c r="J18" s="51"/>
      <c r="K18" s="93">
        <v>0</v>
      </c>
    </row>
    <row r="19" spans="1:11" x14ac:dyDescent="0.25">
      <c r="A19" s="49">
        <f t="shared" si="0"/>
        <v>41407</v>
      </c>
      <c r="B19" s="50"/>
      <c r="C19" s="41"/>
      <c r="D19" s="41"/>
      <c r="E19" s="41"/>
      <c r="F19" s="51"/>
      <c r="G19" s="88">
        <v>204.2347</v>
      </c>
      <c r="H19" s="91">
        <v>5.2411000000000003</v>
      </c>
      <c r="I19" s="50"/>
      <c r="J19" s="51"/>
      <c r="K19" s="93">
        <v>0</v>
      </c>
    </row>
    <row r="20" spans="1:11" x14ac:dyDescent="0.25">
      <c r="A20" s="49">
        <f t="shared" si="0"/>
        <v>41408</v>
      </c>
      <c r="B20" s="50"/>
      <c r="C20" s="41"/>
      <c r="D20" s="41"/>
      <c r="E20" s="41"/>
      <c r="F20" s="51"/>
      <c r="G20" s="88">
        <v>204.58009999999999</v>
      </c>
      <c r="H20" s="91">
        <v>5.0529000000000002</v>
      </c>
      <c r="I20" s="50"/>
      <c r="J20" s="51"/>
      <c r="K20" s="93">
        <v>0</v>
      </c>
    </row>
    <row r="21" spans="1:11" x14ac:dyDescent="0.25">
      <c r="A21" s="49">
        <f t="shared" si="0"/>
        <v>41409</v>
      </c>
      <c r="B21" s="50"/>
      <c r="C21" s="41"/>
      <c r="D21" s="41"/>
      <c r="E21" s="41"/>
      <c r="F21" s="51"/>
      <c r="G21" s="88">
        <v>204.13669999999999</v>
      </c>
      <c r="H21" s="91">
        <v>4.8830999999999998</v>
      </c>
      <c r="I21" s="50"/>
      <c r="J21" s="51"/>
      <c r="K21" s="93">
        <v>0</v>
      </c>
    </row>
    <row r="22" spans="1:11" x14ac:dyDescent="0.25">
      <c r="A22" s="49">
        <f t="shared" si="0"/>
        <v>41410</v>
      </c>
      <c r="B22" s="50"/>
      <c r="C22" s="41"/>
      <c r="D22" s="41"/>
      <c r="E22" s="41"/>
      <c r="F22" s="51"/>
      <c r="G22" s="88">
        <v>204.0581</v>
      </c>
      <c r="H22" s="91">
        <v>4.7317</v>
      </c>
      <c r="I22" s="50"/>
      <c r="J22" s="51"/>
      <c r="K22" s="93">
        <v>0</v>
      </c>
    </row>
    <row r="23" spans="1:11" x14ac:dyDescent="0.25">
      <c r="A23" s="49">
        <f t="shared" si="0"/>
        <v>41411</v>
      </c>
      <c r="B23" s="50"/>
      <c r="C23" s="41"/>
      <c r="D23" s="41"/>
      <c r="E23" s="41"/>
      <c r="F23" s="51"/>
      <c r="G23" s="88">
        <v>204.0275</v>
      </c>
      <c r="H23" s="91">
        <v>4.8372000000000002</v>
      </c>
      <c r="I23" s="50"/>
      <c r="J23" s="51"/>
      <c r="K23" s="93">
        <v>0</v>
      </c>
    </row>
    <row r="24" spans="1:11" x14ac:dyDescent="0.25">
      <c r="A24" s="49">
        <f t="shared" si="0"/>
        <v>41412</v>
      </c>
      <c r="B24" s="50"/>
      <c r="C24" s="41"/>
      <c r="D24" s="41"/>
      <c r="E24" s="41"/>
      <c r="F24" s="51"/>
      <c r="G24" s="88">
        <v>204.05459999999999</v>
      </c>
      <c r="H24" s="91">
        <v>4.851</v>
      </c>
      <c r="I24" s="50"/>
      <c r="J24" s="51"/>
      <c r="K24" s="93">
        <v>0</v>
      </c>
    </row>
    <row r="25" spans="1:11" x14ac:dyDescent="0.25">
      <c r="A25" s="49">
        <f t="shared" si="0"/>
        <v>41413</v>
      </c>
      <c r="B25" s="50"/>
      <c r="C25" s="41"/>
      <c r="D25" s="41"/>
      <c r="E25" s="41"/>
      <c r="F25" s="51"/>
      <c r="G25" s="88">
        <v>204.06569999999999</v>
      </c>
      <c r="H25" s="91">
        <v>4.7408000000000001</v>
      </c>
      <c r="I25" s="50"/>
      <c r="J25" s="51"/>
      <c r="K25" s="93">
        <v>0</v>
      </c>
    </row>
    <row r="26" spans="1:11" x14ac:dyDescent="0.25">
      <c r="A26" s="49">
        <f t="shared" si="0"/>
        <v>41414</v>
      </c>
      <c r="B26" s="50"/>
      <c r="C26" s="41"/>
      <c r="D26" s="41"/>
      <c r="E26" s="41"/>
      <c r="F26" s="51"/>
      <c r="G26" s="88">
        <v>204.04740000000001</v>
      </c>
      <c r="H26" s="91">
        <v>5.4200999999999997</v>
      </c>
      <c r="I26" s="50"/>
      <c r="J26" s="51"/>
      <c r="K26" s="93">
        <v>0</v>
      </c>
    </row>
    <row r="27" spans="1:11" x14ac:dyDescent="0.25">
      <c r="A27" s="49">
        <f t="shared" si="0"/>
        <v>41415</v>
      </c>
      <c r="B27" s="50"/>
      <c r="C27" s="41"/>
      <c r="D27" s="41"/>
      <c r="E27" s="41"/>
      <c r="F27" s="51"/>
      <c r="G27" s="88">
        <v>204.1765</v>
      </c>
      <c r="H27" s="91">
        <v>4.8418000000000001</v>
      </c>
      <c r="I27" s="50"/>
      <c r="J27" s="51"/>
      <c r="K27" s="93">
        <v>0</v>
      </c>
    </row>
    <row r="28" spans="1:11" x14ac:dyDescent="0.25">
      <c r="A28" s="49">
        <f t="shared" si="0"/>
        <v>41416</v>
      </c>
      <c r="B28" s="50"/>
      <c r="C28" s="41"/>
      <c r="D28" s="41"/>
      <c r="E28" s="41"/>
      <c r="F28" s="51"/>
      <c r="G28" s="88">
        <v>204.25200000000001</v>
      </c>
      <c r="H28" s="91">
        <v>4.7408000000000001</v>
      </c>
      <c r="I28" s="50"/>
      <c r="J28" s="51"/>
      <c r="K28" s="93">
        <v>0</v>
      </c>
    </row>
    <row r="29" spans="1:11" x14ac:dyDescent="0.25">
      <c r="A29" s="49">
        <f t="shared" si="0"/>
        <v>41417</v>
      </c>
      <c r="B29" s="50"/>
      <c r="C29" s="41"/>
      <c r="D29" s="41"/>
      <c r="E29" s="41"/>
      <c r="F29" s="51"/>
      <c r="G29" s="88">
        <v>204.351</v>
      </c>
      <c r="H29" s="91">
        <v>4.851</v>
      </c>
      <c r="I29" s="50"/>
      <c r="J29" s="51"/>
      <c r="K29" s="93">
        <v>0</v>
      </c>
    </row>
    <row r="30" spans="1:11" x14ac:dyDescent="0.25">
      <c r="A30" s="49">
        <f t="shared" si="0"/>
        <v>41418</v>
      </c>
      <c r="B30" s="50"/>
      <c r="C30" s="41"/>
      <c r="D30" s="41"/>
      <c r="E30" s="41"/>
      <c r="F30" s="51"/>
      <c r="G30" s="88">
        <v>204.08709999999999</v>
      </c>
      <c r="H30" s="91">
        <v>5.0023999999999997</v>
      </c>
      <c r="I30" s="50"/>
      <c r="J30" s="51"/>
      <c r="K30" s="93">
        <v>0</v>
      </c>
    </row>
    <row r="31" spans="1:11" x14ac:dyDescent="0.25">
      <c r="A31" s="49">
        <f t="shared" si="0"/>
        <v>41419</v>
      </c>
      <c r="B31" s="50"/>
      <c r="C31" s="41"/>
      <c r="D31" s="41"/>
      <c r="E31" s="41"/>
      <c r="F31" s="51"/>
      <c r="G31" s="88">
        <v>204.1052</v>
      </c>
      <c r="H31" s="91">
        <v>4.8647999999999998</v>
      </c>
      <c r="I31" s="50"/>
      <c r="J31" s="51"/>
      <c r="K31" s="93">
        <v>0</v>
      </c>
    </row>
    <row r="32" spans="1:11" x14ac:dyDescent="0.25">
      <c r="A32" s="49">
        <f t="shared" si="0"/>
        <v>41420</v>
      </c>
      <c r="B32" s="50"/>
      <c r="C32" s="41"/>
      <c r="D32" s="41"/>
      <c r="E32" s="41"/>
      <c r="F32" s="51"/>
      <c r="G32" s="88">
        <v>204.2141</v>
      </c>
      <c r="H32" s="91">
        <v>4.8418000000000001</v>
      </c>
      <c r="I32" s="50"/>
      <c r="J32" s="51"/>
      <c r="K32" s="93">
        <v>0</v>
      </c>
    </row>
    <row r="33" spans="1:11" x14ac:dyDescent="0.25">
      <c r="A33" s="49">
        <f t="shared" si="0"/>
        <v>41421</v>
      </c>
      <c r="B33" s="50"/>
      <c r="C33" s="41"/>
      <c r="D33" s="41"/>
      <c r="E33" s="41"/>
      <c r="F33" s="51"/>
      <c r="G33" s="88">
        <v>204.05590000000001</v>
      </c>
      <c r="H33" s="91">
        <v>4.7912999999999997</v>
      </c>
      <c r="I33" s="50"/>
      <c r="J33" s="51"/>
      <c r="K33" s="93">
        <v>0</v>
      </c>
    </row>
    <row r="34" spans="1:11" x14ac:dyDescent="0.25">
      <c r="A34" s="49">
        <f t="shared" si="0"/>
        <v>41422</v>
      </c>
      <c r="B34" s="50"/>
      <c r="C34" s="41"/>
      <c r="D34" s="41"/>
      <c r="E34" s="41"/>
      <c r="F34" s="51"/>
      <c r="G34" s="88">
        <v>203.92660000000001</v>
      </c>
      <c r="H34" s="91">
        <v>4.5801999999999996</v>
      </c>
      <c r="I34" s="50"/>
      <c r="J34" s="51"/>
      <c r="K34" s="93">
        <v>0</v>
      </c>
    </row>
    <row r="35" spans="1:11" x14ac:dyDescent="0.25">
      <c r="A35" s="49">
        <f t="shared" si="0"/>
        <v>41423</v>
      </c>
      <c r="B35" s="50"/>
      <c r="C35" s="41"/>
      <c r="D35" s="41"/>
      <c r="E35" s="41"/>
      <c r="F35" s="51"/>
      <c r="G35" s="88">
        <v>204.1447</v>
      </c>
      <c r="H35" s="91">
        <v>4.5848000000000004</v>
      </c>
      <c r="I35" s="50"/>
      <c r="J35" s="51"/>
      <c r="K35" s="93">
        <v>0</v>
      </c>
    </row>
    <row r="36" spans="1:11" x14ac:dyDescent="0.25">
      <c r="A36" s="49">
        <f t="shared" si="0"/>
        <v>41424</v>
      </c>
      <c r="B36" s="50"/>
      <c r="C36" s="41"/>
      <c r="D36" s="41"/>
      <c r="E36" s="41"/>
      <c r="F36" s="51"/>
      <c r="G36" s="88">
        <v>203.87739999999999</v>
      </c>
      <c r="H36" s="91">
        <v>4.6719999999999997</v>
      </c>
      <c r="I36" s="50"/>
      <c r="J36" s="51"/>
      <c r="K36" s="93">
        <v>0</v>
      </c>
    </row>
    <row r="37" spans="1:11" ht="15.75" thickBot="1" x14ac:dyDescent="0.3">
      <c r="A37" s="52">
        <f t="shared" si="0"/>
        <v>41425</v>
      </c>
      <c r="B37" s="73"/>
      <c r="C37" s="74"/>
      <c r="D37" s="74"/>
      <c r="E37" s="74"/>
      <c r="F37" s="75"/>
      <c r="G37" s="82">
        <v>204.0926</v>
      </c>
      <c r="H37" s="83">
        <v>4.6948999999999996</v>
      </c>
      <c r="I37" s="73"/>
      <c r="J37" s="75"/>
      <c r="K37" s="84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205.02600000000001</v>
      </c>
      <c r="H39" s="57">
        <f>+MAX(H7:H37)</f>
        <v>5.4200999999999997</v>
      </c>
      <c r="I39" s="57"/>
      <c r="J39" s="57"/>
      <c r="K39" s="57">
        <f>+MAX(K7:K37)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5" customHeight="1" x14ac:dyDescent="0.25">
      <c r="A41" s="17" t="s">
        <v>23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 x14ac:dyDescent="0.25">
      <c r="A42" s="15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 x14ac:dyDescent="0.25">
      <c r="A43" s="15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 x14ac:dyDescent="0.25">
      <c r="A44" s="15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 x14ac:dyDescent="0.25">
      <c r="A45" s="15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1:K45"/>
    <mergeCell ref="A1:K1"/>
    <mergeCell ref="A2:B2"/>
    <mergeCell ref="C2:K2"/>
    <mergeCell ref="A3:B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A8:A9 A10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1" zoomScale="60" zoomScaleNormal="100" workbookViewId="0">
      <selection activeCell="J13" sqref="J13"/>
    </sheetView>
  </sheetViews>
  <sheetFormatPr baseColWidth="10" defaultRowHeight="15" x14ac:dyDescent="0.25"/>
  <sheetData>
    <row r="1" spans="1:14" ht="32.25" customHeight="1" x14ac:dyDescent="0.25">
      <c r="A1" s="168" t="s">
        <v>29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4" x14ac:dyDescent="0.25">
      <c r="A2" s="144" t="s">
        <v>1</v>
      </c>
      <c r="B2" s="158"/>
      <c r="C2" s="145" t="s">
        <v>27</v>
      </c>
      <c r="D2" s="145"/>
      <c r="E2" s="145"/>
      <c r="F2" s="145"/>
      <c r="G2" s="145"/>
      <c r="H2" s="145"/>
      <c r="I2" s="145"/>
      <c r="J2" s="145"/>
      <c r="K2" s="145"/>
    </row>
    <row r="3" spans="1:14" x14ac:dyDescent="0.25">
      <c r="A3" s="144" t="s">
        <v>2</v>
      </c>
      <c r="B3" s="158"/>
      <c r="C3" s="145" t="s">
        <v>24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x14ac:dyDescent="0.25">
      <c r="A4" s="144" t="s">
        <v>3</v>
      </c>
      <c r="B4" s="144"/>
      <c r="C4" s="145" t="s">
        <v>4</v>
      </c>
      <c r="D4" s="14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41395</v>
      </c>
      <c r="B7" s="46"/>
      <c r="C7" s="47"/>
      <c r="D7" s="47"/>
      <c r="E7" s="47"/>
      <c r="F7" s="48"/>
      <c r="G7" s="95">
        <v>203.20509999999999</v>
      </c>
      <c r="H7" s="96">
        <v>2.3681000000000001</v>
      </c>
      <c r="I7" s="46"/>
      <c r="J7" s="48"/>
      <c r="K7" s="98">
        <v>0</v>
      </c>
    </row>
    <row r="8" spans="1:14" x14ac:dyDescent="0.25">
      <c r="A8" s="49">
        <f>+A7+1</f>
        <v>41396</v>
      </c>
      <c r="B8" s="50"/>
      <c r="C8" s="41"/>
      <c r="D8" s="41"/>
      <c r="E8" s="41"/>
      <c r="F8" s="51"/>
      <c r="G8" s="94">
        <v>203.07679999999999</v>
      </c>
      <c r="H8" s="97">
        <v>3.2172000000000001</v>
      </c>
      <c r="I8" s="50"/>
      <c r="J8" s="51"/>
      <c r="K8" s="99">
        <v>0</v>
      </c>
    </row>
    <row r="9" spans="1:14" x14ac:dyDescent="0.25">
      <c r="A9" s="49">
        <f>+A8+1</f>
        <v>41397</v>
      </c>
      <c r="B9" s="50"/>
      <c r="C9" s="41"/>
      <c r="D9" s="41"/>
      <c r="E9" s="41"/>
      <c r="F9" s="51"/>
      <c r="G9" s="94">
        <v>202.614</v>
      </c>
      <c r="H9" s="97">
        <v>2.8730000000000002</v>
      </c>
      <c r="I9" s="50"/>
      <c r="J9" s="51"/>
      <c r="K9" s="99">
        <v>0</v>
      </c>
    </row>
    <row r="10" spans="1:14" x14ac:dyDescent="0.25">
      <c r="A10" s="49">
        <f>+A9+1</f>
        <v>41398</v>
      </c>
      <c r="B10" s="50"/>
      <c r="C10" s="41"/>
      <c r="D10" s="41"/>
      <c r="E10" s="41"/>
      <c r="F10" s="51"/>
      <c r="G10" s="94">
        <v>202.4211</v>
      </c>
      <c r="H10" s="97">
        <v>2.6160000000000001</v>
      </c>
      <c r="I10" s="50"/>
      <c r="J10" s="51"/>
      <c r="K10" s="99">
        <v>0</v>
      </c>
    </row>
    <row r="11" spans="1:14" x14ac:dyDescent="0.25">
      <c r="A11" s="49">
        <f t="shared" ref="A11:A37" si="0">+A10+1</f>
        <v>41399</v>
      </c>
      <c r="B11" s="50"/>
      <c r="C11" s="41"/>
      <c r="D11" s="41"/>
      <c r="E11" s="41"/>
      <c r="F11" s="51"/>
      <c r="G11" s="94">
        <v>202.59639999999999</v>
      </c>
      <c r="H11" s="97">
        <v>2.8959000000000001</v>
      </c>
      <c r="I11" s="50"/>
      <c r="J11" s="51"/>
      <c r="K11" s="99">
        <v>0</v>
      </c>
    </row>
    <row r="12" spans="1:14" x14ac:dyDescent="0.25">
      <c r="A12" s="49">
        <f t="shared" si="0"/>
        <v>41400</v>
      </c>
      <c r="B12" s="50"/>
      <c r="C12" s="41"/>
      <c r="D12" s="41"/>
      <c r="E12" s="41"/>
      <c r="F12" s="51"/>
      <c r="G12" s="94">
        <v>202.59639999999999</v>
      </c>
      <c r="H12" s="97">
        <v>2.9279999999999999</v>
      </c>
      <c r="I12" s="50"/>
      <c r="J12" s="51"/>
      <c r="K12" s="99">
        <v>0</v>
      </c>
    </row>
    <row r="13" spans="1:14" x14ac:dyDescent="0.25">
      <c r="A13" s="49">
        <f t="shared" si="0"/>
        <v>41401</v>
      </c>
      <c r="B13" s="50"/>
      <c r="C13" s="41"/>
      <c r="D13" s="41"/>
      <c r="E13" s="41"/>
      <c r="F13" s="51"/>
      <c r="G13" s="94">
        <v>202.98009999999999</v>
      </c>
      <c r="H13" s="97">
        <v>3.5384000000000002</v>
      </c>
      <c r="I13" s="50"/>
      <c r="J13" s="51"/>
      <c r="K13" s="99">
        <v>0</v>
      </c>
    </row>
    <row r="14" spans="1:14" x14ac:dyDescent="0.25">
      <c r="A14" s="49">
        <f t="shared" si="0"/>
        <v>41402</v>
      </c>
      <c r="B14" s="50"/>
      <c r="C14" s="41"/>
      <c r="D14" s="41"/>
      <c r="E14" s="41"/>
      <c r="F14" s="51"/>
      <c r="G14" s="94">
        <v>203.03479999999999</v>
      </c>
      <c r="H14" s="97">
        <v>3.3961000000000001</v>
      </c>
      <c r="I14" s="50"/>
      <c r="J14" s="51"/>
      <c r="K14" s="99">
        <v>0</v>
      </c>
    </row>
    <row r="15" spans="1:14" x14ac:dyDescent="0.25">
      <c r="A15" s="49">
        <f t="shared" si="0"/>
        <v>41403</v>
      </c>
      <c r="B15" s="50"/>
      <c r="C15" s="41"/>
      <c r="D15" s="41"/>
      <c r="E15" s="41"/>
      <c r="F15" s="51"/>
      <c r="G15" s="94">
        <v>202.9906</v>
      </c>
      <c r="H15" s="97">
        <v>3.1621000000000001</v>
      </c>
      <c r="I15" s="50"/>
      <c r="J15" s="51"/>
      <c r="K15" s="99">
        <v>0</v>
      </c>
    </row>
    <row r="16" spans="1:14" x14ac:dyDescent="0.25">
      <c r="A16" s="49">
        <f t="shared" si="0"/>
        <v>41404</v>
      </c>
      <c r="B16" s="50"/>
      <c r="C16" s="41"/>
      <c r="D16" s="41"/>
      <c r="E16" s="41"/>
      <c r="F16" s="51"/>
      <c r="G16" s="94">
        <v>202.83860000000001</v>
      </c>
      <c r="H16" s="97">
        <v>3.0931999999999999</v>
      </c>
      <c r="I16" s="50"/>
      <c r="J16" s="51"/>
      <c r="K16" s="99">
        <v>0</v>
      </c>
    </row>
    <row r="17" spans="1:11" x14ac:dyDescent="0.25">
      <c r="A17" s="49">
        <f t="shared" si="0"/>
        <v>41405</v>
      </c>
      <c r="B17" s="50"/>
      <c r="C17" s="41"/>
      <c r="D17" s="41"/>
      <c r="E17" s="41"/>
      <c r="F17" s="51"/>
      <c r="G17" s="94">
        <v>202.8278</v>
      </c>
      <c r="H17" s="97">
        <v>3.9744000000000002</v>
      </c>
      <c r="I17" s="50"/>
      <c r="J17" s="51"/>
      <c r="K17" s="99">
        <v>0</v>
      </c>
    </row>
    <row r="18" spans="1:11" x14ac:dyDescent="0.25">
      <c r="A18" s="49">
        <f t="shared" si="0"/>
        <v>41406</v>
      </c>
      <c r="B18" s="50"/>
      <c r="C18" s="41"/>
      <c r="D18" s="41"/>
      <c r="E18" s="41"/>
      <c r="F18" s="51"/>
      <c r="G18" s="94">
        <v>202.4974</v>
      </c>
      <c r="H18" s="97">
        <v>3.4925000000000002</v>
      </c>
      <c r="I18" s="50"/>
      <c r="J18" s="51"/>
      <c r="K18" s="99">
        <v>0</v>
      </c>
    </row>
    <row r="19" spans="1:11" x14ac:dyDescent="0.25">
      <c r="A19" s="49">
        <f t="shared" si="0"/>
        <v>41407</v>
      </c>
      <c r="B19" s="50"/>
      <c r="C19" s="41"/>
      <c r="D19" s="41"/>
      <c r="E19" s="41"/>
      <c r="F19" s="51"/>
      <c r="G19" s="94">
        <v>202.95</v>
      </c>
      <c r="H19" s="97">
        <v>4.2313999999999998</v>
      </c>
      <c r="I19" s="50"/>
      <c r="J19" s="51"/>
      <c r="K19" s="99">
        <v>0</v>
      </c>
    </row>
    <row r="20" spans="1:11" x14ac:dyDescent="0.25">
      <c r="A20" s="49">
        <f t="shared" si="0"/>
        <v>41408</v>
      </c>
      <c r="B20" s="50"/>
      <c r="C20" s="41"/>
      <c r="D20" s="41"/>
      <c r="E20" s="41"/>
      <c r="F20" s="51"/>
      <c r="G20" s="94">
        <v>203.61150000000001</v>
      </c>
      <c r="H20" s="97">
        <v>4.3186</v>
      </c>
      <c r="I20" s="50"/>
      <c r="J20" s="51"/>
      <c r="K20" s="99">
        <v>0</v>
      </c>
    </row>
    <row r="21" spans="1:11" x14ac:dyDescent="0.25">
      <c r="A21" s="49">
        <f t="shared" si="0"/>
        <v>41409</v>
      </c>
      <c r="B21" s="50"/>
      <c r="C21" s="41"/>
      <c r="D21" s="41"/>
      <c r="E21" s="41"/>
      <c r="F21" s="51"/>
      <c r="G21" s="94">
        <v>202.90469999999999</v>
      </c>
      <c r="H21" s="97">
        <v>3.8092000000000001</v>
      </c>
      <c r="I21" s="50"/>
      <c r="J21" s="51"/>
      <c r="K21" s="99">
        <v>0</v>
      </c>
    </row>
    <row r="22" spans="1:11" x14ac:dyDescent="0.25">
      <c r="A22" s="49">
        <f t="shared" si="0"/>
        <v>41410</v>
      </c>
      <c r="B22" s="50"/>
      <c r="C22" s="41"/>
      <c r="D22" s="41"/>
      <c r="E22" s="41"/>
      <c r="F22" s="51"/>
      <c r="G22" s="94">
        <v>202.75299999999999</v>
      </c>
      <c r="H22" s="97">
        <v>3.2906</v>
      </c>
      <c r="I22" s="50"/>
      <c r="J22" s="51"/>
      <c r="K22" s="99">
        <v>0</v>
      </c>
    </row>
    <row r="23" spans="1:11" x14ac:dyDescent="0.25">
      <c r="A23" s="49">
        <f t="shared" si="0"/>
        <v>41411</v>
      </c>
      <c r="B23" s="50"/>
      <c r="C23" s="41"/>
      <c r="D23" s="41"/>
      <c r="E23" s="41"/>
      <c r="F23" s="51"/>
      <c r="G23" s="94">
        <v>202.7456</v>
      </c>
      <c r="H23" s="97">
        <v>3.2263000000000002</v>
      </c>
      <c r="I23" s="50"/>
      <c r="J23" s="51"/>
      <c r="K23" s="99">
        <v>0</v>
      </c>
    </row>
    <row r="24" spans="1:11" x14ac:dyDescent="0.25">
      <c r="A24" s="49">
        <f t="shared" si="0"/>
        <v>41412</v>
      </c>
      <c r="B24" s="50"/>
      <c r="C24" s="41"/>
      <c r="D24" s="41"/>
      <c r="E24" s="41"/>
      <c r="F24" s="51"/>
      <c r="G24" s="94">
        <v>202.73230000000001</v>
      </c>
      <c r="H24" s="97">
        <v>2.9601999999999999</v>
      </c>
      <c r="I24" s="50"/>
      <c r="J24" s="51"/>
      <c r="K24" s="99">
        <v>0</v>
      </c>
    </row>
    <row r="25" spans="1:11" x14ac:dyDescent="0.25">
      <c r="A25" s="49">
        <f t="shared" si="0"/>
        <v>41413</v>
      </c>
      <c r="B25" s="50"/>
      <c r="C25" s="41"/>
      <c r="D25" s="41"/>
      <c r="E25" s="41"/>
      <c r="F25" s="51"/>
      <c r="G25" s="94">
        <v>202.7527</v>
      </c>
      <c r="H25" s="97">
        <v>3.2585000000000002</v>
      </c>
      <c r="I25" s="50"/>
      <c r="J25" s="51"/>
      <c r="K25" s="99">
        <v>0</v>
      </c>
    </row>
    <row r="26" spans="1:11" x14ac:dyDescent="0.25">
      <c r="A26" s="49">
        <f t="shared" si="0"/>
        <v>41414</v>
      </c>
      <c r="B26" s="50"/>
      <c r="C26" s="41"/>
      <c r="D26" s="41"/>
      <c r="E26" s="41"/>
      <c r="F26" s="51"/>
      <c r="G26" s="94">
        <v>202.92529999999999</v>
      </c>
      <c r="H26" s="97">
        <v>3.6669</v>
      </c>
      <c r="I26" s="50"/>
      <c r="J26" s="51"/>
      <c r="K26" s="99">
        <v>0</v>
      </c>
    </row>
    <row r="27" spans="1:11" x14ac:dyDescent="0.25">
      <c r="A27" s="49">
        <f t="shared" si="0"/>
        <v>41415</v>
      </c>
      <c r="B27" s="50"/>
      <c r="C27" s="41"/>
      <c r="D27" s="41"/>
      <c r="E27" s="41"/>
      <c r="F27" s="51"/>
      <c r="G27" s="94">
        <v>202.8297</v>
      </c>
      <c r="H27" s="97">
        <v>3.4832999999999998</v>
      </c>
      <c r="I27" s="50"/>
      <c r="J27" s="51"/>
      <c r="K27" s="99">
        <v>0</v>
      </c>
    </row>
    <row r="28" spans="1:11" x14ac:dyDescent="0.25">
      <c r="A28" s="49">
        <f t="shared" si="0"/>
        <v>41416</v>
      </c>
      <c r="B28" s="50"/>
      <c r="C28" s="41"/>
      <c r="D28" s="41"/>
      <c r="E28" s="41"/>
      <c r="F28" s="51"/>
      <c r="G28" s="94">
        <v>202.88390000000001</v>
      </c>
      <c r="H28" s="97">
        <v>3.7494999999999998</v>
      </c>
      <c r="I28" s="50"/>
      <c r="J28" s="51"/>
      <c r="K28" s="99">
        <v>0</v>
      </c>
    </row>
    <row r="29" spans="1:11" x14ac:dyDescent="0.25">
      <c r="A29" s="49">
        <f t="shared" si="0"/>
        <v>41417</v>
      </c>
      <c r="B29" s="50"/>
      <c r="C29" s="41"/>
      <c r="D29" s="41"/>
      <c r="E29" s="41"/>
      <c r="F29" s="51"/>
      <c r="G29" s="94">
        <v>202.87020000000001</v>
      </c>
      <c r="H29" s="97">
        <v>3.8138000000000001</v>
      </c>
      <c r="I29" s="50"/>
      <c r="J29" s="51"/>
      <c r="K29" s="99">
        <v>0</v>
      </c>
    </row>
    <row r="30" spans="1:11" x14ac:dyDescent="0.25">
      <c r="A30" s="49">
        <f t="shared" si="0"/>
        <v>41418</v>
      </c>
      <c r="B30" s="50"/>
      <c r="C30" s="41"/>
      <c r="D30" s="41"/>
      <c r="E30" s="41"/>
      <c r="F30" s="51"/>
      <c r="G30" s="94">
        <v>202.88419999999999</v>
      </c>
      <c r="H30" s="97">
        <v>3.7770999999999999</v>
      </c>
      <c r="I30" s="50"/>
      <c r="J30" s="51"/>
      <c r="K30" s="99">
        <v>0</v>
      </c>
    </row>
    <row r="31" spans="1:11" x14ac:dyDescent="0.25">
      <c r="A31" s="49">
        <f t="shared" si="0"/>
        <v>41419</v>
      </c>
      <c r="B31" s="50"/>
      <c r="C31" s="41"/>
      <c r="D31" s="41"/>
      <c r="E31" s="41"/>
      <c r="F31" s="51"/>
      <c r="G31" s="94">
        <v>202.64959999999999</v>
      </c>
      <c r="H31" s="97">
        <v>3.7174</v>
      </c>
      <c r="I31" s="50"/>
      <c r="J31" s="51"/>
      <c r="K31" s="99">
        <v>0</v>
      </c>
    </row>
    <row r="32" spans="1:11" x14ac:dyDescent="0.25">
      <c r="A32" s="49">
        <f t="shared" si="0"/>
        <v>41420</v>
      </c>
      <c r="B32" s="50"/>
      <c r="C32" s="41"/>
      <c r="D32" s="41"/>
      <c r="E32" s="41"/>
      <c r="F32" s="51"/>
      <c r="G32" s="94">
        <v>202.76589999999999</v>
      </c>
      <c r="H32" s="97">
        <v>3.6945000000000001</v>
      </c>
      <c r="I32" s="50"/>
      <c r="J32" s="51"/>
      <c r="K32" s="99">
        <v>0</v>
      </c>
    </row>
    <row r="33" spans="1:11" x14ac:dyDescent="0.25">
      <c r="A33" s="49">
        <f t="shared" si="0"/>
        <v>41421</v>
      </c>
      <c r="B33" s="50"/>
      <c r="C33" s="41"/>
      <c r="D33" s="41"/>
      <c r="E33" s="41"/>
      <c r="F33" s="51"/>
      <c r="G33" s="94">
        <v>202.65889999999999</v>
      </c>
      <c r="H33" s="97">
        <v>3.621</v>
      </c>
      <c r="I33" s="50"/>
      <c r="J33" s="51"/>
      <c r="K33" s="99">
        <v>0</v>
      </c>
    </row>
    <row r="34" spans="1:11" x14ac:dyDescent="0.25">
      <c r="A34" s="49">
        <f t="shared" si="0"/>
        <v>41422</v>
      </c>
      <c r="B34" s="50"/>
      <c r="C34" s="41"/>
      <c r="D34" s="41"/>
      <c r="E34" s="41"/>
      <c r="F34" s="51"/>
      <c r="G34" s="94">
        <v>202.7714</v>
      </c>
      <c r="H34" s="97">
        <v>3.3778000000000001</v>
      </c>
      <c r="I34" s="50"/>
      <c r="J34" s="51"/>
      <c r="K34" s="99">
        <v>0</v>
      </c>
    </row>
    <row r="35" spans="1:11" x14ac:dyDescent="0.25">
      <c r="A35" s="49">
        <f t="shared" si="0"/>
        <v>41423</v>
      </c>
      <c r="B35" s="50"/>
      <c r="C35" s="41"/>
      <c r="D35" s="41"/>
      <c r="E35" s="41"/>
      <c r="F35" s="51"/>
      <c r="G35" s="94">
        <v>202.85730000000001</v>
      </c>
      <c r="H35" s="97">
        <v>3.3456999999999999</v>
      </c>
      <c r="I35" s="50"/>
      <c r="J35" s="51"/>
      <c r="K35" s="99">
        <v>0</v>
      </c>
    </row>
    <row r="36" spans="1:11" x14ac:dyDescent="0.25">
      <c r="A36" s="49">
        <f t="shared" si="0"/>
        <v>41424</v>
      </c>
      <c r="B36" s="50"/>
      <c r="C36" s="41"/>
      <c r="D36" s="41"/>
      <c r="E36" s="41"/>
      <c r="F36" s="51"/>
      <c r="G36" s="94">
        <v>202.75569999999999</v>
      </c>
      <c r="H36" s="97">
        <v>3.621</v>
      </c>
      <c r="I36" s="50"/>
      <c r="J36" s="51"/>
      <c r="K36" s="99">
        <v>0</v>
      </c>
    </row>
    <row r="37" spans="1:11" ht="15.75" thickBot="1" x14ac:dyDescent="0.3">
      <c r="A37" s="52">
        <f t="shared" si="0"/>
        <v>41425</v>
      </c>
      <c r="B37" s="53"/>
      <c r="C37" s="54"/>
      <c r="D37" s="54"/>
      <c r="E37" s="54"/>
      <c r="F37" s="55"/>
      <c r="G37" s="82">
        <v>202.57159999999999</v>
      </c>
      <c r="H37" s="83">
        <v>3.6118999999999999</v>
      </c>
      <c r="I37" s="53"/>
      <c r="J37" s="55"/>
      <c r="K37" s="84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202.4211</v>
      </c>
      <c r="H39" s="57">
        <f>+MIN(H7:H37)</f>
        <v>2.3681000000000001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59"/>
      <c r="C41" s="160"/>
      <c r="D41" s="160"/>
      <c r="E41" s="160"/>
      <c r="F41" s="160"/>
      <c r="G41" s="160"/>
      <c r="H41" s="160"/>
      <c r="I41" s="160"/>
      <c r="J41" s="160"/>
      <c r="K41" s="161"/>
    </row>
    <row r="42" spans="1:11" x14ac:dyDescent="0.25">
      <c r="A42" s="15"/>
      <c r="B42" s="162"/>
      <c r="C42" s="163"/>
      <c r="D42" s="163"/>
      <c r="E42" s="163"/>
      <c r="F42" s="163"/>
      <c r="G42" s="163"/>
      <c r="H42" s="163"/>
      <c r="I42" s="163"/>
      <c r="J42" s="163"/>
      <c r="K42" s="164"/>
    </row>
    <row r="43" spans="1:11" x14ac:dyDescent="0.25">
      <c r="A43" s="15"/>
      <c r="B43" s="162"/>
      <c r="C43" s="163"/>
      <c r="D43" s="163"/>
      <c r="E43" s="163"/>
      <c r="F43" s="163"/>
      <c r="G43" s="163"/>
      <c r="H43" s="163"/>
      <c r="I43" s="163"/>
      <c r="J43" s="163"/>
      <c r="K43" s="164"/>
    </row>
    <row r="44" spans="1:11" x14ac:dyDescent="0.25">
      <c r="A44" s="15"/>
      <c r="B44" s="162"/>
      <c r="C44" s="163"/>
      <c r="D44" s="163"/>
      <c r="E44" s="163"/>
      <c r="F44" s="163"/>
      <c r="G44" s="163"/>
      <c r="H44" s="163"/>
      <c r="I44" s="163"/>
      <c r="J44" s="163"/>
      <c r="K44" s="164"/>
    </row>
    <row r="45" spans="1:11" x14ac:dyDescent="0.25">
      <c r="A45" s="15"/>
      <c r="B45" s="165"/>
      <c r="C45" s="166"/>
      <c r="D45" s="166"/>
      <c r="E45" s="166"/>
      <c r="F45" s="166"/>
      <c r="G45" s="166"/>
      <c r="H45" s="166"/>
      <c r="I45" s="166"/>
      <c r="J45" s="166"/>
      <c r="K45" s="167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1:K45"/>
    <mergeCell ref="C3:N3"/>
    <mergeCell ref="A1:K1"/>
    <mergeCell ref="A2:B2"/>
    <mergeCell ref="C2:K2"/>
    <mergeCell ref="A3:B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4" zoomScale="60" zoomScaleNormal="100" workbookViewId="0">
      <selection activeCell="E34" sqref="E34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43" t="s">
        <v>1</v>
      </c>
      <c r="B3" s="143"/>
      <c r="C3" s="145" t="s">
        <v>27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x14ac:dyDescent="0.25">
      <c r="A4" s="144" t="s">
        <v>2</v>
      </c>
      <c r="B4" s="143"/>
      <c r="C4" s="145" t="s">
        <v>25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x14ac:dyDescent="0.25">
      <c r="A5" s="144" t="s">
        <v>3</v>
      </c>
      <c r="B5" s="144"/>
      <c r="C5" s="145" t="s">
        <v>4</v>
      </c>
      <c r="D5" s="145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Criogénica'!A8</f>
        <v>41395</v>
      </c>
      <c r="B8" s="65">
        <v>95.729699999999994</v>
      </c>
      <c r="C8" s="70">
        <v>0.97850000000000004</v>
      </c>
      <c r="D8" s="70">
        <v>0.20300000000000001</v>
      </c>
      <c r="E8" s="70">
        <v>1.1815</v>
      </c>
      <c r="F8" s="70">
        <v>2.9346999999999999</v>
      </c>
      <c r="G8" s="100">
        <v>265.32740000000001</v>
      </c>
      <c r="H8" s="100">
        <v>3.5815000000000001</v>
      </c>
      <c r="I8" s="70">
        <v>38.280999999999999</v>
      </c>
      <c r="J8" s="70">
        <v>50.205100000000002</v>
      </c>
      <c r="K8" s="102">
        <v>0</v>
      </c>
      <c r="L8" s="21"/>
      <c r="M8" s="41"/>
      <c r="N8" s="41"/>
    </row>
    <row r="9" spans="1:14" x14ac:dyDescent="0.25">
      <c r="A9" s="37">
        <f>+'Caracol Criogénica'!A9</f>
        <v>41396</v>
      </c>
      <c r="B9" s="63">
        <v>95.260499999999993</v>
      </c>
      <c r="C9" s="66">
        <v>0.99239999999999995</v>
      </c>
      <c r="D9" s="67">
        <v>0.2</v>
      </c>
      <c r="E9" s="66">
        <v>1.1923999999999999</v>
      </c>
      <c r="F9" s="66">
        <v>3.3654999999999999</v>
      </c>
      <c r="G9" s="101">
        <v>262.99939999999998</v>
      </c>
      <c r="H9" s="101">
        <v>3.6093999999999999</v>
      </c>
      <c r="I9" s="66">
        <v>38.415399999999998</v>
      </c>
      <c r="J9" s="67">
        <v>50.273600000000002</v>
      </c>
      <c r="K9" s="102">
        <v>0</v>
      </c>
      <c r="L9" s="21"/>
      <c r="M9" s="40"/>
      <c r="N9" s="40"/>
    </row>
    <row r="10" spans="1:14" x14ac:dyDescent="0.25">
      <c r="A10" s="37">
        <f>+'Caracol Criogénica'!A10</f>
        <v>41397</v>
      </c>
      <c r="B10" s="63">
        <v>95.650999999999996</v>
      </c>
      <c r="C10" s="66">
        <v>0.99629999999999996</v>
      </c>
      <c r="D10" s="67">
        <v>0.20180000000000001</v>
      </c>
      <c r="E10" s="66">
        <v>1.1980999999999999</v>
      </c>
      <c r="F10" s="66">
        <v>3.0047000000000001</v>
      </c>
      <c r="G10" s="101">
        <v>260.37729999999999</v>
      </c>
      <c r="H10" s="101">
        <v>3.6271</v>
      </c>
      <c r="I10" s="66">
        <v>38.283799999999999</v>
      </c>
      <c r="J10" s="67">
        <v>50.194899999999997</v>
      </c>
      <c r="K10" s="102">
        <v>0</v>
      </c>
      <c r="L10" s="21"/>
      <c r="M10" s="40"/>
      <c r="N10" s="40"/>
    </row>
    <row r="11" spans="1:14" x14ac:dyDescent="0.25">
      <c r="A11" s="37">
        <f>+'Caracol Criogénica'!A11</f>
        <v>41398</v>
      </c>
      <c r="B11" s="63">
        <v>95.933000000000007</v>
      </c>
      <c r="C11" s="66">
        <v>0.97450000000000003</v>
      </c>
      <c r="D11" s="67">
        <v>0.20380000000000001</v>
      </c>
      <c r="E11" s="66">
        <v>1.1782999999999999</v>
      </c>
      <c r="F11" s="66">
        <v>2.7761999999999998</v>
      </c>
      <c r="G11" s="101">
        <v>259.65910000000002</v>
      </c>
      <c r="H11" s="101">
        <v>3.6162999999999998</v>
      </c>
      <c r="I11" s="66">
        <v>38.207299999999996</v>
      </c>
      <c r="J11" s="67">
        <v>50.165300000000002</v>
      </c>
      <c r="K11" s="102">
        <v>0</v>
      </c>
      <c r="L11" s="21"/>
      <c r="M11" s="40"/>
      <c r="N11" s="40"/>
    </row>
    <row r="12" spans="1:14" x14ac:dyDescent="0.25">
      <c r="A12" s="37">
        <f>+'Caracol Criogénica'!A12</f>
        <v>41399</v>
      </c>
      <c r="B12" s="63">
        <v>95.882999999999996</v>
      </c>
      <c r="C12" s="66">
        <v>0.98580000000000001</v>
      </c>
      <c r="D12" s="67">
        <v>0.2029</v>
      </c>
      <c r="E12" s="66">
        <v>1.1887000000000001</v>
      </c>
      <c r="F12" s="66">
        <v>2.7949000000000002</v>
      </c>
      <c r="G12" s="101">
        <v>261.47219999999999</v>
      </c>
      <c r="H12" s="101">
        <v>3.6147</v>
      </c>
      <c r="I12" s="66">
        <v>38.223100000000002</v>
      </c>
      <c r="J12" s="67">
        <v>50.166600000000003</v>
      </c>
      <c r="K12" s="102">
        <v>0</v>
      </c>
      <c r="L12" s="21"/>
      <c r="M12" s="40"/>
      <c r="N12" s="40"/>
    </row>
    <row r="13" spans="1:14" x14ac:dyDescent="0.25">
      <c r="A13" s="37">
        <f>+'Caracol Criogénica'!A13</f>
        <v>41400</v>
      </c>
      <c r="B13" s="63">
        <v>95.689400000000006</v>
      </c>
      <c r="C13" s="66">
        <v>0.95250000000000001</v>
      </c>
      <c r="D13" s="67">
        <v>0.2036</v>
      </c>
      <c r="E13" s="66">
        <v>1.1560999999999999</v>
      </c>
      <c r="F13" s="66">
        <v>3.0318000000000001</v>
      </c>
      <c r="G13" s="101">
        <v>261.16079999999999</v>
      </c>
      <c r="H13" s="101">
        <v>3.609</v>
      </c>
      <c r="I13" s="66">
        <v>38.296100000000003</v>
      </c>
      <c r="J13" s="67">
        <v>50.231699999999996</v>
      </c>
      <c r="K13" s="102">
        <v>0</v>
      </c>
      <c r="L13" s="21"/>
      <c r="M13" s="40"/>
      <c r="N13" s="40"/>
    </row>
    <row r="14" spans="1:14" x14ac:dyDescent="0.25">
      <c r="A14" s="37">
        <f>+'Caracol Criogénica'!A14</f>
        <v>41401</v>
      </c>
      <c r="B14" s="63">
        <v>96.032700000000006</v>
      </c>
      <c r="C14" s="66">
        <v>0.97729999999999995</v>
      </c>
      <c r="D14" s="67">
        <v>0.2016</v>
      </c>
      <c r="E14" s="66">
        <v>1.1788000000000001</v>
      </c>
      <c r="F14" s="66">
        <v>2.6488999999999998</v>
      </c>
      <c r="G14" s="101">
        <v>262.1474</v>
      </c>
      <c r="H14" s="101">
        <v>3.5971000000000002</v>
      </c>
      <c r="I14" s="66">
        <v>38.191699999999997</v>
      </c>
      <c r="J14" s="67">
        <v>50.155200000000001</v>
      </c>
      <c r="K14" s="102">
        <v>0</v>
      </c>
      <c r="L14" s="21"/>
      <c r="M14" s="40"/>
      <c r="N14" s="40"/>
    </row>
    <row r="15" spans="1:14" x14ac:dyDescent="0.25">
      <c r="A15" s="37">
        <f>+'Caracol Criogénica'!A15</f>
        <v>41402</v>
      </c>
      <c r="B15" s="63">
        <v>96.123599999999996</v>
      </c>
      <c r="C15" s="66">
        <v>0.96630000000000005</v>
      </c>
      <c r="D15" s="66">
        <v>0.19980000000000001</v>
      </c>
      <c r="E15" s="66">
        <v>1.1660999999999999</v>
      </c>
      <c r="F15" s="66">
        <v>2.5758000000000001</v>
      </c>
      <c r="G15" s="101">
        <v>263.9941</v>
      </c>
      <c r="H15" s="101">
        <v>3.6017999999999999</v>
      </c>
      <c r="I15" s="66">
        <v>38.171399999999998</v>
      </c>
      <c r="J15" s="67">
        <v>50.152299999999997</v>
      </c>
      <c r="K15" s="102">
        <v>0</v>
      </c>
      <c r="L15" s="21"/>
      <c r="M15" s="40"/>
      <c r="N15" s="40"/>
    </row>
    <row r="16" spans="1:14" x14ac:dyDescent="0.25">
      <c r="A16" s="37">
        <f>+'Caracol Criogénica'!A16</f>
        <v>41403</v>
      </c>
      <c r="B16" s="63">
        <v>95.975999999999999</v>
      </c>
      <c r="C16" s="66">
        <v>0.96030000000000004</v>
      </c>
      <c r="D16" s="66">
        <v>0.20549999999999999</v>
      </c>
      <c r="E16" s="66">
        <v>1.1658999999999999</v>
      </c>
      <c r="F16" s="66">
        <v>2.7290000000000001</v>
      </c>
      <c r="G16" s="101">
        <v>262.95890000000003</v>
      </c>
      <c r="H16" s="101">
        <v>3.6021000000000001</v>
      </c>
      <c r="I16" s="66">
        <v>38.207599999999999</v>
      </c>
      <c r="J16" s="67">
        <v>50.174500000000002</v>
      </c>
      <c r="K16" s="102">
        <v>0</v>
      </c>
      <c r="L16" s="21"/>
      <c r="M16" s="40"/>
      <c r="N16" s="40"/>
    </row>
    <row r="17" spans="1:14" x14ac:dyDescent="0.25">
      <c r="A17" s="37">
        <f>+'Caracol Criogénica'!A17</f>
        <v>41404</v>
      </c>
      <c r="B17" s="63">
        <v>96.118300000000005</v>
      </c>
      <c r="C17" s="66">
        <v>0.96830000000000005</v>
      </c>
      <c r="D17" s="66">
        <v>0.20749999999999999</v>
      </c>
      <c r="E17" s="66">
        <v>1.1758</v>
      </c>
      <c r="F17" s="66">
        <v>2.5783999999999998</v>
      </c>
      <c r="G17" s="101">
        <v>260.93079999999998</v>
      </c>
      <c r="H17" s="101">
        <v>3.5981999999999998</v>
      </c>
      <c r="I17" s="66">
        <v>38.1614</v>
      </c>
      <c r="J17" s="67">
        <v>50.141500000000001</v>
      </c>
      <c r="K17" s="102">
        <v>0</v>
      </c>
      <c r="L17" s="21"/>
      <c r="M17" s="40"/>
      <c r="N17" s="40"/>
    </row>
    <row r="18" spans="1:14" x14ac:dyDescent="0.25">
      <c r="A18" s="37">
        <f>+'Caracol Criogénica'!A18</f>
        <v>41405</v>
      </c>
      <c r="B18" s="63">
        <v>96.209299999999999</v>
      </c>
      <c r="C18" s="66">
        <v>1.0315000000000001</v>
      </c>
      <c r="D18" s="66">
        <v>0.2094</v>
      </c>
      <c r="E18" s="66">
        <v>1.2408999999999999</v>
      </c>
      <c r="F18" s="66">
        <v>2.4035000000000002</v>
      </c>
      <c r="G18" s="101">
        <v>261.32490000000001</v>
      </c>
      <c r="H18" s="101">
        <v>3.5990000000000002</v>
      </c>
      <c r="I18" s="66">
        <v>38.104100000000003</v>
      </c>
      <c r="J18" s="67">
        <v>50.063499999999998</v>
      </c>
      <c r="K18" s="102">
        <v>0</v>
      </c>
      <c r="L18" s="21"/>
      <c r="M18" s="40"/>
      <c r="N18" s="40"/>
    </row>
    <row r="19" spans="1:14" x14ac:dyDescent="0.25">
      <c r="A19" s="37">
        <f>+'Caracol Criogénica'!A19</f>
        <v>41406</v>
      </c>
      <c r="B19" s="63">
        <v>96.307000000000002</v>
      </c>
      <c r="C19" s="66">
        <v>0.95779999999999998</v>
      </c>
      <c r="D19" s="66">
        <v>0.2046</v>
      </c>
      <c r="E19" s="66">
        <v>1.1625000000000001</v>
      </c>
      <c r="F19" s="66">
        <v>2.3933</v>
      </c>
      <c r="G19" s="101">
        <v>263.6807</v>
      </c>
      <c r="H19" s="101">
        <v>3.6042000000000001</v>
      </c>
      <c r="I19" s="66">
        <v>38.1235</v>
      </c>
      <c r="J19" s="67">
        <v>50.1282</v>
      </c>
      <c r="K19" s="102">
        <v>0</v>
      </c>
      <c r="L19" s="21"/>
      <c r="M19" s="40"/>
      <c r="N19" s="40"/>
    </row>
    <row r="20" spans="1:14" x14ac:dyDescent="0.25">
      <c r="A20" s="37">
        <f>+'Caracol Criogénica'!A20</f>
        <v>41407</v>
      </c>
      <c r="B20" s="63">
        <v>95.976299999999995</v>
      </c>
      <c r="C20" s="66">
        <v>0.9718</v>
      </c>
      <c r="D20" s="66">
        <v>0.20380000000000001</v>
      </c>
      <c r="E20" s="66">
        <v>1.1756</v>
      </c>
      <c r="F20" s="66">
        <v>2.7191000000000001</v>
      </c>
      <c r="G20" s="101">
        <v>266.5643</v>
      </c>
      <c r="H20" s="101">
        <v>3.5914000000000001</v>
      </c>
      <c r="I20" s="66">
        <v>38.204000000000001</v>
      </c>
      <c r="J20" s="67">
        <v>50.165199999999999</v>
      </c>
      <c r="K20" s="102">
        <v>0</v>
      </c>
      <c r="L20" s="21"/>
      <c r="M20" s="40"/>
      <c r="N20" s="40"/>
    </row>
    <row r="21" spans="1:14" x14ac:dyDescent="0.25">
      <c r="A21" s="37">
        <f>+'Caracol Criogénica'!A21</f>
        <v>41408</v>
      </c>
      <c r="B21" s="63">
        <v>95.658900000000003</v>
      </c>
      <c r="C21" s="66">
        <v>1.0277000000000001</v>
      </c>
      <c r="D21" s="66">
        <v>0.2079</v>
      </c>
      <c r="E21" s="66">
        <v>1.2356</v>
      </c>
      <c r="F21" s="66">
        <v>2.9748000000000001</v>
      </c>
      <c r="G21" s="101">
        <v>264.36630000000002</v>
      </c>
      <c r="H21" s="101">
        <v>3.5971000000000002</v>
      </c>
      <c r="I21" s="66">
        <v>38.255000000000003</v>
      </c>
      <c r="J21" s="67">
        <v>50.153700000000001</v>
      </c>
      <c r="K21" s="102">
        <v>0</v>
      </c>
      <c r="L21" s="21"/>
      <c r="M21" s="40"/>
      <c r="N21" s="40"/>
    </row>
    <row r="22" spans="1:14" x14ac:dyDescent="0.25">
      <c r="A22" s="37">
        <f>+'Caracol Criogénica'!A22</f>
        <v>41409</v>
      </c>
      <c r="B22" s="63">
        <v>96.202299999999994</v>
      </c>
      <c r="C22" s="66">
        <v>0.93779999999999997</v>
      </c>
      <c r="D22" s="66">
        <v>0.2001</v>
      </c>
      <c r="E22" s="66">
        <v>1.1378999999999999</v>
      </c>
      <c r="F22" s="66">
        <v>2.5329999999999999</v>
      </c>
      <c r="G22" s="101">
        <v>261.82310000000001</v>
      </c>
      <c r="H22" s="101">
        <v>3.5983000000000001</v>
      </c>
      <c r="I22" s="66">
        <v>38.162199999999999</v>
      </c>
      <c r="J22" s="67">
        <v>50.166800000000002</v>
      </c>
      <c r="K22" s="102">
        <v>0</v>
      </c>
      <c r="L22" s="21"/>
      <c r="M22" s="40"/>
      <c r="N22" s="40"/>
    </row>
    <row r="23" spans="1:14" x14ac:dyDescent="0.25">
      <c r="A23" s="37">
        <f>+'Caracol Criogénica'!A23</f>
        <v>41410</v>
      </c>
      <c r="B23" s="63">
        <v>96.416799999999995</v>
      </c>
      <c r="C23" s="66">
        <v>0.95269999999999999</v>
      </c>
      <c r="D23" s="66">
        <v>0.19589999999999999</v>
      </c>
      <c r="E23" s="66">
        <v>1.1485000000000001</v>
      </c>
      <c r="F23" s="66">
        <v>2.2677</v>
      </c>
      <c r="G23" s="101">
        <v>261.63229999999999</v>
      </c>
      <c r="H23" s="101">
        <v>3.5949</v>
      </c>
      <c r="I23" s="66">
        <v>38.1145</v>
      </c>
      <c r="J23" s="67">
        <v>50.130499999999998</v>
      </c>
      <c r="K23" s="102">
        <v>0</v>
      </c>
      <c r="L23" s="21"/>
      <c r="M23" s="40"/>
      <c r="N23" s="40"/>
    </row>
    <row r="24" spans="1:14" x14ac:dyDescent="0.25">
      <c r="A24" s="37">
        <f>+'Caracol Criogénica'!A24</f>
        <v>41411</v>
      </c>
      <c r="B24" s="63">
        <v>96.429400000000001</v>
      </c>
      <c r="C24" s="66">
        <v>0.93130000000000002</v>
      </c>
      <c r="D24" s="66">
        <v>0.19869999999999999</v>
      </c>
      <c r="E24" s="66">
        <v>1.1299999999999999</v>
      </c>
      <c r="F24" s="66">
        <v>2.2797999999999998</v>
      </c>
      <c r="G24" s="101">
        <v>263.53379999999999</v>
      </c>
      <c r="H24" s="101">
        <v>3.5971000000000002</v>
      </c>
      <c r="I24" s="66">
        <v>38.121299999999998</v>
      </c>
      <c r="J24" s="67">
        <v>50.148000000000003</v>
      </c>
      <c r="K24" s="102">
        <v>0</v>
      </c>
      <c r="L24" s="21"/>
      <c r="M24" s="40"/>
      <c r="N24" s="40"/>
    </row>
    <row r="25" spans="1:14" x14ac:dyDescent="0.25">
      <c r="A25" s="37">
        <f>+'Caracol Criogénica'!A25</f>
        <v>41412</v>
      </c>
      <c r="B25" s="63">
        <v>95.878</v>
      </c>
      <c r="C25" s="66">
        <v>0.95540000000000003</v>
      </c>
      <c r="D25" s="66">
        <v>0.2026</v>
      </c>
      <c r="E25" s="66">
        <v>1.1579999999999999</v>
      </c>
      <c r="F25" s="66">
        <v>2.8323999999999998</v>
      </c>
      <c r="G25" s="101">
        <v>264.73360000000002</v>
      </c>
      <c r="H25" s="101">
        <v>3.5996000000000001</v>
      </c>
      <c r="I25" s="66">
        <v>38.243600000000001</v>
      </c>
      <c r="J25" s="67">
        <v>50.1999</v>
      </c>
      <c r="K25" s="102">
        <v>0</v>
      </c>
      <c r="L25" s="21"/>
      <c r="M25" s="40"/>
      <c r="N25" s="40"/>
    </row>
    <row r="26" spans="1:14" x14ac:dyDescent="0.25">
      <c r="A26" s="37">
        <f>+'Caracol Criogénica'!A26</f>
        <v>41413</v>
      </c>
      <c r="B26" s="63">
        <v>95.959299999999999</v>
      </c>
      <c r="C26" s="66">
        <v>0.95189999999999997</v>
      </c>
      <c r="D26" s="66">
        <v>0.20669999999999999</v>
      </c>
      <c r="E26" s="66">
        <v>1.1586000000000001</v>
      </c>
      <c r="F26" s="66">
        <v>2.7631999999999999</v>
      </c>
      <c r="G26" s="101">
        <v>260.50540000000001</v>
      </c>
      <c r="H26" s="101">
        <v>3.5962999999999998</v>
      </c>
      <c r="I26" s="66">
        <v>38.212899999999998</v>
      </c>
      <c r="J26" s="67">
        <v>50.183</v>
      </c>
      <c r="K26" s="102">
        <v>0</v>
      </c>
      <c r="L26" s="21"/>
      <c r="M26" s="40"/>
      <c r="N26" s="40"/>
    </row>
    <row r="27" spans="1:14" x14ac:dyDescent="0.25">
      <c r="A27" s="37">
        <f>+'Caracol Criogénica'!A27</f>
        <v>41414</v>
      </c>
      <c r="B27" s="63">
        <v>95.955699999999993</v>
      </c>
      <c r="C27" s="66">
        <v>1.0059</v>
      </c>
      <c r="D27" s="66">
        <v>0.20630000000000001</v>
      </c>
      <c r="E27" s="66">
        <v>1.2121</v>
      </c>
      <c r="F27" s="66">
        <v>2.6884999999999999</v>
      </c>
      <c r="G27" s="101">
        <v>259.41059999999999</v>
      </c>
      <c r="H27" s="101">
        <v>3.5865999999999998</v>
      </c>
      <c r="I27" s="66">
        <v>38.1922</v>
      </c>
      <c r="J27" s="67">
        <v>50.133499999999998</v>
      </c>
      <c r="K27" s="102">
        <v>0</v>
      </c>
      <c r="L27" s="21"/>
      <c r="M27" s="40"/>
      <c r="N27" s="40"/>
    </row>
    <row r="28" spans="1:14" x14ac:dyDescent="0.25">
      <c r="A28" s="37">
        <f>+'Caracol Criogénica'!A28</f>
        <v>41415</v>
      </c>
      <c r="B28" s="63">
        <v>96.235299999999995</v>
      </c>
      <c r="C28" s="66">
        <v>0.96330000000000005</v>
      </c>
      <c r="D28" s="66">
        <v>0.20649999999999999</v>
      </c>
      <c r="E28" s="66">
        <v>1.1698</v>
      </c>
      <c r="F28" s="66">
        <v>2.4569000000000001</v>
      </c>
      <c r="G28" s="101">
        <v>262.06380000000001</v>
      </c>
      <c r="H28" s="101">
        <v>3.5895999999999999</v>
      </c>
      <c r="I28" s="66">
        <v>38.139299999999999</v>
      </c>
      <c r="J28" s="67">
        <v>50.133099999999999</v>
      </c>
      <c r="K28" s="102">
        <v>0</v>
      </c>
      <c r="L28" s="21"/>
      <c r="M28" s="40"/>
      <c r="N28" s="40"/>
    </row>
    <row r="29" spans="1:14" x14ac:dyDescent="0.25">
      <c r="A29" s="37">
        <f>+'Caracol Criogénica'!A29</f>
        <v>41416</v>
      </c>
      <c r="B29" s="63">
        <v>96.107900000000001</v>
      </c>
      <c r="C29" s="66">
        <v>0.97230000000000005</v>
      </c>
      <c r="D29" s="66">
        <v>0.21010000000000001</v>
      </c>
      <c r="E29" s="66">
        <v>1.1823999999999999</v>
      </c>
      <c r="F29" s="66">
        <v>2.5811000000000002</v>
      </c>
      <c r="G29" s="101">
        <v>262.94119999999998</v>
      </c>
      <c r="H29" s="101">
        <v>3.5908000000000002</v>
      </c>
      <c r="I29" s="66">
        <v>38.161499999999997</v>
      </c>
      <c r="J29" s="67">
        <v>50.1374</v>
      </c>
      <c r="K29" s="102">
        <v>0</v>
      </c>
      <c r="L29" s="21"/>
      <c r="M29" s="40"/>
      <c r="N29" s="40"/>
    </row>
    <row r="30" spans="1:14" x14ac:dyDescent="0.25">
      <c r="A30" s="37">
        <f>+'Caracol Criogénica'!A30</f>
        <v>41417</v>
      </c>
      <c r="B30" s="63">
        <v>95.913399999999996</v>
      </c>
      <c r="C30" s="66">
        <v>0.98870000000000002</v>
      </c>
      <c r="D30" s="66">
        <v>0.20019999999999999</v>
      </c>
      <c r="E30" s="66">
        <v>1.1888000000000001</v>
      </c>
      <c r="F30" s="66">
        <v>2.7591999999999999</v>
      </c>
      <c r="G30" s="101">
        <v>262.12009999999998</v>
      </c>
      <c r="H30" s="101">
        <v>3.5882000000000001</v>
      </c>
      <c r="I30" s="66">
        <v>38.217599999999997</v>
      </c>
      <c r="J30" s="67">
        <v>50.1629</v>
      </c>
      <c r="K30" s="102">
        <v>0</v>
      </c>
      <c r="L30" s="21"/>
      <c r="M30" s="40"/>
      <c r="N30" s="40"/>
    </row>
    <row r="31" spans="1:14" x14ac:dyDescent="0.25">
      <c r="A31" s="37">
        <f>+'Caracol Criogénica'!A31</f>
        <v>41418</v>
      </c>
      <c r="B31" s="63">
        <v>96.045900000000003</v>
      </c>
      <c r="C31" s="66">
        <v>1.0024</v>
      </c>
      <c r="D31" s="66">
        <v>0.18490000000000001</v>
      </c>
      <c r="E31" s="66">
        <v>1.1873</v>
      </c>
      <c r="F31" s="66">
        <v>2.5785</v>
      </c>
      <c r="G31" s="101">
        <v>262.3886</v>
      </c>
      <c r="H31" s="101">
        <v>3.5908000000000002</v>
      </c>
      <c r="I31" s="66">
        <v>38.204099999999997</v>
      </c>
      <c r="J31" s="67">
        <v>50.152000000000001</v>
      </c>
      <c r="K31" s="102">
        <v>0</v>
      </c>
      <c r="L31" s="21"/>
      <c r="M31" s="40"/>
      <c r="N31" s="40"/>
    </row>
    <row r="32" spans="1:14" x14ac:dyDescent="0.25">
      <c r="A32" s="37">
        <f>+'Caracol Criogénica'!A32</f>
        <v>41419</v>
      </c>
      <c r="B32" s="63">
        <v>96.17</v>
      </c>
      <c r="C32" s="66">
        <v>0.96830000000000005</v>
      </c>
      <c r="D32" s="66">
        <v>0.184</v>
      </c>
      <c r="E32" s="66">
        <v>1.1523000000000001</v>
      </c>
      <c r="F32" s="66">
        <v>2.5084</v>
      </c>
      <c r="G32" s="101">
        <v>265.55040000000002</v>
      </c>
      <c r="H32" s="101">
        <v>3.5918999999999999</v>
      </c>
      <c r="I32" s="66">
        <v>38.181100000000001</v>
      </c>
      <c r="J32" s="67">
        <v>50.1633</v>
      </c>
      <c r="K32" s="102">
        <v>0</v>
      </c>
      <c r="L32" s="21"/>
      <c r="M32" s="40"/>
      <c r="N32" s="40"/>
    </row>
    <row r="33" spans="1:14" x14ac:dyDescent="0.25">
      <c r="A33" s="37">
        <f>+'Caracol Criogénica'!A33</f>
        <v>41420</v>
      </c>
      <c r="B33" s="63">
        <v>96.444299999999998</v>
      </c>
      <c r="C33" s="66">
        <v>0.95679999999999998</v>
      </c>
      <c r="D33" s="66">
        <v>0.1837</v>
      </c>
      <c r="E33" s="66">
        <v>1.1404000000000001</v>
      </c>
      <c r="F33" s="66">
        <v>2.2404000000000002</v>
      </c>
      <c r="G33" s="101">
        <v>264.66250000000002</v>
      </c>
      <c r="H33" s="101">
        <v>3.5928</v>
      </c>
      <c r="I33" s="66">
        <v>38.113</v>
      </c>
      <c r="J33" s="67">
        <v>50.132300000000001</v>
      </c>
      <c r="K33" s="102">
        <v>0</v>
      </c>
      <c r="L33" s="21"/>
      <c r="M33" s="40"/>
      <c r="N33" s="40"/>
    </row>
    <row r="34" spans="1:14" x14ac:dyDescent="0.25">
      <c r="A34" s="37">
        <f>+'Caracol Criogénica'!A34</f>
        <v>41421</v>
      </c>
      <c r="B34" s="63">
        <v>96.465999999999994</v>
      </c>
      <c r="C34" s="66">
        <v>0.90810000000000002</v>
      </c>
      <c r="D34" s="66">
        <v>0.18160000000000001</v>
      </c>
      <c r="E34" s="66">
        <v>1.0896999999999999</v>
      </c>
      <c r="F34" s="66">
        <v>2.2793999999999999</v>
      </c>
      <c r="G34" s="101">
        <v>264.8098</v>
      </c>
      <c r="H34" s="101">
        <v>3.5914999999999999</v>
      </c>
      <c r="I34" s="66">
        <v>38.1355</v>
      </c>
      <c r="J34" s="67">
        <v>50.180300000000003</v>
      </c>
      <c r="K34" s="102">
        <v>0</v>
      </c>
      <c r="L34" s="21"/>
      <c r="M34" s="40"/>
      <c r="N34" s="40"/>
    </row>
    <row r="35" spans="1:14" x14ac:dyDescent="0.25">
      <c r="A35" s="37">
        <f>+'Caracol Criogénica'!A35</f>
        <v>41422</v>
      </c>
      <c r="B35" s="63">
        <v>96.338899999999995</v>
      </c>
      <c r="C35" s="66">
        <v>0.89680000000000004</v>
      </c>
      <c r="D35" s="66">
        <v>0.18240000000000001</v>
      </c>
      <c r="E35" s="66">
        <v>1.0792999999999999</v>
      </c>
      <c r="F35" s="66">
        <v>2.4175</v>
      </c>
      <c r="G35" s="101">
        <v>263.7672</v>
      </c>
      <c r="H35" s="101">
        <v>3.5939000000000001</v>
      </c>
      <c r="I35" s="66">
        <v>38.177999999999997</v>
      </c>
      <c r="J35" s="67">
        <v>50.212299999999999</v>
      </c>
      <c r="K35" s="102">
        <v>0</v>
      </c>
      <c r="L35" s="21"/>
      <c r="M35" s="40"/>
      <c r="N35" s="40"/>
    </row>
    <row r="36" spans="1:14" x14ac:dyDescent="0.25">
      <c r="A36" s="37">
        <f>+'Caracol Criogénica'!A36</f>
        <v>41423</v>
      </c>
      <c r="B36" s="63">
        <v>96.471199999999996</v>
      </c>
      <c r="C36" s="66">
        <v>0.91080000000000005</v>
      </c>
      <c r="D36" s="66">
        <v>0.18659999999999999</v>
      </c>
      <c r="E36" s="66">
        <v>1.0974999999999999</v>
      </c>
      <c r="F36" s="66">
        <v>2.2652999999999999</v>
      </c>
      <c r="G36" s="101">
        <v>263.51479999999998</v>
      </c>
      <c r="H36" s="101">
        <v>3.5966999999999998</v>
      </c>
      <c r="I36" s="66">
        <v>38.1295</v>
      </c>
      <c r="J36" s="67">
        <v>50.172800000000002</v>
      </c>
      <c r="K36" s="102">
        <v>0</v>
      </c>
      <c r="L36" s="21"/>
      <c r="M36" s="40"/>
      <c r="N36" s="40"/>
    </row>
    <row r="37" spans="1:14" x14ac:dyDescent="0.25">
      <c r="A37" s="37">
        <f>+'Caracol Criogénica'!A37</f>
        <v>41424</v>
      </c>
      <c r="B37" s="63">
        <v>96.563199999999995</v>
      </c>
      <c r="C37" s="66">
        <v>0.94399999999999995</v>
      </c>
      <c r="D37" s="66">
        <v>0.18629999999999999</v>
      </c>
      <c r="E37" s="66">
        <v>1.1303000000000001</v>
      </c>
      <c r="F37" s="66">
        <v>2.1511999999999998</v>
      </c>
      <c r="G37" s="101">
        <v>263.98009999999999</v>
      </c>
      <c r="H37" s="101">
        <v>3.5945999999999998</v>
      </c>
      <c r="I37" s="66">
        <v>38.0747</v>
      </c>
      <c r="J37" s="67">
        <v>50.118099999999998</v>
      </c>
      <c r="K37" s="102">
        <v>0</v>
      </c>
      <c r="L37" s="21"/>
      <c r="M37" s="40"/>
      <c r="N37" s="40"/>
    </row>
    <row r="38" spans="1:14" ht="15.75" thickBot="1" x14ac:dyDescent="0.3">
      <c r="A38" s="37">
        <f>+'Caracol Criogénica'!A38</f>
        <v>41425</v>
      </c>
      <c r="B38" s="64">
        <v>96.164400000000001</v>
      </c>
      <c r="C38" s="68">
        <v>0.98089999999999999</v>
      </c>
      <c r="D38" s="68">
        <v>0.1817</v>
      </c>
      <c r="E38" s="68">
        <v>1.1626000000000001</v>
      </c>
      <c r="F38" s="68">
        <v>2.5034000000000001</v>
      </c>
      <c r="G38" s="101">
        <v>262.65010000000001</v>
      </c>
      <c r="H38" s="101">
        <v>3.5912999999999999</v>
      </c>
      <c r="I38" s="68">
        <v>38.172499999999999</v>
      </c>
      <c r="J38" s="69">
        <v>50.150599999999997</v>
      </c>
      <c r="K38" s="81">
        <v>1</v>
      </c>
      <c r="L38" s="21"/>
      <c r="M38" s="40"/>
      <c r="N38" s="40"/>
    </row>
    <row r="39" spans="1:14" x14ac:dyDescent="0.25">
      <c r="A39" s="130" t="s">
        <v>18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0">+MIN(B8:B38)</f>
        <v>95.260499999999993</v>
      </c>
      <c r="C41" s="8">
        <f t="shared" si="0"/>
        <v>0.89680000000000004</v>
      </c>
      <c r="D41" s="8">
        <f t="shared" si="0"/>
        <v>0.18160000000000001</v>
      </c>
      <c r="E41" s="8">
        <f t="shared" si="0"/>
        <v>1.0792999999999999</v>
      </c>
      <c r="F41" s="8">
        <f t="shared" si="0"/>
        <v>2.1511999999999998</v>
      </c>
      <c r="G41" s="8">
        <f t="shared" si="0"/>
        <v>259.41059999999999</v>
      </c>
      <c r="H41" s="8">
        <f t="shared" si="0"/>
        <v>3.5815000000000001</v>
      </c>
      <c r="I41" s="8">
        <f t="shared" si="0"/>
        <v>38.0747</v>
      </c>
      <c r="J41" s="8">
        <f t="shared" si="0"/>
        <v>50.063499999999998</v>
      </c>
      <c r="K41" s="30">
        <f t="shared" si="0"/>
        <v>0</v>
      </c>
      <c r="L41" s="9"/>
      <c r="M41" s="22">
        <f>+MIN(M8:M38)</f>
        <v>0</v>
      </c>
      <c r="N41" s="23">
        <f>+MIN(N8:N38)</f>
        <v>0</v>
      </c>
    </row>
    <row r="42" spans="1:14" x14ac:dyDescent="0.25">
      <c r="A42" s="10" t="s">
        <v>20</v>
      </c>
      <c r="B42" s="11">
        <f t="shared" ref="B42:K42" si="1">+IF(ISERROR(AVERAGE(B8:B38)),"",AVERAGE(B8:B38))</f>
        <v>96.074538709677412</v>
      </c>
      <c r="C42" s="11">
        <f t="shared" si="1"/>
        <v>0.96672258064516126</v>
      </c>
      <c r="D42" s="11">
        <f t="shared" si="1"/>
        <v>0.19850000000000004</v>
      </c>
      <c r="E42" s="11">
        <f t="shared" si="1"/>
        <v>1.1652193548387095</v>
      </c>
      <c r="F42" s="11">
        <f t="shared" si="1"/>
        <v>2.6140806451612897</v>
      </c>
      <c r="G42" s="11">
        <f t="shared" si="1"/>
        <v>262.80809677419359</v>
      </c>
      <c r="H42" s="11">
        <f t="shared" si="1"/>
        <v>3.5978645161290324</v>
      </c>
      <c r="I42" s="11">
        <f t="shared" si="1"/>
        <v>38.189641935483877</v>
      </c>
      <c r="J42" s="11">
        <f t="shared" si="1"/>
        <v>50.162841935483861</v>
      </c>
      <c r="K42" s="31">
        <f t="shared" si="1"/>
        <v>3.2258064516129031E-2</v>
      </c>
      <c r="L42" s="9"/>
      <c r="M42" s="24" t="str">
        <f>+IF(ISERROR(AVERAGE(M8:M38)),"",AVERAGE(M8:M38))</f>
        <v/>
      </c>
      <c r="N42" s="25" t="str">
        <f>+IF(ISERROR(AVERAGE(N8:N38)),"",AVERAGE(N8:N38))</f>
        <v/>
      </c>
    </row>
    <row r="43" spans="1:14" x14ac:dyDescent="0.25">
      <c r="A43" s="12" t="s">
        <v>21</v>
      </c>
      <c r="B43" s="13">
        <f t="shared" ref="B43:K43" si="2">+MAX(B8:B38)</f>
        <v>96.563199999999995</v>
      </c>
      <c r="C43" s="13">
        <f t="shared" si="2"/>
        <v>1.0315000000000001</v>
      </c>
      <c r="D43" s="13">
        <f t="shared" si="2"/>
        <v>0.21010000000000001</v>
      </c>
      <c r="E43" s="13">
        <f t="shared" si="2"/>
        <v>1.2408999999999999</v>
      </c>
      <c r="F43" s="13">
        <f t="shared" si="2"/>
        <v>3.3654999999999999</v>
      </c>
      <c r="G43" s="71">
        <f t="shared" si="2"/>
        <v>266.5643</v>
      </c>
      <c r="H43" s="13">
        <f t="shared" si="2"/>
        <v>3.6271</v>
      </c>
      <c r="I43" s="13">
        <f t="shared" si="2"/>
        <v>38.415399999999998</v>
      </c>
      <c r="J43" s="13">
        <f t="shared" si="2"/>
        <v>50.273600000000002</v>
      </c>
      <c r="K43" s="32">
        <f t="shared" si="2"/>
        <v>1</v>
      </c>
      <c r="L43" s="9"/>
      <c r="M43" s="26">
        <f>+MAX(M8:M38)</f>
        <v>0</v>
      </c>
      <c r="N43" s="27">
        <f>+MAX(N8:N38)</f>
        <v>0</v>
      </c>
    </row>
    <row r="44" spans="1:14" ht="15.75" thickBot="1" x14ac:dyDescent="0.3">
      <c r="A44" s="14" t="s">
        <v>22</v>
      </c>
      <c r="B44" s="18">
        <f t="shared" ref="B44:K44" si="3">IF(ISERROR(STDEV(B8:B38)),"",STDEV(B8:B38))</f>
        <v>0.29375347450701933</v>
      </c>
      <c r="C44" s="18">
        <f t="shared" si="3"/>
        <v>3.0938591970519271E-2</v>
      </c>
      <c r="D44" s="18">
        <f t="shared" si="3"/>
        <v>9.3239476618007678E-3</v>
      </c>
      <c r="E44" s="18">
        <f t="shared" si="3"/>
        <v>3.6324687833986395E-2</v>
      </c>
      <c r="F44" s="18">
        <f t="shared" si="3"/>
        <v>0.27786951544368499</v>
      </c>
      <c r="G44" s="18">
        <f t="shared" si="3"/>
        <v>1.77042531170411</v>
      </c>
      <c r="H44" s="18">
        <f t="shared" si="3"/>
        <v>9.4811936093544807E-3</v>
      </c>
      <c r="I44" s="18">
        <f t="shared" si="3"/>
        <v>6.9174348685976286E-2</v>
      </c>
      <c r="J44" s="18">
        <f t="shared" si="3"/>
        <v>3.7977228038159838E-2</v>
      </c>
      <c r="K44" s="33">
        <f t="shared" si="3"/>
        <v>0.17960530202677491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31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3"/>
    </row>
    <row r="47" spans="1:14" x14ac:dyDescent="0.25">
      <c r="A47" s="15"/>
      <c r="B47" s="134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6"/>
    </row>
    <row r="48" spans="1:14" x14ac:dyDescent="0.25">
      <c r="A48" s="15"/>
      <c r="B48" s="134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6"/>
    </row>
    <row r="49" spans="1:14" x14ac:dyDescent="0.25">
      <c r="A49" s="15"/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6"/>
    </row>
    <row r="50" spans="1:14" x14ac:dyDescent="0.25">
      <c r="A50" s="15"/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9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6:N50"/>
    <mergeCell ref="A39:K39"/>
    <mergeCell ref="A3:B3"/>
    <mergeCell ref="A4:B4"/>
    <mergeCell ref="A5:B5"/>
    <mergeCell ref="C5:D5"/>
  </mergeCells>
  <dataValidations count="3">
    <dataValidation type="decimal" allowBlank="1" showInputMessage="1" showErrorMessage="1" errorTitle="Error" error="El valor deberá estar entre 0 y 100" sqref="B8:F38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69" orientation="landscape" horizontalDpi="300" verticalDpi="300" r:id="rId1"/>
  <ignoredErrors>
    <ignoredError sqref="B41:N44 A8:A9 A10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0" zoomScale="60" zoomScaleNormal="100" workbookViewId="0">
      <selection activeCell="J28" sqref="J28"/>
    </sheetView>
  </sheetViews>
  <sheetFormatPr baseColWidth="10" defaultRowHeight="15" x14ac:dyDescent="0.25"/>
  <sheetData>
    <row r="1" spans="1:14" ht="32.25" customHeight="1" x14ac:dyDescent="0.25">
      <c r="A1" s="155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4" x14ac:dyDescent="0.25">
      <c r="A2" s="144" t="s">
        <v>1</v>
      </c>
      <c r="B2" s="158"/>
      <c r="C2" s="145" t="s">
        <v>27</v>
      </c>
      <c r="D2" s="145"/>
      <c r="E2" s="145"/>
      <c r="F2" s="145"/>
      <c r="G2" s="145"/>
      <c r="H2" s="145"/>
      <c r="I2" s="145"/>
      <c r="J2" s="145"/>
      <c r="K2" s="145"/>
    </row>
    <row r="3" spans="1:14" x14ac:dyDescent="0.25">
      <c r="A3" s="144" t="s">
        <v>2</v>
      </c>
      <c r="B3" s="158"/>
      <c r="C3" s="145" t="s">
        <v>25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x14ac:dyDescent="0.25">
      <c r="A4" s="144" t="s">
        <v>3</v>
      </c>
      <c r="B4" s="144"/>
      <c r="C4" s="145" t="s">
        <v>4</v>
      </c>
      <c r="D4" s="14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41395</v>
      </c>
      <c r="B7" s="46"/>
      <c r="C7" s="47"/>
      <c r="D7" s="47"/>
      <c r="E7" s="47"/>
      <c r="F7" s="48"/>
      <c r="G7" s="104">
        <v>268.1857</v>
      </c>
      <c r="H7" s="105">
        <v>3.6989999999999998</v>
      </c>
      <c r="I7" s="46"/>
      <c r="J7" s="48"/>
      <c r="K7" s="107">
        <v>0</v>
      </c>
    </row>
    <row r="8" spans="1:14" x14ac:dyDescent="0.25">
      <c r="A8" s="49">
        <f>+A7+1</f>
        <v>41396</v>
      </c>
      <c r="B8" s="50"/>
      <c r="C8" s="41"/>
      <c r="D8" s="41"/>
      <c r="E8" s="41"/>
      <c r="F8" s="51"/>
      <c r="G8" s="103">
        <v>266.51900000000001</v>
      </c>
      <c r="H8" s="106">
        <v>3.7357999999999998</v>
      </c>
      <c r="I8" s="50"/>
      <c r="J8" s="51"/>
      <c r="K8" s="108">
        <v>0</v>
      </c>
    </row>
    <row r="9" spans="1:14" x14ac:dyDescent="0.25">
      <c r="A9" s="49">
        <f>+A8+1</f>
        <v>41397</v>
      </c>
      <c r="B9" s="50"/>
      <c r="C9" s="41"/>
      <c r="D9" s="41"/>
      <c r="E9" s="41"/>
      <c r="F9" s="51"/>
      <c r="G9" s="103">
        <v>264.68290000000002</v>
      </c>
      <c r="H9" s="106">
        <v>4.1763000000000003</v>
      </c>
      <c r="I9" s="50"/>
      <c r="J9" s="51"/>
      <c r="K9" s="108">
        <v>0</v>
      </c>
    </row>
    <row r="10" spans="1:14" x14ac:dyDescent="0.25">
      <c r="A10" s="49">
        <f>+A9+1</f>
        <v>41398</v>
      </c>
      <c r="B10" s="50"/>
      <c r="C10" s="41"/>
      <c r="D10" s="41"/>
      <c r="E10" s="41"/>
      <c r="F10" s="51"/>
      <c r="G10" s="103">
        <v>264.24849999999998</v>
      </c>
      <c r="H10" s="106">
        <v>4.1626000000000003</v>
      </c>
      <c r="I10" s="50"/>
      <c r="J10" s="51"/>
      <c r="K10" s="108">
        <v>0</v>
      </c>
    </row>
    <row r="11" spans="1:14" x14ac:dyDescent="0.25">
      <c r="A11" s="49">
        <f t="shared" ref="A11:A37" si="0">+A10+1</f>
        <v>41399</v>
      </c>
      <c r="B11" s="50"/>
      <c r="C11" s="41"/>
      <c r="D11" s="41"/>
      <c r="E11" s="41"/>
      <c r="F11" s="51"/>
      <c r="G11" s="103">
        <v>263.4941</v>
      </c>
      <c r="H11" s="106">
        <v>4.2176999999999998</v>
      </c>
      <c r="I11" s="50"/>
      <c r="J11" s="51"/>
      <c r="K11" s="108">
        <v>0</v>
      </c>
    </row>
    <row r="12" spans="1:14" x14ac:dyDescent="0.25">
      <c r="A12" s="49">
        <f t="shared" si="0"/>
        <v>41400</v>
      </c>
      <c r="B12" s="50"/>
      <c r="C12" s="41"/>
      <c r="D12" s="41"/>
      <c r="E12" s="41"/>
      <c r="F12" s="51"/>
      <c r="G12" s="103">
        <v>264.18889999999999</v>
      </c>
      <c r="H12" s="106">
        <v>4.1901000000000002</v>
      </c>
      <c r="I12" s="50"/>
      <c r="J12" s="51"/>
      <c r="K12" s="108">
        <v>0</v>
      </c>
    </row>
    <row r="13" spans="1:14" x14ac:dyDescent="0.25">
      <c r="A13" s="49">
        <f t="shared" si="0"/>
        <v>41401</v>
      </c>
      <c r="B13" s="50"/>
      <c r="C13" s="41"/>
      <c r="D13" s="41"/>
      <c r="E13" s="41"/>
      <c r="F13" s="51"/>
      <c r="G13" s="103">
        <v>268.15609999999998</v>
      </c>
      <c r="H13" s="106">
        <v>4.1580000000000004</v>
      </c>
      <c r="I13" s="50"/>
      <c r="J13" s="51"/>
      <c r="K13" s="108">
        <v>0</v>
      </c>
    </row>
    <row r="14" spans="1:14" x14ac:dyDescent="0.25">
      <c r="A14" s="49">
        <f t="shared" si="0"/>
        <v>41402</v>
      </c>
      <c r="B14" s="50"/>
      <c r="C14" s="41"/>
      <c r="D14" s="41"/>
      <c r="E14" s="41"/>
      <c r="F14" s="51"/>
      <c r="G14" s="103">
        <v>266.92540000000002</v>
      </c>
      <c r="H14" s="106">
        <v>4.1534000000000004</v>
      </c>
      <c r="I14" s="50"/>
      <c r="J14" s="51"/>
      <c r="K14" s="108">
        <v>0</v>
      </c>
    </row>
    <row r="15" spans="1:14" x14ac:dyDescent="0.25">
      <c r="A15" s="49">
        <f t="shared" si="0"/>
        <v>41403</v>
      </c>
      <c r="B15" s="50"/>
      <c r="C15" s="41"/>
      <c r="D15" s="41"/>
      <c r="E15" s="41"/>
      <c r="F15" s="51"/>
      <c r="G15" s="103">
        <v>266.09870000000001</v>
      </c>
      <c r="H15" s="106">
        <v>3.6806999999999999</v>
      </c>
      <c r="I15" s="50"/>
      <c r="J15" s="51"/>
      <c r="K15" s="108">
        <v>0</v>
      </c>
    </row>
    <row r="16" spans="1:14" x14ac:dyDescent="0.25">
      <c r="A16" s="49">
        <f t="shared" si="0"/>
        <v>41404</v>
      </c>
      <c r="B16" s="50"/>
      <c r="C16" s="41"/>
      <c r="D16" s="41"/>
      <c r="E16" s="41"/>
      <c r="F16" s="51"/>
      <c r="G16" s="103">
        <v>263.64960000000002</v>
      </c>
      <c r="H16" s="106">
        <v>3.6669</v>
      </c>
      <c r="I16" s="50"/>
      <c r="J16" s="51"/>
      <c r="K16" s="108">
        <v>0</v>
      </c>
    </row>
    <row r="17" spans="1:11" x14ac:dyDescent="0.25">
      <c r="A17" s="49">
        <f t="shared" si="0"/>
        <v>41405</v>
      </c>
      <c r="B17" s="50"/>
      <c r="C17" s="41"/>
      <c r="D17" s="41"/>
      <c r="E17" s="41"/>
      <c r="F17" s="51"/>
      <c r="G17" s="103">
        <v>264.97120000000001</v>
      </c>
      <c r="H17" s="106">
        <v>3.6760999999999999</v>
      </c>
      <c r="I17" s="50"/>
      <c r="J17" s="51"/>
      <c r="K17" s="108">
        <v>0</v>
      </c>
    </row>
    <row r="18" spans="1:11" x14ac:dyDescent="0.25">
      <c r="A18" s="49">
        <f t="shared" si="0"/>
        <v>41406</v>
      </c>
      <c r="B18" s="50"/>
      <c r="C18" s="41"/>
      <c r="D18" s="41"/>
      <c r="E18" s="41"/>
      <c r="F18" s="51"/>
      <c r="G18" s="103">
        <v>270.8288</v>
      </c>
      <c r="H18" s="106">
        <v>4.1534000000000004</v>
      </c>
      <c r="I18" s="50"/>
      <c r="J18" s="51"/>
      <c r="K18" s="108">
        <v>0</v>
      </c>
    </row>
    <row r="19" spans="1:11" x14ac:dyDescent="0.25">
      <c r="A19" s="49">
        <f t="shared" si="0"/>
        <v>41407</v>
      </c>
      <c r="B19" s="50"/>
      <c r="C19" s="41"/>
      <c r="D19" s="41"/>
      <c r="E19" s="41"/>
      <c r="F19" s="51"/>
      <c r="G19" s="103">
        <v>270.61079999999998</v>
      </c>
      <c r="H19" s="106">
        <v>4.1349999999999998</v>
      </c>
      <c r="I19" s="50"/>
      <c r="J19" s="51"/>
      <c r="K19" s="108">
        <v>0</v>
      </c>
    </row>
    <row r="20" spans="1:11" x14ac:dyDescent="0.25">
      <c r="A20" s="49">
        <f t="shared" si="0"/>
        <v>41408</v>
      </c>
      <c r="B20" s="50"/>
      <c r="C20" s="41"/>
      <c r="D20" s="41"/>
      <c r="E20" s="41"/>
      <c r="F20" s="51"/>
      <c r="G20" s="103">
        <v>266.61669999999998</v>
      </c>
      <c r="H20" s="106">
        <v>3.6760999999999999</v>
      </c>
      <c r="I20" s="50"/>
      <c r="J20" s="51"/>
      <c r="K20" s="108">
        <v>0</v>
      </c>
    </row>
    <row r="21" spans="1:11" x14ac:dyDescent="0.25">
      <c r="A21" s="49">
        <f t="shared" si="0"/>
        <v>41409</v>
      </c>
      <c r="B21" s="50"/>
      <c r="C21" s="41"/>
      <c r="D21" s="41"/>
      <c r="E21" s="41"/>
      <c r="F21" s="51"/>
      <c r="G21" s="103">
        <v>265.36869999999999</v>
      </c>
      <c r="H21" s="106">
        <v>3.6989999999999998</v>
      </c>
      <c r="I21" s="50"/>
      <c r="J21" s="51"/>
      <c r="K21" s="108">
        <v>0</v>
      </c>
    </row>
    <row r="22" spans="1:11" x14ac:dyDescent="0.25">
      <c r="A22" s="49">
        <f t="shared" si="0"/>
        <v>41410</v>
      </c>
      <c r="B22" s="50"/>
      <c r="C22" s="41"/>
      <c r="D22" s="41"/>
      <c r="E22" s="41"/>
      <c r="F22" s="51"/>
      <c r="G22" s="103">
        <v>265.35289999999998</v>
      </c>
      <c r="H22" s="106">
        <v>3.6806999999999999</v>
      </c>
      <c r="I22" s="50"/>
      <c r="J22" s="51"/>
      <c r="K22" s="108">
        <v>0</v>
      </c>
    </row>
    <row r="23" spans="1:11" x14ac:dyDescent="0.25">
      <c r="A23" s="49">
        <f t="shared" si="0"/>
        <v>41411</v>
      </c>
      <c r="B23" s="50"/>
      <c r="C23" s="41"/>
      <c r="D23" s="41"/>
      <c r="E23" s="41"/>
      <c r="F23" s="51"/>
      <c r="G23" s="103">
        <v>269.24720000000002</v>
      </c>
      <c r="H23" s="106">
        <v>3.6852999999999998</v>
      </c>
      <c r="I23" s="50"/>
      <c r="J23" s="51"/>
      <c r="K23" s="108">
        <v>0</v>
      </c>
    </row>
    <row r="24" spans="1:11" x14ac:dyDescent="0.25">
      <c r="A24" s="49">
        <f t="shared" si="0"/>
        <v>41412</v>
      </c>
      <c r="B24" s="50"/>
      <c r="C24" s="41"/>
      <c r="D24" s="41"/>
      <c r="E24" s="41"/>
      <c r="F24" s="51"/>
      <c r="G24" s="103">
        <v>267.24590000000001</v>
      </c>
      <c r="H24" s="106">
        <v>3.6852999999999998</v>
      </c>
      <c r="I24" s="50"/>
      <c r="J24" s="51"/>
      <c r="K24" s="108">
        <v>0</v>
      </c>
    </row>
    <row r="25" spans="1:11" x14ac:dyDescent="0.25">
      <c r="A25" s="49">
        <f t="shared" si="0"/>
        <v>41413</v>
      </c>
      <c r="B25" s="50"/>
      <c r="C25" s="41"/>
      <c r="D25" s="41"/>
      <c r="E25" s="41"/>
      <c r="F25" s="51"/>
      <c r="G25" s="103">
        <v>264.72930000000002</v>
      </c>
      <c r="H25" s="106">
        <v>3.6945000000000001</v>
      </c>
      <c r="I25" s="50"/>
      <c r="J25" s="51"/>
      <c r="K25" s="108">
        <v>0</v>
      </c>
    </row>
    <row r="26" spans="1:11" x14ac:dyDescent="0.25">
      <c r="A26" s="49">
        <f t="shared" si="0"/>
        <v>41414</v>
      </c>
      <c r="B26" s="50"/>
      <c r="C26" s="41"/>
      <c r="D26" s="41"/>
      <c r="E26" s="41"/>
      <c r="F26" s="51"/>
      <c r="G26" s="103">
        <v>261.291</v>
      </c>
      <c r="H26" s="106">
        <v>3.6852999999999998</v>
      </c>
      <c r="I26" s="50"/>
      <c r="J26" s="51"/>
      <c r="K26" s="108">
        <v>0</v>
      </c>
    </row>
    <row r="27" spans="1:11" x14ac:dyDescent="0.25">
      <c r="A27" s="49">
        <f t="shared" si="0"/>
        <v>41415</v>
      </c>
      <c r="B27" s="50"/>
      <c r="C27" s="41"/>
      <c r="D27" s="41"/>
      <c r="E27" s="41"/>
      <c r="F27" s="51"/>
      <c r="G27" s="103">
        <v>265.41730000000001</v>
      </c>
      <c r="H27" s="106">
        <v>3.6715</v>
      </c>
      <c r="I27" s="50"/>
      <c r="J27" s="51"/>
      <c r="K27" s="108">
        <v>0</v>
      </c>
    </row>
    <row r="28" spans="1:11" x14ac:dyDescent="0.25">
      <c r="A28" s="49">
        <f t="shared" si="0"/>
        <v>41416</v>
      </c>
      <c r="B28" s="50"/>
      <c r="C28" s="41"/>
      <c r="D28" s="41"/>
      <c r="E28" s="41"/>
      <c r="F28" s="51"/>
      <c r="G28" s="103">
        <v>269.10939999999999</v>
      </c>
      <c r="H28" s="106">
        <v>3.6760999999999999</v>
      </c>
      <c r="I28" s="50"/>
      <c r="J28" s="51"/>
      <c r="K28" s="108">
        <v>0</v>
      </c>
    </row>
    <row r="29" spans="1:11" x14ac:dyDescent="0.25">
      <c r="A29" s="49">
        <f t="shared" si="0"/>
        <v>41417</v>
      </c>
      <c r="B29" s="50"/>
      <c r="C29" s="41"/>
      <c r="D29" s="41"/>
      <c r="E29" s="41"/>
      <c r="F29" s="51"/>
      <c r="G29" s="103">
        <v>266.27690000000001</v>
      </c>
      <c r="H29" s="106">
        <v>3.6715</v>
      </c>
      <c r="I29" s="50"/>
      <c r="J29" s="51"/>
      <c r="K29" s="108">
        <v>0</v>
      </c>
    </row>
    <row r="30" spans="1:11" x14ac:dyDescent="0.25">
      <c r="A30" s="49">
        <f t="shared" si="0"/>
        <v>41418</v>
      </c>
      <c r="B30" s="50"/>
      <c r="C30" s="41"/>
      <c r="D30" s="41"/>
      <c r="E30" s="41"/>
      <c r="F30" s="51"/>
      <c r="G30" s="103">
        <v>265.4579</v>
      </c>
      <c r="H30" s="106">
        <v>3.6899000000000002</v>
      </c>
      <c r="I30" s="50"/>
      <c r="J30" s="51"/>
      <c r="K30" s="108">
        <v>0</v>
      </c>
    </row>
    <row r="31" spans="1:11" x14ac:dyDescent="0.25">
      <c r="A31" s="49">
        <f t="shared" si="0"/>
        <v>41419</v>
      </c>
      <c r="B31" s="50"/>
      <c r="C31" s="41"/>
      <c r="D31" s="41"/>
      <c r="E31" s="41"/>
      <c r="F31" s="51"/>
      <c r="G31" s="103">
        <v>268.4898</v>
      </c>
      <c r="H31" s="106">
        <v>3.6760999999999999</v>
      </c>
      <c r="I31" s="50"/>
      <c r="J31" s="51"/>
      <c r="K31" s="108">
        <v>0</v>
      </c>
    </row>
    <row r="32" spans="1:11" x14ac:dyDescent="0.25">
      <c r="A32" s="49">
        <f t="shared" si="0"/>
        <v>41420</v>
      </c>
      <c r="B32" s="50"/>
      <c r="C32" s="41"/>
      <c r="D32" s="41"/>
      <c r="E32" s="41"/>
      <c r="F32" s="51"/>
      <c r="G32" s="103">
        <v>266.45400000000001</v>
      </c>
      <c r="H32" s="106">
        <v>3.6806999999999999</v>
      </c>
      <c r="I32" s="50"/>
      <c r="J32" s="51"/>
      <c r="K32" s="108">
        <v>0</v>
      </c>
    </row>
    <row r="33" spans="1:11" x14ac:dyDescent="0.25">
      <c r="A33" s="49">
        <f t="shared" si="0"/>
        <v>41421</v>
      </c>
      <c r="B33" s="50"/>
      <c r="C33" s="41"/>
      <c r="D33" s="41"/>
      <c r="E33" s="41"/>
      <c r="F33" s="51"/>
      <c r="G33" s="103">
        <v>266.8843</v>
      </c>
      <c r="H33" s="106">
        <v>3.6806999999999999</v>
      </c>
      <c r="I33" s="50"/>
      <c r="J33" s="51"/>
      <c r="K33" s="108">
        <v>0</v>
      </c>
    </row>
    <row r="34" spans="1:11" x14ac:dyDescent="0.25">
      <c r="A34" s="49">
        <f t="shared" si="0"/>
        <v>41422</v>
      </c>
      <c r="B34" s="50"/>
      <c r="C34" s="41"/>
      <c r="D34" s="41"/>
      <c r="E34" s="41"/>
      <c r="F34" s="51"/>
      <c r="G34" s="103">
        <v>266.36509999999998</v>
      </c>
      <c r="H34" s="106">
        <v>3.6806999999999999</v>
      </c>
      <c r="I34" s="50"/>
      <c r="J34" s="51"/>
      <c r="K34" s="108">
        <v>0</v>
      </c>
    </row>
    <row r="35" spans="1:11" x14ac:dyDescent="0.25">
      <c r="A35" s="49">
        <f t="shared" si="0"/>
        <v>41423</v>
      </c>
      <c r="B35" s="50"/>
      <c r="C35" s="41"/>
      <c r="D35" s="41"/>
      <c r="E35" s="41"/>
      <c r="F35" s="51"/>
      <c r="G35" s="103">
        <v>265.0197</v>
      </c>
      <c r="H35" s="106">
        <v>3.6760999999999999</v>
      </c>
      <c r="I35" s="50"/>
      <c r="J35" s="51"/>
      <c r="K35" s="108">
        <v>0</v>
      </c>
    </row>
    <row r="36" spans="1:11" x14ac:dyDescent="0.25">
      <c r="A36" s="49">
        <f t="shared" si="0"/>
        <v>41424</v>
      </c>
      <c r="B36" s="50"/>
      <c r="C36" s="41"/>
      <c r="D36" s="41"/>
      <c r="E36" s="41"/>
      <c r="F36" s="51"/>
      <c r="G36" s="103">
        <v>275.30419999999998</v>
      </c>
      <c r="H36" s="106">
        <v>3.6899000000000002</v>
      </c>
      <c r="I36" s="50"/>
      <c r="J36" s="51"/>
      <c r="K36" s="108">
        <v>0</v>
      </c>
    </row>
    <row r="37" spans="1:11" ht="15.75" thickBot="1" x14ac:dyDescent="0.3">
      <c r="A37" s="52">
        <f t="shared" si="0"/>
        <v>41425</v>
      </c>
      <c r="B37" s="73"/>
      <c r="C37" s="74"/>
      <c r="D37" s="74"/>
      <c r="E37" s="74"/>
      <c r="F37" s="75"/>
      <c r="G37" s="82">
        <v>264.26029999999997</v>
      </c>
      <c r="H37" s="83">
        <v>3.6852999999999998</v>
      </c>
      <c r="I37" s="73"/>
      <c r="J37" s="75"/>
      <c r="K37" s="84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275.30419999999998</v>
      </c>
      <c r="H39" s="57">
        <f>+MAX(H7:H37)</f>
        <v>4.2176999999999998</v>
      </c>
      <c r="I39" s="57"/>
      <c r="J39" s="57"/>
      <c r="K39" s="57">
        <f>+MAX(K7:K37)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 x14ac:dyDescent="0.25">
      <c r="A42" s="15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 x14ac:dyDescent="0.25">
      <c r="A43" s="15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 x14ac:dyDescent="0.25">
      <c r="A44" s="15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 x14ac:dyDescent="0.25">
      <c r="A45" s="15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view="pageBreakPreview" topLeftCell="A12" zoomScale="60" zoomScaleNormal="100" workbookViewId="0">
      <selection activeCell="L25" sqref="L25"/>
    </sheetView>
  </sheetViews>
  <sheetFormatPr baseColWidth="10" defaultRowHeight="15" x14ac:dyDescent="0.25"/>
  <sheetData>
    <row r="1" spans="1:14" ht="32.25" customHeight="1" x14ac:dyDescent="0.25">
      <c r="A1" s="168" t="s">
        <v>29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4" x14ac:dyDescent="0.25">
      <c r="A2" s="144" t="s">
        <v>1</v>
      </c>
      <c r="B2" s="158"/>
      <c r="C2" s="145" t="s">
        <v>27</v>
      </c>
      <c r="D2" s="145"/>
      <c r="E2" s="145"/>
      <c r="F2" s="145"/>
      <c r="G2" s="145"/>
      <c r="H2" s="145"/>
      <c r="I2" s="145"/>
      <c r="J2" s="145"/>
      <c r="K2" s="145"/>
    </row>
    <row r="3" spans="1:14" x14ac:dyDescent="0.25">
      <c r="A3" s="144" t="s">
        <v>2</v>
      </c>
      <c r="B3" s="158"/>
      <c r="C3" s="145" t="s">
        <v>25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x14ac:dyDescent="0.25">
      <c r="A4" s="144" t="s">
        <v>3</v>
      </c>
      <c r="B4" s="144"/>
      <c r="C4" s="145" t="s">
        <v>4</v>
      </c>
      <c r="D4" s="14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41395</v>
      </c>
      <c r="B7" s="46"/>
      <c r="C7" s="47"/>
      <c r="D7" s="47"/>
      <c r="E7" s="47"/>
      <c r="F7" s="48"/>
      <c r="G7" s="110">
        <v>259.822</v>
      </c>
      <c r="H7" s="111">
        <v>3.4420000000000002</v>
      </c>
      <c r="I7" s="46"/>
      <c r="J7" s="48"/>
      <c r="K7" s="113">
        <v>0</v>
      </c>
    </row>
    <row r="8" spans="1:14" x14ac:dyDescent="0.25">
      <c r="A8" s="49">
        <f>+A7+1</f>
        <v>41396</v>
      </c>
      <c r="B8" s="50"/>
      <c r="C8" s="41"/>
      <c r="D8" s="41"/>
      <c r="E8" s="41"/>
      <c r="F8" s="51"/>
      <c r="G8" s="109">
        <v>260.44439999999997</v>
      </c>
      <c r="H8" s="112">
        <v>3.4832999999999998</v>
      </c>
      <c r="I8" s="50"/>
      <c r="J8" s="51"/>
      <c r="K8" s="114">
        <v>0</v>
      </c>
    </row>
    <row r="9" spans="1:14" x14ac:dyDescent="0.25">
      <c r="A9" s="49">
        <f>+A8+1</f>
        <v>41397</v>
      </c>
      <c r="B9" s="50"/>
      <c r="C9" s="41"/>
      <c r="D9" s="41"/>
      <c r="E9" s="41"/>
      <c r="F9" s="51"/>
      <c r="G9" s="109">
        <v>257.06420000000003</v>
      </c>
      <c r="H9" s="112">
        <v>3.2263000000000002</v>
      </c>
      <c r="I9" s="50"/>
      <c r="J9" s="51"/>
      <c r="K9" s="114">
        <v>0</v>
      </c>
    </row>
    <row r="10" spans="1:14" x14ac:dyDescent="0.25">
      <c r="A10" s="49">
        <f>+A9+1</f>
        <v>41398</v>
      </c>
      <c r="B10" s="50"/>
      <c r="C10" s="41"/>
      <c r="D10" s="41"/>
      <c r="E10" s="41"/>
      <c r="F10" s="51"/>
      <c r="G10" s="109">
        <v>248.43770000000001</v>
      </c>
      <c r="H10" s="112">
        <v>3.2172000000000001</v>
      </c>
      <c r="I10" s="50"/>
      <c r="J10" s="51"/>
      <c r="K10" s="114">
        <v>0</v>
      </c>
    </row>
    <row r="11" spans="1:14" x14ac:dyDescent="0.25">
      <c r="A11" s="49">
        <f t="shared" ref="A11:A37" si="0">+A10+1</f>
        <v>41399</v>
      </c>
      <c r="B11" s="50"/>
      <c r="C11" s="41"/>
      <c r="D11" s="41"/>
      <c r="E11" s="41"/>
      <c r="F11" s="51"/>
      <c r="G11" s="109">
        <v>258.51600000000002</v>
      </c>
      <c r="H11" s="112">
        <v>3.1667000000000001</v>
      </c>
      <c r="I11" s="50"/>
      <c r="J11" s="51"/>
      <c r="K11" s="114">
        <v>0</v>
      </c>
    </row>
    <row r="12" spans="1:14" x14ac:dyDescent="0.25">
      <c r="A12" s="49">
        <f t="shared" si="0"/>
        <v>41400</v>
      </c>
      <c r="B12" s="50"/>
      <c r="C12" s="41"/>
      <c r="D12" s="41"/>
      <c r="E12" s="41"/>
      <c r="F12" s="51"/>
      <c r="G12" s="109">
        <v>258.38720000000001</v>
      </c>
      <c r="H12" s="112">
        <v>3.1528999999999998</v>
      </c>
      <c r="I12" s="50"/>
      <c r="J12" s="51"/>
      <c r="K12" s="114">
        <v>0</v>
      </c>
    </row>
    <row r="13" spans="1:14" x14ac:dyDescent="0.25">
      <c r="A13" s="49">
        <f t="shared" si="0"/>
        <v>41401</v>
      </c>
      <c r="B13" s="50"/>
      <c r="C13" s="41"/>
      <c r="D13" s="41"/>
      <c r="E13" s="41"/>
      <c r="F13" s="51"/>
      <c r="G13" s="109">
        <v>258.88619999999997</v>
      </c>
      <c r="H13" s="112">
        <v>3.1621000000000001</v>
      </c>
      <c r="I13" s="50"/>
      <c r="J13" s="51"/>
      <c r="K13" s="114">
        <v>0</v>
      </c>
    </row>
    <row r="14" spans="1:14" x14ac:dyDescent="0.25">
      <c r="A14" s="49">
        <f t="shared" si="0"/>
        <v>41402</v>
      </c>
      <c r="B14" s="50"/>
      <c r="C14" s="41"/>
      <c r="D14" s="41"/>
      <c r="E14" s="41"/>
      <c r="F14" s="51"/>
      <c r="G14" s="109">
        <v>260.87490000000003</v>
      </c>
      <c r="H14" s="112">
        <v>3.1621000000000001</v>
      </c>
      <c r="I14" s="50"/>
      <c r="J14" s="51"/>
      <c r="K14" s="114">
        <v>0</v>
      </c>
    </row>
    <row r="15" spans="1:14" x14ac:dyDescent="0.25">
      <c r="A15" s="49">
        <f t="shared" si="0"/>
        <v>41403</v>
      </c>
      <c r="B15" s="50"/>
      <c r="C15" s="41"/>
      <c r="D15" s="41"/>
      <c r="E15" s="41"/>
      <c r="F15" s="51"/>
      <c r="G15" s="109">
        <v>258.71159999999998</v>
      </c>
      <c r="H15" s="112">
        <v>3.5154999999999998</v>
      </c>
      <c r="I15" s="50"/>
      <c r="J15" s="51"/>
      <c r="K15" s="114">
        <v>0</v>
      </c>
    </row>
    <row r="16" spans="1:14" x14ac:dyDescent="0.25">
      <c r="A16" s="49">
        <f t="shared" si="0"/>
        <v>41404</v>
      </c>
      <c r="B16" s="50"/>
      <c r="C16" s="41"/>
      <c r="D16" s="41"/>
      <c r="E16" s="41"/>
      <c r="F16" s="51"/>
      <c r="G16" s="109">
        <v>259.62200000000001</v>
      </c>
      <c r="H16" s="112">
        <v>3.5017</v>
      </c>
      <c r="I16" s="50"/>
      <c r="J16" s="51"/>
      <c r="K16" s="114">
        <v>0</v>
      </c>
    </row>
    <row r="17" spans="1:11" x14ac:dyDescent="0.25">
      <c r="A17" s="49">
        <f t="shared" si="0"/>
        <v>41405</v>
      </c>
      <c r="B17" s="50"/>
      <c r="C17" s="41"/>
      <c r="D17" s="41"/>
      <c r="E17" s="41"/>
      <c r="F17" s="51"/>
      <c r="G17" s="109">
        <v>259.24130000000002</v>
      </c>
      <c r="H17" s="112">
        <v>3.5017</v>
      </c>
      <c r="I17" s="50"/>
      <c r="J17" s="51"/>
      <c r="K17" s="114">
        <v>0</v>
      </c>
    </row>
    <row r="18" spans="1:11" x14ac:dyDescent="0.25">
      <c r="A18" s="49">
        <f t="shared" si="0"/>
        <v>41406</v>
      </c>
      <c r="B18" s="50"/>
      <c r="C18" s="41"/>
      <c r="D18" s="41"/>
      <c r="E18" s="41"/>
      <c r="F18" s="51"/>
      <c r="G18" s="109">
        <v>199.60040000000001</v>
      </c>
      <c r="H18" s="112">
        <v>3.1850000000000001</v>
      </c>
      <c r="I18" s="50"/>
      <c r="J18" s="51"/>
      <c r="K18" s="114">
        <v>0</v>
      </c>
    </row>
    <row r="19" spans="1:11" x14ac:dyDescent="0.25">
      <c r="A19" s="49">
        <f t="shared" si="0"/>
        <v>41407</v>
      </c>
      <c r="B19" s="50"/>
      <c r="C19" s="41"/>
      <c r="D19" s="41"/>
      <c r="E19" s="41"/>
      <c r="F19" s="51"/>
      <c r="G19" s="109">
        <v>262.0761</v>
      </c>
      <c r="H19" s="112">
        <v>3.1850000000000001</v>
      </c>
      <c r="I19" s="50"/>
      <c r="J19" s="51"/>
      <c r="K19" s="114">
        <v>0</v>
      </c>
    </row>
    <row r="20" spans="1:11" x14ac:dyDescent="0.25">
      <c r="A20" s="49">
        <f t="shared" si="0"/>
        <v>41408</v>
      </c>
      <c r="B20" s="50"/>
      <c r="C20" s="41"/>
      <c r="D20" s="41"/>
      <c r="E20" s="41"/>
      <c r="F20" s="51"/>
      <c r="G20" s="109">
        <v>259.72469999999998</v>
      </c>
      <c r="H20" s="112">
        <v>3.5063</v>
      </c>
      <c r="I20" s="50"/>
      <c r="J20" s="51"/>
      <c r="K20" s="114">
        <v>0</v>
      </c>
    </row>
    <row r="21" spans="1:11" x14ac:dyDescent="0.25">
      <c r="A21" s="49">
        <f t="shared" si="0"/>
        <v>41409</v>
      </c>
      <c r="B21" s="50"/>
      <c r="C21" s="41"/>
      <c r="D21" s="41"/>
      <c r="E21" s="41"/>
      <c r="F21" s="51"/>
      <c r="G21" s="109">
        <v>257.93889999999999</v>
      </c>
      <c r="H21" s="112">
        <v>3.5154999999999998</v>
      </c>
      <c r="I21" s="50"/>
      <c r="J21" s="51"/>
      <c r="K21" s="114">
        <v>0</v>
      </c>
    </row>
    <row r="22" spans="1:11" x14ac:dyDescent="0.25">
      <c r="A22" s="49">
        <f t="shared" si="0"/>
        <v>41410</v>
      </c>
      <c r="B22" s="50"/>
      <c r="C22" s="41"/>
      <c r="D22" s="41"/>
      <c r="E22" s="41"/>
      <c r="F22" s="51"/>
      <c r="G22" s="109">
        <v>253.36969999999999</v>
      </c>
      <c r="H22" s="112">
        <v>3.5200999999999998</v>
      </c>
      <c r="I22" s="50"/>
      <c r="J22" s="51"/>
      <c r="K22" s="114">
        <v>0</v>
      </c>
    </row>
    <row r="23" spans="1:11" x14ac:dyDescent="0.25">
      <c r="A23" s="49">
        <f t="shared" si="0"/>
        <v>41411</v>
      </c>
      <c r="B23" s="50"/>
      <c r="C23" s="41"/>
      <c r="D23" s="41"/>
      <c r="E23" s="41"/>
      <c r="F23" s="51"/>
      <c r="G23" s="109">
        <v>258.58440000000002</v>
      </c>
      <c r="H23" s="112">
        <v>3.5247000000000002</v>
      </c>
      <c r="I23" s="50"/>
      <c r="J23" s="51"/>
      <c r="K23" s="114">
        <v>0</v>
      </c>
    </row>
    <row r="24" spans="1:11" x14ac:dyDescent="0.25">
      <c r="A24" s="49">
        <f t="shared" si="0"/>
        <v>41412</v>
      </c>
      <c r="B24" s="50"/>
      <c r="C24" s="41"/>
      <c r="D24" s="41"/>
      <c r="E24" s="41"/>
      <c r="F24" s="51"/>
      <c r="G24" s="109">
        <v>262.32229999999998</v>
      </c>
      <c r="H24" s="112">
        <v>3.5017</v>
      </c>
      <c r="I24" s="50"/>
      <c r="J24" s="51"/>
      <c r="K24" s="114">
        <v>0</v>
      </c>
    </row>
    <row r="25" spans="1:11" x14ac:dyDescent="0.25">
      <c r="A25" s="49">
        <f t="shared" si="0"/>
        <v>41413</v>
      </c>
      <c r="B25" s="50"/>
      <c r="C25" s="41"/>
      <c r="D25" s="41"/>
      <c r="E25" s="41"/>
      <c r="F25" s="51"/>
      <c r="G25" s="109">
        <v>258.44959999999998</v>
      </c>
      <c r="H25" s="112">
        <v>3.5154999999999998</v>
      </c>
      <c r="I25" s="50"/>
      <c r="J25" s="51"/>
      <c r="K25" s="114">
        <v>0</v>
      </c>
    </row>
    <row r="26" spans="1:11" x14ac:dyDescent="0.25">
      <c r="A26" s="49">
        <f t="shared" si="0"/>
        <v>41414</v>
      </c>
      <c r="B26" s="50"/>
      <c r="C26" s="41"/>
      <c r="D26" s="41"/>
      <c r="E26" s="41"/>
      <c r="F26" s="51"/>
      <c r="G26" s="109">
        <v>257.89960000000002</v>
      </c>
      <c r="H26" s="112">
        <v>3.4925000000000002</v>
      </c>
      <c r="I26" s="50"/>
      <c r="J26" s="51"/>
      <c r="K26" s="114">
        <v>0</v>
      </c>
    </row>
    <row r="27" spans="1:11" x14ac:dyDescent="0.25">
      <c r="A27" s="49">
        <f t="shared" si="0"/>
        <v>41415</v>
      </c>
      <c r="B27" s="50"/>
      <c r="C27" s="41"/>
      <c r="D27" s="41"/>
      <c r="E27" s="41"/>
      <c r="F27" s="51"/>
      <c r="G27" s="109">
        <v>257.15390000000002</v>
      </c>
      <c r="H27" s="112">
        <v>3.4925000000000002</v>
      </c>
      <c r="I27" s="50"/>
      <c r="J27" s="51"/>
      <c r="K27" s="114">
        <v>0</v>
      </c>
    </row>
    <row r="28" spans="1:11" x14ac:dyDescent="0.25">
      <c r="A28" s="49">
        <f t="shared" si="0"/>
        <v>41416</v>
      </c>
      <c r="B28" s="50"/>
      <c r="C28" s="41"/>
      <c r="D28" s="41"/>
      <c r="E28" s="41"/>
      <c r="F28" s="51"/>
      <c r="G28" s="109">
        <v>259.66820000000001</v>
      </c>
      <c r="H28" s="112">
        <v>3.5154999999999998</v>
      </c>
      <c r="I28" s="50"/>
      <c r="J28" s="51"/>
      <c r="K28" s="114">
        <v>0</v>
      </c>
    </row>
    <row r="29" spans="1:11" x14ac:dyDescent="0.25">
      <c r="A29" s="49">
        <f t="shared" si="0"/>
        <v>41417</v>
      </c>
      <c r="B29" s="50"/>
      <c r="C29" s="41"/>
      <c r="D29" s="41"/>
      <c r="E29" s="41"/>
      <c r="F29" s="51"/>
      <c r="G29" s="109">
        <v>248.15960000000001</v>
      </c>
      <c r="H29" s="112">
        <v>3.5017</v>
      </c>
      <c r="I29" s="50"/>
      <c r="J29" s="51"/>
      <c r="K29" s="114">
        <v>0</v>
      </c>
    </row>
    <row r="30" spans="1:11" x14ac:dyDescent="0.25">
      <c r="A30" s="49">
        <f t="shared" si="0"/>
        <v>41418</v>
      </c>
      <c r="B30" s="50"/>
      <c r="C30" s="41"/>
      <c r="D30" s="41"/>
      <c r="E30" s="41"/>
      <c r="F30" s="51"/>
      <c r="G30" s="109">
        <v>259.7448</v>
      </c>
      <c r="H30" s="112">
        <v>3.5017</v>
      </c>
      <c r="I30" s="50"/>
      <c r="J30" s="51"/>
      <c r="K30" s="114">
        <v>0</v>
      </c>
    </row>
    <row r="31" spans="1:11" x14ac:dyDescent="0.25">
      <c r="A31" s="49">
        <f t="shared" si="0"/>
        <v>41419</v>
      </c>
      <c r="B31" s="50"/>
      <c r="C31" s="41"/>
      <c r="D31" s="41"/>
      <c r="E31" s="41"/>
      <c r="F31" s="51"/>
      <c r="G31" s="109">
        <v>261.14280000000002</v>
      </c>
      <c r="H31" s="112">
        <v>3.5017</v>
      </c>
      <c r="I31" s="50"/>
      <c r="J31" s="51"/>
      <c r="K31" s="114">
        <v>0</v>
      </c>
    </row>
    <row r="32" spans="1:11" x14ac:dyDescent="0.25">
      <c r="A32" s="49">
        <f t="shared" si="0"/>
        <v>41420</v>
      </c>
      <c r="B32" s="50"/>
      <c r="C32" s="41"/>
      <c r="D32" s="41"/>
      <c r="E32" s="41"/>
      <c r="F32" s="51"/>
      <c r="G32" s="109">
        <v>262.62700000000001</v>
      </c>
      <c r="H32" s="112">
        <v>3.5063</v>
      </c>
      <c r="I32" s="50"/>
      <c r="J32" s="51"/>
      <c r="K32" s="114">
        <v>0</v>
      </c>
    </row>
    <row r="33" spans="1:11" x14ac:dyDescent="0.25">
      <c r="A33" s="49">
        <f t="shared" si="0"/>
        <v>41421</v>
      </c>
      <c r="B33" s="50"/>
      <c r="C33" s="41"/>
      <c r="D33" s="41"/>
      <c r="E33" s="41"/>
      <c r="F33" s="51"/>
      <c r="G33" s="109">
        <v>263.3897</v>
      </c>
      <c r="H33" s="112">
        <v>3.4925000000000002</v>
      </c>
      <c r="I33" s="50"/>
      <c r="J33" s="51"/>
      <c r="K33" s="114">
        <v>0</v>
      </c>
    </row>
    <row r="34" spans="1:11" x14ac:dyDescent="0.25">
      <c r="A34" s="49">
        <f t="shared" si="0"/>
        <v>41422</v>
      </c>
      <c r="B34" s="50"/>
      <c r="C34" s="41"/>
      <c r="D34" s="41"/>
      <c r="E34" s="41"/>
      <c r="F34" s="51"/>
      <c r="G34" s="109">
        <v>262.16000000000003</v>
      </c>
      <c r="H34" s="112">
        <v>3.4878999999999998</v>
      </c>
      <c r="I34" s="50"/>
      <c r="J34" s="51"/>
      <c r="K34" s="114">
        <v>0</v>
      </c>
    </row>
    <row r="35" spans="1:11" x14ac:dyDescent="0.25">
      <c r="A35" s="49">
        <f t="shared" si="0"/>
        <v>41423</v>
      </c>
      <c r="B35" s="50"/>
      <c r="C35" s="41"/>
      <c r="D35" s="41"/>
      <c r="E35" s="41"/>
      <c r="F35" s="51"/>
      <c r="G35" s="109">
        <v>262.24369999999999</v>
      </c>
      <c r="H35" s="112">
        <v>3.5154999999999998</v>
      </c>
      <c r="I35" s="50"/>
      <c r="J35" s="51"/>
      <c r="K35" s="114">
        <v>0</v>
      </c>
    </row>
    <row r="36" spans="1:11" x14ac:dyDescent="0.25">
      <c r="A36" s="49">
        <f t="shared" si="0"/>
        <v>41424</v>
      </c>
      <c r="B36" s="50"/>
      <c r="C36" s="41"/>
      <c r="D36" s="41"/>
      <c r="E36" s="41"/>
      <c r="F36" s="51"/>
      <c r="G36" s="109">
        <v>260.01330000000002</v>
      </c>
      <c r="H36" s="112">
        <v>3.5063</v>
      </c>
      <c r="I36" s="50"/>
      <c r="J36" s="51"/>
      <c r="K36" s="114">
        <v>0</v>
      </c>
    </row>
    <row r="37" spans="1:11" ht="15.75" thickBot="1" x14ac:dyDescent="0.3">
      <c r="A37" s="52">
        <f t="shared" si="0"/>
        <v>41425</v>
      </c>
      <c r="B37" s="73"/>
      <c r="C37" s="74"/>
      <c r="D37" s="74"/>
      <c r="E37" s="74"/>
      <c r="F37" s="75"/>
      <c r="G37" s="82">
        <v>261.19740000000002</v>
      </c>
      <c r="H37" s="83">
        <v>3.4971000000000001</v>
      </c>
      <c r="I37" s="73"/>
      <c r="J37" s="75"/>
      <c r="K37" s="84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199.60040000000001</v>
      </c>
      <c r="H39" s="57">
        <f>+MIN(H7:H37)</f>
        <v>3.1528999999999998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59"/>
      <c r="C41" s="160"/>
      <c r="D41" s="160"/>
      <c r="E41" s="160"/>
      <c r="F41" s="160"/>
      <c r="G41" s="160"/>
      <c r="H41" s="160"/>
      <c r="I41" s="160"/>
      <c r="J41" s="160"/>
      <c r="K41" s="161"/>
    </row>
    <row r="42" spans="1:11" x14ac:dyDescent="0.25">
      <c r="A42" s="15"/>
      <c r="B42" s="162"/>
      <c r="C42" s="163"/>
      <c r="D42" s="163"/>
      <c r="E42" s="163"/>
      <c r="F42" s="163"/>
      <c r="G42" s="163"/>
      <c r="H42" s="163"/>
      <c r="I42" s="163"/>
      <c r="J42" s="163"/>
      <c r="K42" s="164"/>
    </row>
    <row r="43" spans="1:11" x14ac:dyDescent="0.25">
      <c r="A43" s="15"/>
      <c r="B43" s="162"/>
      <c r="C43" s="163"/>
      <c r="D43" s="163"/>
      <c r="E43" s="163"/>
      <c r="F43" s="163"/>
      <c r="G43" s="163"/>
      <c r="H43" s="163"/>
      <c r="I43" s="163"/>
      <c r="J43" s="163"/>
      <c r="K43" s="164"/>
    </row>
    <row r="44" spans="1:11" x14ac:dyDescent="0.25">
      <c r="A44" s="15"/>
      <c r="B44" s="162"/>
      <c r="C44" s="163"/>
      <c r="D44" s="163"/>
      <c r="E44" s="163"/>
      <c r="F44" s="163"/>
      <c r="G44" s="163"/>
      <c r="H44" s="163"/>
      <c r="I44" s="163"/>
      <c r="J44" s="163"/>
      <c r="K44" s="164"/>
    </row>
    <row r="45" spans="1:11" x14ac:dyDescent="0.25">
      <c r="A45" s="15"/>
      <c r="B45" s="165"/>
      <c r="C45" s="166"/>
      <c r="D45" s="166"/>
      <c r="E45" s="166"/>
      <c r="F45" s="166"/>
      <c r="G45" s="166"/>
      <c r="H45" s="166"/>
      <c r="I45" s="166"/>
      <c r="J45" s="166"/>
      <c r="K45" s="16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5" zoomScale="60" zoomScaleNormal="100" workbookViewId="0">
      <selection activeCell="I25" sqref="I25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43" t="s">
        <v>1</v>
      </c>
      <c r="B3" s="143"/>
      <c r="C3" s="145" t="s">
        <v>27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x14ac:dyDescent="0.25">
      <c r="A4" s="144" t="s">
        <v>2</v>
      </c>
      <c r="B4" s="143"/>
      <c r="C4" s="145" t="s">
        <v>26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x14ac:dyDescent="0.25">
      <c r="A5" s="144" t="s">
        <v>3</v>
      </c>
      <c r="B5" s="144"/>
      <c r="C5" s="145" t="s">
        <v>4</v>
      </c>
      <c r="D5" s="145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Reynosa Arguelles'!A8</f>
        <v>41395</v>
      </c>
      <c r="B8" s="65">
        <v>94.631500000000003</v>
      </c>
      <c r="C8" s="70">
        <v>1.0505</v>
      </c>
      <c r="D8" s="70">
        <v>0.2152</v>
      </c>
      <c r="E8" s="70">
        <v>1.2657</v>
      </c>
      <c r="F8" s="70">
        <v>4.0282</v>
      </c>
      <c r="G8" s="115">
        <v>268.83510000000001</v>
      </c>
      <c r="H8" s="115">
        <v>6.4862000000000002</v>
      </c>
      <c r="I8" s="70">
        <v>38.506</v>
      </c>
      <c r="J8" s="70">
        <v>50.279299999999999</v>
      </c>
      <c r="K8" s="117">
        <v>0</v>
      </c>
      <c r="L8" s="21"/>
      <c r="M8" s="41"/>
      <c r="N8" s="41"/>
    </row>
    <row r="9" spans="1:14" x14ac:dyDescent="0.25">
      <c r="A9" s="37">
        <f>+'Caracol Reynosa Arguelles'!A9</f>
        <v>41396</v>
      </c>
      <c r="B9" s="63">
        <v>94.550600000000003</v>
      </c>
      <c r="C9" s="66">
        <v>1.0448999999999999</v>
      </c>
      <c r="D9" s="67">
        <v>0.21010000000000001</v>
      </c>
      <c r="E9" s="66">
        <v>1.2549999999999999</v>
      </c>
      <c r="F9" s="66">
        <v>4.1022999999999996</v>
      </c>
      <c r="G9" s="116">
        <v>266.11610000000002</v>
      </c>
      <c r="H9" s="116">
        <v>6.7987000000000002</v>
      </c>
      <c r="I9" s="66">
        <v>38.542299999999997</v>
      </c>
      <c r="J9" s="67">
        <v>50.306100000000001</v>
      </c>
      <c r="K9" s="117">
        <v>0</v>
      </c>
      <c r="L9" s="21"/>
      <c r="M9" s="40"/>
      <c r="N9" s="40"/>
    </row>
    <row r="10" spans="1:14" x14ac:dyDescent="0.25">
      <c r="A10" s="37">
        <f>+'Caracol Reynosa Arguelles'!A10</f>
        <v>41397</v>
      </c>
      <c r="B10" s="63">
        <v>94.54</v>
      </c>
      <c r="C10" s="66">
        <v>1.0468</v>
      </c>
      <c r="D10" s="67">
        <v>0.2069</v>
      </c>
      <c r="E10" s="66">
        <v>1.2537</v>
      </c>
      <c r="F10" s="66">
        <v>4.1233000000000004</v>
      </c>
      <c r="G10" s="116">
        <v>265.54160000000002</v>
      </c>
      <c r="H10" s="116">
        <v>2.3024</v>
      </c>
      <c r="I10" s="66">
        <v>38.540100000000002</v>
      </c>
      <c r="J10" s="67">
        <v>50.305100000000003</v>
      </c>
      <c r="K10" s="117">
        <v>0</v>
      </c>
      <c r="L10" s="21"/>
      <c r="M10" s="40"/>
      <c r="N10" s="40"/>
    </row>
    <row r="11" spans="1:14" x14ac:dyDescent="0.25">
      <c r="A11" s="37">
        <f>+'Caracol Reynosa Arguelles'!A11</f>
        <v>41398</v>
      </c>
      <c r="B11" s="63">
        <v>94.719700000000003</v>
      </c>
      <c r="C11" s="66">
        <v>1.0383</v>
      </c>
      <c r="D11" s="67">
        <v>0.21379999999999999</v>
      </c>
      <c r="E11" s="66">
        <v>1.252</v>
      </c>
      <c r="F11" s="66">
        <v>3.9685999999999999</v>
      </c>
      <c r="G11" s="116">
        <v>264.42140000000001</v>
      </c>
      <c r="H11" s="116">
        <v>1.6085</v>
      </c>
      <c r="I11" s="66">
        <v>38.481999999999999</v>
      </c>
      <c r="J11" s="67">
        <v>50.2746</v>
      </c>
      <c r="K11" s="117">
        <v>0</v>
      </c>
      <c r="L11" s="21"/>
      <c r="M11" s="40"/>
      <c r="N11" s="40"/>
    </row>
    <row r="12" spans="1:14" x14ac:dyDescent="0.25">
      <c r="A12" s="37">
        <f>+'Caracol Reynosa Arguelles'!A12</f>
        <v>41399</v>
      </c>
      <c r="B12" s="63">
        <v>94.688400000000001</v>
      </c>
      <c r="C12" s="66">
        <v>1.0386</v>
      </c>
      <c r="D12" s="67">
        <v>0.21229999999999999</v>
      </c>
      <c r="E12" s="66">
        <v>1.2507999999999999</v>
      </c>
      <c r="F12" s="66">
        <v>3.9929999999999999</v>
      </c>
      <c r="G12" s="116">
        <v>264.41379999999998</v>
      </c>
      <c r="H12" s="116">
        <v>2.9441999999999999</v>
      </c>
      <c r="I12" s="66">
        <v>38.496000000000002</v>
      </c>
      <c r="J12" s="67">
        <v>50.283099999999997</v>
      </c>
      <c r="K12" s="117">
        <v>0</v>
      </c>
      <c r="L12" s="21"/>
      <c r="M12" s="40"/>
      <c r="N12" s="40"/>
    </row>
    <row r="13" spans="1:14" x14ac:dyDescent="0.25">
      <c r="A13" s="37">
        <f>+'Caracol Reynosa Arguelles'!A13</f>
        <v>41400</v>
      </c>
      <c r="B13" s="63">
        <v>94.673299999999998</v>
      </c>
      <c r="C13" s="66">
        <v>1.022</v>
      </c>
      <c r="D13" s="67">
        <v>0.21129999999999999</v>
      </c>
      <c r="E13" s="66">
        <v>1.2333000000000001</v>
      </c>
      <c r="F13" s="66">
        <v>4.0262000000000002</v>
      </c>
      <c r="G13" s="116">
        <v>264.91399999999999</v>
      </c>
      <c r="H13" s="116">
        <v>4.8493000000000004</v>
      </c>
      <c r="I13" s="66">
        <v>38.512599999999999</v>
      </c>
      <c r="J13" s="67">
        <v>50.304499999999997</v>
      </c>
      <c r="K13" s="117">
        <v>0</v>
      </c>
      <c r="L13" s="21"/>
      <c r="M13" s="40"/>
      <c r="N13" s="40"/>
    </row>
    <row r="14" spans="1:14" x14ac:dyDescent="0.25">
      <c r="A14" s="37">
        <f>+'Caracol Reynosa Arguelles'!A14</f>
        <v>41401</v>
      </c>
      <c r="B14" s="63">
        <v>94.799499999999995</v>
      </c>
      <c r="C14" s="66">
        <v>1.0379</v>
      </c>
      <c r="D14" s="67">
        <v>0.21129999999999999</v>
      </c>
      <c r="E14" s="66">
        <v>1.2493000000000001</v>
      </c>
      <c r="F14" s="66">
        <v>3.8761000000000001</v>
      </c>
      <c r="G14" s="116">
        <v>266.93599999999998</v>
      </c>
      <c r="H14" s="116">
        <v>3.4540000000000002</v>
      </c>
      <c r="I14" s="66">
        <v>38.470999999999997</v>
      </c>
      <c r="J14" s="67">
        <v>50.269500000000001</v>
      </c>
      <c r="K14" s="117">
        <v>0</v>
      </c>
      <c r="L14" s="21"/>
      <c r="M14" s="40"/>
      <c r="N14" s="40"/>
    </row>
    <row r="15" spans="1:14" x14ac:dyDescent="0.25">
      <c r="A15" s="37">
        <f>+'Caracol Reynosa Arguelles'!A15</f>
        <v>41402</v>
      </c>
      <c r="B15" s="63">
        <v>94.921099999999996</v>
      </c>
      <c r="C15" s="66">
        <v>1.0273000000000001</v>
      </c>
      <c r="D15" s="66">
        <v>0.2097</v>
      </c>
      <c r="E15" s="66">
        <v>1.2370000000000001</v>
      </c>
      <c r="F15" s="66">
        <v>3.7698999999999998</v>
      </c>
      <c r="G15" s="116">
        <v>268.45999999999998</v>
      </c>
      <c r="H15" s="116">
        <v>3.448</v>
      </c>
      <c r="I15" s="66">
        <v>38.443600000000004</v>
      </c>
      <c r="J15" s="67">
        <v>50.2622</v>
      </c>
      <c r="K15" s="117">
        <v>0</v>
      </c>
      <c r="L15" s="21"/>
      <c r="M15" s="40"/>
      <c r="N15" s="40"/>
    </row>
    <row r="16" spans="1:14" x14ac:dyDescent="0.25">
      <c r="A16" s="37">
        <f>+'Caracol Reynosa Arguelles'!A16</f>
        <v>41403</v>
      </c>
      <c r="B16" s="63">
        <v>94.912999999999997</v>
      </c>
      <c r="C16" s="66">
        <v>1.0209999999999999</v>
      </c>
      <c r="D16" s="66">
        <v>0.21360000000000001</v>
      </c>
      <c r="E16" s="66">
        <v>1.2344999999999999</v>
      </c>
      <c r="F16" s="66">
        <v>3.7795000000000001</v>
      </c>
      <c r="G16" s="116">
        <v>268.3691</v>
      </c>
      <c r="H16" s="116">
        <v>3.7867999999999999</v>
      </c>
      <c r="I16" s="66">
        <v>38.4452</v>
      </c>
      <c r="J16" s="67">
        <v>50.2654</v>
      </c>
      <c r="K16" s="117">
        <v>0</v>
      </c>
      <c r="L16" s="21"/>
      <c r="M16" s="40"/>
      <c r="N16" s="40"/>
    </row>
    <row r="17" spans="1:14" x14ac:dyDescent="0.25">
      <c r="A17" s="37">
        <f>+'Caracol Reynosa Arguelles'!A17</f>
        <v>41404</v>
      </c>
      <c r="B17" s="63">
        <v>94.872799999999998</v>
      </c>
      <c r="C17" s="66">
        <v>1.0233000000000001</v>
      </c>
      <c r="D17" s="66">
        <v>0.21479999999999999</v>
      </c>
      <c r="E17" s="66">
        <v>1.2382</v>
      </c>
      <c r="F17" s="66">
        <v>3.8254000000000001</v>
      </c>
      <c r="G17" s="116">
        <v>267.04180000000002</v>
      </c>
      <c r="H17" s="116">
        <v>4.1569000000000003</v>
      </c>
      <c r="I17" s="66">
        <v>38.450200000000002</v>
      </c>
      <c r="J17" s="67">
        <v>50.266100000000002</v>
      </c>
      <c r="K17" s="117">
        <v>0</v>
      </c>
      <c r="L17" s="21"/>
      <c r="M17" s="40"/>
      <c r="N17" s="40"/>
    </row>
    <row r="18" spans="1:14" x14ac:dyDescent="0.25">
      <c r="A18" s="37">
        <f>+'Caracol Reynosa Arguelles'!A18</f>
        <v>41405</v>
      </c>
      <c r="B18" s="63">
        <v>94.528800000000004</v>
      </c>
      <c r="C18" s="66">
        <v>1.0739000000000001</v>
      </c>
      <c r="D18" s="66">
        <v>0.21840000000000001</v>
      </c>
      <c r="E18" s="66">
        <v>1.2923</v>
      </c>
      <c r="F18" s="66">
        <v>4.1185</v>
      </c>
      <c r="G18" s="116">
        <v>266.08839999999998</v>
      </c>
      <c r="H18" s="116">
        <v>3.6293000000000002</v>
      </c>
      <c r="I18" s="66">
        <v>38.511200000000002</v>
      </c>
      <c r="J18" s="67">
        <v>50.264699999999998</v>
      </c>
      <c r="K18" s="117">
        <v>0</v>
      </c>
      <c r="L18" s="21"/>
      <c r="M18" s="40"/>
      <c r="N18" s="40"/>
    </row>
    <row r="19" spans="1:14" x14ac:dyDescent="0.25">
      <c r="A19" s="37">
        <f>+'Caracol Reynosa Arguelles'!A19</f>
        <v>41406</v>
      </c>
      <c r="B19" s="63">
        <v>94.869600000000005</v>
      </c>
      <c r="C19" s="66">
        <v>1.0382</v>
      </c>
      <c r="D19" s="66">
        <v>0.21390000000000001</v>
      </c>
      <c r="E19" s="66">
        <v>1.2521</v>
      </c>
      <c r="F19" s="66">
        <v>3.8138000000000001</v>
      </c>
      <c r="G19" s="116">
        <v>249.90889999999999</v>
      </c>
      <c r="H19" s="116">
        <v>3.5030999999999999</v>
      </c>
      <c r="I19" s="66">
        <v>38.443300000000001</v>
      </c>
      <c r="J19" s="67">
        <v>50.252299999999998</v>
      </c>
      <c r="K19" s="117">
        <v>0</v>
      </c>
      <c r="L19" s="21"/>
      <c r="M19" s="40"/>
      <c r="N19" s="40"/>
    </row>
    <row r="20" spans="1:14" x14ac:dyDescent="0.25">
      <c r="A20" s="37">
        <f>+'Caracol Reynosa Arguelles'!A20</f>
        <v>41407</v>
      </c>
      <c r="B20" s="63">
        <v>94.828900000000004</v>
      </c>
      <c r="C20" s="66">
        <v>1.0369999999999999</v>
      </c>
      <c r="D20" s="66">
        <v>0.21310000000000001</v>
      </c>
      <c r="E20" s="66">
        <v>1.2501</v>
      </c>
      <c r="F20" s="66">
        <v>3.8534999999999999</v>
      </c>
      <c r="G20" s="116">
        <v>267.55149999999998</v>
      </c>
      <c r="H20" s="116">
        <v>4.3098000000000001</v>
      </c>
      <c r="I20" s="66">
        <v>38.456800000000001</v>
      </c>
      <c r="J20" s="67">
        <v>50.261200000000002</v>
      </c>
      <c r="K20" s="117">
        <v>0</v>
      </c>
      <c r="L20" s="21"/>
      <c r="M20" s="40"/>
      <c r="N20" s="40"/>
    </row>
    <row r="21" spans="1:14" x14ac:dyDescent="0.25">
      <c r="A21" s="37">
        <f>+'Caracol Reynosa Arguelles'!A21</f>
        <v>41408</v>
      </c>
      <c r="B21" s="63">
        <v>94.811499999999995</v>
      </c>
      <c r="C21" s="66">
        <v>1.0585</v>
      </c>
      <c r="D21" s="66">
        <v>0.2142</v>
      </c>
      <c r="E21" s="66">
        <v>1.2726999999999999</v>
      </c>
      <c r="F21" s="66">
        <v>3.8361000000000001</v>
      </c>
      <c r="G21" s="116">
        <v>266.91890000000001</v>
      </c>
      <c r="H21" s="116">
        <v>6.8954000000000004</v>
      </c>
      <c r="I21" s="66">
        <v>38.453699999999998</v>
      </c>
      <c r="J21" s="67">
        <v>50.244100000000003</v>
      </c>
      <c r="K21" s="117">
        <v>0</v>
      </c>
      <c r="L21" s="21"/>
      <c r="M21" s="40"/>
      <c r="N21" s="40"/>
    </row>
    <row r="22" spans="1:14" x14ac:dyDescent="0.25">
      <c r="A22" s="37">
        <f>+'Caracol Reynosa Arguelles'!A22</f>
        <v>41409</v>
      </c>
      <c r="B22" s="63">
        <v>94.86</v>
      </c>
      <c r="C22" s="66">
        <v>1.0245</v>
      </c>
      <c r="D22" s="66">
        <v>0.2099</v>
      </c>
      <c r="E22" s="66">
        <v>1.2343999999999999</v>
      </c>
      <c r="F22" s="66">
        <v>3.8378999999999999</v>
      </c>
      <c r="G22" s="116">
        <v>268.17959999999999</v>
      </c>
      <c r="H22" s="116">
        <v>5.3750999999999998</v>
      </c>
      <c r="I22" s="66">
        <v>38.458399999999997</v>
      </c>
      <c r="J22" s="67">
        <v>50.272399999999998</v>
      </c>
      <c r="K22" s="117">
        <v>0</v>
      </c>
      <c r="L22" s="21"/>
      <c r="M22" s="40"/>
      <c r="N22" s="40"/>
    </row>
    <row r="23" spans="1:14" x14ac:dyDescent="0.25">
      <c r="A23" s="37">
        <f>+'Caracol Reynosa Arguelles'!A23</f>
        <v>41410</v>
      </c>
      <c r="B23" s="63">
        <v>94.962699999999998</v>
      </c>
      <c r="C23" s="66">
        <v>1.0353000000000001</v>
      </c>
      <c r="D23" s="66">
        <v>0.2092</v>
      </c>
      <c r="E23" s="66">
        <v>1.2444999999999999</v>
      </c>
      <c r="F23" s="66">
        <v>3.7115</v>
      </c>
      <c r="G23" s="116">
        <v>266.65710000000001</v>
      </c>
      <c r="H23" s="116">
        <v>5.4809000000000001</v>
      </c>
      <c r="I23" s="66">
        <v>38.4298</v>
      </c>
      <c r="J23" s="67">
        <v>50.248600000000003</v>
      </c>
      <c r="K23" s="117">
        <v>0</v>
      </c>
      <c r="L23" s="21"/>
      <c r="M23" s="40"/>
      <c r="N23" s="40"/>
    </row>
    <row r="24" spans="1:14" x14ac:dyDescent="0.25">
      <c r="A24" s="37">
        <f>+'Caracol Reynosa Arguelles'!A24</f>
        <v>41411</v>
      </c>
      <c r="B24" s="63">
        <v>94.955500000000001</v>
      </c>
      <c r="C24" s="66">
        <v>1.0198</v>
      </c>
      <c r="D24" s="66">
        <v>0.20880000000000001</v>
      </c>
      <c r="E24" s="66">
        <v>1.2284999999999999</v>
      </c>
      <c r="F24" s="66">
        <v>3.7366999999999999</v>
      </c>
      <c r="G24" s="116">
        <v>268.15710000000001</v>
      </c>
      <c r="H24" s="116">
        <v>6.0124000000000004</v>
      </c>
      <c r="I24" s="66">
        <v>38.442900000000002</v>
      </c>
      <c r="J24" s="67">
        <v>50.267099999999999</v>
      </c>
      <c r="K24" s="117">
        <v>0</v>
      </c>
      <c r="L24" s="21"/>
      <c r="M24" s="40"/>
      <c r="N24" s="40"/>
    </row>
    <row r="25" spans="1:14" x14ac:dyDescent="0.25">
      <c r="A25" s="37">
        <f>+'Caracol Reynosa Arguelles'!A25</f>
        <v>41412</v>
      </c>
      <c r="B25" s="63">
        <v>94.841800000000006</v>
      </c>
      <c r="C25" s="66">
        <v>1.0258</v>
      </c>
      <c r="D25" s="66">
        <v>0.2107</v>
      </c>
      <c r="E25" s="66">
        <v>1.2364999999999999</v>
      </c>
      <c r="F25" s="66">
        <v>3.8462999999999998</v>
      </c>
      <c r="G25" s="116">
        <v>269.1807</v>
      </c>
      <c r="H25" s="116">
        <v>4.5457999999999998</v>
      </c>
      <c r="I25" s="66">
        <v>38.467300000000002</v>
      </c>
      <c r="J25" s="67">
        <v>50.2761</v>
      </c>
      <c r="K25" s="117">
        <v>0</v>
      </c>
      <c r="L25" s="21"/>
      <c r="M25" s="40"/>
      <c r="N25" s="40"/>
    </row>
    <row r="26" spans="1:14" x14ac:dyDescent="0.25">
      <c r="A26" s="37">
        <f>+'Caracol Reynosa Arguelles'!A26</f>
        <v>41413</v>
      </c>
      <c r="B26" s="63">
        <v>94.843000000000004</v>
      </c>
      <c r="C26" s="66">
        <v>1.0246999999999999</v>
      </c>
      <c r="D26" s="66">
        <v>0.2114</v>
      </c>
      <c r="E26" s="66">
        <v>1.236</v>
      </c>
      <c r="F26" s="66">
        <v>3.8515000000000001</v>
      </c>
      <c r="G26" s="116">
        <v>267.69099999999997</v>
      </c>
      <c r="H26" s="116">
        <v>3.8504</v>
      </c>
      <c r="I26" s="66">
        <v>38.462400000000002</v>
      </c>
      <c r="J26" s="67">
        <v>50.273800000000001</v>
      </c>
      <c r="K26" s="117">
        <v>0</v>
      </c>
      <c r="L26" s="21"/>
      <c r="M26" s="40"/>
      <c r="N26" s="40"/>
    </row>
    <row r="27" spans="1:14" x14ac:dyDescent="0.25">
      <c r="A27" s="37">
        <f>+'Caracol Reynosa Arguelles'!A27</f>
        <v>41414</v>
      </c>
      <c r="B27" s="63">
        <v>94.839299999999994</v>
      </c>
      <c r="C27" s="66">
        <v>1.0489999999999999</v>
      </c>
      <c r="D27" s="66">
        <v>0.21290000000000001</v>
      </c>
      <c r="E27" s="66">
        <v>1.2619</v>
      </c>
      <c r="F27" s="66">
        <v>3.8205</v>
      </c>
      <c r="G27" s="116">
        <v>265.75990000000002</v>
      </c>
      <c r="H27" s="116">
        <v>4.2218999999999998</v>
      </c>
      <c r="I27" s="66">
        <v>38.452500000000001</v>
      </c>
      <c r="J27" s="67">
        <v>50.250500000000002</v>
      </c>
      <c r="K27" s="117">
        <v>0</v>
      </c>
      <c r="L27" s="21"/>
      <c r="M27" s="40"/>
      <c r="N27" s="40"/>
    </row>
    <row r="28" spans="1:14" x14ac:dyDescent="0.25">
      <c r="A28" s="37">
        <f>+'Caracol Reynosa Arguelles'!A28</f>
        <v>41415</v>
      </c>
      <c r="B28" s="63">
        <v>94.868499999999997</v>
      </c>
      <c r="C28" s="66">
        <v>1.0426</v>
      </c>
      <c r="D28" s="66">
        <v>0.21299999999999999</v>
      </c>
      <c r="E28" s="66">
        <v>1.2556</v>
      </c>
      <c r="F28" s="66">
        <v>3.8018999999999998</v>
      </c>
      <c r="G28" s="116">
        <v>268.0607</v>
      </c>
      <c r="H28" s="116">
        <v>4.0796999999999999</v>
      </c>
      <c r="I28" s="66">
        <v>38.446599999999997</v>
      </c>
      <c r="J28" s="67">
        <v>50.252200000000002</v>
      </c>
      <c r="K28" s="117">
        <v>0</v>
      </c>
      <c r="L28" s="21"/>
      <c r="M28" s="40"/>
      <c r="N28" s="40"/>
    </row>
    <row r="29" spans="1:14" x14ac:dyDescent="0.25">
      <c r="A29" s="37">
        <f>+'Caracol Reynosa Arguelles'!A29</f>
        <v>41416</v>
      </c>
      <c r="B29" s="63">
        <v>94.843299999999999</v>
      </c>
      <c r="C29" s="66">
        <v>1.0354000000000001</v>
      </c>
      <c r="D29" s="66">
        <v>0.21440000000000001</v>
      </c>
      <c r="E29" s="66">
        <v>1.2498</v>
      </c>
      <c r="F29" s="66">
        <v>3.8361000000000001</v>
      </c>
      <c r="G29" s="116">
        <v>267.94709999999998</v>
      </c>
      <c r="H29" s="116">
        <v>2.7277</v>
      </c>
      <c r="I29" s="66">
        <v>38.455399999999997</v>
      </c>
      <c r="J29" s="67">
        <v>50.260800000000003</v>
      </c>
      <c r="K29" s="117">
        <v>0</v>
      </c>
      <c r="L29" s="21"/>
      <c r="M29" s="40"/>
      <c r="N29" s="40"/>
    </row>
    <row r="30" spans="1:14" x14ac:dyDescent="0.25">
      <c r="A30" s="37">
        <f>+'Caracol Reynosa Arguelles'!A30</f>
        <v>41417</v>
      </c>
      <c r="B30" s="63">
        <v>94.793599999999998</v>
      </c>
      <c r="C30" s="66">
        <v>1.0452999999999999</v>
      </c>
      <c r="D30" s="66">
        <v>0.2102</v>
      </c>
      <c r="E30" s="66">
        <v>1.2555000000000001</v>
      </c>
      <c r="F30" s="66">
        <v>3.8759999999999999</v>
      </c>
      <c r="G30" s="116">
        <v>267.82400000000001</v>
      </c>
      <c r="H30" s="116">
        <v>3.9386999999999999</v>
      </c>
      <c r="I30" s="66">
        <v>38.468499999999999</v>
      </c>
      <c r="J30" s="67">
        <v>50.263500000000001</v>
      </c>
      <c r="K30" s="117">
        <v>0</v>
      </c>
      <c r="L30" s="21"/>
      <c r="M30" s="40"/>
      <c r="N30" s="40"/>
    </row>
    <row r="31" spans="1:14" x14ac:dyDescent="0.25">
      <c r="A31" s="37">
        <f>+'Caracol Reynosa Arguelles'!A31</f>
        <v>41418</v>
      </c>
      <c r="B31" s="63">
        <v>94.691999999999993</v>
      </c>
      <c r="C31" s="66">
        <v>1.0571999999999999</v>
      </c>
      <c r="D31" s="66">
        <v>0.20380000000000001</v>
      </c>
      <c r="E31" s="66">
        <v>1.2609999999999999</v>
      </c>
      <c r="F31" s="66">
        <v>3.9575999999999998</v>
      </c>
      <c r="G31" s="116">
        <v>268.30259999999998</v>
      </c>
      <c r="H31" s="116">
        <v>4.8087</v>
      </c>
      <c r="I31" s="66">
        <v>38.502000000000002</v>
      </c>
      <c r="J31" s="67">
        <v>50.2774</v>
      </c>
      <c r="K31" s="117">
        <v>0</v>
      </c>
      <c r="L31" s="21"/>
      <c r="M31" s="40"/>
      <c r="N31" s="40"/>
    </row>
    <row r="32" spans="1:14" x14ac:dyDescent="0.25">
      <c r="A32" s="37">
        <f>+'Caracol Reynosa Arguelles'!A32</f>
        <v>41419</v>
      </c>
      <c r="B32" s="63">
        <v>94.825000000000003</v>
      </c>
      <c r="C32" s="66">
        <v>1.0371999999999999</v>
      </c>
      <c r="D32" s="66">
        <v>0.20399999999999999</v>
      </c>
      <c r="E32" s="66">
        <v>1.2412000000000001</v>
      </c>
      <c r="F32" s="66">
        <v>3.8496999999999999</v>
      </c>
      <c r="G32" s="116">
        <v>269.80020000000002</v>
      </c>
      <c r="H32" s="116">
        <v>5.4729000000000001</v>
      </c>
      <c r="I32" s="66">
        <v>38.473300000000002</v>
      </c>
      <c r="J32" s="67">
        <v>50.274700000000003</v>
      </c>
      <c r="K32" s="117">
        <v>0</v>
      </c>
      <c r="L32" s="21"/>
      <c r="M32" s="40"/>
      <c r="N32" s="40"/>
    </row>
    <row r="33" spans="1:14" x14ac:dyDescent="0.25">
      <c r="A33" s="37">
        <f>+'Caracol Reynosa Arguelles'!A33</f>
        <v>41420</v>
      </c>
      <c r="B33" s="63">
        <v>94.885800000000003</v>
      </c>
      <c r="C33" s="66">
        <v>1.0406</v>
      </c>
      <c r="D33" s="66">
        <v>0.20469999999999999</v>
      </c>
      <c r="E33" s="66">
        <v>1.2453000000000001</v>
      </c>
      <c r="F33" s="66">
        <v>3.7825000000000002</v>
      </c>
      <c r="G33" s="116">
        <v>269.80840000000001</v>
      </c>
      <c r="H33" s="116">
        <v>4.4260000000000002</v>
      </c>
      <c r="I33" s="66">
        <v>38.4529</v>
      </c>
      <c r="J33" s="67">
        <v>50.260300000000001</v>
      </c>
      <c r="K33" s="117">
        <v>0</v>
      </c>
      <c r="L33" s="21"/>
      <c r="M33" s="40"/>
      <c r="N33" s="40"/>
    </row>
    <row r="34" spans="1:14" x14ac:dyDescent="0.25">
      <c r="A34" s="37">
        <f>+'Caracol Reynosa Arguelles'!A34</f>
        <v>41421</v>
      </c>
      <c r="B34" s="63">
        <v>94.971599999999995</v>
      </c>
      <c r="C34" s="66">
        <v>1.0183</v>
      </c>
      <c r="D34" s="66">
        <v>0.2026</v>
      </c>
      <c r="E34" s="66">
        <v>1.2208000000000001</v>
      </c>
      <c r="F34" s="66">
        <v>3.72</v>
      </c>
      <c r="G34" s="116">
        <v>268.97370000000001</v>
      </c>
      <c r="H34" s="116">
        <v>5.2664999999999997</v>
      </c>
      <c r="I34" s="66">
        <v>38.445</v>
      </c>
      <c r="J34" s="67">
        <v>50.272100000000002</v>
      </c>
      <c r="K34" s="117">
        <v>0</v>
      </c>
      <c r="L34" s="21"/>
      <c r="M34" s="40"/>
      <c r="N34" s="40"/>
    </row>
    <row r="35" spans="1:14" x14ac:dyDescent="0.25">
      <c r="A35" s="37">
        <f>+'Caracol Reynosa Arguelles'!A35</f>
        <v>41422</v>
      </c>
      <c r="B35" s="63">
        <v>94.967500000000001</v>
      </c>
      <c r="C35" s="66">
        <v>1.0055000000000001</v>
      </c>
      <c r="D35" s="66">
        <v>0.20169999999999999</v>
      </c>
      <c r="E35" s="66">
        <v>1.2072000000000001</v>
      </c>
      <c r="F35" s="66">
        <v>3.7343000000000002</v>
      </c>
      <c r="G35" s="116">
        <v>269.36810000000003</v>
      </c>
      <c r="H35" s="116">
        <v>6.1246</v>
      </c>
      <c r="I35" s="66">
        <v>38.456099999999999</v>
      </c>
      <c r="J35" s="67">
        <v>50.287700000000001</v>
      </c>
      <c r="K35" s="117">
        <v>0</v>
      </c>
      <c r="L35" s="21"/>
      <c r="M35" s="40"/>
      <c r="N35" s="40"/>
    </row>
    <row r="36" spans="1:14" x14ac:dyDescent="0.25">
      <c r="A36" s="37">
        <f>+'Caracol Reynosa Arguelles'!A36</f>
        <v>41423</v>
      </c>
      <c r="B36" s="63">
        <v>94.998000000000005</v>
      </c>
      <c r="C36" s="66">
        <v>1.0118</v>
      </c>
      <c r="D36" s="66">
        <v>0.2039</v>
      </c>
      <c r="E36" s="66">
        <v>1.2157</v>
      </c>
      <c r="F36" s="66">
        <v>3.7035</v>
      </c>
      <c r="G36" s="116">
        <v>268.85950000000003</v>
      </c>
      <c r="H36" s="116">
        <v>5.9637000000000002</v>
      </c>
      <c r="I36" s="66">
        <v>38.438800000000001</v>
      </c>
      <c r="J36" s="67">
        <v>50.272599999999997</v>
      </c>
      <c r="K36" s="117">
        <v>0</v>
      </c>
      <c r="L36" s="21"/>
      <c r="M36" s="40"/>
      <c r="N36" s="40"/>
    </row>
    <row r="37" spans="1:14" x14ac:dyDescent="0.25">
      <c r="A37" s="37">
        <f>+'Caracol Reynosa Arguelles'!A37</f>
        <v>41424</v>
      </c>
      <c r="B37" s="63">
        <v>95.023799999999994</v>
      </c>
      <c r="C37" s="66">
        <v>1.0261</v>
      </c>
      <c r="D37" s="66">
        <v>0.20519999999999999</v>
      </c>
      <c r="E37" s="66">
        <v>1.2313000000000001</v>
      </c>
      <c r="F37" s="66">
        <v>3.6640999999999999</v>
      </c>
      <c r="G37" s="116">
        <v>268.65179999999998</v>
      </c>
      <c r="H37" s="116">
        <v>0</v>
      </c>
      <c r="I37" s="66">
        <v>38.4193</v>
      </c>
      <c r="J37" s="67">
        <v>50.250799999999998</v>
      </c>
      <c r="K37" s="117">
        <v>0</v>
      </c>
      <c r="L37" s="21"/>
      <c r="M37" s="40"/>
      <c r="N37" s="40"/>
    </row>
    <row r="38" spans="1:14" ht="15.75" thickBot="1" x14ac:dyDescent="0.3">
      <c r="A38" s="37">
        <f>+'Caracol Reynosa Arguelles'!A38</f>
        <v>41425</v>
      </c>
      <c r="B38" s="64">
        <v>94.900700000000001</v>
      </c>
      <c r="C38" s="68">
        <v>1.0410999999999999</v>
      </c>
      <c r="D38" s="68">
        <v>0.2029</v>
      </c>
      <c r="E38" s="68">
        <v>1.244</v>
      </c>
      <c r="F38" s="68">
        <v>3.7494999999999998</v>
      </c>
      <c r="G38" s="116">
        <v>268.44869999999997</v>
      </c>
      <c r="H38" s="116">
        <v>0</v>
      </c>
      <c r="I38" s="68">
        <v>38.455199999999998</v>
      </c>
      <c r="J38" s="69">
        <v>50.261800000000001</v>
      </c>
      <c r="K38" s="81">
        <v>1</v>
      </c>
      <c r="L38" s="21"/>
      <c r="M38" s="40"/>
      <c r="N38" s="40"/>
    </row>
    <row r="39" spans="1:14" x14ac:dyDescent="0.25">
      <c r="A39" s="130" t="s">
        <v>18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0">+MIN(B8:B38)</f>
        <v>94.528800000000004</v>
      </c>
      <c r="C41" s="8">
        <f t="shared" si="0"/>
        <v>1.0055000000000001</v>
      </c>
      <c r="D41" s="8">
        <f t="shared" si="0"/>
        <v>0.20169999999999999</v>
      </c>
      <c r="E41" s="8">
        <f t="shared" si="0"/>
        <v>1.2072000000000001</v>
      </c>
      <c r="F41" s="8">
        <f t="shared" si="0"/>
        <v>3.6640999999999999</v>
      </c>
      <c r="G41" s="8">
        <f t="shared" si="0"/>
        <v>249.90889999999999</v>
      </c>
      <c r="H41" s="8">
        <f t="shared" si="0"/>
        <v>0</v>
      </c>
      <c r="I41" s="8">
        <f t="shared" si="0"/>
        <v>38.4193</v>
      </c>
      <c r="J41" s="8">
        <f t="shared" si="0"/>
        <v>50.244100000000003</v>
      </c>
      <c r="K41" s="30">
        <f t="shared" si="0"/>
        <v>0</v>
      </c>
      <c r="L41" s="9"/>
      <c r="M41" s="22">
        <f>+MIN(M8:M38)</f>
        <v>0</v>
      </c>
      <c r="N41" s="23">
        <f>+MIN(N8:N38)</f>
        <v>0</v>
      </c>
    </row>
    <row r="42" spans="1:14" x14ac:dyDescent="0.25">
      <c r="A42" s="10" t="s">
        <v>20</v>
      </c>
      <c r="B42" s="11">
        <f t="shared" ref="B42:K42" si="1">+IF(ISERROR(AVERAGE(B8:B38)),"",AVERAGE(B8:B38))</f>
        <v>94.820025806451611</v>
      </c>
      <c r="C42" s="11">
        <f t="shared" si="1"/>
        <v>1.0354322580645161</v>
      </c>
      <c r="D42" s="11">
        <f t="shared" si="1"/>
        <v>0.20993225806451615</v>
      </c>
      <c r="E42" s="11">
        <f t="shared" si="1"/>
        <v>1.2453516129032258</v>
      </c>
      <c r="F42" s="11">
        <f t="shared" si="1"/>
        <v>3.8578709677419356</v>
      </c>
      <c r="G42" s="11">
        <f t="shared" si="1"/>
        <v>267.00602580645159</v>
      </c>
      <c r="H42" s="11">
        <f t="shared" si="1"/>
        <v>4.2086322580645161</v>
      </c>
      <c r="I42" s="11">
        <f t="shared" si="1"/>
        <v>38.467109677419359</v>
      </c>
      <c r="J42" s="11">
        <f t="shared" si="1"/>
        <v>50.269696774193548</v>
      </c>
      <c r="K42" s="31">
        <f t="shared" si="1"/>
        <v>3.2258064516129031E-2</v>
      </c>
      <c r="L42" s="9"/>
      <c r="M42" s="24" t="str">
        <f>+IF(ISERROR(AVERAGE(M8:M38)),"",AVERAGE(M8:M38))</f>
        <v/>
      </c>
      <c r="N42" s="25" t="str">
        <f>+IF(ISERROR(AVERAGE(N8:N38)),"",AVERAGE(N8:N38))</f>
        <v/>
      </c>
    </row>
    <row r="43" spans="1:14" x14ac:dyDescent="0.25">
      <c r="A43" s="12" t="s">
        <v>21</v>
      </c>
      <c r="B43" s="13">
        <f t="shared" ref="B43:K43" si="2">+MAX(B8:B38)</f>
        <v>95.023799999999994</v>
      </c>
      <c r="C43" s="13">
        <f t="shared" si="2"/>
        <v>1.0739000000000001</v>
      </c>
      <c r="D43" s="13">
        <f t="shared" si="2"/>
        <v>0.21840000000000001</v>
      </c>
      <c r="E43" s="13">
        <f t="shared" si="2"/>
        <v>1.2923</v>
      </c>
      <c r="F43" s="13">
        <f t="shared" si="2"/>
        <v>4.1233000000000004</v>
      </c>
      <c r="G43" s="71">
        <f t="shared" si="2"/>
        <v>269.80840000000001</v>
      </c>
      <c r="H43" s="71">
        <f t="shared" si="2"/>
        <v>6.8954000000000004</v>
      </c>
      <c r="I43" s="71">
        <f t="shared" si="2"/>
        <v>38.542299999999997</v>
      </c>
      <c r="J43" s="71">
        <f t="shared" si="2"/>
        <v>50.306100000000001</v>
      </c>
      <c r="K43" s="72">
        <f t="shared" si="2"/>
        <v>1</v>
      </c>
      <c r="L43" s="9"/>
      <c r="M43" s="26">
        <f>+MAX(M8:M38)</f>
        <v>0</v>
      </c>
      <c r="N43" s="27">
        <f>+MAX(N8:N38)</f>
        <v>0</v>
      </c>
    </row>
    <row r="44" spans="1:14" ht="15.75" thickBot="1" x14ac:dyDescent="0.3">
      <c r="A44" s="14" t="s">
        <v>22</v>
      </c>
      <c r="B44" s="18">
        <f t="shared" ref="B44:K44" si="3">IF(ISERROR(STDEV(B8:B38)),"",STDEV(B8:B38))</f>
        <v>0.13359094771663105</v>
      </c>
      <c r="C44" s="18">
        <f t="shared" si="3"/>
        <v>1.4571442095111327E-2</v>
      </c>
      <c r="D44" s="18">
        <f t="shared" si="3"/>
        <v>4.4231502421369483E-3</v>
      </c>
      <c r="E44" s="18">
        <f t="shared" si="3"/>
        <v>1.6873467752021049E-2</v>
      </c>
      <c r="F44" s="18">
        <f t="shared" si="3"/>
        <v>0.12500687232721353</v>
      </c>
      <c r="G44" s="18">
        <f t="shared" si="3"/>
        <v>3.5059761411022916</v>
      </c>
      <c r="H44" s="18">
        <f t="shared" si="3"/>
        <v>1.7102563715005017</v>
      </c>
      <c r="I44" s="18">
        <f t="shared" si="3"/>
        <v>3.0493795596686274E-2</v>
      </c>
      <c r="J44" s="18">
        <f t="shared" si="3"/>
        <v>1.5777631505202717E-2</v>
      </c>
      <c r="K44" s="33">
        <f t="shared" si="3"/>
        <v>0.17960530202677491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31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3"/>
    </row>
    <row r="47" spans="1:14" x14ac:dyDescent="0.25">
      <c r="A47" s="15"/>
      <c r="B47" s="134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6"/>
    </row>
    <row r="48" spans="1:14" x14ac:dyDescent="0.25">
      <c r="A48" s="15"/>
      <c r="B48" s="134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6"/>
    </row>
    <row r="49" spans="1:14" x14ac:dyDescent="0.25">
      <c r="A49" s="15"/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6"/>
    </row>
    <row r="50" spans="1:14" x14ac:dyDescent="0.25">
      <c r="A50" s="15"/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9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69" orientation="landscape" r:id="rId1"/>
  <ignoredErrors>
    <ignoredError sqref="B41:N44 A8 A38 A9:A3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1" zoomScale="60" zoomScaleNormal="100" workbookViewId="0">
      <selection activeCell="I24" sqref="I24"/>
    </sheetView>
  </sheetViews>
  <sheetFormatPr baseColWidth="10" defaultRowHeight="15" x14ac:dyDescent="0.25"/>
  <sheetData>
    <row r="1" spans="1:14" ht="32.25" customHeight="1" x14ac:dyDescent="0.25">
      <c r="A1" s="155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4" x14ac:dyDescent="0.25">
      <c r="A2" s="144" t="s">
        <v>1</v>
      </c>
      <c r="B2" s="158"/>
      <c r="C2" s="145" t="s">
        <v>27</v>
      </c>
      <c r="D2" s="145"/>
      <c r="E2" s="145"/>
      <c r="F2" s="145"/>
      <c r="G2" s="145"/>
      <c r="H2" s="145"/>
      <c r="I2" s="145"/>
      <c r="J2" s="145"/>
      <c r="K2" s="145"/>
    </row>
    <row r="3" spans="1:14" x14ac:dyDescent="0.25">
      <c r="A3" s="144" t="s">
        <v>2</v>
      </c>
      <c r="B3" s="158"/>
      <c r="C3" s="145" t="s">
        <v>26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x14ac:dyDescent="0.25">
      <c r="A4" s="144" t="s">
        <v>3</v>
      </c>
      <c r="B4" s="144"/>
      <c r="C4" s="145" t="s">
        <v>4</v>
      </c>
      <c r="D4" s="14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41395</v>
      </c>
      <c r="B7" s="46"/>
      <c r="C7" s="47"/>
      <c r="D7" s="47"/>
      <c r="E7" s="47"/>
      <c r="F7" s="48"/>
      <c r="G7" s="119">
        <v>272.19720000000001</v>
      </c>
      <c r="H7" s="120">
        <v>10.8034</v>
      </c>
      <c r="I7" s="46"/>
      <c r="J7" s="48"/>
      <c r="K7" s="122">
        <v>0</v>
      </c>
    </row>
    <row r="8" spans="1:14" x14ac:dyDescent="0.25">
      <c r="A8" s="49">
        <f>+A7+1</f>
        <v>41396</v>
      </c>
      <c r="B8" s="50"/>
      <c r="C8" s="41"/>
      <c r="D8" s="41"/>
      <c r="E8" s="41"/>
      <c r="F8" s="51"/>
      <c r="G8" s="118">
        <v>270.17619999999999</v>
      </c>
      <c r="H8" s="121">
        <v>11.1843</v>
      </c>
      <c r="I8" s="50"/>
      <c r="J8" s="51"/>
      <c r="K8" s="123">
        <v>0</v>
      </c>
    </row>
    <row r="9" spans="1:14" x14ac:dyDescent="0.25">
      <c r="A9" s="49">
        <f>+A8+1</f>
        <v>41397</v>
      </c>
      <c r="B9" s="50"/>
      <c r="C9" s="41"/>
      <c r="D9" s="41"/>
      <c r="E9" s="41"/>
      <c r="F9" s="51"/>
      <c r="G9" s="118">
        <v>268.93990000000002</v>
      </c>
      <c r="H9" s="121">
        <v>5.4889000000000001</v>
      </c>
      <c r="I9" s="50"/>
      <c r="J9" s="51"/>
      <c r="K9" s="123">
        <v>0</v>
      </c>
    </row>
    <row r="10" spans="1:14" x14ac:dyDescent="0.25">
      <c r="A10" s="49">
        <f t="shared" ref="A10:A37" si="0">+A9+1</f>
        <v>41398</v>
      </c>
      <c r="B10" s="50"/>
      <c r="C10" s="41"/>
      <c r="D10" s="41"/>
      <c r="E10" s="41"/>
      <c r="F10" s="51"/>
      <c r="G10" s="118">
        <v>267.43419999999998</v>
      </c>
      <c r="H10" s="121">
        <v>3.6760999999999999</v>
      </c>
      <c r="I10" s="50"/>
      <c r="J10" s="51"/>
      <c r="K10" s="123">
        <v>0</v>
      </c>
    </row>
    <row r="11" spans="1:14" x14ac:dyDescent="0.25">
      <c r="A11" s="49">
        <f t="shared" si="0"/>
        <v>41399</v>
      </c>
      <c r="B11" s="50"/>
      <c r="C11" s="41"/>
      <c r="D11" s="41"/>
      <c r="E11" s="41"/>
      <c r="F11" s="51"/>
      <c r="G11" s="118">
        <v>266.84179999999998</v>
      </c>
      <c r="H11" s="121">
        <v>6.1772999999999998</v>
      </c>
      <c r="I11" s="50"/>
      <c r="J11" s="51"/>
      <c r="K11" s="123">
        <v>0</v>
      </c>
    </row>
    <row r="12" spans="1:14" x14ac:dyDescent="0.25">
      <c r="A12" s="49">
        <f t="shared" si="0"/>
        <v>41400</v>
      </c>
      <c r="B12" s="50"/>
      <c r="C12" s="41"/>
      <c r="D12" s="41"/>
      <c r="E12" s="41"/>
      <c r="F12" s="51"/>
      <c r="G12" s="118">
        <v>267.76049999999998</v>
      </c>
      <c r="H12" s="121">
        <v>35.232799999999997</v>
      </c>
      <c r="I12" s="50"/>
      <c r="J12" s="51"/>
      <c r="K12" s="123">
        <v>0</v>
      </c>
    </row>
    <row r="13" spans="1:14" x14ac:dyDescent="0.25">
      <c r="A13" s="49">
        <f t="shared" si="0"/>
        <v>41401</v>
      </c>
      <c r="B13" s="50"/>
      <c r="C13" s="41"/>
      <c r="D13" s="41"/>
      <c r="E13" s="41"/>
      <c r="F13" s="51"/>
      <c r="G13" s="118">
        <v>272.7011</v>
      </c>
      <c r="H13" s="121">
        <v>5.8974000000000002</v>
      </c>
      <c r="I13" s="50"/>
      <c r="J13" s="51"/>
      <c r="K13" s="123">
        <v>0</v>
      </c>
    </row>
    <row r="14" spans="1:14" x14ac:dyDescent="0.25">
      <c r="A14" s="49">
        <f t="shared" si="0"/>
        <v>41402</v>
      </c>
      <c r="B14" s="50"/>
      <c r="C14" s="41"/>
      <c r="D14" s="41"/>
      <c r="E14" s="41"/>
      <c r="F14" s="51"/>
      <c r="G14" s="118">
        <v>272.10039999999998</v>
      </c>
      <c r="H14" s="121">
        <v>6.0717999999999996</v>
      </c>
      <c r="I14" s="50"/>
      <c r="J14" s="51"/>
      <c r="K14" s="123">
        <v>0</v>
      </c>
    </row>
    <row r="15" spans="1:14" x14ac:dyDescent="0.25">
      <c r="A15" s="49">
        <f t="shared" si="0"/>
        <v>41403</v>
      </c>
      <c r="B15" s="50"/>
      <c r="C15" s="41"/>
      <c r="D15" s="41"/>
      <c r="E15" s="41"/>
      <c r="F15" s="51"/>
      <c r="G15" s="118">
        <v>270.71690000000001</v>
      </c>
      <c r="H15" s="121">
        <v>6.7831000000000001</v>
      </c>
      <c r="I15" s="50"/>
      <c r="J15" s="51"/>
      <c r="K15" s="123">
        <v>0</v>
      </c>
    </row>
    <row r="16" spans="1:14" x14ac:dyDescent="0.25">
      <c r="A16" s="49">
        <f t="shared" si="0"/>
        <v>41404</v>
      </c>
      <c r="B16" s="50"/>
      <c r="C16" s="41"/>
      <c r="D16" s="41"/>
      <c r="E16" s="41"/>
      <c r="F16" s="51"/>
      <c r="G16" s="118">
        <v>270.43849999999998</v>
      </c>
      <c r="H16" s="121">
        <v>6.3196000000000003</v>
      </c>
      <c r="I16" s="50"/>
      <c r="J16" s="51"/>
      <c r="K16" s="123">
        <v>0</v>
      </c>
    </row>
    <row r="17" spans="1:11" x14ac:dyDescent="0.25">
      <c r="A17" s="49">
        <f t="shared" si="0"/>
        <v>41405</v>
      </c>
      <c r="B17" s="50"/>
      <c r="C17" s="41"/>
      <c r="D17" s="41"/>
      <c r="E17" s="41"/>
      <c r="F17" s="51"/>
      <c r="G17" s="118">
        <v>268.94850000000002</v>
      </c>
      <c r="H17" s="121">
        <v>7.7835999999999999</v>
      </c>
      <c r="I17" s="50"/>
      <c r="J17" s="51"/>
      <c r="K17" s="123">
        <v>0</v>
      </c>
    </row>
    <row r="18" spans="1:11" x14ac:dyDescent="0.25">
      <c r="A18" s="49">
        <f t="shared" si="0"/>
        <v>41406</v>
      </c>
      <c r="B18" s="50"/>
      <c r="C18" s="41"/>
      <c r="D18" s="41"/>
      <c r="E18" s="41"/>
      <c r="F18" s="51"/>
      <c r="G18" s="118">
        <v>274.84960000000001</v>
      </c>
      <c r="H18" s="121">
        <v>6.9896000000000003</v>
      </c>
      <c r="I18" s="50"/>
      <c r="J18" s="51"/>
      <c r="K18" s="123">
        <v>0</v>
      </c>
    </row>
    <row r="19" spans="1:11" x14ac:dyDescent="0.25">
      <c r="A19" s="49">
        <f t="shared" si="0"/>
        <v>41407</v>
      </c>
      <c r="B19" s="50"/>
      <c r="C19" s="41"/>
      <c r="D19" s="41"/>
      <c r="E19" s="41"/>
      <c r="F19" s="51"/>
      <c r="G19" s="118">
        <v>269.89179999999999</v>
      </c>
      <c r="H19" s="121">
        <v>6.8106999999999998</v>
      </c>
      <c r="I19" s="50"/>
      <c r="J19" s="51"/>
      <c r="K19" s="123">
        <v>0</v>
      </c>
    </row>
    <row r="20" spans="1:11" x14ac:dyDescent="0.25">
      <c r="A20" s="49">
        <f t="shared" si="0"/>
        <v>41408</v>
      </c>
      <c r="B20" s="50"/>
      <c r="C20" s="41"/>
      <c r="D20" s="41"/>
      <c r="E20" s="41"/>
      <c r="F20" s="51"/>
      <c r="G20" s="118">
        <v>269.71159999999998</v>
      </c>
      <c r="H20" s="121">
        <v>11.115500000000001</v>
      </c>
      <c r="I20" s="50"/>
      <c r="J20" s="51"/>
      <c r="K20" s="123">
        <v>0</v>
      </c>
    </row>
    <row r="21" spans="1:11" x14ac:dyDescent="0.25">
      <c r="A21" s="49">
        <f t="shared" si="0"/>
        <v>41409</v>
      </c>
      <c r="B21" s="50"/>
      <c r="C21" s="41"/>
      <c r="D21" s="41"/>
      <c r="E21" s="41"/>
      <c r="F21" s="51"/>
      <c r="G21" s="118">
        <v>271.17430000000002</v>
      </c>
      <c r="H21" s="121">
        <v>9.3991000000000007</v>
      </c>
      <c r="I21" s="50"/>
      <c r="J21" s="51"/>
      <c r="K21" s="123">
        <v>0</v>
      </c>
    </row>
    <row r="22" spans="1:11" x14ac:dyDescent="0.25">
      <c r="A22" s="49">
        <f t="shared" si="0"/>
        <v>41410</v>
      </c>
      <c r="B22" s="50"/>
      <c r="C22" s="41"/>
      <c r="D22" s="41"/>
      <c r="E22" s="41"/>
      <c r="F22" s="51"/>
      <c r="G22" s="118">
        <v>270.66230000000002</v>
      </c>
      <c r="H22" s="121">
        <v>9.7615999999999996</v>
      </c>
      <c r="I22" s="50"/>
      <c r="J22" s="51"/>
      <c r="K22" s="123">
        <v>0</v>
      </c>
    </row>
    <row r="23" spans="1:11" x14ac:dyDescent="0.25">
      <c r="A23" s="49">
        <f t="shared" si="0"/>
        <v>41411</v>
      </c>
      <c r="B23" s="50"/>
      <c r="C23" s="41"/>
      <c r="D23" s="41"/>
      <c r="E23" s="41"/>
      <c r="F23" s="51"/>
      <c r="G23" s="118">
        <v>273.65980000000002</v>
      </c>
      <c r="H23" s="121">
        <v>9.9635999999999996</v>
      </c>
      <c r="I23" s="50"/>
      <c r="J23" s="51"/>
      <c r="K23" s="123">
        <v>0</v>
      </c>
    </row>
    <row r="24" spans="1:11" x14ac:dyDescent="0.25">
      <c r="A24" s="49">
        <f t="shared" si="0"/>
        <v>41412</v>
      </c>
      <c r="B24" s="50"/>
      <c r="C24" s="41"/>
      <c r="D24" s="41"/>
      <c r="E24" s="41"/>
      <c r="F24" s="51"/>
      <c r="G24" s="118">
        <v>271.65440000000001</v>
      </c>
      <c r="H24" s="121">
        <v>8.0313999999999997</v>
      </c>
      <c r="I24" s="50"/>
      <c r="J24" s="51"/>
      <c r="K24" s="123">
        <v>0</v>
      </c>
    </row>
    <row r="25" spans="1:11" x14ac:dyDescent="0.25">
      <c r="A25" s="49">
        <f t="shared" si="0"/>
        <v>41413</v>
      </c>
      <c r="B25" s="50"/>
      <c r="C25" s="41"/>
      <c r="D25" s="41"/>
      <c r="E25" s="41"/>
      <c r="F25" s="51"/>
      <c r="G25" s="118">
        <v>271.77780000000001</v>
      </c>
      <c r="H25" s="121">
        <v>6.907</v>
      </c>
      <c r="I25" s="50"/>
      <c r="J25" s="51"/>
      <c r="K25" s="123">
        <v>0</v>
      </c>
    </row>
    <row r="26" spans="1:11" x14ac:dyDescent="0.25">
      <c r="A26" s="49">
        <f t="shared" si="0"/>
        <v>41414</v>
      </c>
      <c r="B26" s="50"/>
      <c r="C26" s="41"/>
      <c r="D26" s="41"/>
      <c r="E26" s="41"/>
      <c r="F26" s="51"/>
      <c r="G26" s="118">
        <v>269.87569999999999</v>
      </c>
      <c r="H26" s="121">
        <v>8.3068000000000008</v>
      </c>
      <c r="I26" s="50"/>
      <c r="J26" s="51"/>
      <c r="K26" s="123">
        <v>0</v>
      </c>
    </row>
    <row r="27" spans="1:11" x14ac:dyDescent="0.25">
      <c r="A27" s="49">
        <f t="shared" si="0"/>
        <v>41415</v>
      </c>
      <c r="B27" s="50"/>
      <c r="C27" s="41"/>
      <c r="D27" s="41"/>
      <c r="E27" s="41"/>
      <c r="F27" s="51"/>
      <c r="G27" s="118">
        <v>270.73809999999997</v>
      </c>
      <c r="H27" s="121">
        <v>9.3072999999999997</v>
      </c>
      <c r="I27" s="50"/>
      <c r="J27" s="51"/>
      <c r="K27" s="123">
        <v>0</v>
      </c>
    </row>
    <row r="28" spans="1:11" x14ac:dyDescent="0.25">
      <c r="A28" s="49">
        <f t="shared" si="0"/>
        <v>41416</v>
      </c>
      <c r="B28" s="50"/>
      <c r="C28" s="41"/>
      <c r="D28" s="41"/>
      <c r="E28" s="41"/>
      <c r="F28" s="51"/>
      <c r="G28" s="118">
        <v>270.17660000000001</v>
      </c>
      <c r="H28" s="121">
        <v>6.1360000000000001</v>
      </c>
      <c r="I28" s="50"/>
      <c r="J28" s="51"/>
      <c r="K28" s="123">
        <v>0</v>
      </c>
    </row>
    <row r="29" spans="1:11" x14ac:dyDescent="0.25">
      <c r="A29" s="49">
        <f t="shared" si="0"/>
        <v>41417</v>
      </c>
      <c r="B29" s="50"/>
      <c r="C29" s="41"/>
      <c r="D29" s="41"/>
      <c r="E29" s="41"/>
      <c r="F29" s="51"/>
      <c r="G29" s="118">
        <v>271.64699999999999</v>
      </c>
      <c r="H29" s="121">
        <v>6.5582000000000003</v>
      </c>
      <c r="I29" s="50"/>
      <c r="J29" s="51"/>
      <c r="K29" s="123">
        <v>0</v>
      </c>
    </row>
    <row r="30" spans="1:11" x14ac:dyDescent="0.25">
      <c r="A30" s="49">
        <f t="shared" si="0"/>
        <v>41418</v>
      </c>
      <c r="B30" s="50"/>
      <c r="C30" s="41"/>
      <c r="D30" s="41"/>
      <c r="E30" s="41"/>
      <c r="F30" s="51"/>
      <c r="G30" s="118">
        <v>270.08710000000002</v>
      </c>
      <c r="H30" s="121">
        <v>8.1278000000000006</v>
      </c>
      <c r="I30" s="50"/>
      <c r="J30" s="51"/>
      <c r="K30" s="123">
        <v>0</v>
      </c>
    </row>
    <row r="31" spans="1:11" x14ac:dyDescent="0.25">
      <c r="A31" s="49">
        <f t="shared" si="0"/>
        <v>41419</v>
      </c>
      <c r="B31" s="50"/>
      <c r="C31" s="41"/>
      <c r="D31" s="41"/>
      <c r="E31" s="41"/>
      <c r="F31" s="51"/>
      <c r="G31" s="118">
        <v>273.85789999999997</v>
      </c>
      <c r="H31" s="121">
        <v>10.1701</v>
      </c>
      <c r="I31" s="50"/>
      <c r="J31" s="51"/>
      <c r="K31" s="123">
        <v>0</v>
      </c>
    </row>
    <row r="32" spans="1:11" x14ac:dyDescent="0.25">
      <c r="A32" s="49">
        <f t="shared" si="0"/>
        <v>41420</v>
      </c>
      <c r="B32" s="50"/>
      <c r="C32" s="41"/>
      <c r="D32" s="41"/>
      <c r="E32" s="41"/>
      <c r="F32" s="51"/>
      <c r="G32" s="118">
        <v>272.64710000000002</v>
      </c>
      <c r="H32" s="121">
        <v>7.1962000000000002</v>
      </c>
      <c r="I32" s="50"/>
      <c r="J32" s="51"/>
      <c r="K32" s="123">
        <v>0</v>
      </c>
    </row>
    <row r="33" spans="1:11" x14ac:dyDescent="0.25">
      <c r="A33" s="49">
        <f t="shared" si="0"/>
        <v>41421</v>
      </c>
      <c r="B33" s="50"/>
      <c r="C33" s="41"/>
      <c r="D33" s="41"/>
      <c r="E33" s="41"/>
      <c r="F33" s="51"/>
      <c r="G33" s="118">
        <v>270.77350000000001</v>
      </c>
      <c r="H33" s="121">
        <v>10.041600000000001</v>
      </c>
      <c r="I33" s="50"/>
      <c r="J33" s="51"/>
      <c r="K33" s="123">
        <v>0</v>
      </c>
    </row>
    <row r="34" spans="1:11" x14ac:dyDescent="0.25">
      <c r="A34" s="49">
        <f t="shared" si="0"/>
        <v>41422</v>
      </c>
      <c r="B34" s="50"/>
      <c r="C34" s="41"/>
      <c r="D34" s="41"/>
      <c r="E34" s="41"/>
      <c r="F34" s="51"/>
      <c r="G34" s="118">
        <v>272.72179999999997</v>
      </c>
      <c r="H34" s="121">
        <v>9.4037000000000006</v>
      </c>
      <c r="I34" s="50"/>
      <c r="J34" s="51"/>
      <c r="K34" s="123">
        <v>0</v>
      </c>
    </row>
    <row r="35" spans="1:11" x14ac:dyDescent="0.25">
      <c r="A35" s="49">
        <f t="shared" si="0"/>
        <v>41423</v>
      </c>
      <c r="B35" s="50"/>
      <c r="C35" s="41"/>
      <c r="D35" s="41"/>
      <c r="E35" s="41"/>
      <c r="F35" s="51"/>
      <c r="G35" s="118">
        <v>272.1463</v>
      </c>
      <c r="H35" s="121">
        <v>8.7289999999999992</v>
      </c>
      <c r="I35" s="50"/>
      <c r="J35" s="51"/>
      <c r="K35" s="123">
        <v>0</v>
      </c>
    </row>
    <row r="36" spans="1:11" x14ac:dyDescent="0.25">
      <c r="A36" s="49">
        <f t="shared" si="0"/>
        <v>41424</v>
      </c>
      <c r="B36" s="50"/>
      <c r="C36" s="41"/>
      <c r="D36" s="41"/>
      <c r="E36" s="41"/>
      <c r="F36" s="51"/>
      <c r="G36" s="118">
        <v>272.11189999999999</v>
      </c>
      <c r="H36" s="121">
        <v>0</v>
      </c>
      <c r="I36" s="50"/>
      <c r="J36" s="51"/>
      <c r="K36" s="123">
        <v>0</v>
      </c>
    </row>
    <row r="37" spans="1:11" ht="15.75" thickBot="1" x14ac:dyDescent="0.3">
      <c r="A37" s="52">
        <f t="shared" si="0"/>
        <v>41425</v>
      </c>
      <c r="B37" s="73"/>
      <c r="C37" s="74"/>
      <c r="D37" s="74"/>
      <c r="E37" s="74"/>
      <c r="F37" s="75"/>
      <c r="G37" s="82">
        <v>271.59800000000001</v>
      </c>
      <c r="H37" s="83">
        <v>0</v>
      </c>
      <c r="I37" s="73"/>
      <c r="J37" s="75"/>
      <c r="K37" s="84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274.84960000000001</v>
      </c>
      <c r="H39" s="57">
        <f>+MAX(H7:H37)</f>
        <v>35.232799999999997</v>
      </c>
      <c r="I39" s="57"/>
      <c r="J39" s="57"/>
      <c r="K39" s="57">
        <f>+MAX(K7:K37)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 x14ac:dyDescent="0.25">
      <c r="A42" s="15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 x14ac:dyDescent="0.25">
      <c r="A43" s="15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 x14ac:dyDescent="0.25">
      <c r="A44" s="15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 x14ac:dyDescent="0.25">
      <c r="A45" s="15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1" zoomScale="60" zoomScaleNormal="100" workbookViewId="0">
      <selection activeCell="J24" sqref="J24"/>
    </sheetView>
  </sheetViews>
  <sheetFormatPr baseColWidth="10" defaultRowHeight="15" x14ac:dyDescent="0.25"/>
  <sheetData>
    <row r="1" spans="1:14" ht="32.25" customHeight="1" x14ac:dyDescent="0.25">
      <c r="A1" s="168" t="s">
        <v>29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4" x14ac:dyDescent="0.25">
      <c r="A2" s="144" t="s">
        <v>1</v>
      </c>
      <c r="B2" s="158"/>
      <c r="C2" s="145" t="s">
        <v>27</v>
      </c>
      <c r="D2" s="145"/>
      <c r="E2" s="145"/>
      <c r="F2" s="145"/>
      <c r="G2" s="145"/>
      <c r="H2" s="145"/>
      <c r="I2" s="145"/>
      <c r="J2" s="145"/>
      <c r="K2" s="145"/>
    </row>
    <row r="3" spans="1:14" x14ac:dyDescent="0.25">
      <c r="A3" s="144" t="s">
        <v>2</v>
      </c>
      <c r="B3" s="158"/>
      <c r="C3" s="145" t="s">
        <v>26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x14ac:dyDescent="0.25">
      <c r="A4" s="144" t="s">
        <v>3</v>
      </c>
      <c r="B4" s="144"/>
      <c r="C4" s="145" t="s">
        <v>4</v>
      </c>
      <c r="D4" s="14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41395</v>
      </c>
      <c r="B7" s="46"/>
      <c r="C7" s="47"/>
      <c r="D7" s="47"/>
      <c r="E7" s="47"/>
      <c r="F7" s="48"/>
      <c r="G7" s="125">
        <v>265.71719999999999</v>
      </c>
      <c r="H7" s="126">
        <v>4.3461999999999996</v>
      </c>
      <c r="I7" s="46"/>
      <c r="J7" s="48"/>
      <c r="K7" s="128">
        <v>0</v>
      </c>
    </row>
    <row r="8" spans="1:14" x14ac:dyDescent="0.25">
      <c r="A8" s="49">
        <f>+A7+1</f>
        <v>41396</v>
      </c>
      <c r="B8" s="50"/>
      <c r="C8" s="41"/>
      <c r="D8" s="41"/>
      <c r="E8" s="41"/>
      <c r="F8" s="51"/>
      <c r="G8" s="124">
        <v>261.32150000000001</v>
      </c>
      <c r="H8" s="127">
        <v>1.4732000000000001</v>
      </c>
      <c r="I8" s="50"/>
      <c r="J8" s="51"/>
      <c r="K8" s="129">
        <v>0</v>
      </c>
    </row>
    <row r="9" spans="1:14" x14ac:dyDescent="0.25">
      <c r="A9" s="49">
        <f>+A8+1</f>
        <v>41397</v>
      </c>
      <c r="B9" s="50"/>
      <c r="C9" s="41"/>
      <c r="D9" s="41"/>
      <c r="E9" s="41"/>
      <c r="F9" s="51"/>
      <c r="G9" s="124">
        <v>263.16289999999998</v>
      </c>
      <c r="H9" s="127">
        <v>0</v>
      </c>
      <c r="I9" s="50"/>
      <c r="J9" s="51"/>
      <c r="K9" s="129">
        <v>0</v>
      </c>
    </row>
    <row r="10" spans="1:14" x14ac:dyDescent="0.25">
      <c r="A10" s="49">
        <f t="shared" ref="A10:A37" si="0">+A9+1</f>
        <v>41398</v>
      </c>
      <c r="B10" s="50"/>
      <c r="C10" s="41"/>
      <c r="D10" s="41"/>
      <c r="E10" s="41"/>
      <c r="F10" s="51"/>
      <c r="G10" s="124">
        <v>253.29519999999999</v>
      </c>
      <c r="H10" s="127">
        <v>0</v>
      </c>
      <c r="I10" s="50"/>
      <c r="J10" s="51"/>
      <c r="K10" s="129">
        <v>0</v>
      </c>
    </row>
    <row r="11" spans="1:14" x14ac:dyDescent="0.25">
      <c r="A11" s="49">
        <f t="shared" si="0"/>
        <v>41399</v>
      </c>
      <c r="B11" s="50"/>
      <c r="C11" s="41"/>
      <c r="D11" s="41"/>
      <c r="E11" s="41"/>
      <c r="F11" s="51"/>
      <c r="G11" s="124">
        <v>260.62920000000003</v>
      </c>
      <c r="H11" s="127">
        <v>0</v>
      </c>
      <c r="I11" s="50"/>
      <c r="J11" s="51"/>
      <c r="K11" s="129">
        <v>0</v>
      </c>
    </row>
    <row r="12" spans="1:14" x14ac:dyDescent="0.25">
      <c r="A12" s="49">
        <f t="shared" si="0"/>
        <v>41400</v>
      </c>
      <c r="B12" s="50"/>
      <c r="C12" s="41"/>
      <c r="D12" s="41"/>
      <c r="E12" s="41"/>
      <c r="F12" s="51"/>
      <c r="G12" s="124">
        <v>262.13850000000002</v>
      </c>
      <c r="H12" s="127">
        <v>0.58289999999999997</v>
      </c>
      <c r="I12" s="50"/>
      <c r="J12" s="51"/>
      <c r="K12" s="129">
        <v>0</v>
      </c>
    </row>
    <row r="13" spans="1:14" x14ac:dyDescent="0.25">
      <c r="A13" s="49">
        <f t="shared" si="0"/>
        <v>41401</v>
      </c>
      <c r="B13" s="50"/>
      <c r="C13" s="41"/>
      <c r="D13" s="41"/>
      <c r="E13" s="41"/>
      <c r="F13" s="51"/>
      <c r="G13" s="124">
        <v>263.75029999999998</v>
      </c>
      <c r="H13" s="127">
        <v>1.542</v>
      </c>
      <c r="I13" s="50"/>
      <c r="J13" s="51"/>
      <c r="K13" s="129">
        <v>0</v>
      </c>
    </row>
    <row r="14" spans="1:14" x14ac:dyDescent="0.25">
      <c r="A14" s="49">
        <f t="shared" si="0"/>
        <v>41402</v>
      </c>
      <c r="B14" s="50"/>
      <c r="C14" s="41"/>
      <c r="D14" s="41"/>
      <c r="E14" s="41"/>
      <c r="F14" s="51"/>
      <c r="G14" s="124">
        <v>265.46710000000002</v>
      </c>
      <c r="H14" s="127">
        <v>1.2575000000000001</v>
      </c>
      <c r="I14" s="50"/>
      <c r="J14" s="51"/>
      <c r="K14" s="129">
        <v>0</v>
      </c>
    </row>
    <row r="15" spans="1:14" x14ac:dyDescent="0.25">
      <c r="A15" s="49">
        <f t="shared" si="0"/>
        <v>41403</v>
      </c>
      <c r="B15" s="50"/>
      <c r="C15" s="41"/>
      <c r="D15" s="41"/>
      <c r="E15" s="41"/>
      <c r="F15" s="51"/>
      <c r="G15" s="124">
        <v>265.54000000000002</v>
      </c>
      <c r="H15" s="127">
        <v>1.2621</v>
      </c>
      <c r="I15" s="50"/>
      <c r="J15" s="51"/>
      <c r="K15" s="129">
        <v>0</v>
      </c>
    </row>
    <row r="16" spans="1:14" x14ac:dyDescent="0.25">
      <c r="A16" s="49">
        <f t="shared" si="0"/>
        <v>41404</v>
      </c>
      <c r="B16" s="50"/>
      <c r="C16" s="41"/>
      <c r="D16" s="41"/>
      <c r="E16" s="41"/>
      <c r="F16" s="51"/>
      <c r="G16" s="124">
        <v>264.15559999999999</v>
      </c>
      <c r="H16" s="127">
        <v>0</v>
      </c>
      <c r="I16" s="50"/>
      <c r="J16" s="51"/>
      <c r="K16" s="129">
        <v>0</v>
      </c>
    </row>
    <row r="17" spans="1:11" x14ac:dyDescent="0.25">
      <c r="A17" s="49">
        <f t="shared" si="0"/>
        <v>41405</v>
      </c>
      <c r="B17" s="50"/>
      <c r="C17" s="41"/>
      <c r="D17" s="41"/>
      <c r="E17" s="41"/>
      <c r="F17" s="51"/>
      <c r="G17" s="124">
        <v>200.77029999999999</v>
      </c>
      <c r="H17" s="127">
        <v>0</v>
      </c>
      <c r="I17" s="50"/>
      <c r="J17" s="51"/>
      <c r="K17" s="129">
        <v>0</v>
      </c>
    </row>
    <row r="18" spans="1:11" x14ac:dyDescent="0.25">
      <c r="A18" s="49">
        <f t="shared" si="0"/>
        <v>41406</v>
      </c>
      <c r="B18" s="50"/>
      <c r="C18" s="41"/>
      <c r="D18" s="41"/>
      <c r="E18" s="41"/>
      <c r="F18" s="51"/>
      <c r="G18" s="124">
        <v>200.82560000000001</v>
      </c>
      <c r="H18" s="127">
        <v>0</v>
      </c>
      <c r="I18" s="50"/>
      <c r="J18" s="51"/>
      <c r="K18" s="129">
        <v>0</v>
      </c>
    </row>
    <row r="19" spans="1:11" x14ac:dyDescent="0.25">
      <c r="A19" s="49">
        <f t="shared" si="0"/>
        <v>41407</v>
      </c>
      <c r="B19" s="50"/>
      <c r="C19" s="41"/>
      <c r="D19" s="41"/>
      <c r="E19" s="41"/>
      <c r="F19" s="51"/>
      <c r="G19" s="124">
        <v>265.52140000000003</v>
      </c>
      <c r="H19" s="127">
        <v>1.9413</v>
      </c>
      <c r="I19" s="50"/>
      <c r="J19" s="51"/>
      <c r="K19" s="129">
        <v>0</v>
      </c>
    </row>
    <row r="20" spans="1:11" x14ac:dyDescent="0.25">
      <c r="A20" s="49">
        <f t="shared" si="0"/>
        <v>41408</v>
      </c>
      <c r="B20" s="50"/>
      <c r="C20" s="41"/>
      <c r="D20" s="41"/>
      <c r="E20" s="41"/>
      <c r="F20" s="51"/>
      <c r="G20" s="124">
        <v>264.45760000000001</v>
      </c>
      <c r="H20" s="127">
        <v>2.2808999999999999</v>
      </c>
      <c r="I20" s="50"/>
      <c r="J20" s="51"/>
      <c r="K20" s="129">
        <v>0</v>
      </c>
    </row>
    <row r="21" spans="1:11" x14ac:dyDescent="0.25">
      <c r="A21" s="49">
        <f t="shared" si="0"/>
        <v>41409</v>
      </c>
      <c r="B21" s="50"/>
      <c r="C21" s="41"/>
      <c r="D21" s="41"/>
      <c r="E21" s="41"/>
      <c r="F21" s="51"/>
      <c r="G21" s="124">
        <v>264.66239999999999</v>
      </c>
      <c r="H21" s="127">
        <v>2.1065</v>
      </c>
      <c r="I21" s="50"/>
      <c r="J21" s="51"/>
      <c r="K21" s="129">
        <v>0</v>
      </c>
    </row>
    <row r="22" spans="1:11" x14ac:dyDescent="0.25">
      <c r="A22" s="49">
        <f t="shared" si="0"/>
        <v>41410</v>
      </c>
      <c r="B22" s="50"/>
      <c r="C22" s="41"/>
      <c r="D22" s="41"/>
      <c r="E22" s="41"/>
      <c r="F22" s="51"/>
      <c r="G22" s="124">
        <v>260.13010000000003</v>
      </c>
      <c r="H22" s="127">
        <v>1.0051000000000001</v>
      </c>
      <c r="I22" s="50"/>
      <c r="J22" s="51"/>
      <c r="K22" s="129">
        <v>0</v>
      </c>
    </row>
    <row r="23" spans="1:11" x14ac:dyDescent="0.25">
      <c r="A23" s="49">
        <f t="shared" si="0"/>
        <v>41411</v>
      </c>
      <c r="B23" s="50"/>
      <c r="C23" s="41"/>
      <c r="D23" s="41"/>
      <c r="E23" s="41"/>
      <c r="F23" s="51"/>
      <c r="G23" s="124">
        <v>264.26979999999998</v>
      </c>
      <c r="H23" s="127">
        <v>3.2997999999999998</v>
      </c>
      <c r="I23" s="50"/>
      <c r="J23" s="51"/>
      <c r="K23" s="129">
        <v>0</v>
      </c>
    </row>
    <row r="24" spans="1:11" x14ac:dyDescent="0.25">
      <c r="A24" s="49">
        <f t="shared" si="0"/>
        <v>41412</v>
      </c>
      <c r="B24" s="50"/>
      <c r="C24" s="41"/>
      <c r="D24" s="41"/>
      <c r="E24" s="41"/>
      <c r="F24" s="51"/>
      <c r="G24" s="124">
        <v>266.80009999999999</v>
      </c>
      <c r="H24" s="127">
        <v>1.7118</v>
      </c>
      <c r="I24" s="50"/>
      <c r="J24" s="51"/>
      <c r="K24" s="129">
        <v>0</v>
      </c>
    </row>
    <row r="25" spans="1:11" x14ac:dyDescent="0.25">
      <c r="A25" s="49">
        <f t="shared" si="0"/>
        <v>41413</v>
      </c>
      <c r="B25" s="50"/>
      <c r="C25" s="41"/>
      <c r="D25" s="41"/>
      <c r="E25" s="41"/>
      <c r="F25" s="51"/>
      <c r="G25" s="124">
        <v>264.70229999999998</v>
      </c>
      <c r="H25" s="127">
        <v>0.70679999999999998</v>
      </c>
      <c r="I25" s="50"/>
      <c r="J25" s="51"/>
      <c r="K25" s="129">
        <v>0</v>
      </c>
    </row>
    <row r="26" spans="1:11" x14ac:dyDescent="0.25">
      <c r="A26" s="49">
        <f t="shared" si="0"/>
        <v>41414</v>
      </c>
      <c r="B26" s="50"/>
      <c r="C26" s="41"/>
      <c r="D26" s="41"/>
      <c r="E26" s="41"/>
      <c r="F26" s="51"/>
      <c r="G26" s="124">
        <v>262.59660000000002</v>
      </c>
      <c r="H26" s="127">
        <v>0.93159999999999998</v>
      </c>
      <c r="I26" s="50"/>
      <c r="J26" s="51"/>
      <c r="K26" s="129">
        <v>0</v>
      </c>
    </row>
    <row r="27" spans="1:11" x14ac:dyDescent="0.25">
      <c r="A27" s="49">
        <f t="shared" si="0"/>
        <v>41415</v>
      </c>
      <c r="B27" s="50"/>
      <c r="C27" s="41"/>
      <c r="D27" s="41"/>
      <c r="E27" s="41"/>
      <c r="F27" s="51"/>
      <c r="G27" s="124">
        <v>265.25139999999999</v>
      </c>
      <c r="H27" s="127">
        <v>0</v>
      </c>
      <c r="I27" s="50"/>
      <c r="J27" s="51"/>
      <c r="K27" s="129">
        <v>0</v>
      </c>
    </row>
    <row r="28" spans="1:11" x14ac:dyDescent="0.25">
      <c r="A28" s="49">
        <f t="shared" si="0"/>
        <v>41416</v>
      </c>
      <c r="B28" s="50"/>
      <c r="C28" s="41"/>
      <c r="D28" s="41"/>
      <c r="E28" s="41"/>
      <c r="F28" s="51"/>
      <c r="G28" s="124">
        <v>264.8227</v>
      </c>
      <c r="H28" s="127">
        <v>0</v>
      </c>
      <c r="I28" s="50"/>
      <c r="J28" s="51"/>
      <c r="K28" s="129">
        <v>0</v>
      </c>
    </row>
    <row r="29" spans="1:11" x14ac:dyDescent="0.25">
      <c r="A29" s="49">
        <f t="shared" si="0"/>
        <v>41417</v>
      </c>
      <c r="B29" s="50"/>
      <c r="C29" s="41"/>
      <c r="D29" s="41"/>
      <c r="E29" s="41"/>
      <c r="F29" s="51"/>
      <c r="G29" s="124">
        <v>258.89749999999998</v>
      </c>
      <c r="H29" s="127">
        <v>1.2528999999999999</v>
      </c>
      <c r="I29" s="50"/>
      <c r="J29" s="51"/>
      <c r="K29" s="129">
        <v>0</v>
      </c>
    </row>
    <row r="30" spans="1:11" x14ac:dyDescent="0.25">
      <c r="A30" s="49">
        <f t="shared" si="0"/>
        <v>41418</v>
      </c>
      <c r="B30" s="50"/>
      <c r="C30" s="41"/>
      <c r="D30" s="41"/>
      <c r="E30" s="41"/>
      <c r="F30" s="51"/>
      <c r="G30" s="124">
        <v>266.44549999999998</v>
      </c>
      <c r="H30" s="127">
        <v>1.5558000000000001</v>
      </c>
      <c r="I30" s="50"/>
      <c r="J30" s="51"/>
      <c r="K30" s="129">
        <v>0</v>
      </c>
    </row>
    <row r="31" spans="1:11" x14ac:dyDescent="0.25">
      <c r="A31" s="49">
        <f t="shared" si="0"/>
        <v>41419</v>
      </c>
      <c r="B31" s="50"/>
      <c r="C31" s="41"/>
      <c r="D31" s="41"/>
      <c r="E31" s="41"/>
      <c r="F31" s="51"/>
      <c r="G31" s="124">
        <v>267.0598</v>
      </c>
      <c r="H31" s="127">
        <v>1.2391000000000001</v>
      </c>
      <c r="I31" s="50"/>
      <c r="J31" s="51"/>
      <c r="K31" s="129">
        <v>0</v>
      </c>
    </row>
    <row r="32" spans="1:11" x14ac:dyDescent="0.25">
      <c r="A32" s="49">
        <f t="shared" si="0"/>
        <v>41420</v>
      </c>
      <c r="B32" s="50"/>
      <c r="C32" s="41"/>
      <c r="D32" s="41"/>
      <c r="E32" s="41"/>
      <c r="F32" s="51"/>
      <c r="G32" s="124">
        <v>267.91000000000003</v>
      </c>
      <c r="H32" s="127">
        <v>1.4870000000000001</v>
      </c>
      <c r="I32" s="50"/>
      <c r="J32" s="51"/>
      <c r="K32" s="129">
        <v>0</v>
      </c>
    </row>
    <row r="33" spans="1:11" x14ac:dyDescent="0.25">
      <c r="A33" s="49">
        <f t="shared" si="0"/>
        <v>41421</v>
      </c>
      <c r="B33" s="50"/>
      <c r="C33" s="41"/>
      <c r="D33" s="41"/>
      <c r="E33" s="41"/>
      <c r="F33" s="51"/>
      <c r="G33" s="124">
        <v>266.56700000000001</v>
      </c>
      <c r="H33" s="127">
        <v>0.81689999999999996</v>
      </c>
      <c r="I33" s="50"/>
      <c r="J33" s="51"/>
      <c r="K33" s="129">
        <v>0</v>
      </c>
    </row>
    <row r="34" spans="1:11" x14ac:dyDescent="0.25">
      <c r="A34" s="49">
        <f t="shared" si="0"/>
        <v>41422</v>
      </c>
      <c r="B34" s="50"/>
      <c r="C34" s="41"/>
      <c r="D34" s="41"/>
      <c r="E34" s="41"/>
      <c r="F34" s="51"/>
      <c r="G34" s="124">
        <v>266.01609999999999</v>
      </c>
      <c r="H34" s="127">
        <v>2.5425</v>
      </c>
      <c r="I34" s="50"/>
      <c r="J34" s="51"/>
      <c r="K34" s="129">
        <v>0</v>
      </c>
    </row>
    <row r="35" spans="1:11" x14ac:dyDescent="0.25">
      <c r="A35" s="49">
        <f t="shared" si="0"/>
        <v>41423</v>
      </c>
      <c r="B35" s="50"/>
      <c r="C35" s="41"/>
      <c r="D35" s="41"/>
      <c r="E35" s="41"/>
      <c r="F35" s="51"/>
      <c r="G35" s="124">
        <v>265.8587</v>
      </c>
      <c r="H35" s="127">
        <v>3.6440000000000001</v>
      </c>
      <c r="I35" s="50"/>
      <c r="J35" s="51"/>
      <c r="K35" s="129">
        <v>0</v>
      </c>
    </row>
    <row r="36" spans="1:11" x14ac:dyDescent="0.25">
      <c r="A36" s="49">
        <f t="shared" si="0"/>
        <v>41424</v>
      </c>
      <c r="B36" s="50"/>
      <c r="C36" s="41"/>
      <c r="D36" s="41"/>
      <c r="E36" s="41"/>
      <c r="F36" s="51"/>
      <c r="G36" s="124">
        <v>264.91320000000002</v>
      </c>
      <c r="H36" s="127">
        <v>0</v>
      </c>
      <c r="I36" s="50"/>
      <c r="J36" s="51"/>
      <c r="K36" s="129">
        <v>0</v>
      </c>
    </row>
    <row r="37" spans="1:11" ht="15.75" thickBot="1" x14ac:dyDescent="0.3">
      <c r="A37" s="52">
        <f t="shared" si="0"/>
        <v>41425</v>
      </c>
      <c r="B37" s="73"/>
      <c r="C37" s="74"/>
      <c r="D37" s="74"/>
      <c r="E37" s="74"/>
      <c r="F37" s="75"/>
      <c r="G37" s="82">
        <v>265.99829999999997</v>
      </c>
      <c r="H37" s="83">
        <v>0</v>
      </c>
      <c r="I37" s="73"/>
      <c r="J37" s="75"/>
      <c r="K37" s="84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200.77029999999999</v>
      </c>
      <c r="H39" s="57">
        <f>+MIN(H7:H37)</f>
        <v>0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59"/>
      <c r="C41" s="160"/>
      <c r="D41" s="160"/>
      <c r="E41" s="160"/>
      <c r="F41" s="160"/>
      <c r="G41" s="160"/>
      <c r="H41" s="160"/>
      <c r="I41" s="160"/>
      <c r="J41" s="160"/>
      <c r="K41" s="161"/>
    </row>
    <row r="42" spans="1:11" x14ac:dyDescent="0.25">
      <c r="A42" s="15"/>
      <c r="B42" s="162"/>
      <c r="C42" s="163"/>
      <c r="D42" s="163"/>
      <c r="E42" s="163"/>
      <c r="F42" s="163"/>
      <c r="G42" s="163"/>
      <c r="H42" s="163"/>
      <c r="I42" s="163"/>
      <c r="J42" s="163"/>
      <c r="K42" s="164"/>
    </row>
    <row r="43" spans="1:11" x14ac:dyDescent="0.25">
      <c r="A43" s="15"/>
      <c r="B43" s="162"/>
      <c r="C43" s="163"/>
      <c r="D43" s="163"/>
      <c r="E43" s="163"/>
      <c r="F43" s="163"/>
      <c r="G43" s="163"/>
      <c r="H43" s="163"/>
      <c r="I43" s="163"/>
      <c r="J43" s="163"/>
      <c r="K43" s="164"/>
    </row>
    <row r="44" spans="1:11" x14ac:dyDescent="0.25">
      <c r="A44" s="15"/>
      <c r="B44" s="162"/>
      <c r="C44" s="163"/>
      <c r="D44" s="163"/>
      <c r="E44" s="163"/>
      <c r="F44" s="163"/>
      <c r="G44" s="163"/>
      <c r="H44" s="163"/>
      <c r="I44" s="163"/>
      <c r="J44" s="163"/>
      <c r="K44" s="164"/>
    </row>
    <row r="45" spans="1:11" x14ac:dyDescent="0.25">
      <c r="A45" s="15"/>
      <c r="B45" s="165"/>
      <c r="C45" s="166"/>
      <c r="D45" s="166"/>
      <c r="E45" s="166"/>
      <c r="F45" s="166"/>
      <c r="G45" s="166"/>
      <c r="H45" s="166"/>
      <c r="I45" s="166"/>
      <c r="J45" s="166"/>
      <c r="K45" s="16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2012-11-08T00:37:16Z</cp:lastPrinted>
  <dcterms:created xsi:type="dcterms:W3CDTF">2012-06-19T15:23:28Z</dcterms:created>
  <dcterms:modified xsi:type="dcterms:W3CDTF">2015-06-11T23:06:11Z</dcterms:modified>
</cp:coreProperties>
</file>