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 TAMAULIPAS, S. DE R.L. DE C.V\2012\06-2012\"/>
    </mc:Choice>
  </mc:AlternateContent>
  <bookViews>
    <workbookView xWindow="10215" yWindow="-15" windowWidth="10305" windowHeight="8100" activeTab="2"/>
  </bookViews>
  <sheets>
    <sheet name="Caracol Criogénica" sheetId="1" r:id="rId1"/>
    <sheet name="Caracol Reynosa Arguelles" sheetId="4" r:id="rId2"/>
    <sheet name="Los Indios" sheetId="5" r:id="rId3"/>
  </sheets>
  <externalReferences>
    <externalReference r:id="rId4"/>
  </externalReferences>
  <definedNames>
    <definedName name="_xlnm.Print_Area" localSheetId="0">'Caracol Criogénica'!$A$1:$O$53</definedName>
    <definedName name="_xlnm.Print_Area" localSheetId="1">'Caracol Reynosa Arguelles'!$A$1:$O$53</definedName>
    <definedName name="_xlnm.Print_Area" localSheetId="2">'Los Indios'!$A$1:$O$53</definedName>
    <definedName name="regiones">[1]Promedios!$Q$4:$Q$5</definedName>
  </definedNames>
  <calcPr calcId="152511"/>
</workbook>
</file>

<file path=xl/calcChain.xml><?xml version="1.0" encoding="utf-8"?>
<calcChain xmlns="http://schemas.openxmlformats.org/spreadsheetml/2006/main">
  <c r="A9" i="4" l="1"/>
  <c r="A9" i="5" s="1"/>
  <c r="A8" i="4"/>
  <c r="A8" i="5" s="1"/>
  <c r="A10" i="1"/>
  <c r="A10" i="4" s="1"/>
  <c r="A10" i="5" s="1"/>
  <c r="A9" i="1"/>
  <c r="N44" i="5"/>
  <c r="M44" i="5"/>
  <c r="N43" i="5"/>
  <c r="M43" i="5"/>
  <c r="N42" i="5"/>
  <c r="M42" i="5"/>
  <c r="N41" i="5"/>
  <c r="M41" i="5"/>
  <c r="N44" i="4"/>
  <c r="M44" i="4"/>
  <c r="N43" i="4"/>
  <c r="M43" i="4"/>
  <c r="N42" i="4"/>
  <c r="M42" i="4"/>
  <c r="N41" i="4"/>
  <c r="M41" i="4"/>
  <c r="A11" i="1" l="1"/>
  <c r="N42" i="1"/>
  <c r="M42" i="1"/>
  <c r="M41" i="1"/>
  <c r="N44" i="1"/>
  <c r="M44" i="1"/>
  <c r="N43" i="1"/>
  <c r="M43" i="1"/>
  <c r="N41" i="1"/>
  <c r="G44" i="5"/>
  <c r="K44" i="5"/>
  <c r="J44" i="5"/>
  <c r="I44" i="5"/>
  <c r="H44" i="5"/>
  <c r="F44" i="5"/>
  <c r="E44" i="5"/>
  <c r="D44" i="5"/>
  <c r="C44" i="5"/>
  <c r="B44" i="5"/>
  <c r="K43" i="5"/>
  <c r="J43" i="5"/>
  <c r="I43" i="5"/>
  <c r="H43" i="5"/>
  <c r="F43" i="5"/>
  <c r="E43" i="5"/>
  <c r="D43" i="5"/>
  <c r="C43" i="5"/>
  <c r="B43" i="5"/>
  <c r="K42" i="5"/>
  <c r="J42" i="5"/>
  <c r="I42" i="5"/>
  <c r="H42" i="5"/>
  <c r="F42" i="5"/>
  <c r="E42" i="5"/>
  <c r="D42" i="5"/>
  <c r="C42" i="5"/>
  <c r="B42" i="5"/>
  <c r="K41" i="5"/>
  <c r="J41" i="5"/>
  <c r="I41" i="5"/>
  <c r="H41" i="5"/>
  <c r="F41" i="5"/>
  <c r="E41" i="5"/>
  <c r="D41" i="5"/>
  <c r="C41" i="5"/>
  <c r="B41" i="5"/>
  <c r="K44" i="4"/>
  <c r="J44" i="4"/>
  <c r="I44" i="4"/>
  <c r="H44" i="4"/>
  <c r="G44" i="4"/>
  <c r="F44" i="4"/>
  <c r="E44" i="4"/>
  <c r="D44" i="4"/>
  <c r="C44" i="4"/>
  <c r="B44" i="4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K41" i="4"/>
  <c r="J41" i="4"/>
  <c r="I41" i="4"/>
  <c r="H41" i="4"/>
  <c r="G41" i="4"/>
  <c r="F41" i="4"/>
  <c r="E41" i="4"/>
  <c r="D41" i="4"/>
  <c r="C41" i="4"/>
  <c r="B41" i="4"/>
  <c r="K44" i="1"/>
  <c r="J44" i="1"/>
  <c r="I44" i="1"/>
  <c r="H44" i="1"/>
  <c r="G44" i="1"/>
  <c r="F44" i="1"/>
  <c r="E44" i="1"/>
  <c r="D44" i="1"/>
  <c r="C44" i="1"/>
  <c r="B44" i="1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K41" i="1"/>
  <c r="J41" i="1"/>
  <c r="I41" i="1"/>
  <c r="H41" i="1"/>
  <c r="G41" i="1"/>
  <c r="F41" i="1"/>
  <c r="E41" i="1"/>
  <c r="D41" i="1"/>
  <c r="C41" i="1"/>
  <c r="B41" i="1"/>
  <c r="A11" i="4" l="1"/>
  <c r="A11" i="5" s="1"/>
  <c r="A12" i="1"/>
  <c r="G41" i="5"/>
  <c r="G42" i="5"/>
  <c r="G43" i="5"/>
  <c r="A13" i="1" l="1"/>
  <c r="A12" i="4"/>
  <c r="A12" i="5" s="1"/>
  <c r="A14" i="1" l="1"/>
  <c r="A13" i="4"/>
  <c r="A13" i="5" s="1"/>
  <c r="A15" i="1" l="1"/>
  <c r="A14" i="4"/>
  <c r="A14" i="5" s="1"/>
  <c r="A16" i="1" l="1"/>
  <c r="A15" i="4"/>
  <c r="A15" i="5" s="1"/>
  <c r="A17" i="1" l="1"/>
  <c r="A16" i="4"/>
  <c r="A16" i="5" s="1"/>
  <c r="A18" i="1" l="1"/>
  <c r="A17" i="4"/>
  <c r="A17" i="5" s="1"/>
  <c r="A19" i="1" l="1"/>
  <c r="A18" i="4"/>
  <c r="A18" i="5" s="1"/>
  <c r="A20" i="1" l="1"/>
  <c r="A19" i="4"/>
  <c r="A19" i="5" s="1"/>
  <c r="A21" i="1" l="1"/>
  <c r="A20" i="4"/>
  <c r="A20" i="5" s="1"/>
  <c r="A22" i="1" l="1"/>
  <c r="A21" i="4"/>
  <c r="A21" i="5" s="1"/>
  <c r="A23" i="1" l="1"/>
  <c r="A22" i="4"/>
  <c r="A22" i="5" s="1"/>
  <c r="A24" i="1" l="1"/>
  <c r="A23" i="4"/>
  <c r="A23" i="5" s="1"/>
  <c r="A25" i="1" l="1"/>
  <c r="A24" i="4"/>
  <c r="A24" i="5" s="1"/>
  <c r="A26" i="1" l="1"/>
  <c r="A25" i="4"/>
  <c r="A25" i="5" s="1"/>
  <c r="A27" i="1" l="1"/>
  <c r="A26" i="4"/>
  <c r="A26" i="5" s="1"/>
  <c r="A28" i="1" l="1"/>
  <c r="A27" i="4"/>
  <c r="A27" i="5" s="1"/>
  <c r="A29" i="1" l="1"/>
  <c r="A28" i="4"/>
  <c r="A28" i="5" s="1"/>
  <c r="A30" i="1" l="1"/>
  <c r="A29" i="4"/>
  <c r="A29" i="5" s="1"/>
  <c r="A31" i="1" l="1"/>
  <c r="A30" i="4"/>
  <c r="A30" i="5" s="1"/>
  <c r="A32" i="1" l="1"/>
  <c r="A31" i="4"/>
  <c r="A31" i="5" s="1"/>
  <c r="A33" i="1" l="1"/>
  <c r="A32" i="4"/>
  <c r="A32" i="5" s="1"/>
  <c r="A34" i="1" l="1"/>
  <c r="A33" i="4"/>
  <c r="A33" i="5" s="1"/>
  <c r="A35" i="1" l="1"/>
  <c r="A34" i="4"/>
  <c r="A34" i="5" s="1"/>
  <c r="A36" i="1" l="1"/>
  <c r="A35" i="4"/>
  <c r="A35" i="5" s="1"/>
  <c r="A37" i="1" l="1"/>
  <c r="A37" i="4" s="1"/>
  <c r="A37" i="5" s="1"/>
  <c r="A36" i="4"/>
  <c r="A36" i="5" s="1"/>
</calcChain>
</file>

<file path=xl/sharedStrings.xml><?xml version="1.0" encoding="utf-8"?>
<sst xmlns="http://schemas.openxmlformats.org/spreadsheetml/2006/main" count="78" uniqueCount="28">
  <si>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</si>
  <si>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</si>
  <si>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</si>
  <si>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</si>
  <si>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</si>
  <si>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</si>
  <si>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</si>
  <si>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</si>
  <si>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</si>
  <si>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</si>
  <si>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</si>
  <si>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</si>
  <si>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</si>
  <si>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</si>
  <si>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</si>
  <si>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</si>
  <si>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</si>
  <si>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</si>
  <si>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</si>
  <si>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</si>
  <si>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</si>
  <si>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</si>
  <si>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</si>
  <si>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</si>
  <si>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CARACOL CRIOGÉNICA</t>
  </si>
  <si>
    <t>CARACOL REYNOSA ARGUELLES</t>
  </si>
  <si>
    <t>LOS INDIOS</t>
  </si>
  <si>
    <t>GASODUCTOS DE TAMAULIPAS S. DE R.L.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</si>
</sst>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/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65" fontId="10" fillId="0" borderId="5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10" fillId="0" borderId="0" xfId="0" applyFont="1" applyBorder="1"/>
    <xf numFmtId="0" fontId="5" fillId="0" borderId="10" xfId="0" applyFont="1" applyFill="1" applyBorder="1"/>
    <xf numFmtId="165" fontId="10" fillId="0" borderId="11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12" xfId="0" applyFont="1" applyFill="1" applyBorder="1"/>
    <xf numFmtId="165" fontId="10" fillId="0" borderId="7" xfId="0" applyNumberFormat="1" applyFont="1" applyBorder="1" applyProtection="1">
      <protection locked="0"/>
    </xf>
    <xf numFmtId="0" fontId="5" fillId="0" borderId="13" xfId="0" applyFont="1" applyFill="1" applyBorder="1"/>
    <xf numFmtId="165" fontId="10" fillId="0" borderId="5" xfId="0" applyNumberFormat="1" applyFont="1" applyBorder="1" applyProtection="1">
      <protection locked="0"/>
    </xf>
    <xf numFmtId="0" fontId="5" fillId="0" borderId="14" xfId="0" applyFont="1" applyFill="1" applyBorder="1" applyAlignment="1">
      <alignment wrapText="1"/>
    </xf>
    <xf numFmtId="0" fontId="10" fillId="0" borderId="0" xfId="0" applyFont="1"/>
    <xf numFmtId="0" fontId="10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165" fontId="10" fillId="0" borderId="15" xfId="0" applyNumberFormat="1" applyFont="1" applyBorder="1" applyProtection="1">
      <protection locked="0"/>
    </xf>
    <xf numFmtId="0" fontId="0" fillId="0" borderId="17" xfId="0" applyBorder="1" applyProtection="1"/>
    <xf numFmtId="0" fontId="0" fillId="0" borderId="17" xfId="0" applyBorder="1"/>
    <xf numFmtId="165" fontId="9" fillId="0" borderId="0" xfId="1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 applyProtection="1">
      <alignment horizontal="center" vertical="center"/>
      <protection locked="0"/>
    </xf>
    <xf numFmtId="165" fontId="10" fillId="0" borderId="26" xfId="1" applyNumberFormat="1" applyFont="1" applyFill="1" applyBorder="1" applyAlignment="1" applyProtection="1">
      <alignment horizontal="center" vertical="center"/>
      <protection locked="0"/>
    </xf>
    <xf numFmtId="0" fontId="6" fillId="4" borderId="2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65" fontId="10" fillId="0" borderId="28" xfId="1" applyNumberFormat="1" applyFont="1" applyFill="1" applyBorder="1" applyAlignment="1" applyProtection="1">
      <alignment horizontal="center" vertical="center"/>
      <protection locked="0"/>
    </xf>
    <xf numFmtId="165" fontId="10" fillId="0" borderId="29" xfId="1" applyNumberFormat="1" applyFont="1" applyFill="1" applyBorder="1" applyAlignment="1" applyProtection="1">
      <alignment horizontal="center" vertical="center"/>
      <protection locked="0"/>
    </xf>
    <xf numFmtId="165" fontId="10" fillId="0" borderId="14" xfId="1" applyNumberFormat="1" applyFont="1" applyFill="1" applyBorder="1" applyAlignment="1" applyProtection="1">
      <alignment horizontal="center" vertical="center"/>
      <protection locked="0"/>
    </xf>
    <xf numFmtId="165" fontId="10" fillId="0" borderId="30" xfId="0" applyNumberFormat="1" applyFont="1" applyBorder="1" applyProtection="1">
      <protection locked="0"/>
    </xf>
    <xf numFmtId="165" fontId="10" fillId="0" borderId="31" xfId="0" applyNumberFormat="1" applyFont="1" applyBorder="1" applyProtection="1">
      <protection locked="0"/>
    </xf>
    <xf numFmtId="165" fontId="10" fillId="0" borderId="32" xfId="0" applyNumberFormat="1" applyFont="1" applyBorder="1" applyProtection="1">
      <protection locked="0"/>
    </xf>
    <xf numFmtId="165" fontId="10" fillId="0" borderId="33" xfId="0" applyNumberFormat="1" applyFont="1" applyBorder="1" applyProtection="1">
      <protection locked="0"/>
    </xf>
    <xf numFmtId="165" fontId="10" fillId="0" borderId="28" xfId="0" applyNumberFormat="1" applyFont="1" applyBorder="1" applyProtection="1">
      <protection locked="0"/>
    </xf>
    <xf numFmtId="165" fontId="10" fillId="0" borderId="4" xfId="0" applyNumberFormat="1" applyFont="1" applyBorder="1" applyProtection="1">
      <protection locked="0"/>
    </xf>
    <xf numFmtId="165" fontId="10" fillId="0" borderId="29" xfId="0" applyNumberFormat="1" applyFont="1" applyBorder="1" applyProtection="1">
      <protection locked="0"/>
    </xf>
    <xf numFmtId="165" fontId="10" fillId="0" borderId="34" xfId="0" applyNumberFormat="1" applyFont="1" applyBorder="1" applyProtection="1">
      <protection locked="0"/>
    </xf>
    <xf numFmtId="165" fontId="10" fillId="0" borderId="10" xfId="0" applyNumberFormat="1" applyFont="1" applyBorder="1" applyProtection="1">
      <protection locked="0"/>
    </xf>
    <xf numFmtId="165" fontId="10" fillId="0" borderId="12" xfId="0" applyNumberFormat="1" applyFont="1" applyBorder="1" applyProtection="1">
      <protection locked="0"/>
    </xf>
    <xf numFmtId="165" fontId="10" fillId="0" borderId="13" xfId="0" applyNumberFormat="1" applyFont="1" applyBorder="1" applyProtection="1">
      <protection locked="0"/>
    </xf>
    <xf numFmtId="165" fontId="10" fillId="0" borderId="14" xfId="0" applyNumberFormat="1" applyFont="1" applyBorder="1" applyProtection="1">
      <protection locked="0"/>
    </xf>
    <xf numFmtId="0" fontId="0" fillId="0" borderId="0" xfId="0" applyBorder="1" applyProtection="1"/>
    <xf numFmtId="0" fontId="0" fillId="0" borderId="0" xfId="0" applyBorder="1"/>
    <xf numFmtId="0" fontId="5" fillId="3" borderId="35" xfId="0" applyFont="1" applyFill="1" applyBorder="1" applyAlignment="1">
      <alignment horizontal="center" vertical="center" wrapText="1"/>
    </xf>
    <xf numFmtId="14" fontId="9" fillId="0" borderId="36" xfId="0" applyNumberFormat="1" applyFont="1" applyFill="1" applyBorder="1" applyAlignment="1" applyProtection="1">
      <alignment horizontal="left"/>
      <protection locked="0"/>
    </xf>
    <xf numFmtId="14" fontId="9" fillId="0" borderId="37" xfId="0" applyNumberFormat="1" applyFont="1" applyFill="1" applyBorder="1" applyAlignment="1" applyProtection="1">
      <alignment horizontal="left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38" xfId="1" applyNumberFormat="1" applyFont="1" applyBorder="1" applyAlignment="1" applyProtection="1">
      <alignment horizontal="center" vertical="center"/>
      <protection locked="0"/>
    </xf>
    <xf numFmtId="165" fontId="10" fillId="0" borderId="38" xfId="1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6" fillId="2" borderId="21" xfId="0" applyFont="1" applyFill="1" applyBorder="1" applyAlignment="1" applyProtection="1">
      <alignment horizontal="left" vertical="top" wrapText="1"/>
      <protection locked="0"/>
    </xf>
    <xf numFmtId="0" fontId="6" fillId="2" borderId="22" xfId="0" applyFont="1" applyFill="1" applyBorder="1" applyAlignment="1" applyProtection="1">
      <alignment horizontal="left" vertical="top" wrapText="1"/>
      <protection locked="0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314324</xdr:colOff>
      <xdr:row>2</xdr:row>
      <xdr:rowOff>32581</xdr:rowOff>
    </xdr:from>
    <xdr:to>
      <xdr:col>13</xdr:col>
      <xdr:colOff>409574</xdr:colOff>
      <xdr:row>4</xdr:row>
      <xdr:rowOff>173354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537406"/>
          <a:ext cx="1609725" cy="521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2</xdr:row>
      <xdr:rowOff>28575</xdr:rowOff>
    </xdr:from>
    <xdr:to>
      <xdr:col>13</xdr:col>
      <xdr:colOff>523875</xdr:colOff>
      <xdr:row>4</xdr:row>
      <xdr:rowOff>169348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72350" y="533400"/>
          <a:ext cx="1609725" cy="521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2</xdr:row>
      <xdr:rowOff>28575</xdr:rowOff>
    </xdr:from>
    <xdr:to>
      <xdr:col>13</xdr:col>
      <xdr:colOff>495300</xdr:colOff>
      <xdr:row>4</xdr:row>
      <xdr:rowOff>169348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5" y="533400"/>
          <a:ext cx="1609725" cy="5217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zoomScale="60" zoomScaleNormal="100" workbookViewId="0">
      <selection activeCell="P13" sqref="P13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.28515625" customWidth="1"/>
    <col min="13" max="14" width="10.7109375" customWidth="1"/>
  </cols>
  <sheetData>
    <row r="1" spans="1:14" ht="32.25" customHeight="1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</row>
    <row r="2" spans="1:14" ht="7.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25"/>
    </row>
    <row r="3" spans="1:14" x14ac:dyDescent="0.25">
      <c r="A3" s="68" t="s">
        <v>1</v>
      </c>
      <c r="B3" s="68"/>
      <c r="C3" s="70" t="s">
        <v>27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x14ac:dyDescent="0.25">
      <c r="A4" s="69" t="s">
        <v>2</v>
      </c>
      <c r="B4" s="68"/>
      <c r="C4" s="70" t="s">
        <v>24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x14ac:dyDescent="0.25">
      <c r="A5" s="69" t="s">
        <v>3</v>
      </c>
      <c r="B5" s="69"/>
      <c r="C5" s="70" t="s">
        <v>4</v>
      </c>
      <c r="D5" s="70"/>
      <c r="E5" s="47"/>
      <c r="F5" s="47"/>
      <c r="G5" s="47"/>
      <c r="H5" s="47"/>
      <c r="I5" s="47"/>
      <c r="J5" s="47"/>
      <c r="K5" s="47"/>
      <c r="L5" s="47"/>
      <c r="M5" s="48"/>
      <c r="N5" s="48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49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7" t="s">
        <v>15</v>
      </c>
      <c r="L7" s="4"/>
      <c r="M7" s="30" t="s">
        <v>16</v>
      </c>
      <c r="N7" s="31" t="s">
        <v>17</v>
      </c>
    </row>
    <row r="8" spans="1:14" x14ac:dyDescent="0.25">
      <c r="A8" s="50">
        <v>41061</v>
      </c>
      <c r="B8" s="5">
        <v>93.51666259765625</v>
      </c>
      <c r="C8" s="6">
        <v>1.0432056188583374</v>
      </c>
      <c r="D8" s="6">
        <v>0.25046044588088989</v>
      </c>
      <c r="E8" s="6">
        <v>1.2936661243438721</v>
      </c>
      <c r="F8" s="6">
        <v>5.1777224540710449</v>
      </c>
      <c r="G8" s="6">
        <v>203.68543641236303</v>
      </c>
      <c r="H8" s="6">
        <v>1.6090646305555558</v>
      </c>
      <c r="I8" s="6">
        <v>38.769870935202512</v>
      </c>
      <c r="J8" s="6">
        <v>50.419957238588026</v>
      </c>
      <c r="K8" s="28">
        <v>0</v>
      </c>
      <c r="L8" s="26"/>
      <c r="M8" s="32"/>
      <c r="N8" s="28"/>
    </row>
    <row r="9" spans="1:14" x14ac:dyDescent="0.25">
      <c r="A9" s="50">
        <f>+A8+1</f>
        <v>41062</v>
      </c>
      <c r="B9" s="7">
        <v>93.531814575195313</v>
      </c>
      <c r="C9" s="8">
        <v>1.0394167900085449</v>
      </c>
      <c r="D9" s="9">
        <v>0.24770176410675049</v>
      </c>
      <c r="E9" s="8">
        <v>1.2871185541152954</v>
      </c>
      <c r="F9" s="8">
        <v>5.1685223579406738</v>
      </c>
      <c r="G9" s="8">
        <v>203.66780667832163</v>
      </c>
      <c r="H9" s="8">
        <v>1.5978791888888888</v>
      </c>
      <c r="I9" s="8">
        <v>38.770092001076705</v>
      </c>
      <c r="J9" s="9">
        <v>50.423930152610659</v>
      </c>
      <c r="K9" s="28">
        <v>0</v>
      </c>
      <c r="L9" s="26"/>
      <c r="M9" s="32"/>
      <c r="N9" s="28"/>
    </row>
    <row r="10" spans="1:14" x14ac:dyDescent="0.25">
      <c r="A10" s="50">
        <f t="shared" ref="A10:A37" si="0">+A9+1</f>
        <v>41063</v>
      </c>
      <c r="B10" s="7">
        <v>93.516342163085938</v>
      </c>
      <c r="C10" s="8">
        <v>1.0378085374832153</v>
      </c>
      <c r="D10" s="9">
        <v>0.2505183219909668</v>
      </c>
      <c r="E10" s="8">
        <v>1.2883268594741821</v>
      </c>
      <c r="F10" s="8">
        <v>5.1819772720336914</v>
      </c>
      <c r="G10" s="8">
        <v>203.70545882237872</v>
      </c>
      <c r="H10" s="8">
        <v>1.6066755833333328</v>
      </c>
      <c r="I10" s="8">
        <v>38.773938393680346</v>
      </c>
      <c r="J10" s="9">
        <v>50.425963699394877</v>
      </c>
      <c r="K10" s="28">
        <v>0</v>
      </c>
      <c r="L10" s="26"/>
      <c r="M10" s="32"/>
      <c r="N10" s="28"/>
    </row>
    <row r="11" spans="1:14" x14ac:dyDescent="0.25">
      <c r="A11" s="50">
        <f t="shared" si="0"/>
        <v>41064</v>
      </c>
      <c r="B11" s="7">
        <v>93.48944091796875</v>
      </c>
      <c r="C11" s="8">
        <v>1.0303404331207275</v>
      </c>
      <c r="D11" s="9">
        <v>0.25246009230613708</v>
      </c>
      <c r="E11" s="8">
        <v>1.282800555229187</v>
      </c>
      <c r="F11" s="8">
        <v>5.2113375663757324</v>
      </c>
      <c r="G11" s="8">
        <v>203.78558166278162</v>
      </c>
      <c r="H11" s="8">
        <v>1.6083189527777777</v>
      </c>
      <c r="I11" s="8">
        <v>38.786107254031123</v>
      </c>
      <c r="J11" s="9">
        <v>50.437177895903552</v>
      </c>
      <c r="K11" s="28">
        <v>0</v>
      </c>
      <c r="L11" s="26"/>
      <c r="M11" s="32"/>
      <c r="N11" s="28"/>
    </row>
    <row r="12" spans="1:14" x14ac:dyDescent="0.25">
      <c r="A12" s="50">
        <f t="shared" si="0"/>
        <v>41065</v>
      </c>
      <c r="B12" s="7">
        <v>93.531105041503906</v>
      </c>
      <c r="C12" s="8">
        <v>1.0315251350402832</v>
      </c>
      <c r="D12" s="9">
        <v>0.25238776206970215</v>
      </c>
      <c r="E12" s="8">
        <v>1.2839128971099854</v>
      </c>
      <c r="F12" s="8">
        <v>5.1722865104675293</v>
      </c>
      <c r="G12" s="8">
        <v>203.67193958528952</v>
      </c>
      <c r="H12" s="8">
        <v>1.5998676833333336</v>
      </c>
      <c r="I12" s="8">
        <v>38.77240462350548</v>
      </c>
      <c r="J12" s="9">
        <v>50.428564944388988</v>
      </c>
      <c r="K12" s="28">
        <v>0</v>
      </c>
      <c r="L12" s="26"/>
      <c r="M12" s="32"/>
      <c r="N12" s="28"/>
    </row>
    <row r="13" spans="1:14" x14ac:dyDescent="0.25">
      <c r="A13" s="50">
        <f t="shared" si="0"/>
        <v>41066</v>
      </c>
      <c r="B13" s="7">
        <v>93.473335266113281</v>
      </c>
      <c r="C13" s="8">
        <v>1.0325864553451538</v>
      </c>
      <c r="D13" s="9">
        <v>0.24587211012840271</v>
      </c>
      <c r="E13" s="8">
        <v>1.2784585952758789</v>
      </c>
      <c r="F13" s="8">
        <v>5.1847834587097168</v>
      </c>
      <c r="G13" s="8">
        <v>204.45926148795647</v>
      </c>
      <c r="H13" s="8">
        <v>1.6866226972222216</v>
      </c>
      <c r="I13" s="8">
        <v>38.809620390291009</v>
      </c>
      <c r="J13" s="9">
        <v>50.451845191173099</v>
      </c>
      <c r="K13" s="28">
        <v>0</v>
      </c>
      <c r="L13" s="26"/>
      <c r="M13" s="32"/>
      <c r="N13" s="28"/>
    </row>
    <row r="14" spans="1:14" x14ac:dyDescent="0.25">
      <c r="A14" s="50">
        <f t="shared" si="0"/>
        <v>41067</v>
      </c>
      <c r="B14" s="7">
        <v>93.545814514160156</v>
      </c>
      <c r="C14" s="8">
        <v>1.0389348268508911</v>
      </c>
      <c r="D14" s="8">
        <v>0.25081372261047363</v>
      </c>
      <c r="E14" s="8">
        <v>1.2897485494613647</v>
      </c>
      <c r="F14" s="8">
        <v>5.1352453231811523</v>
      </c>
      <c r="G14" s="8">
        <v>203.72155444053203</v>
      </c>
      <c r="H14" s="8">
        <v>1.7460056472222221</v>
      </c>
      <c r="I14" s="8">
        <v>38.768972233993424</v>
      </c>
      <c r="J14" s="9">
        <v>50.422156065364824</v>
      </c>
      <c r="K14" s="28">
        <v>0</v>
      </c>
      <c r="L14" s="26"/>
      <c r="M14" s="32"/>
      <c r="N14" s="28"/>
    </row>
    <row r="15" spans="1:14" x14ac:dyDescent="0.25">
      <c r="A15" s="50">
        <f t="shared" si="0"/>
        <v>41068</v>
      </c>
      <c r="B15" s="7">
        <v>93.536361694335938</v>
      </c>
      <c r="C15" s="8">
        <v>1.0395916700363159</v>
      </c>
      <c r="D15" s="8">
        <v>0.25094133615493774</v>
      </c>
      <c r="E15" s="8">
        <v>1.2905330657958984</v>
      </c>
      <c r="F15" s="8">
        <v>5.1604351997375488</v>
      </c>
      <c r="G15" s="8">
        <v>203.64517001165501</v>
      </c>
      <c r="H15" s="8">
        <v>1.7487860805555553</v>
      </c>
      <c r="I15" s="8">
        <v>38.766522367420954</v>
      </c>
      <c r="J15" s="9">
        <v>50.420304244658752</v>
      </c>
      <c r="K15" s="28">
        <v>0</v>
      </c>
      <c r="L15" s="26"/>
      <c r="M15" s="32"/>
      <c r="N15" s="28"/>
    </row>
    <row r="16" spans="1:14" x14ac:dyDescent="0.25">
      <c r="A16" s="50">
        <f t="shared" si="0"/>
        <v>41069</v>
      </c>
      <c r="B16" s="7">
        <v>93.508056640625</v>
      </c>
      <c r="C16" s="8">
        <v>1.0430961847305298</v>
      </c>
      <c r="D16" s="8">
        <v>0.25336623191833496</v>
      </c>
      <c r="E16" s="8">
        <v>1.2964624166488647</v>
      </c>
      <c r="F16" s="8">
        <v>5.1828799247741699</v>
      </c>
      <c r="G16" s="8">
        <v>203.69729787167444</v>
      </c>
      <c r="H16" s="8">
        <v>1.7598668694444441</v>
      </c>
      <c r="I16" s="8">
        <v>38.770651669558063</v>
      </c>
      <c r="J16" s="9">
        <v>50.41916572123565</v>
      </c>
      <c r="K16" s="28">
        <v>0</v>
      </c>
      <c r="L16" s="26"/>
      <c r="M16" s="32"/>
      <c r="N16" s="28"/>
    </row>
    <row r="17" spans="1:14" x14ac:dyDescent="0.25">
      <c r="A17" s="50">
        <f t="shared" si="0"/>
        <v>41070</v>
      </c>
      <c r="B17" s="7">
        <v>93.507797241210937</v>
      </c>
      <c r="C17" s="8">
        <v>1.0404739379882813</v>
      </c>
      <c r="D17" s="8">
        <v>0.25424382090568542</v>
      </c>
      <c r="E17" s="8">
        <v>1.2947177886962891</v>
      </c>
      <c r="F17" s="8">
        <v>5.1815428733825684</v>
      </c>
      <c r="G17" s="8">
        <v>203.72103458818958</v>
      </c>
      <c r="H17" s="8">
        <v>1.7575384138888879</v>
      </c>
      <c r="I17" s="8">
        <v>38.772851697930427</v>
      </c>
      <c r="J17" s="9">
        <v>50.421818355749231</v>
      </c>
      <c r="K17" s="28">
        <v>0</v>
      </c>
      <c r="L17" s="26"/>
      <c r="M17" s="32"/>
      <c r="N17" s="28"/>
    </row>
    <row r="18" spans="1:14" x14ac:dyDescent="0.25">
      <c r="A18" s="50">
        <f t="shared" si="0"/>
        <v>41071</v>
      </c>
      <c r="B18" s="7">
        <v>93.490150451660156</v>
      </c>
      <c r="C18" s="8">
        <v>1.0468329191207886</v>
      </c>
      <c r="D18" s="8">
        <v>0.24867101013660431</v>
      </c>
      <c r="E18" s="8">
        <v>1.2955039739608765</v>
      </c>
      <c r="F18" s="8">
        <v>5.1950626373291016</v>
      </c>
      <c r="G18" s="8">
        <v>203.78374362284819</v>
      </c>
      <c r="H18" s="8">
        <v>1.7612705000000002</v>
      </c>
      <c r="I18" s="8">
        <v>38.778327286778868</v>
      </c>
      <c r="J18" s="9">
        <v>50.42308669446998</v>
      </c>
      <c r="K18" s="28">
        <v>0</v>
      </c>
      <c r="L18" s="26"/>
      <c r="M18" s="32"/>
      <c r="N18" s="28"/>
    </row>
    <row r="19" spans="1:14" x14ac:dyDescent="0.25">
      <c r="A19" s="50">
        <f t="shared" si="0"/>
        <v>41072</v>
      </c>
      <c r="B19" s="7">
        <v>93.501441955566406</v>
      </c>
      <c r="C19" s="8">
        <v>1.0492126941680908</v>
      </c>
      <c r="D19" s="8">
        <v>0.25641030073165894</v>
      </c>
      <c r="E19" s="8">
        <v>1.3056230545043945</v>
      </c>
      <c r="F19" s="8">
        <v>5.1743898391723633</v>
      </c>
      <c r="G19" s="8">
        <v>203.72653078088575</v>
      </c>
      <c r="H19" s="8">
        <v>1.7411614305555554</v>
      </c>
      <c r="I19" s="8">
        <v>38.768162047255572</v>
      </c>
      <c r="J19" s="9">
        <v>50.412139910818205</v>
      </c>
      <c r="K19" s="28">
        <v>0</v>
      </c>
      <c r="L19" s="26"/>
      <c r="M19" s="32"/>
      <c r="N19" s="28"/>
    </row>
    <row r="20" spans="1:14" x14ac:dyDescent="0.25">
      <c r="A20" s="50">
        <f t="shared" si="0"/>
        <v>41073</v>
      </c>
      <c r="B20" s="7">
        <v>93.5328369140625</v>
      </c>
      <c r="C20" s="8">
        <v>1.0517808198928833</v>
      </c>
      <c r="D20" s="8">
        <v>0.24908536672592163</v>
      </c>
      <c r="E20" s="8">
        <v>1.3008661270141602</v>
      </c>
      <c r="F20" s="8">
        <v>5.1536808013916016</v>
      </c>
      <c r="G20" s="8">
        <v>203.65117622065725</v>
      </c>
      <c r="H20" s="8">
        <v>1.7420803583333335</v>
      </c>
      <c r="I20" s="8">
        <v>38.760699063426671</v>
      </c>
      <c r="J20" s="9">
        <v>50.409406436856962</v>
      </c>
      <c r="K20" s="28">
        <v>0</v>
      </c>
      <c r="L20" s="26"/>
      <c r="M20" s="32"/>
      <c r="N20" s="28"/>
    </row>
    <row r="21" spans="1:14" x14ac:dyDescent="0.25">
      <c r="A21" s="50">
        <f t="shared" si="0"/>
        <v>41074</v>
      </c>
      <c r="B21" s="7">
        <v>93.513587951660156</v>
      </c>
      <c r="C21" s="8">
        <v>1.0546585321426392</v>
      </c>
      <c r="D21" s="8">
        <v>0.25480595231056213</v>
      </c>
      <c r="E21" s="8">
        <v>1.3094644546508789</v>
      </c>
      <c r="F21" s="8">
        <v>5.1625447273254395</v>
      </c>
      <c r="G21" s="8">
        <v>203.68237447163946</v>
      </c>
      <c r="H21" s="8">
        <v>1.7421709861111112</v>
      </c>
      <c r="I21" s="8">
        <v>38.761023176122102</v>
      </c>
      <c r="J21" s="9">
        <v>50.405046466280282</v>
      </c>
      <c r="K21" s="28">
        <v>0</v>
      </c>
      <c r="L21" s="26"/>
      <c r="M21" s="32"/>
      <c r="N21" s="28"/>
    </row>
    <row r="22" spans="1:14" x14ac:dyDescent="0.25">
      <c r="A22" s="50">
        <f t="shared" si="0"/>
        <v>41075</v>
      </c>
      <c r="B22" s="7">
        <v>93.493598937988281</v>
      </c>
      <c r="C22" s="8">
        <v>1.0470761060714722</v>
      </c>
      <c r="D22" s="8">
        <v>0.24986028671264648</v>
      </c>
      <c r="E22" s="8">
        <v>1.2969363927841187</v>
      </c>
      <c r="F22" s="8">
        <v>5.1943445205688477</v>
      </c>
      <c r="G22" s="8">
        <v>203.75203784037558</v>
      </c>
      <c r="H22" s="8">
        <v>1.7369402722222222</v>
      </c>
      <c r="I22" s="8">
        <v>38.775225760993422</v>
      </c>
      <c r="J22" s="9">
        <v>50.42062139465434</v>
      </c>
      <c r="K22" s="28">
        <v>0</v>
      </c>
      <c r="L22" s="26"/>
      <c r="M22" s="32"/>
      <c r="N22" s="28"/>
    </row>
    <row r="23" spans="1:14" x14ac:dyDescent="0.25">
      <c r="A23" s="50">
        <f t="shared" si="0"/>
        <v>41076</v>
      </c>
      <c r="B23" s="7">
        <v>93.516510009765625</v>
      </c>
      <c r="C23" s="8">
        <v>1.047917366027832</v>
      </c>
      <c r="D23" s="8">
        <v>0.25241157412528992</v>
      </c>
      <c r="E23" s="8">
        <v>1.3003289699554443</v>
      </c>
      <c r="F23" s="8">
        <v>5.1657848358154297</v>
      </c>
      <c r="G23" s="8">
        <v>203.69745968142965</v>
      </c>
      <c r="H23" s="8">
        <v>1.7391332138888891</v>
      </c>
      <c r="I23" s="8">
        <v>38.767036728002331</v>
      </c>
      <c r="J23" s="9">
        <v>50.414195347466148</v>
      </c>
      <c r="K23" s="28">
        <v>0</v>
      </c>
      <c r="L23" s="26"/>
      <c r="M23" s="32"/>
      <c r="N23" s="28"/>
    </row>
    <row r="24" spans="1:14" x14ac:dyDescent="0.25">
      <c r="A24" s="50">
        <f t="shared" si="0"/>
        <v>41077</v>
      </c>
      <c r="B24" s="7">
        <v>93.535453796386719</v>
      </c>
      <c r="C24" s="8">
        <v>1.0478558540344238</v>
      </c>
      <c r="D24" s="8">
        <v>0.25406908988952637</v>
      </c>
      <c r="E24" s="8">
        <v>1.3019249439239502</v>
      </c>
      <c r="F24" s="8">
        <v>5.1458044052124023</v>
      </c>
      <c r="G24" s="8">
        <v>203.64491723004693</v>
      </c>
      <c r="H24" s="8">
        <v>1.7417363027777779</v>
      </c>
      <c r="I24" s="8">
        <v>38.760381586042591</v>
      </c>
      <c r="J24" s="9">
        <v>50.409679622002791</v>
      </c>
      <c r="K24" s="28">
        <v>0</v>
      </c>
      <c r="L24" s="26"/>
      <c r="M24" s="32"/>
      <c r="N24" s="28"/>
    </row>
    <row r="25" spans="1:14" x14ac:dyDescent="0.25">
      <c r="A25" s="50">
        <f t="shared" si="0"/>
        <v>41078</v>
      </c>
      <c r="B25" s="7">
        <v>93.53521728515625</v>
      </c>
      <c r="C25" s="8">
        <v>1.0503268241882324</v>
      </c>
      <c r="D25" s="8">
        <v>0.25341638922691345</v>
      </c>
      <c r="E25" s="8">
        <v>1.3037432432174683</v>
      </c>
      <c r="F25" s="8">
        <v>5.1451153755187988</v>
      </c>
      <c r="G25" s="8">
        <v>203.64066298996912</v>
      </c>
      <c r="H25" s="8">
        <v>1.7307090166666661</v>
      </c>
      <c r="I25" s="8">
        <v>38.759031894224648</v>
      </c>
      <c r="J25" s="9">
        <v>50.407505029047023</v>
      </c>
      <c r="K25" s="28">
        <v>0</v>
      </c>
      <c r="L25" s="26"/>
      <c r="M25" s="32"/>
      <c r="N25" s="28"/>
    </row>
    <row r="26" spans="1:14" x14ac:dyDescent="0.25">
      <c r="A26" s="50">
        <f t="shared" si="0"/>
        <v>41079</v>
      </c>
      <c r="B26" s="7">
        <v>93.519546508789063</v>
      </c>
      <c r="C26" s="8">
        <v>1.0444107055664062</v>
      </c>
      <c r="D26" s="8">
        <v>0.24170073866844177</v>
      </c>
      <c r="E26" s="8">
        <v>1.2861114740371704</v>
      </c>
      <c r="F26" s="8">
        <v>5.1803855895996094</v>
      </c>
      <c r="G26" s="8">
        <v>203.71790396713615</v>
      </c>
      <c r="H26" s="8">
        <v>1.7056710916666669</v>
      </c>
      <c r="I26" s="8">
        <v>38.774710064936905</v>
      </c>
      <c r="J26" s="9">
        <v>50.425846370104324</v>
      </c>
      <c r="K26" s="28">
        <v>0</v>
      </c>
      <c r="L26" s="26"/>
      <c r="M26" s="32"/>
      <c r="N26" s="28"/>
    </row>
    <row r="27" spans="1:14" x14ac:dyDescent="0.25">
      <c r="A27" s="50">
        <f t="shared" si="0"/>
        <v>41080</v>
      </c>
      <c r="B27" s="7">
        <v>93.502578735351563</v>
      </c>
      <c r="C27" s="8">
        <v>1.0522729158401489</v>
      </c>
      <c r="D27" s="8">
        <v>0.24917979538440704</v>
      </c>
      <c r="E27" s="8">
        <v>1.3014527559280396</v>
      </c>
      <c r="F27" s="8">
        <v>5.1795234680175781</v>
      </c>
      <c r="G27" s="8">
        <v>203.72789983682981</v>
      </c>
      <c r="H27" s="8">
        <v>1.6994921472222229</v>
      </c>
      <c r="I27" s="8">
        <v>38.770033908586868</v>
      </c>
      <c r="J27" s="9">
        <v>50.414380903850727</v>
      </c>
      <c r="K27" s="28">
        <v>0</v>
      </c>
      <c r="L27" s="26"/>
      <c r="M27" s="32"/>
      <c r="N27" s="28"/>
    </row>
    <row r="28" spans="1:14" x14ac:dyDescent="0.25">
      <c r="A28" s="50">
        <f t="shared" si="0"/>
        <v>41081</v>
      </c>
      <c r="B28" s="7">
        <v>93.524093627929688</v>
      </c>
      <c r="C28" s="8">
        <v>1.0524300336837769</v>
      </c>
      <c r="D28" s="8">
        <v>0.25225421786308289</v>
      </c>
      <c r="E28" s="8">
        <v>1.3046842813491821</v>
      </c>
      <c r="F28" s="8">
        <v>5.1548571586608887</v>
      </c>
      <c r="G28" s="8">
        <v>203.67191329420973</v>
      </c>
      <c r="H28" s="8">
        <v>1.7030285249999999</v>
      </c>
      <c r="I28" s="8">
        <v>38.761687284981591</v>
      </c>
      <c r="J28" s="9">
        <v>50.408102519875719</v>
      </c>
      <c r="K28" s="28">
        <v>0</v>
      </c>
      <c r="L28" s="26"/>
      <c r="M28" s="32"/>
      <c r="N28" s="28"/>
    </row>
    <row r="29" spans="1:14" x14ac:dyDescent="0.25">
      <c r="A29" s="50">
        <f t="shared" si="0"/>
        <v>41082</v>
      </c>
      <c r="B29" s="7">
        <v>93.504463195800781</v>
      </c>
      <c r="C29" s="8">
        <v>1.0492867231369019</v>
      </c>
      <c r="D29" s="8">
        <v>0.25328072905540466</v>
      </c>
      <c r="E29" s="8">
        <v>1.3025674819946289</v>
      </c>
      <c r="F29" s="8">
        <v>5.1732578277587891</v>
      </c>
      <c r="G29" s="8">
        <v>203.73297926961922</v>
      </c>
      <c r="H29" s="8">
        <v>1.7111084833333337</v>
      </c>
      <c r="I29" s="8">
        <v>38.7696129617146</v>
      </c>
      <c r="J29" s="9">
        <v>50.414328929659739</v>
      </c>
      <c r="K29" s="28">
        <v>0</v>
      </c>
      <c r="L29" s="26"/>
      <c r="M29" s="32"/>
      <c r="N29" s="28"/>
    </row>
    <row r="30" spans="1:14" x14ac:dyDescent="0.25">
      <c r="A30" s="50">
        <f t="shared" si="0"/>
        <v>41083</v>
      </c>
      <c r="B30" s="7">
        <v>93.503631591796875</v>
      </c>
      <c r="C30" s="8">
        <v>1.0444672107696533</v>
      </c>
      <c r="D30" s="8">
        <v>0.25220745801925659</v>
      </c>
      <c r="E30" s="8">
        <v>1.2966747283935547</v>
      </c>
      <c r="F30" s="8">
        <v>5.1580348014831543</v>
      </c>
      <c r="G30" s="8">
        <v>203.84973935054768</v>
      </c>
      <c r="H30" s="8">
        <v>1.7469250333333333</v>
      </c>
      <c r="I30" s="8">
        <v>38.780503317633254</v>
      </c>
      <c r="J30" s="9">
        <v>50.424269755139882</v>
      </c>
      <c r="K30" s="28">
        <v>0</v>
      </c>
      <c r="L30" s="26"/>
      <c r="M30" s="32"/>
      <c r="N30" s="28"/>
    </row>
    <row r="31" spans="1:14" x14ac:dyDescent="0.25">
      <c r="A31" s="50">
        <f t="shared" si="0"/>
        <v>41084</v>
      </c>
      <c r="B31" s="7">
        <v>93.52593994140625</v>
      </c>
      <c r="C31" s="8">
        <v>1.0465495586395264</v>
      </c>
      <c r="D31" s="8">
        <v>0.2538871169090271</v>
      </c>
      <c r="E31" s="8">
        <v>1.3004367351531982</v>
      </c>
      <c r="F31" s="8">
        <v>5.1466937065124512</v>
      </c>
      <c r="G31" s="8">
        <v>203.71662565656564</v>
      </c>
      <c r="H31" s="8">
        <v>1.7486549361111114</v>
      </c>
      <c r="I31" s="8">
        <v>38.766918421117936</v>
      </c>
      <c r="J31" s="9">
        <v>50.414366730733498</v>
      </c>
      <c r="K31" s="28">
        <v>0</v>
      </c>
      <c r="L31" s="26"/>
      <c r="M31" s="32"/>
      <c r="N31" s="28"/>
    </row>
    <row r="32" spans="1:14" x14ac:dyDescent="0.25">
      <c r="A32" s="50">
        <f t="shared" si="0"/>
        <v>41085</v>
      </c>
      <c r="B32" s="7">
        <v>93.518905639648438</v>
      </c>
      <c r="C32" s="8">
        <v>1.0487769842147827</v>
      </c>
      <c r="D32" s="8">
        <v>0.25185176730155945</v>
      </c>
      <c r="E32" s="8">
        <v>1.3006287813186646</v>
      </c>
      <c r="F32" s="8">
        <v>5.147392749786377</v>
      </c>
      <c r="G32" s="8">
        <v>203.76088652582155</v>
      </c>
      <c r="H32" s="8">
        <v>1.7755889249999997</v>
      </c>
      <c r="I32" s="8">
        <v>38.770531663509949</v>
      </c>
      <c r="J32" s="9">
        <v>50.415800499452942</v>
      </c>
      <c r="K32" s="28">
        <v>0</v>
      </c>
      <c r="L32" s="26"/>
      <c r="M32" s="32"/>
      <c r="N32" s="28"/>
    </row>
    <row r="33" spans="1:14" x14ac:dyDescent="0.25">
      <c r="A33" s="50">
        <f t="shared" si="0"/>
        <v>41086</v>
      </c>
      <c r="B33" s="7">
        <v>93.554588317871094</v>
      </c>
      <c r="C33" s="8">
        <v>1.0620162487030029</v>
      </c>
      <c r="D33" s="8">
        <v>0.252290278673172</v>
      </c>
      <c r="E33" s="8">
        <v>1.3143064975738525</v>
      </c>
      <c r="F33" s="8">
        <v>5.1061439514160156</v>
      </c>
      <c r="G33" s="8">
        <v>203.55986163558663</v>
      </c>
      <c r="H33" s="8">
        <v>1.7747556138888887</v>
      </c>
      <c r="I33" s="8">
        <v>38.748983556584257</v>
      </c>
      <c r="J33" s="9">
        <v>50.394190404227913</v>
      </c>
      <c r="K33" s="28">
        <v>0</v>
      </c>
      <c r="L33" s="26"/>
      <c r="M33" s="32"/>
      <c r="N33" s="28"/>
    </row>
    <row r="34" spans="1:14" x14ac:dyDescent="0.25">
      <c r="A34" s="50">
        <f t="shared" si="0"/>
        <v>41087</v>
      </c>
      <c r="B34" s="7">
        <v>93.591224670410156</v>
      </c>
      <c r="C34" s="8">
        <v>1.0657387971878052</v>
      </c>
      <c r="D34" s="8">
        <v>0.24636273086071014</v>
      </c>
      <c r="E34" s="8">
        <v>1.3121014833450317</v>
      </c>
      <c r="F34" s="8">
        <v>5.0740299224853516</v>
      </c>
      <c r="G34" s="8">
        <v>203.45118473787164</v>
      </c>
      <c r="H34" s="8">
        <v>1.7436512194444451</v>
      </c>
      <c r="I34" s="8">
        <v>38.739335510430699</v>
      </c>
      <c r="J34" s="9">
        <v>50.388788209363518</v>
      </c>
      <c r="K34" s="28">
        <v>0</v>
      </c>
      <c r="L34" s="26"/>
      <c r="M34" s="32"/>
      <c r="N34" s="28"/>
    </row>
    <row r="35" spans="1:14" x14ac:dyDescent="0.25">
      <c r="A35" s="50">
        <f t="shared" si="0"/>
        <v>41088</v>
      </c>
      <c r="B35" s="7">
        <v>93.600349426269531</v>
      </c>
      <c r="C35" s="8">
        <v>1.0696424245834351</v>
      </c>
      <c r="D35" s="8">
        <v>0.24692022800445557</v>
      </c>
      <c r="E35" s="8">
        <v>1.3165626525878906</v>
      </c>
      <c r="F35" s="8">
        <v>5.0582189559936523</v>
      </c>
      <c r="G35" s="8">
        <v>203.44235666278161</v>
      </c>
      <c r="H35" s="8">
        <v>1.7128855638888887</v>
      </c>
      <c r="I35" s="8">
        <v>38.734395658700777</v>
      </c>
      <c r="J35" s="9">
        <v>50.382992892614453</v>
      </c>
      <c r="K35" s="28">
        <v>0</v>
      </c>
      <c r="L35" s="26"/>
      <c r="M35" s="32"/>
      <c r="N35" s="28"/>
    </row>
    <row r="36" spans="1:14" x14ac:dyDescent="0.25">
      <c r="A36" s="50">
        <f t="shared" si="0"/>
        <v>41089</v>
      </c>
      <c r="B36" s="7">
        <v>93.616348266601563</v>
      </c>
      <c r="C36" s="8">
        <v>1.0652673244476318</v>
      </c>
      <c r="D36" s="8">
        <v>0.2456337958574295</v>
      </c>
      <c r="E36" s="8">
        <v>1.3109011650085449</v>
      </c>
      <c r="F36" s="8">
        <v>5.0514483451843262</v>
      </c>
      <c r="G36" s="8">
        <v>203.37882715179964</v>
      </c>
      <c r="H36" s="8">
        <v>1.7282867861111109</v>
      </c>
      <c r="I36" s="8">
        <v>38.732590438882859</v>
      </c>
      <c r="J36" s="9">
        <v>50.38557881234464</v>
      </c>
      <c r="K36" s="28">
        <v>0</v>
      </c>
      <c r="L36" s="26"/>
      <c r="M36" s="32"/>
      <c r="N36" s="28"/>
    </row>
    <row r="37" spans="1:14" x14ac:dyDescent="0.25">
      <c r="A37" s="50">
        <f t="shared" si="0"/>
        <v>41090</v>
      </c>
      <c r="B37" s="7">
        <v>93.598167419433594</v>
      </c>
      <c r="C37" s="8">
        <v>1.0605684518814087</v>
      </c>
      <c r="D37" s="8">
        <v>0.25914293527603149</v>
      </c>
      <c r="E37" s="8">
        <v>1.319711446762085</v>
      </c>
      <c r="F37" s="8">
        <v>5.066953182220459</v>
      </c>
      <c r="G37" s="8">
        <v>203.36181965811963</v>
      </c>
      <c r="H37" s="8">
        <v>1.6527782638888888</v>
      </c>
      <c r="I37" s="8">
        <v>38.730211181148313</v>
      </c>
      <c r="J37" s="9">
        <v>50.381368315221543</v>
      </c>
      <c r="K37" s="28">
        <v>0</v>
      </c>
      <c r="L37" s="26"/>
      <c r="M37" s="32"/>
      <c r="N37" s="28"/>
    </row>
    <row r="38" spans="1:14" ht="15.75" thickBot="1" x14ac:dyDescent="0.3">
      <c r="A38" s="51"/>
      <c r="B38" s="52"/>
      <c r="C38" s="53"/>
      <c r="D38" s="53"/>
      <c r="E38" s="53"/>
      <c r="F38" s="53"/>
      <c r="G38" s="53"/>
      <c r="H38" s="53"/>
      <c r="I38" s="53"/>
      <c r="J38" s="54"/>
      <c r="K38" s="29"/>
      <c r="L38" s="26"/>
      <c r="M38" s="33"/>
      <c r="N38" s="34"/>
    </row>
    <row r="39" spans="1:14" x14ac:dyDescent="0.25">
      <c r="A39" s="55" t="s">
        <v>18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10"/>
      <c r="M39" s="10"/>
      <c r="N39" s="10"/>
    </row>
    <row r="40" spans="1:14" ht="6.75" customHeight="1" thickBo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4" x14ac:dyDescent="0.25">
      <c r="A41" s="12" t="s">
        <v>19</v>
      </c>
      <c r="B41" s="13">
        <f>+MIN(B8:B38)</f>
        <v>93.473335266113281</v>
      </c>
      <c r="C41" s="13">
        <f t="shared" ref="C41:K41" si="1">+MIN(C8:C38)</f>
        <v>1.0303404331207275</v>
      </c>
      <c r="D41" s="13">
        <f t="shared" si="1"/>
        <v>0.24170073866844177</v>
      </c>
      <c r="E41" s="13">
        <f t="shared" si="1"/>
        <v>1.2784585952758789</v>
      </c>
      <c r="F41" s="13">
        <f t="shared" si="1"/>
        <v>5.0514483451843262</v>
      </c>
      <c r="G41" s="13">
        <f t="shared" si="1"/>
        <v>203.36181965811963</v>
      </c>
      <c r="H41" s="13">
        <f t="shared" si="1"/>
        <v>1.5978791888888888</v>
      </c>
      <c r="I41" s="13">
        <f t="shared" si="1"/>
        <v>38.730211181148313</v>
      </c>
      <c r="J41" s="13">
        <f t="shared" si="1"/>
        <v>50.381368315221543</v>
      </c>
      <c r="K41" s="43">
        <f t="shared" si="1"/>
        <v>0</v>
      </c>
      <c r="L41" s="14"/>
      <c r="M41" s="35">
        <f>+MIN(M8:M38)</f>
        <v>0</v>
      </c>
      <c r="N41" s="36">
        <f t="shared" ref="N41" si="2">+MIN(N8:N38)</f>
        <v>0</v>
      </c>
    </row>
    <row r="42" spans="1:14" x14ac:dyDescent="0.25">
      <c r="A42" s="15" t="s">
        <v>20</v>
      </c>
      <c r="B42" s="16">
        <f>+IF(ISERROR(AVERAGE(B8:B38)),"",AVERAGE(B8:B38))</f>
        <v>93.527845509847012</v>
      </c>
      <c r="C42" s="16">
        <f t="shared" ref="C42:K42" si="3">+IF(ISERROR(AVERAGE(C8:C38)),"",AVERAGE(C8:C38))</f>
        <v>1.0478022694587708</v>
      </c>
      <c r="D42" s="16">
        <f t="shared" si="3"/>
        <v>0.25107357899347943</v>
      </c>
      <c r="E42" s="16">
        <f t="shared" si="3"/>
        <v>1.2988758683204651</v>
      </c>
      <c r="F42" s="16">
        <f t="shared" si="3"/>
        <v>5.1530133247375485</v>
      </c>
      <c r="G42" s="16">
        <f t="shared" si="3"/>
        <v>203.69038140486276</v>
      </c>
      <c r="H42" s="16">
        <f t="shared" si="3"/>
        <v>1.7119551472222223</v>
      </c>
      <c r="I42" s="16">
        <f t="shared" si="3"/>
        <v>38.76568110259214</v>
      </c>
      <c r="J42" s="16">
        <f t="shared" si="3"/>
        <v>50.414085958441746</v>
      </c>
      <c r="K42" s="44">
        <f t="shared" si="3"/>
        <v>0</v>
      </c>
      <c r="L42" s="14"/>
      <c r="M42" s="37" t="str">
        <f>+IF(ISERROR(AVERAGE(M8:M38)),"",AVERAGE(M8:M38))</f>
        <v/>
      </c>
      <c r="N42" s="38" t="str">
        <f>+IF(ISERROR(AVERAGE(N8:N38)),"",AVERAGE(N8:N38))</f>
        <v/>
      </c>
    </row>
    <row r="43" spans="1:14" x14ac:dyDescent="0.25">
      <c r="A43" s="17" t="s">
        <v>21</v>
      </c>
      <c r="B43" s="18">
        <f>+MAX(B8:B38)</f>
        <v>93.616348266601563</v>
      </c>
      <c r="C43" s="18">
        <f t="shared" ref="C43:K43" si="4">+MAX(C8:C38)</f>
        <v>1.0696424245834351</v>
      </c>
      <c r="D43" s="18">
        <f t="shared" si="4"/>
        <v>0.25914293527603149</v>
      </c>
      <c r="E43" s="18">
        <f t="shared" si="4"/>
        <v>1.319711446762085</v>
      </c>
      <c r="F43" s="18">
        <f t="shared" si="4"/>
        <v>5.2113375663757324</v>
      </c>
      <c r="G43" s="18">
        <f t="shared" si="4"/>
        <v>204.45926148795647</v>
      </c>
      <c r="H43" s="18">
        <f t="shared" si="4"/>
        <v>1.7755889249999997</v>
      </c>
      <c r="I43" s="18">
        <f t="shared" si="4"/>
        <v>38.809620390291009</v>
      </c>
      <c r="J43" s="18">
        <f t="shared" si="4"/>
        <v>50.451845191173099</v>
      </c>
      <c r="K43" s="45">
        <f t="shared" si="4"/>
        <v>0</v>
      </c>
      <c r="L43" s="14"/>
      <c r="M43" s="39">
        <f t="shared" ref="M43:N43" si="5">+MAX(M8:M38)</f>
        <v>0</v>
      </c>
      <c r="N43" s="40">
        <f t="shared" si="5"/>
        <v>0</v>
      </c>
    </row>
    <row r="44" spans="1:14" ht="15.75" thickBot="1" x14ac:dyDescent="0.3">
      <c r="A44" s="19" t="s">
        <v>22</v>
      </c>
      <c r="B44" s="23">
        <f>IF(ISERROR(STDEV(B8:B38)),"",STDEV(B8:B38))</f>
        <v>3.4433130480197659E-2</v>
      </c>
      <c r="C44" s="23">
        <f t="shared" ref="C44:K44" si="6">IF(ISERROR(STDEV(C8:C38)),"",STDEV(C8:C38))</f>
        <v>9.8694677306219569E-3</v>
      </c>
      <c r="D44" s="23">
        <f t="shared" si="6"/>
        <v>3.5774595911370341E-3</v>
      </c>
      <c r="E44" s="23">
        <f t="shared" si="6"/>
        <v>1.0331656368329979E-2</v>
      </c>
      <c r="F44" s="23">
        <f t="shared" si="6"/>
        <v>4.1504566734067348E-2</v>
      </c>
      <c r="G44" s="23">
        <f t="shared" si="6"/>
        <v>0.18583645824261355</v>
      </c>
      <c r="H44" s="23">
        <f t="shared" si="6"/>
        <v>5.5347810148830917E-2</v>
      </c>
      <c r="I44" s="23">
        <f t="shared" si="6"/>
        <v>1.6236617942519359E-2</v>
      </c>
      <c r="J44" s="23">
        <f t="shared" si="6"/>
        <v>1.5637067258305271E-2</v>
      </c>
      <c r="K44" s="46">
        <f t="shared" si="6"/>
        <v>0</v>
      </c>
      <c r="L44" s="14"/>
      <c r="M44" s="41" t="str">
        <f t="shared" ref="M44:N44" si="7">IF(ISERROR(STDEV(M8:M38)),"",STDEV(M8:M38))</f>
        <v/>
      </c>
      <c r="N44" s="42" t="str">
        <f t="shared" si="7"/>
        <v/>
      </c>
    </row>
    <row r="45" spans="1:14" ht="8.25" customHeight="1" x14ac:dyDescent="0.25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pans="1:14" x14ac:dyDescent="0.25">
      <c r="A46" s="22" t="s">
        <v>23</v>
      </c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8"/>
    </row>
    <row r="47" spans="1:14" x14ac:dyDescent="0.25">
      <c r="A47" s="20"/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1"/>
    </row>
    <row r="48" spans="1:14" x14ac:dyDescent="0.25">
      <c r="A48" s="20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1"/>
    </row>
    <row r="49" spans="1:14" x14ac:dyDescent="0.25">
      <c r="A49" s="20"/>
      <c r="B49" s="59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1"/>
    </row>
    <row r="50" spans="1:14" x14ac:dyDescent="0.25">
      <c r="A50" s="20"/>
      <c r="B50" s="62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4"/>
    </row>
  </sheetData>
  <protectedRanges>
    <protectedRange sqref="A3:L5" name="Rango1"/>
  </protectedRanges>
  <mergeCells count="9">
    <mergeCell ref="A39:K39"/>
    <mergeCell ref="B46:N50"/>
    <mergeCell ref="A1:N1"/>
    <mergeCell ref="A3:B3"/>
    <mergeCell ref="A4:B4"/>
    <mergeCell ref="A5:B5"/>
    <mergeCell ref="C5:D5"/>
    <mergeCell ref="C3:N3"/>
    <mergeCell ref="C4:N4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deberá estar entre 0 y 100" sqref="N8 B8:F38">
      <formula1>0</formula1>
      <formula2>100</formula2>
    </dataValidation>
  </dataValidations>
  <printOptions horizontalCentered="1" verticalCentered="1"/>
  <pageMargins left="0.70866141732283472" right="0.70866141732283472" top="0.43" bottom="0.42" header="0.31496062992125984" footer="0.31496062992125984"/>
  <pageSetup scale="70" orientation="landscape" r:id="rId1"/>
  <ignoredErrors>
    <ignoredError sqref="B41:N4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topLeftCell="A15" zoomScale="60" zoomScaleNormal="100" workbookViewId="0">
      <selection activeCell="Q17" sqref="Q17"/>
    </sheetView>
  </sheetViews>
  <sheetFormatPr baseColWidth="10" defaultColWidth="11.42578125" defaultRowHeight="15" x14ac:dyDescent="0.25"/>
  <cols>
    <col min="1" max="1" width="11.7109375" bestFit="1" customWidth="1"/>
    <col min="2" max="11" width="11" customWidth="1"/>
    <col min="12" max="12" width="1.42578125" customWidth="1"/>
    <col min="13" max="14" width="11" customWidth="1"/>
  </cols>
  <sheetData>
    <row r="1" spans="1:14" ht="32.25" customHeight="1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</row>
    <row r="2" spans="1:14" ht="7.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25"/>
    </row>
    <row r="3" spans="1:14" x14ac:dyDescent="0.25">
      <c r="A3" s="68" t="s">
        <v>1</v>
      </c>
      <c r="B3" s="68"/>
      <c r="C3" s="70" t="s">
        <v>27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x14ac:dyDescent="0.25">
      <c r="A4" s="69" t="s">
        <v>2</v>
      </c>
      <c r="B4" s="68"/>
      <c r="C4" s="70" t="s">
        <v>25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x14ac:dyDescent="0.25">
      <c r="A5" s="69" t="s">
        <v>3</v>
      </c>
      <c r="B5" s="69"/>
      <c r="C5" s="70" t="s">
        <v>4</v>
      </c>
      <c r="D5" s="70"/>
      <c r="E5" s="1"/>
      <c r="F5" s="1"/>
      <c r="G5" s="1"/>
      <c r="H5" s="1"/>
      <c r="I5" s="1"/>
      <c r="J5" s="1"/>
      <c r="K5" s="1"/>
      <c r="L5" s="1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49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7" t="s">
        <v>15</v>
      </c>
      <c r="L7" s="4"/>
      <c r="M7" s="30" t="s">
        <v>16</v>
      </c>
      <c r="N7" s="31" t="s">
        <v>17</v>
      </c>
    </row>
    <row r="8" spans="1:14" x14ac:dyDescent="0.25">
      <c r="A8" s="50">
        <f>+'Caracol Criogénica'!A8</f>
        <v>41061</v>
      </c>
      <c r="B8" s="5">
        <v>94.415138244628906</v>
      </c>
      <c r="C8" s="6">
        <v>1.0958961248397827</v>
      </c>
      <c r="D8" s="6">
        <v>0.25449183583259583</v>
      </c>
      <c r="E8" s="6">
        <v>1.3503879308700562</v>
      </c>
      <c r="F8" s="6">
        <v>4.0153422355651855</v>
      </c>
      <c r="G8" s="6">
        <v>264.77511281390827</v>
      </c>
      <c r="H8" s="6">
        <v>2.0653929083333331</v>
      </c>
      <c r="I8" s="6">
        <v>38.572654524481386</v>
      </c>
      <c r="J8" s="6">
        <v>50.267421643674638</v>
      </c>
      <c r="K8" s="28">
        <v>0.4435387209302325</v>
      </c>
      <c r="L8" s="26"/>
      <c r="M8" s="32"/>
      <c r="N8" s="28"/>
    </row>
    <row r="9" spans="1:14" x14ac:dyDescent="0.25">
      <c r="A9" s="50">
        <f>+'Caracol Criogénica'!A9</f>
        <v>41062</v>
      </c>
      <c r="B9" s="7">
        <v>95.090751647949219</v>
      </c>
      <c r="C9" s="8">
        <v>1.0192258358001709</v>
      </c>
      <c r="D9" s="9">
        <v>0.24063006043434143</v>
      </c>
      <c r="E9" s="8">
        <v>1.2598558664321899</v>
      </c>
      <c r="F9" s="8">
        <v>3.4215598106384277</v>
      </c>
      <c r="G9" s="8">
        <v>267.16584154538339</v>
      </c>
      <c r="H9" s="8">
        <v>2.0632970416666669</v>
      </c>
      <c r="I9" s="8">
        <v>38.44286764627816</v>
      </c>
      <c r="J9" s="9">
        <v>50.252012805743504</v>
      </c>
      <c r="K9" s="28">
        <v>0.44965720930232561</v>
      </c>
      <c r="L9" s="26"/>
      <c r="M9" s="32"/>
      <c r="N9" s="28"/>
    </row>
    <row r="10" spans="1:14" x14ac:dyDescent="0.25">
      <c r="A10" s="50">
        <f>+'Caracol Criogénica'!A10</f>
        <v>41063</v>
      </c>
      <c r="B10" s="7">
        <v>94.876235961914063</v>
      </c>
      <c r="C10" s="8">
        <v>1.0204155445098877</v>
      </c>
      <c r="D10" s="9">
        <v>0.23363929986953735</v>
      </c>
      <c r="E10" s="8">
        <v>1.2540547847747803</v>
      </c>
      <c r="F10" s="8">
        <v>3.6834938526153564</v>
      </c>
      <c r="G10" s="8">
        <v>267.47949507770005</v>
      </c>
      <c r="H10" s="8">
        <v>2.065225891666667</v>
      </c>
      <c r="I10" s="8">
        <v>38.492861254376905</v>
      </c>
      <c r="J10" s="9">
        <v>50.283282938354951</v>
      </c>
      <c r="K10" s="28">
        <v>0.36929470930232561</v>
      </c>
      <c r="L10" s="26"/>
      <c r="M10" s="32"/>
      <c r="N10" s="28"/>
    </row>
    <row r="11" spans="1:14" x14ac:dyDescent="0.25">
      <c r="A11" s="50">
        <f>+'Caracol Criogénica'!A11</f>
        <v>41064</v>
      </c>
      <c r="B11" s="7">
        <v>95.004592895507813</v>
      </c>
      <c r="C11" s="8">
        <v>1.011872410774231</v>
      </c>
      <c r="D11" s="9">
        <v>0.23789535462856293</v>
      </c>
      <c r="E11" s="8">
        <v>1.2497677803039551</v>
      </c>
      <c r="F11" s="8">
        <v>3.5163490772247314</v>
      </c>
      <c r="G11" s="8">
        <v>271.43225315336463</v>
      </c>
      <c r="H11" s="8">
        <v>2.0657817888888883</v>
      </c>
      <c r="I11" s="8">
        <v>38.481023375160071</v>
      </c>
      <c r="J11" s="9">
        <v>50.280160777853901</v>
      </c>
      <c r="K11" s="28">
        <v>0.26318843023255817</v>
      </c>
      <c r="L11" s="26"/>
      <c r="M11" s="32"/>
      <c r="N11" s="28"/>
    </row>
    <row r="12" spans="1:14" x14ac:dyDescent="0.25">
      <c r="A12" s="50">
        <f>+'Caracol Criogénica'!A12</f>
        <v>41065</v>
      </c>
      <c r="B12" s="7">
        <v>94.977943420410156</v>
      </c>
      <c r="C12" s="8">
        <v>1.0182404518127441</v>
      </c>
      <c r="D12" s="9">
        <v>0.24178728461265564</v>
      </c>
      <c r="E12" s="8">
        <v>1.2600277662277222</v>
      </c>
      <c r="F12" s="8">
        <v>3.5095322132110596</v>
      </c>
      <c r="G12" s="8">
        <v>270.00728035392382</v>
      </c>
      <c r="H12" s="8">
        <v>2.0671529388888885</v>
      </c>
      <c r="I12" s="8">
        <v>38.48706579051732</v>
      </c>
      <c r="J12" s="9">
        <v>50.277384539774431</v>
      </c>
      <c r="K12" s="28">
        <v>0.34197517441860464</v>
      </c>
      <c r="L12" s="26"/>
      <c r="M12" s="32"/>
      <c r="N12" s="28"/>
    </row>
    <row r="13" spans="1:14" x14ac:dyDescent="0.25">
      <c r="A13" s="50">
        <f>+'Caracol Criogénica'!A13</f>
        <v>41066</v>
      </c>
      <c r="B13" s="7">
        <v>95.552383422851563</v>
      </c>
      <c r="C13" s="8">
        <v>1.0003433227539062</v>
      </c>
      <c r="D13" s="9">
        <v>0.23497897386550903</v>
      </c>
      <c r="E13" s="8">
        <v>1.2353222370147705</v>
      </c>
      <c r="F13" s="8">
        <v>2.8600602149963379</v>
      </c>
      <c r="G13" s="8">
        <v>272.71640261345851</v>
      </c>
      <c r="H13" s="8">
        <v>2.1286908500000004</v>
      </c>
      <c r="I13" s="8">
        <v>38.383822201189119</v>
      </c>
      <c r="J13" s="9">
        <v>50.232967271585657</v>
      </c>
      <c r="K13" s="28">
        <v>0.43582319767441857</v>
      </c>
      <c r="L13" s="26"/>
      <c r="M13" s="32"/>
      <c r="N13" s="28"/>
    </row>
    <row r="14" spans="1:14" x14ac:dyDescent="0.25">
      <c r="A14" s="50">
        <f>+'Caracol Criogénica'!A14</f>
        <v>41067</v>
      </c>
      <c r="B14" s="7">
        <v>95.775650024414063</v>
      </c>
      <c r="C14" s="8">
        <v>0.98627394437789917</v>
      </c>
      <c r="D14" s="8">
        <v>0.24323470890522003</v>
      </c>
      <c r="E14" s="8">
        <v>1.229508638381958</v>
      </c>
      <c r="F14" s="8">
        <v>2.6373965740203857</v>
      </c>
      <c r="G14" s="8">
        <v>271.07696055167054</v>
      </c>
      <c r="H14" s="8">
        <v>2.2012236277777779</v>
      </c>
      <c r="I14" s="8">
        <v>38.320085415110618</v>
      </c>
      <c r="J14" s="9">
        <v>50.202399924755795</v>
      </c>
      <c r="K14" s="28">
        <v>0.40740343023255804</v>
      </c>
      <c r="L14" s="26"/>
      <c r="M14" s="32"/>
      <c r="N14" s="28"/>
    </row>
    <row r="15" spans="1:14" x14ac:dyDescent="0.25">
      <c r="A15" s="50">
        <f>+'Caracol Criogénica'!A15</f>
        <v>41068</v>
      </c>
      <c r="B15" s="7">
        <v>95.331123352050781</v>
      </c>
      <c r="C15" s="8">
        <v>0.99232888221740723</v>
      </c>
      <c r="D15" s="8">
        <v>0.23637305200099945</v>
      </c>
      <c r="E15" s="8">
        <v>1.2287019491195679</v>
      </c>
      <c r="F15" s="8">
        <v>2.9961271286010742</v>
      </c>
      <c r="G15" s="8">
        <v>270.84865311815338</v>
      </c>
      <c r="H15" s="8">
        <v>2.2203958638888888</v>
      </c>
      <c r="I15" s="8">
        <v>38.481537848879583</v>
      </c>
      <c r="J15" s="9">
        <v>50.29356541267817</v>
      </c>
      <c r="K15" s="28">
        <v>0.40175529069767452</v>
      </c>
      <c r="L15" s="26"/>
      <c r="M15" s="32"/>
      <c r="N15" s="28"/>
    </row>
    <row r="16" spans="1:14" x14ac:dyDescent="0.25">
      <c r="A16" s="50">
        <f>+'Caracol Criogénica'!A16</f>
        <v>41069</v>
      </c>
      <c r="B16" s="7">
        <v>95.347648620605469</v>
      </c>
      <c r="C16" s="8">
        <v>0.97951650619506836</v>
      </c>
      <c r="D16" s="8">
        <v>0.24944712221622467</v>
      </c>
      <c r="E16" s="8">
        <v>1.2289636135101318</v>
      </c>
      <c r="F16" s="8">
        <v>2.9968492984771729</v>
      </c>
      <c r="G16" s="8">
        <v>268.64272117482517</v>
      </c>
      <c r="H16" s="8">
        <v>2.2366308250000002</v>
      </c>
      <c r="I16" s="8">
        <v>38.473626406953166</v>
      </c>
      <c r="J16" s="9">
        <v>50.291992318393987</v>
      </c>
      <c r="K16" s="28">
        <v>0.43876761627906991</v>
      </c>
      <c r="L16" s="26"/>
      <c r="M16" s="32"/>
      <c r="N16" s="28"/>
    </row>
    <row r="17" spans="1:14" x14ac:dyDescent="0.25">
      <c r="A17" s="50">
        <f>+'Caracol Criogénica'!A17</f>
        <v>41070</v>
      </c>
      <c r="B17" s="7">
        <v>94.908744812011719</v>
      </c>
      <c r="C17" s="8">
        <v>0.99545323848724365</v>
      </c>
      <c r="D17" s="8">
        <v>0.2520999014377594</v>
      </c>
      <c r="E17" s="8">
        <v>1.2475531101226807</v>
      </c>
      <c r="F17" s="8">
        <v>3.3004074096679687</v>
      </c>
      <c r="G17" s="8">
        <v>276.69632781690137</v>
      </c>
      <c r="H17" s="8">
        <v>2.2434654305555557</v>
      </c>
      <c r="I17" s="8">
        <v>38.650604936357027</v>
      </c>
      <c r="J17" s="9">
        <v>50.380346428394553</v>
      </c>
      <c r="K17" s="28">
        <v>0.44441906976744194</v>
      </c>
      <c r="L17" s="26"/>
      <c r="M17" s="32"/>
      <c r="N17" s="28"/>
    </row>
    <row r="18" spans="1:14" x14ac:dyDescent="0.25">
      <c r="A18" s="50">
        <f>+'Caracol Criogénica'!A18</f>
        <v>41071</v>
      </c>
      <c r="B18" s="7">
        <v>94.796051025390625</v>
      </c>
      <c r="C18" s="8">
        <v>1.1283924579620361</v>
      </c>
      <c r="D18" s="8">
        <v>0.28249049186706543</v>
      </c>
      <c r="E18" s="8">
        <v>1.4108829498291016</v>
      </c>
      <c r="F18" s="8">
        <v>3.2391047477722168</v>
      </c>
      <c r="G18" s="8">
        <v>272.4048956021756</v>
      </c>
      <c r="H18" s="8">
        <v>2.2465782777777776</v>
      </c>
      <c r="I18" s="8">
        <v>38.567940368160897</v>
      </c>
      <c r="J18" s="9">
        <v>50.227732518114877</v>
      </c>
      <c r="K18" s="28">
        <v>0.47709093023255816</v>
      </c>
      <c r="L18" s="26"/>
      <c r="M18" s="32"/>
      <c r="N18" s="28"/>
    </row>
    <row r="19" spans="1:14" x14ac:dyDescent="0.25">
      <c r="A19" s="50">
        <f>+'Caracol Criogénica'!A19</f>
        <v>41072</v>
      </c>
      <c r="B19" s="7">
        <v>95.164459228515625</v>
      </c>
      <c r="C19" s="8">
        <v>1.0051983594894409</v>
      </c>
      <c r="D19" s="8">
        <v>0.25188395380973816</v>
      </c>
      <c r="E19" s="8">
        <v>1.2570823431015015</v>
      </c>
      <c r="F19" s="8">
        <v>3.1584975719451904</v>
      </c>
      <c r="G19" s="8">
        <v>275.22534965571202</v>
      </c>
      <c r="H19" s="8">
        <v>2.2293694194444442</v>
      </c>
      <c r="I19" s="8">
        <v>38.510142648709163</v>
      </c>
      <c r="J19" s="9">
        <v>50.294021905277305</v>
      </c>
      <c r="K19" s="28">
        <v>0.44404174418604642</v>
      </c>
      <c r="L19" s="26"/>
      <c r="M19" s="32"/>
      <c r="N19" s="28"/>
    </row>
    <row r="20" spans="1:14" x14ac:dyDescent="0.25">
      <c r="A20" s="50">
        <f>+'Caracol Criogénica'!A20</f>
        <v>41073</v>
      </c>
      <c r="B20" s="7">
        <v>95.145942687988281</v>
      </c>
      <c r="C20" s="8">
        <v>0.98614513874053955</v>
      </c>
      <c r="D20" s="8">
        <v>0.23310869932174683</v>
      </c>
      <c r="E20" s="8">
        <v>1.2192537784576416</v>
      </c>
      <c r="F20" s="8">
        <v>3.3345563411712646</v>
      </c>
      <c r="G20" s="8">
        <v>272.25488287878784</v>
      </c>
      <c r="H20" s="8">
        <v>2.2267418555555558</v>
      </c>
      <c r="I20" s="8">
        <v>38.487836565336053</v>
      </c>
      <c r="J20" s="9">
        <v>50.303651567336686</v>
      </c>
      <c r="K20" s="28">
        <v>0.29524360465116284</v>
      </c>
      <c r="L20" s="26"/>
      <c r="M20" s="32"/>
      <c r="N20" s="28"/>
    </row>
    <row r="21" spans="1:14" x14ac:dyDescent="0.25">
      <c r="A21" s="50">
        <f>+'Caracol Criogénica'!A21</f>
        <v>41074</v>
      </c>
      <c r="B21" s="7">
        <v>95.280677795410156</v>
      </c>
      <c r="C21" s="8">
        <v>0.97767525911331177</v>
      </c>
      <c r="D21" s="8">
        <v>0.24094906449317932</v>
      </c>
      <c r="E21" s="8">
        <v>1.2186243534088135</v>
      </c>
      <c r="F21" s="8">
        <v>3.1218686103820801</v>
      </c>
      <c r="G21" s="8">
        <v>273.27529772691702</v>
      </c>
      <c r="H21" s="8">
        <v>2.2198207472222218</v>
      </c>
      <c r="I21" s="8">
        <v>38.482932150021917</v>
      </c>
      <c r="J21" s="9">
        <v>50.302696512819779</v>
      </c>
      <c r="K21" s="28">
        <v>0.34853401162790698</v>
      </c>
      <c r="L21" s="26"/>
      <c r="M21" s="32"/>
      <c r="N21" s="28"/>
    </row>
    <row r="22" spans="1:14" x14ac:dyDescent="0.25">
      <c r="A22" s="50">
        <f>+'Caracol Criogénica'!A22</f>
        <v>41075</v>
      </c>
      <c r="B22" s="7">
        <v>95.419807434082031</v>
      </c>
      <c r="C22" s="8">
        <v>0.98733043670654297</v>
      </c>
      <c r="D22" s="8">
        <v>0.24260228872299194</v>
      </c>
      <c r="E22" s="8">
        <v>1.2299327850341797</v>
      </c>
      <c r="F22" s="8">
        <v>2.9603035449981689</v>
      </c>
      <c r="G22" s="8">
        <v>272.34843947940948</v>
      </c>
      <c r="H22" s="8">
        <v>2.2232004055555552</v>
      </c>
      <c r="I22" s="8">
        <v>38.439507262246153</v>
      </c>
      <c r="J22" s="9">
        <v>50.270286222429583</v>
      </c>
      <c r="K22" s="28">
        <v>0.32602313953488365</v>
      </c>
      <c r="L22" s="26"/>
      <c r="M22" s="32"/>
      <c r="N22" s="28"/>
    </row>
    <row r="23" spans="1:14" x14ac:dyDescent="0.25">
      <c r="A23" s="50">
        <f>+'Caracol Criogénica'!A23</f>
        <v>41076</v>
      </c>
      <c r="B23" s="7">
        <v>95.371353149414063</v>
      </c>
      <c r="C23" s="8">
        <v>0.98339289426803589</v>
      </c>
      <c r="D23" s="8">
        <v>0.24451887607574463</v>
      </c>
      <c r="E23" s="8">
        <v>1.2279117107391357</v>
      </c>
      <c r="F23" s="8">
        <v>3.0282292366027832</v>
      </c>
      <c r="G23" s="8">
        <v>270.87684174100156</v>
      </c>
      <c r="H23" s="8">
        <v>2.2301546361111111</v>
      </c>
      <c r="I23" s="8">
        <v>38.447175237907665</v>
      </c>
      <c r="J23" s="9">
        <v>50.276644689387474</v>
      </c>
      <c r="K23" s="28">
        <v>0.35598912790697679</v>
      </c>
      <c r="L23" s="26"/>
      <c r="M23" s="32"/>
      <c r="N23" s="28"/>
    </row>
    <row r="24" spans="1:14" x14ac:dyDescent="0.25">
      <c r="A24" s="50">
        <f>+'Caracol Criogénica'!A24</f>
        <v>41077</v>
      </c>
      <c r="B24" s="7">
        <v>94.913490295410156</v>
      </c>
      <c r="C24" s="8">
        <v>1.024972677230835</v>
      </c>
      <c r="D24" s="8">
        <v>0.24628369510173798</v>
      </c>
      <c r="E24" s="8">
        <v>1.2712563276290894</v>
      </c>
      <c r="F24" s="8">
        <v>3.6019318103790283</v>
      </c>
      <c r="G24" s="8">
        <v>266.41051575369073</v>
      </c>
      <c r="H24" s="8">
        <v>2.2380382138888888</v>
      </c>
      <c r="I24" s="8">
        <v>38.478414275462683</v>
      </c>
      <c r="J24" s="9">
        <v>50.265985531036733</v>
      </c>
      <c r="K24" s="28">
        <v>0.35962750000000004</v>
      </c>
      <c r="L24" s="26"/>
      <c r="M24" s="32"/>
      <c r="N24" s="28"/>
    </row>
    <row r="25" spans="1:14" x14ac:dyDescent="0.25">
      <c r="A25" s="50">
        <f>+'Caracol Criogénica'!A25</f>
        <v>41078</v>
      </c>
      <c r="B25" s="7">
        <v>95.024040222167969</v>
      </c>
      <c r="C25" s="8">
        <v>1.0168302059173584</v>
      </c>
      <c r="D25" s="8">
        <v>0.24492783844470978</v>
      </c>
      <c r="E25" s="8">
        <v>1.2617580890655518</v>
      </c>
      <c r="F25" s="8">
        <v>3.3456704616546631</v>
      </c>
      <c r="G25" s="8">
        <v>269.57222207746474</v>
      </c>
      <c r="H25" s="8">
        <v>2.2394253138888889</v>
      </c>
      <c r="I25" s="8">
        <v>38.518884273515908</v>
      </c>
      <c r="J25" s="9">
        <v>50.294541045705166</v>
      </c>
      <c r="K25" s="28">
        <v>0.41820238372093022</v>
      </c>
      <c r="L25" s="26"/>
      <c r="M25" s="32"/>
      <c r="N25" s="28"/>
    </row>
    <row r="26" spans="1:14" x14ac:dyDescent="0.25">
      <c r="A26" s="50">
        <f>+'Caracol Criogénica'!A26</f>
        <v>41079</v>
      </c>
      <c r="B26" s="7">
        <v>94.68310546875</v>
      </c>
      <c r="C26" s="8">
        <v>0.98218166828155518</v>
      </c>
      <c r="D26" s="8">
        <v>0.23317606747150421</v>
      </c>
      <c r="E26" s="8">
        <v>1.215357780456543</v>
      </c>
      <c r="F26" s="8">
        <v>3.6322717666625977</v>
      </c>
      <c r="G26" s="8">
        <v>278.70174130536128</v>
      </c>
      <c r="H26" s="8">
        <v>2.2261771277777775</v>
      </c>
      <c r="I26" s="8">
        <v>38.698629310181957</v>
      </c>
      <c r="J26" s="9">
        <v>50.426106033715087</v>
      </c>
      <c r="K26" s="28">
        <v>0.36167133720930239</v>
      </c>
      <c r="L26" s="26"/>
      <c r="M26" s="32"/>
      <c r="N26" s="28"/>
    </row>
    <row r="27" spans="1:14" x14ac:dyDescent="0.25">
      <c r="A27" s="50">
        <f>+'Caracol Criogénica'!A27</f>
        <v>41080</v>
      </c>
      <c r="B27" s="7">
        <v>94.88848876953125</v>
      </c>
      <c r="C27" s="8">
        <v>1.0298551321029663</v>
      </c>
      <c r="D27" s="8">
        <v>0.24357715249061584</v>
      </c>
      <c r="E27" s="8">
        <v>1.2734322547912598</v>
      </c>
      <c r="F27" s="8">
        <v>3.4668769836425781</v>
      </c>
      <c r="G27" s="8">
        <v>273.78008669014082</v>
      </c>
      <c r="H27" s="8">
        <v>2.219594025000001</v>
      </c>
      <c r="I27" s="8">
        <v>38.552436666378334</v>
      </c>
      <c r="J27" s="9">
        <v>50.305371459313918</v>
      </c>
      <c r="K27" s="28">
        <v>0.37458156976744195</v>
      </c>
      <c r="L27" s="26"/>
      <c r="M27" s="32"/>
      <c r="N27" s="28"/>
    </row>
    <row r="28" spans="1:14" x14ac:dyDescent="0.25">
      <c r="A28" s="50">
        <f>+'Caracol Criogénica'!A28</f>
        <v>41081</v>
      </c>
      <c r="B28" s="7">
        <v>95.010421752929688</v>
      </c>
      <c r="C28" s="8">
        <v>0.98883450031280518</v>
      </c>
      <c r="D28" s="8">
        <v>0.23105834424495697</v>
      </c>
      <c r="E28" s="8">
        <v>1.2198928594589233</v>
      </c>
      <c r="F28" s="8">
        <v>3.3418192863464355</v>
      </c>
      <c r="G28" s="8">
        <v>276.06289710178709</v>
      </c>
      <c r="H28" s="8">
        <v>2.2250551888888892</v>
      </c>
      <c r="I28" s="8">
        <v>38.579018576521761</v>
      </c>
      <c r="J28" s="9">
        <v>50.354268052098618</v>
      </c>
      <c r="K28" s="28">
        <v>0.38319825581395356</v>
      </c>
      <c r="L28" s="26"/>
      <c r="M28" s="32"/>
      <c r="N28" s="28"/>
    </row>
    <row r="29" spans="1:14" x14ac:dyDescent="0.25">
      <c r="A29" s="50">
        <f>+'Caracol Criogénica'!A29</f>
        <v>41082</v>
      </c>
      <c r="B29" s="7">
        <v>95.258758544921875</v>
      </c>
      <c r="C29" s="8">
        <v>0.96897697448730469</v>
      </c>
      <c r="D29" s="8">
        <v>0.23230449855327606</v>
      </c>
      <c r="E29" s="8">
        <v>1.2012814283370972</v>
      </c>
      <c r="F29" s="8">
        <v>3.1383798122406006</v>
      </c>
      <c r="G29" s="8">
        <v>274.81830643974956</v>
      </c>
      <c r="H29" s="8">
        <v>2.2193760722222224</v>
      </c>
      <c r="I29" s="8">
        <v>38.506502190818836</v>
      </c>
      <c r="J29" s="9">
        <v>50.3260824750624</v>
      </c>
      <c r="K29" s="28">
        <v>0.36343924418604645</v>
      </c>
      <c r="L29" s="26"/>
      <c r="M29" s="32"/>
      <c r="N29" s="28"/>
    </row>
    <row r="30" spans="1:14" x14ac:dyDescent="0.25">
      <c r="A30" s="50">
        <f>+'Caracol Criogénica'!A30</f>
        <v>41083</v>
      </c>
      <c r="B30" s="7">
        <v>94.776405334472656</v>
      </c>
      <c r="C30" s="8">
        <v>0.98564904928207397</v>
      </c>
      <c r="D30" s="8">
        <v>0.2318575382232666</v>
      </c>
      <c r="E30" s="8">
        <v>1.2175066471099854</v>
      </c>
      <c r="F30" s="8">
        <v>3.6216022968292236</v>
      </c>
      <c r="G30" s="8">
        <v>271.99490589355088</v>
      </c>
      <c r="H30" s="8">
        <v>2.2412482277777777</v>
      </c>
      <c r="I30" s="8">
        <v>38.623667362113885</v>
      </c>
      <c r="J30" s="9">
        <v>50.382029673591084</v>
      </c>
      <c r="K30" s="28">
        <v>0.39340720930232553</v>
      </c>
      <c r="L30" s="26"/>
      <c r="M30" s="32"/>
      <c r="N30" s="28"/>
    </row>
    <row r="31" spans="1:14" x14ac:dyDescent="0.25">
      <c r="A31" s="50">
        <f>+'Caracol Criogénica'!A31</f>
        <v>41084</v>
      </c>
      <c r="B31" s="7">
        <v>94.358749389648437</v>
      </c>
      <c r="C31" s="8">
        <v>1.0155621767044067</v>
      </c>
      <c r="D31" s="8">
        <v>0.2441333532333374</v>
      </c>
      <c r="E31" s="8">
        <v>1.2596955299377441</v>
      </c>
      <c r="F31" s="8">
        <v>4.0443120002746582</v>
      </c>
      <c r="G31" s="8">
        <v>267.40717630672924</v>
      </c>
      <c r="H31" s="8">
        <v>2.2539683833333335</v>
      </c>
      <c r="I31" s="8">
        <v>38.690942794953258</v>
      </c>
      <c r="J31" s="9">
        <v>50.394691830731951</v>
      </c>
      <c r="K31" s="28">
        <v>0.35687691860465115</v>
      </c>
      <c r="L31" s="26"/>
      <c r="M31" s="32"/>
      <c r="N31" s="28"/>
    </row>
    <row r="32" spans="1:14" x14ac:dyDescent="0.25">
      <c r="A32" s="50">
        <f>+'Caracol Criogénica'!A32</f>
        <v>41085</v>
      </c>
      <c r="B32" s="7">
        <v>94.6695556640625</v>
      </c>
      <c r="C32" s="8">
        <v>1.0122041702270508</v>
      </c>
      <c r="D32" s="8">
        <v>0.24130317568778992</v>
      </c>
      <c r="E32" s="8">
        <v>1.2535073757171631</v>
      </c>
      <c r="F32" s="8">
        <v>3.6481916904449463</v>
      </c>
      <c r="G32" s="8">
        <v>271.91058453379952</v>
      </c>
      <c r="H32" s="8">
        <v>2.2740183583333331</v>
      </c>
      <c r="I32" s="8">
        <v>38.646814709510323</v>
      </c>
      <c r="J32" s="9">
        <v>50.372442156576597</v>
      </c>
      <c r="K32" s="28">
        <v>0.33042808139534885</v>
      </c>
      <c r="L32" s="26"/>
      <c r="M32" s="32"/>
      <c r="N32" s="28"/>
    </row>
    <row r="33" spans="1:14" x14ac:dyDescent="0.25">
      <c r="A33" s="50">
        <f>+'Caracol Criogénica'!A33</f>
        <v>41086</v>
      </c>
      <c r="B33" s="7">
        <v>94.843490600585937</v>
      </c>
      <c r="C33" s="8">
        <v>0.99631714820861816</v>
      </c>
      <c r="D33" s="8">
        <v>0.27091068029403687</v>
      </c>
      <c r="E33" s="8">
        <v>1.2672278881072998</v>
      </c>
      <c r="F33" s="8">
        <v>3.4310986995697021</v>
      </c>
      <c r="G33" s="8">
        <v>269.03174828247256</v>
      </c>
      <c r="H33" s="8">
        <v>2.2862191611111111</v>
      </c>
      <c r="I33" s="8">
        <v>38.600754160255008</v>
      </c>
      <c r="J33" s="9">
        <v>50.34339537280119</v>
      </c>
      <c r="K33" s="28">
        <v>0.37065505813953492</v>
      </c>
      <c r="L33" s="26"/>
      <c r="M33" s="32"/>
      <c r="N33" s="28"/>
    </row>
    <row r="34" spans="1:14" x14ac:dyDescent="0.25">
      <c r="A34" s="50">
        <f>+'Caracol Criogénica'!A34</f>
        <v>41087</v>
      </c>
      <c r="B34" s="7">
        <v>95.026298522949219</v>
      </c>
      <c r="C34" s="8">
        <v>1.0190879106521606</v>
      </c>
      <c r="D34" s="8">
        <v>0.24587126076221466</v>
      </c>
      <c r="E34" s="8">
        <v>1.2649592161178589</v>
      </c>
      <c r="F34" s="8">
        <v>3.4305808544158936</v>
      </c>
      <c r="G34" s="8">
        <v>266.23750181818178</v>
      </c>
      <c r="H34" s="8">
        <v>2.2813403861111108</v>
      </c>
      <c r="I34" s="8">
        <v>38.475182947774442</v>
      </c>
      <c r="J34" s="9">
        <v>50.268043616607976</v>
      </c>
      <c r="K34" s="28">
        <v>0.32980511627906983</v>
      </c>
      <c r="L34" s="26"/>
      <c r="M34" s="32"/>
      <c r="N34" s="28"/>
    </row>
    <row r="35" spans="1:14" x14ac:dyDescent="0.25">
      <c r="A35" s="50">
        <f>+'Caracol Criogénica'!A35</f>
        <v>41088</v>
      </c>
      <c r="B35" s="7">
        <v>95.128837585449219</v>
      </c>
      <c r="C35" s="8">
        <v>1.0354927778244019</v>
      </c>
      <c r="D35" s="8">
        <v>0.25582849979400635</v>
      </c>
      <c r="E35" s="8">
        <v>1.2913212776184082</v>
      </c>
      <c r="F35" s="8">
        <v>3.2935318946838379</v>
      </c>
      <c r="G35" s="8">
        <v>267.931169256651</v>
      </c>
      <c r="H35" s="8">
        <v>2.2739602722222219</v>
      </c>
      <c r="I35" s="8">
        <v>38.431389630905606</v>
      </c>
      <c r="J35" s="9">
        <v>50.226950173774497</v>
      </c>
      <c r="K35" s="28">
        <v>0.35689238372093024</v>
      </c>
      <c r="L35" s="26"/>
      <c r="M35" s="32"/>
      <c r="N35" s="28"/>
    </row>
    <row r="36" spans="1:14" x14ac:dyDescent="0.25">
      <c r="A36" s="50">
        <f>+'Caracol Criogénica'!A36</f>
        <v>41089</v>
      </c>
      <c r="B36" s="7">
        <v>95.092193603515625</v>
      </c>
      <c r="C36" s="8">
        <v>1.0569429397583008</v>
      </c>
      <c r="D36" s="8">
        <v>0.25548309087753296</v>
      </c>
      <c r="E36" s="8">
        <v>1.3124260902404785</v>
      </c>
      <c r="F36" s="8">
        <v>3.1970698833465576</v>
      </c>
      <c r="G36" s="8">
        <v>268.32318772727268</v>
      </c>
      <c r="H36" s="8">
        <v>2.2725809638888887</v>
      </c>
      <c r="I36" s="8">
        <v>38.472020291402337</v>
      </c>
      <c r="J36" s="9">
        <v>50.235045048242988</v>
      </c>
      <c r="K36" s="28">
        <v>0.35322912790697675</v>
      </c>
      <c r="L36" s="26"/>
      <c r="M36" s="32"/>
      <c r="N36" s="28"/>
    </row>
    <row r="37" spans="1:14" x14ac:dyDescent="0.25">
      <c r="A37" s="50">
        <f>+'Caracol Criogénica'!A37</f>
        <v>41090</v>
      </c>
      <c r="B37" s="7">
        <v>95.044792175292969</v>
      </c>
      <c r="C37" s="8">
        <v>1.014776349067688</v>
      </c>
      <c r="D37" s="8">
        <v>0.25438103079795837</v>
      </c>
      <c r="E37" s="8">
        <v>1.2691574096679687</v>
      </c>
      <c r="F37" s="8">
        <v>3.3551278114318848</v>
      </c>
      <c r="G37" s="8">
        <v>267.10063153951484</v>
      </c>
      <c r="H37" s="8">
        <v>2.2725809638888887</v>
      </c>
      <c r="I37" s="8">
        <v>38.48798784033729</v>
      </c>
      <c r="J37" s="9">
        <v>50.274214415449087</v>
      </c>
      <c r="K37" s="28">
        <v>0.32824412790697682</v>
      </c>
      <c r="L37" s="26"/>
      <c r="M37" s="32"/>
      <c r="N37" s="28"/>
    </row>
    <row r="38" spans="1:14" ht="15.75" thickBot="1" x14ac:dyDescent="0.3">
      <c r="A38" s="51"/>
      <c r="B38" s="52"/>
      <c r="C38" s="53"/>
      <c r="D38" s="53"/>
      <c r="E38" s="53"/>
      <c r="F38" s="53"/>
      <c r="G38" s="53"/>
      <c r="H38" s="53"/>
      <c r="I38" s="53"/>
      <c r="J38" s="54"/>
      <c r="K38" s="29"/>
      <c r="L38" s="26"/>
      <c r="M38" s="33"/>
      <c r="N38" s="34"/>
    </row>
    <row r="39" spans="1:14" x14ac:dyDescent="0.25">
      <c r="A39" s="55" t="s">
        <v>18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10"/>
      <c r="M39" s="10"/>
      <c r="N39" s="10"/>
    </row>
    <row r="40" spans="1:14" ht="6.75" customHeight="1" thickBo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4" x14ac:dyDescent="0.25">
      <c r="A41" s="12" t="s">
        <v>19</v>
      </c>
      <c r="B41" s="13">
        <f>+MIN(B8:B38)</f>
        <v>94.358749389648437</v>
      </c>
      <c r="C41" s="13">
        <f t="shared" ref="C41:K41" si="0">+MIN(C8:C38)</f>
        <v>0.96897697448730469</v>
      </c>
      <c r="D41" s="13">
        <f t="shared" si="0"/>
        <v>0.23105834424495697</v>
      </c>
      <c r="E41" s="13">
        <f t="shared" si="0"/>
        <v>1.2012814283370972</v>
      </c>
      <c r="F41" s="13">
        <f t="shared" si="0"/>
        <v>2.6373965740203857</v>
      </c>
      <c r="G41" s="13">
        <f t="shared" si="0"/>
        <v>264.77511281390827</v>
      </c>
      <c r="H41" s="13">
        <f t="shared" si="0"/>
        <v>2.0632970416666669</v>
      </c>
      <c r="I41" s="13">
        <f t="shared" si="0"/>
        <v>38.320085415110618</v>
      </c>
      <c r="J41" s="13">
        <f t="shared" si="0"/>
        <v>50.202399924755795</v>
      </c>
      <c r="K41" s="43">
        <f t="shared" si="0"/>
        <v>0.26318843023255817</v>
      </c>
      <c r="L41" s="14"/>
      <c r="M41" s="35">
        <f t="shared" ref="M41:N41" si="1">+MIN(M8:M38)</f>
        <v>0</v>
      </c>
      <c r="N41" s="36">
        <f t="shared" si="1"/>
        <v>0</v>
      </c>
    </row>
    <row r="42" spans="1:14" x14ac:dyDescent="0.25">
      <c r="A42" s="15" t="s">
        <v>20</v>
      </c>
      <c r="B42" s="16">
        <f>+IF(ISERROR(AVERAGE(B8:B38)),"",AVERAGE(B8:B38))</f>
        <v>95.039237721761069</v>
      </c>
      <c r="C42" s="16">
        <f t="shared" ref="C42:K42" si="2">+IF(ISERROR(AVERAGE(C8:C38)),"",AVERAGE(C8:C38))</f>
        <v>1.0111794829368592</v>
      </c>
      <c r="D42" s="16">
        <f t="shared" si="2"/>
        <v>0.24504090646902721</v>
      </c>
      <c r="E42" s="16">
        <f t="shared" si="2"/>
        <v>1.2562203923861186</v>
      </c>
      <c r="F42" s="16">
        <f t="shared" si="2"/>
        <v>3.344271437327067</v>
      </c>
      <c r="G42" s="16">
        <f t="shared" si="2"/>
        <v>270.88364766765534</v>
      </c>
      <c r="H42" s="16">
        <f t="shared" si="2"/>
        <v>2.2085568388888888</v>
      </c>
      <c r="I42" s="16">
        <f t="shared" si="2"/>
        <v>38.516144288727233</v>
      </c>
      <c r="J42" s="16">
        <f t="shared" si="2"/>
        <v>50.296857812042745</v>
      </c>
      <c r="K42" s="44">
        <f t="shared" si="2"/>
        <v>0.3774334573643412</v>
      </c>
      <c r="L42" s="14"/>
      <c r="M42" s="37" t="str">
        <f t="shared" ref="M42:N42" si="3">+IF(ISERROR(AVERAGE(M8:M38)),"",AVERAGE(M8:M38))</f>
        <v/>
      </c>
      <c r="N42" s="38" t="str">
        <f t="shared" si="3"/>
        <v/>
      </c>
    </row>
    <row r="43" spans="1:14" x14ac:dyDescent="0.25">
      <c r="A43" s="17" t="s">
        <v>21</v>
      </c>
      <c r="B43" s="18">
        <f>+MAX(B8:B38)</f>
        <v>95.775650024414063</v>
      </c>
      <c r="C43" s="18">
        <f t="shared" ref="C43:K43" si="4">+MAX(C8:C38)</f>
        <v>1.1283924579620361</v>
      </c>
      <c r="D43" s="18">
        <f t="shared" si="4"/>
        <v>0.28249049186706543</v>
      </c>
      <c r="E43" s="18">
        <f t="shared" si="4"/>
        <v>1.4108829498291016</v>
      </c>
      <c r="F43" s="18">
        <f t="shared" si="4"/>
        <v>4.0443120002746582</v>
      </c>
      <c r="G43" s="18">
        <f t="shared" si="4"/>
        <v>278.70174130536128</v>
      </c>
      <c r="H43" s="18">
        <f t="shared" si="4"/>
        <v>2.2862191611111111</v>
      </c>
      <c r="I43" s="18">
        <f t="shared" si="4"/>
        <v>38.698629310181957</v>
      </c>
      <c r="J43" s="18">
        <f t="shared" si="4"/>
        <v>50.426106033715087</v>
      </c>
      <c r="K43" s="45">
        <f t="shared" si="4"/>
        <v>0.47709093023255816</v>
      </c>
      <c r="L43" s="14"/>
      <c r="M43" s="39">
        <f t="shared" ref="M43:N43" si="5">+MAX(M8:M38)</f>
        <v>0</v>
      </c>
      <c r="N43" s="40">
        <f t="shared" si="5"/>
        <v>0</v>
      </c>
    </row>
    <row r="44" spans="1:14" ht="15.75" thickBot="1" x14ac:dyDescent="0.3">
      <c r="A44" s="19" t="s">
        <v>22</v>
      </c>
      <c r="B44" s="23">
        <f>IF(ISERROR(STDEV(B8:B38)),"",STDEV(B8:B38))</f>
        <v>0.30844743976438366</v>
      </c>
      <c r="C44" s="23">
        <f t="shared" ref="C44:K44" si="6">IF(ISERROR(STDEV(C8:C38)),"",STDEV(C8:C38))</f>
        <v>3.4205783405504321E-2</v>
      </c>
      <c r="D44" s="23">
        <f t="shared" si="6"/>
        <v>1.1503101027790444E-2</v>
      </c>
      <c r="E44" s="23">
        <f t="shared" si="6"/>
        <v>4.2627400800240932E-2</v>
      </c>
      <c r="F44" s="23">
        <f t="shared" si="6"/>
        <v>0.31371851978033383</v>
      </c>
      <c r="G44" s="23">
        <f t="shared" si="6"/>
        <v>3.4211982245444181</v>
      </c>
      <c r="H44" s="23">
        <f t="shared" si="6"/>
        <v>7.1433780894796337E-2</v>
      </c>
      <c r="I44" s="23">
        <f t="shared" si="6"/>
        <v>8.7398374747453836E-2</v>
      </c>
      <c r="J44" s="23">
        <f t="shared" si="6"/>
        <v>5.4567778519176421E-2</v>
      </c>
      <c r="K44" s="46">
        <f t="shared" si="6"/>
        <v>5.0263109648449246E-2</v>
      </c>
      <c r="L44" s="14"/>
      <c r="M44" s="41" t="str">
        <f t="shared" ref="M44:N44" si="7">IF(ISERROR(STDEV(M8:M38)),"",STDEV(M8:M38))</f>
        <v/>
      </c>
      <c r="N44" s="42" t="str">
        <f t="shared" si="7"/>
        <v/>
      </c>
    </row>
    <row r="45" spans="1:14" ht="8.25" customHeight="1" x14ac:dyDescent="0.25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pans="1:14" x14ac:dyDescent="0.25">
      <c r="A46" s="22" t="s">
        <v>23</v>
      </c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8"/>
    </row>
    <row r="47" spans="1:14" x14ac:dyDescent="0.25">
      <c r="A47" s="20"/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1"/>
    </row>
    <row r="48" spans="1:14" x14ac:dyDescent="0.25">
      <c r="A48" s="20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1"/>
    </row>
    <row r="49" spans="1:14" x14ac:dyDescent="0.25">
      <c r="A49" s="20"/>
      <c r="B49" s="59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1"/>
    </row>
    <row r="50" spans="1:14" x14ac:dyDescent="0.25">
      <c r="A50" s="20"/>
      <c r="B50" s="62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4"/>
    </row>
  </sheetData>
  <protectedRanges>
    <protectedRange sqref="A5:L5 A3:B4 L4" name="Rango1"/>
    <protectedRange sqref="C4:K4" name="Rango1_1"/>
    <protectedRange sqref="C3:L3" name="Rango1_2"/>
  </protectedRanges>
  <mergeCells count="9">
    <mergeCell ref="A1:N1"/>
    <mergeCell ref="C3:N3"/>
    <mergeCell ref="C4:N4"/>
    <mergeCell ref="B46:N50"/>
    <mergeCell ref="A39:K39"/>
    <mergeCell ref="A3:B3"/>
    <mergeCell ref="A4:B4"/>
    <mergeCell ref="A5:B5"/>
    <mergeCell ref="C5:D5"/>
  </mergeCells>
  <dataValidations count="3">
    <dataValidation type="decimal" allowBlank="1" showInputMessage="1" showErrorMessage="1" errorTitle="Error" error="El valor deberá estar entre 0 y 100" sqref="N8 B8:F3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43" bottom="0.47" header="0.31496062992125984" footer="0.31496062992125984"/>
  <pageSetup scale="69" orientation="landscape" horizontalDpi="300" verticalDpi="300" r:id="rId1"/>
  <ignoredErrors>
    <ignoredError sqref="B41:N4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tabSelected="1" view="pageBreakPreview" topLeftCell="A15" zoomScale="60" zoomScaleNormal="100" workbookViewId="0">
      <selection activeCell="N7" sqref="N7"/>
    </sheetView>
  </sheetViews>
  <sheetFormatPr baseColWidth="10" defaultColWidth="11.42578125" defaultRowHeight="15" x14ac:dyDescent="0.25"/>
  <cols>
    <col min="1" max="1" width="11.7109375" bestFit="1" customWidth="1"/>
    <col min="2" max="11" width="11.28515625" customWidth="1"/>
    <col min="12" max="12" width="1.140625" customWidth="1"/>
    <col min="13" max="14" width="11.28515625" customWidth="1"/>
  </cols>
  <sheetData>
    <row r="1" spans="1:14" ht="32.25" customHeight="1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</row>
    <row r="2" spans="1:14" ht="7.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25"/>
    </row>
    <row r="3" spans="1:14" x14ac:dyDescent="0.25">
      <c r="A3" s="68" t="s">
        <v>1</v>
      </c>
      <c r="B3" s="68"/>
      <c r="C3" s="70" t="s">
        <v>27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x14ac:dyDescent="0.25">
      <c r="A4" s="69" t="s">
        <v>2</v>
      </c>
      <c r="B4" s="68"/>
      <c r="C4" s="70" t="s">
        <v>26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x14ac:dyDescent="0.25">
      <c r="A5" s="69" t="s">
        <v>3</v>
      </c>
      <c r="B5" s="69"/>
      <c r="C5" s="70" t="s">
        <v>4</v>
      </c>
      <c r="D5" s="70"/>
      <c r="E5" s="1"/>
      <c r="F5" s="1"/>
      <c r="G5" s="1"/>
      <c r="H5" s="1"/>
      <c r="I5" s="1"/>
      <c r="J5" s="1"/>
      <c r="K5" s="1"/>
      <c r="L5" s="1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49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7" t="s">
        <v>15</v>
      </c>
      <c r="L7" s="4"/>
      <c r="M7" s="30" t="s">
        <v>16</v>
      </c>
      <c r="N7" s="31" t="s">
        <v>17</v>
      </c>
    </row>
    <row r="8" spans="1:14" x14ac:dyDescent="0.25">
      <c r="A8" s="50">
        <f>+'Caracol Reynosa Arguelles'!A8</f>
        <v>41061</v>
      </c>
      <c r="B8" s="5">
        <v>94.043846130371094</v>
      </c>
      <c r="C8" s="6">
        <v>1.0819550752639771</v>
      </c>
      <c r="D8" s="6">
        <v>0.25695046782493591</v>
      </c>
      <c r="E8" s="6">
        <v>1.3389055728912354</v>
      </c>
      <c r="F8" s="6">
        <v>4.4896183013916016</v>
      </c>
      <c r="G8" s="6">
        <v>267.48994729025338</v>
      </c>
      <c r="H8" s="6">
        <v>0</v>
      </c>
      <c r="I8" s="6">
        <v>38.64782669063645</v>
      </c>
      <c r="J8" s="6">
        <v>50.319611212015026</v>
      </c>
      <c r="K8" s="28">
        <v>3.1116011627906976</v>
      </c>
      <c r="L8" s="26"/>
      <c r="M8" s="32"/>
      <c r="N8" s="28"/>
    </row>
    <row r="9" spans="1:14" x14ac:dyDescent="0.25">
      <c r="A9" s="50">
        <f>+'Caracol Reynosa Arguelles'!A9</f>
        <v>41062</v>
      </c>
      <c r="B9" s="7">
        <v>94.301872253417969</v>
      </c>
      <c r="C9" s="8">
        <v>1.0389052629470825</v>
      </c>
      <c r="D9" s="9">
        <v>0.24345831573009491</v>
      </c>
      <c r="E9" s="8">
        <v>1.2823635339736938</v>
      </c>
      <c r="F9" s="8">
        <v>4.2986769676208496</v>
      </c>
      <c r="G9" s="8">
        <v>268.09083498440543</v>
      </c>
      <c r="H9" s="8">
        <v>0</v>
      </c>
      <c r="I9" s="8">
        <v>38.6077097990891</v>
      </c>
      <c r="J9" s="9">
        <v>50.332390875447345</v>
      </c>
      <c r="K9" s="28">
        <v>3.1108341860465125</v>
      </c>
      <c r="L9" s="26"/>
      <c r="M9" s="32"/>
      <c r="N9" s="28"/>
    </row>
    <row r="10" spans="1:14" x14ac:dyDescent="0.25">
      <c r="A10" s="50">
        <f>+'Caracol Reynosa Arguelles'!A10</f>
        <v>41063</v>
      </c>
      <c r="B10" s="7">
        <v>94.250274658203125</v>
      </c>
      <c r="C10" s="8">
        <v>1.0316996574401855</v>
      </c>
      <c r="D10" s="9">
        <v>0.24186843633651733</v>
      </c>
      <c r="E10" s="8">
        <v>1.2735681533813477</v>
      </c>
      <c r="F10" s="8">
        <v>4.3652377128601074</v>
      </c>
      <c r="G10" s="8">
        <v>267.8043064658869</v>
      </c>
      <c r="H10" s="8">
        <v>0</v>
      </c>
      <c r="I10" s="8">
        <v>38.625752252169654</v>
      </c>
      <c r="J10" s="9">
        <v>50.348461307680147</v>
      </c>
      <c r="K10" s="28">
        <v>3.1104159883720932</v>
      </c>
      <c r="L10" s="26"/>
      <c r="M10" s="32"/>
      <c r="N10" s="28"/>
    </row>
    <row r="11" spans="1:14" x14ac:dyDescent="0.25">
      <c r="A11" s="50">
        <f>+'Caracol Reynosa Arguelles'!A11</f>
        <v>41064</v>
      </c>
      <c r="B11" s="7">
        <v>94.276481628417969</v>
      </c>
      <c r="C11" s="8">
        <v>1.0250482559204102</v>
      </c>
      <c r="D11" s="9">
        <v>0.24114994704723358</v>
      </c>
      <c r="E11" s="8">
        <v>1.2661981582641602</v>
      </c>
      <c r="F11" s="8">
        <v>4.3259468078613281</v>
      </c>
      <c r="G11" s="8">
        <v>271.97019831384011</v>
      </c>
      <c r="H11" s="8">
        <v>0</v>
      </c>
      <c r="I11" s="8">
        <v>38.636385105034272</v>
      </c>
      <c r="J11" s="9">
        <v>50.359289259723027</v>
      </c>
      <c r="K11" s="28">
        <v>3.1113766279069783</v>
      </c>
      <c r="L11" s="26"/>
      <c r="M11" s="32"/>
      <c r="N11" s="28"/>
    </row>
    <row r="12" spans="1:14" x14ac:dyDescent="0.25">
      <c r="A12" s="50">
        <f>+'Caracol Reynosa Arguelles'!A12</f>
        <v>41065</v>
      </c>
      <c r="B12" s="7">
        <v>94.161956787109375</v>
      </c>
      <c r="C12" s="8">
        <v>1.032794713973999</v>
      </c>
      <c r="D12" s="9">
        <v>0.24688419699668884</v>
      </c>
      <c r="E12" s="8">
        <v>1.2796789407730103</v>
      </c>
      <c r="F12" s="8">
        <v>4.4356598854064941</v>
      </c>
      <c r="G12" s="8">
        <v>270.57134642339179</v>
      </c>
      <c r="H12" s="8">
        <v>0</v>
      </c>
      <c r="I12" s="8">
        <v>38.65331478759034</v>
      </c>
      <c r="J12" s="9">
        <v>50.361152296538634</v>
      </c>
      <c r="K12" s="28">
        <v>3.1117455813953487</v>
      </c>
      <c r="L12" s="26"/>
      <c r="M12" s="32"/>
      <c r="N12" s="28"/>
    </row>
    <row r="13" spans="1:14" x14ac:dyDescent="0.25">
      <c r="A13" s="50">
        <f>+'Caracol Reynosa Arguelles'!A13</f>
        <v>41066</v>
      </c>
      <c r="B13" s="7">
        <v>94.289802551269531</v>
      </c>
      <c r="C13" s="8">
        <v>1.024284839630127</v>
      </c>
      <c r="D13" s="9">
        <v>0.23964977264404297</v>
      </c>
      <c r="E13" s="8">
        <v>1.2639346122741699</v>
      </c>
      <c r="F13" s="8">
        <v>4.2632331848144531</v>
      </c>
      <c r="G13" s="8">
        <v>270.01156210526312</v>
      </c>
      <c r="H13" s="8">
        <v>0</v>
      </c>
      <c r="I13" s="8">
        <v>38.649239163330812</v>
      </c>
      <c r="J13" s="9">
        <v>50.367649008981516</v>
      </c>
      <c r="K13" s="28">
        <v>3.1117632558139539</v>
      </c>
      <c r="L13" s="26"/>
      <c r="M13" s="32"/>
      <c r="N13" s="28"/>
    </row>
    <row r="14" spans="1:14" x14ac:dyDescent="0.25">
      <c r="A14" s="50">
        <f>+'Caracol Reynosa Arguelles'!A14</f>
        <v>41067</v>
      </c>
      <c r="B14" s="7">
        <v>94.412185668945313</v>
      </c>
      <c r="C14" s="8">
        <v>1.0226153135299683</v>
      </c>
      <c r="D14" s="8">
        <v>0.24535557627677917</v>
      </c>
      <c r="E14" s="8">
        <v>1.2679709196090698</v>
      </c>
      <c r="F14" s="8">
        <v>4.168971061706543</v>
      </c>
      <c r="G14" s="8">
        <v>265.71975261598436</v>
      </c>
      <c r="H14" s="8">
        <v>0</v>
      </c>
      <c r="I14" s="8">
        <v>38.594471988780356</v>
      </c>
      <c r="J14" s="9">
        <v>50.335059227375808</v>
      </c>
      <c r="K14" s="28">
        <v>3.1123002325581393</v>
      </c>
      <c r="L14" s="26"/>
      <c r="M14" s="32"/>
      <c r="N14" s="28"/>
    </row>
    <row r="15" spans="1:14" x14ac:dyDescent="0.25">
      <c r="A15" s="50">
        <f>+'Caracol Reynosa Arguelles'!A15</f>
        <v>41068</v>
      </c>
      <c r="B15" s="7">
        <v>94.214263916015625</v>
      </c>
      <c r="C15" s="8">
        <v>1.0284605026245117</v>
      </c>
      <c r="D15" s="8">
        <v>0.24376131594181061</v>
      </c>
      <c r="E15" s="8">
        <v>1.2722218036651611</v>
      </c>
      <c r="F15" s="8">
        <v>4.3342432975769043</v>
      </c>
      <c r="G15" s="8">
        <v>267.71671898050681</v>
      </c>
      <c r="H15" s="8">
        <v>0</v>
      </c>
      <c r="I15" s="8">
        <v>38.662321695195189</v>
      </c>
      <c r="J15" s="9">
        <v>50.370451259952524</v>
      </c>
      <c r="K15" s="28">
        <v>3.1129895348837211</v>
      </c>
      <c r="L15" s="26"/>
      <c r="M15" s="32"/>
      <c r="N15" s="28"/>
    </row>
    <row r="16" spans="1:14" x14ac:dyDescent="0.25">
      <c r="A16" s="50">
        <f>+'Caracol Reynosa Arguelles'!A16</f>
        <v>41069</v>
      </c>
      <c r="B16" s="7">
        <v>94.314826965332031</v>
      </c>
      <c r="C16" s="8">
        <v>1.0179159641265869</v>
      </c>
      <c r="D16" s="8">
        <v>0.24943271279335022</v>
      </c>
      <c r="E16" s="8">
        <v>1.2673486471176147</v>
      </c>
      <c r="F16" s="8">
        <v>4.2384548187255859</v>
      </c>
      <c r="G16" s="8">
        <v>266.56974401423003</v>
      </c>
      <c r="H16" s="8">
        <v>0</v>
      </c>
      <c r="I16" s="8">
        <v>38.637120548267418</v>
      </c>
      <c r="J16" s="9">
        <v>50.360701716838882</v>
      </c>
      <c r="K16" s="28">
        <v>3.1127704651162795</v>
      </c>
      <c r="L16" s="26"/>
      <c r="M16" s="32"/>
      <c r="N16" s="28"/>
    </row>
    <row r="17" spans="1:14" x14ac:dyDescent="0.25">
      <c r="A17" s="50">
        <f>+'Caracol Reynosa Arguelles'!A17</f>
        <v>41070</v>
      </c>
      <c r="B17" s="7">
        <v>94.058906555175781</v>
      </c>
      <c r="C17" s="8">
        <v>1.0232357978820801</v>
      </c>
      <c r="D17" s="8">
        <v>0.24912147223949432</v>
      </c>
      <c r="E17" s="8">
        <v>1.2723572254180908</v>
      </c>
      <c r="F17" s="8">
        <v>4.4401350021362305</v>
      </c>
      <c r="G17" s="8">
        <v>273.56968834307992</v>
      </c>
      <c r="H17" s="8">
        <v>0</v>
      </c>
      <c r="I17" s="8">
        <v>38.736377826025027</v>
      </c>
      <c r="J17" s="9">
        <v>50.413639913561425</v>
      </c>
      <c r="K17" s="28">
        <v>3.1121915697674414</v>
      </c>
      <c r="L17" s="26"/>
      <c r="M17" s="32"/>
      <c r="N17" s="28"/>
    </row>
    <row r="18" spans="1:14" x14ac:dyDescent="0.25">
      <c r="A18" s="50">
        <f>+'Caracol Reynosa Arguelles'!A18</f>
        <v>41071</v>
      </c>
      <c r="B18" s="7">
        <v>94.053627014160156</v>
      </c>
      <c r="C18" s="8">
        <v>1.082111120223999</v>
      </c>
      <c r="D18" s="8">
        <v>0.26030537486076355</v>
      </c>
      <c r="E18" s="8">
        <v>1.342416524887085</v>
      </c>
      <c r="F18" s="8">
        <v>4.3761506080627441</v>
      </c>
      <c r="G18" s="8">
        <v>269.03196061793369</v>
      </c>
      <c r="H18" s="8">
        <v>0</v>
      </c>
      <c r="I18" s="8">
        <v>38.685020327668845</v>
      </c>
      <c r="J18" s="9">
        <v>50.338746021752243</v>
      </c>
      <c r="K18" s="28">
        <v>3.1109647093023263</v>
      </c>
      <c r="L18" s="26"/>
      <c r="M18" s="32"/>
      <c r="N18" s="28"/>
    </row>
    <row r="19" spans="1:14" x14ac:dyDescent="0.25">
      <c r="A19" s="50">
        <f>+'Caracol Reynosa Arguelles'!A19</f>
        <v>41072</v>
      </c>
      <c r="B19" s="7">
        <v>94.124542236328125</v>
      </c>
      <c r="C19" s="8">
        <v>1.0438311100006104</v>
      </c>
      <c r="D19" s="8">
        <v>0.25394397974014282</v>
      </c>
      <c r="E19" s="8">
        <v>1.2977750301361084</v>
      </c>
      <c r="F19" s="8">
        <v>4.3866682052612305</v>
      </c>
      <c r="G19" s="8">
        <v>270.75261252046784</v>
      </c>
      <c r="H19" s="8">
        <v>0</v>
      </c>
      <c r="I19" s="8">
        <v>38.679387364216062</v>
      </c>
      <c r="J19" s="9">
        <v>50.364922283901656</v>
      </c>
      <c r="K19" s="28">
        <v>3.1110757558139541</v>
      </c>
      <c r="L19" s="26"/>
      <c r="M19" s="32"/>
      <c r="N19" s="28"/>
    </row>
    <row r="20" spans="1:14" x14ac:dyDescent="0.25">
      <c r="A20" s="50">
        <f>+'Caracol Reynosa Arguelles'!A20</f>
        <v>41073</v>
      </c>
      <c r="B20" s="7">
        <v>94.248527526855469</v>
      </c>
      <c r="C20" s="8">
        <v>1.0286651849746704</v>
      </c>
      <c r="D20" s="8">
        <v>0.24124622344970703</v>
      </c>
      <c r="E20" s="8">
        <v>1.2699114084243774</v>
      </c>
      <c r="F20" s="8">
        <v>4.3480739593505859</v>
      </c>
      <c r="G20" s="8">
        <v>271.56386286354774</v>
      </c>
      <c r="H20" s="8">
        <v>0</v>
      </c>
      <c r="I20" s="8">
        <v>38.639904153300897</v>
      </c>
      <c r="J20" s="9">
        <v>50.358771775626977</v>
      </c>
      <c r="K20" s="28">
        <v>3.1107497674418609</v>
      </c>
      <c r="L20" s="26"/>
      <c r="M20" s="32"/>
      <c r="N20" s="28"/>
    </row>
    <row r="21" spans="1:14" x14ac:dyDescent="0.25">
      <c r="A21" s="50">
        <f>+'Caracol Reynosa Arguelles'!A21</f>
        <v>41074</v>
      </c>
      <c r="B21" s="7">
        <v>94.213668823242188</v>
      </c>
      <c r="C21" s="8">
        <v>1.0272575616836548</v>
      </c>
      <c r="D21" s="8">
        <v>0.24670141935348511</v>
      </c>
      <c r="E21" s="8">
        <v>1.2739589214324951</v>
      </c>
      <c r="F21" s="8">
        <v>4.352755069732666</v>
      </c>
      <c r="G21" s="8">
        <v>271.64768937426896</v>
      </c>
      <c r="H21" s="8">
        <v>0</v>
      </c>
      <c r="I21" s="8">
        <v>38.658894291282856</v>
      </c>
      <c r="J21" s="9">
        <v>50.36801664342385</v>
      </c>
      <c r="K21" s="28">
        <v>3.1096993604651169</v>
      </c>
      <c r="L21" s="26"/>
      <c r="M21" s="32"/>
      <c r="N21" s="28"/>
    </row>
    <row r="22" spans="1:14" x14ac:dyDescent="0.25">
      <c r="A22" s="50">
        <f>+'Caracol Reynosa Arguelles'!A22</f>
        <v>41075</v>
      </c>
      <c r="B22" s="7">
        <v>94.239585876464844</v>
      </c>
      <c r="C22" s="8">
        <v>1.0299227237701416</v>
      </c>
      <c r="D22" s="8">
        <v>0.24544088542461395</v>
      </c>
      <c r="E22" s="8">
        <v>1.275363564491272</v>
      </c>
      <c r="F22" s="8">
        <v>4.3153591156005859</v>
      </c>
      <c r="G22" s="8">
        <v>270.94665561403508</v>
      </c>
      <c r="H22" s="8">
        <v>0</v>
      </c>
      <c r="I22" s="8">
        <v>38.653151553607586</v>
      </c>
      <c r="J22" s="9">
        <v>50.363423888430056</v>
      </c>
      <c r="K22" s="28">
        <v>3.1097424999999994</v>
      </c>
      <c r="L22" s="26"/>
      <c r="M22" s="32"/>
      <c r="N22" s="28"/>
    </row>
    <row r="23" spans="1:14" x14ac:dyDescent="0.25">
      <c r="A23" s="50">
        <f>+'Caracol Reynosa Arguelles'!A23</f>
        <v>41076</v>
      </c>
      <c r="B23" s="7">
        <v>94.262565612792969</v>
      </c>
      <c r="C23" s="8">
        <v>1.023228645324707</v>
      </c>
      <c r="D23" s="8">
        <v>0.24644073843955994</v>
      </c>
      <c r="E23" s="8">
        <v>1.2696694135665894</v>
      </c>
      <c r="F23" s="8">
        <v>4.2952513694763184</v>
      </c>
      <c r="G23" s="8">
        <v>268.39872754580892</v>
      </c>
      <c r="H23" s="8">
        <v>0</v>
      </c>
      <c r="I23" s="8">
        <v>38.650147881607886</v>
      </c>
      <c r="J23" s="9">
        <v>50.365863492291666</v>
      </c>
      <c r="K23" s="28">
        <v>3.110276220930233</v>
      </c>
      <c r="L23" s="26"/>
      <c r="M23" s="32"/>
      <c r="N23" s="28"/>
    </row>
    <row r="24" spans="1:14" x14ac:dyDescent="0.25">
      <c r="A24" s="50">
        <f>+'Caracol Reynosa Arguelles'!A24</f>
        <v>41077</v>
      </c>
      <c r="B24" s="7">
        <v>94.264595031738281</v>
      </c>
      <c r="C24" s="8">
        <v>1.0376753807067871</v>
      </c>
      <c r="D24" s="8">
        <v>0.24875478446483612</v>
      </c>
      <c r="E24" s="8">
        <v>1.2864301204681396</v>
      </c>
      <c r="F24" s="8">
        <v>4.3246645927429199</v>
      </c>
      <c r="G24" s="8">
        <v>267.82542214814811</v>
      </c>
      <c r="H24" s="8">
        <v>0</v>
      </c>
      <c r="I24" s="8">
        <v>38.617096214210484</v>
      </c>
      <c r="J24" s="9">
        <v>50.33620199770899</v>
      </c>
      <c r="K24" s="28">
        <v>3.1106410465116276</v>
      </c>
      <c r="L24" s="26"/>
      <c r="M24" s="32"/>
      <c r="N24" s="28"/>
    </row>
    <row r="25" spans="1:14" x14ac:dyDescent="0.25">
      <c r="A25" s="50">
        <f>+'Caracol Reynosa Arguelles'!A25</f>
        <v>41078</v>
      </c>
      <c r="B25" s="7">
        <v>94.262977600097656</v>
      </c>
      <c r="C25" s="8">
        <v>1.042605996131897</v>
      </c>
      <c r="D25" s="8">
        <v>0.24737106263637543</v>
      </c>
      <c r="E25" s="8">
        <v>1.2899770736694336</v>
      </c>
      <c r="F25" s="8">
        <v>4.293057918548584</v>
      </c>
      <c r="G25" s="8">
        <v>268.28843154970758</v>
      </c>
      <c r="H25" s="8">
        <v>0</v>
      </c>
      <c r="I25" s="8">
        <v>38.627935764560796</v>
      </c>
      <c r="J25" s="9">
        <v>50.339468589692984</v>
      </c>
      <c r="K25" s="28">
        <v>3.1109538953488376</v>
      </c>
      <c r="L25" s="26"/>
      <c r="M25" s="32"/>
      <c r="N25" s="28"/>
    </row>
    <row r="26" spans="1:14" x14ac:dyDescent="0.25">
      <c r="A26" s="50">
        <f>+'Caracol Reynosa Arguelles'!A26</f>
        <v>41079</v>
      </c>
      <c r="B26" s="7">
        <v>93.931243896484375</v>
      </c>
      <c r="C26" s="8">
        <v>1.0104416608810425</v>
      </c>
      <c r="D26" s="8">
        <v>0.23905438184738159</v>
      </c>
      <c r="E26" s="8">
        <v>1.2494959831237793</v>
      </c>
      <c r="F26" s="8">
        <v>4.578153133392334</v>
      </c>
      <c r="G26" s="8">
        <v>275.62433826510721</v>
      </c>
      <c r="H26" s="8">
        <v>0</v>
      </c>
      <c r="I26" s="8">
        <v>38.79264312341185</v>
      </c>
      <c r="J26" s="9">
        <v>50.459136219634196</v>
      </c>
      <c r="K26" s="28">
        <v>3.1099575581395351</v>
      </c>
      <c r="L26" s="26"/>
      <c r="M26" s="32"/>
      <c r="N26" s="28"/>
    </row>
    <row r="27" spans="1:14" x14ac:dyDescent="0.25">
      <c r="A27" s="50">
        <f>+'Caracol Reynosa Arguelles'!A27</f>
        <v>41080</v>
      </c>
      <c r="B27" s="7">
        <v>94.090301513671875</v>
      </c>
      <c r="C27" s="8">
        <v>1.0564092397689819</v>
      </c>
      <c r="D27" s="8">
        <v>0.24567459523677826</v>
      </c>
      <c r="E27" s="8">
        <v>1.3020838499069214</v>
      </c>
      <c r="F27" s="8">
        <v>4.4411125183105469</v>
      </c>
      <c r="G27" s="8">
        <v>269.39191020857697</v>
      </c>
      <c r="H27" s="8">
        <v>0</v>
      </c>
      <c r="I27" s="8">
        <v>38.674029942723074</v>
      </c>
      <c r="J27" s="9">
        <v>50.357096450644256</v>
      </c>
      <c r="K27" s="28">
        <v>3.111942790697674</v>
      </c>
      <c r="L27" s="26"/>
      <c r="M27" s="32"/>
      <c r="N27" s="28"/>
    </row>
    <row r="28" spans="1:14" x14ac:dyDescent="0.25">
      <c r="A28" s="50">
        <f>+'Caracol Reynosa Arguelles'!A28</f>
        <v>41081</v>
      </c>
      <c r="B28" s="7">
        <v>94.10430908203125</v>
      </c>
      <c r="C28" s="8">
        <v>1.0334709882736206</v>
      </c>
      <c r="D28" s="8">
        <v>0.2412390261888504</v>
      </c>
      <c r="E28" s="8">
        <v>1.2747100591659546</v>
      </c>
      <c r="F28" s="8">
        <v>4.4332904815673828</v>
      </c>
      <c r="G28" s="8">
        <v>269.27611495516567</v>
      </c>
      <c r="H28" s="8">
        <v>0</v>
      </c>
      <c r="I28" s="8">
        <v>38.696960272880055</v>
      </c>
      <c r="J28" s="9">
        <v>50.387911127660871</v>
      </c>
      <c r="K28" s="28">
        <v>3.5842570930232567</v>
      </c>
      <c r="L28" s="26"/>
      <c r="M28" s="32"/>
      <c r="N28" s="28"/>
    </row>
    <row r="29" spans="1:14" x14ac:dyDescent="0.25">
      <c r="A29" s="50">
        <f>+'Caracol Reynosa Arguelles'!A29</f>
        <v>41082</v>
      </c>
      <c r="B29" s="7">
        <v>94.243896484375</v>
      </c>
      <c r="C29" s="8">
        <v>1.0232663154602051</v>
      </c>
      <c r="D29" s="8">
        <v>0.24518276751041412</v>
      </c>
      <c r="E29" s="8">
        <v>1.268449068069458</v>
      </c>
      <c r="F29" s="8">
        <v>4.3143491744995117</v>
      </c>
      <c r="G29" s="8">
        <v>270.17873870760235</v>
      </c>
      <c r="H29" s="8">
        <v>0</v>
      </c>
      <c r="I29" s="8">
        <v>38.654501957146046</v>
      </c>
      <c r="J29" s="9">
        <v>50.368924647883162</v>
      </c>
      <c r="K29" s="28">
        <v>3.1119950581395348</v>
      </c>
      <c r="L29" s="26"/>
      <c r="M29" s="32"/>
      <c r="N29" s="28"/>
    </row>
    <row r="30" spans="1:14" x14ac:dyDescent="0.25">
      <c r="A30" s="50">
        <f>+'Caracol Reynosa Arguelles'!A30</f>
        <v>41083</v>
      </c>
      <c r="B30" s="7">
        <v>94.098190307617187</v>
      </c>
      <c r="C30" s="8">
        <v>1.026103138923645</v>
      </c>
      <c r="D30" s="8">
        <v>0.24089938402175903</v>
      </c>
      <c r="E30" s="8">
        <v>1.2670025825500488</v>
      </c>
      <c r="F30" s="8">
        <v>4.4349575042724609</v>
      </c>
      <c r="G30" s="8">
        <v>268.35408852241716</v>
      </c>
      <c r="H30" s="8">
        <v>0</v>
      </c>
      <c r="I30" s="8">
        <v>38.705504912010205</v>
      </c>
      <c r="J30" s="9">
        <v>50.398013507529498</v>
      </c>
      <c r="K30" s="28">
        <v>3.1117181395348847</v>
      </c>
      <c r="L30" s="26"/>
      <c r="M30" s="32"/>
      <c r="N30" s="28"/>
    </row>
    <row r="31" spans="1:14" x14ac:dyDescent="0.25">
      <c r="A31" s="50">
        <f>+'Caracol Reynosa Arguelles'!A31</f>
        <v>41084</v>
      </c>
      <c r="B31" s="7">
        <v>94.003135681152344</v>
      </c>
      <c r="C31" s="8">
        <v>1.0300639867782593</v>
      </c>
      <c r="D31" s="8">
        <v>0.24733187258243561</v>
      </c>
      <c r="E31" s="8">
        <v>1.2773958444595337</v>
      </c>
      <c r="F31" s="8">
        <v>4.5287866592407227</v>
      </c>
      <c r="G31" s="8">
        <v>265.80727345419103</v>
      </c>
      <c r="H31" s="8">
        <v>0</v>
      </c>
      <c r="I31" s="8">
        <v>38.719906337598452</v>
      </c>
      <c r="J31" s="9">
        <v>50.400706325946018</v>
      </c>
      <c r="K31" s="28">
        <v>3.1118459302325578</v>
      </c>
      <c r="L31" s="26"/>
      <c r="M31" s="32"/>
      <c r="N31" s="28"/>
    </row>
    <row r="32" spans="1:14" x14ac:dyDescent="0.25">
      <c r="A32" s="50">
        <f>+'Caracol Reynosa Arguelles'!A32</f>
        <v>41085</v>
      </c>
      <c r="B32" s="7">
        <v>94.098045349121094</v>
      </c>
      <c r="C32" s="8">
        <v>1.0371023416519165</v>
      </c>
      <c r="D32" s="8">
        <v>0.24652540683746338</v>
      </c>
      <c r="E32" s="8">
        <v>1.2836277484893799</v>
      </c>
      <c r="F32" s="8">
        <v>4.4117650985717773</v>
      </c>
      <c r="G32" s="8">
        <v>268.14292129629627</v>
      </c>
      <c r="H32" s="8">
        <v>0</v>
      </c>
      <c r="I32" s="8">
        <v>38.696609999544314</v>
      </c>
      <c r="J32" s="9">
        <v>50.382770902850716</v>
      </c>
      <c r="K32" s="28">
        <v>3.1114998837209304</v>
      </c>
      <c r="L32" s="26"/>
      <c r="M32" s="32"/>
      <c r="N32" s="28"/>
    </row>
    <row r="33" spans="1:14" x14ac:dyDescent="0.25">
      <c r="A33" s="50">
        <f>+'Caracol Reynosa Arguelles'!A33</f>
        <v>41086</v>
      </c>
      <c r="B33" s="7">
        <v>94.058891296386719</v>
      </c>
      <c r="C33" s="8">
        <v>1.0361653566360474</v>
      </c>
      <c r="D33" s="8">
        <v>0.26131770014762878</v>
      </c>
      <c r="E33" s="8">
        <v>1.2974830865859985</v>
      </c>
      <c r="F33" s="8">
        <v>4.417971134185791</v>
      </c>
      <c r="G33" s="8">
        <v>267.38757284600388</v>
      </c>
      <c r="H33" s="8">
        <v>0</v>
      </c>
      <c r="I33" s="8">
        <v>38.714091757864729</v>
      </c>
      <c r="J33" s="9">
        <v>50.386535596794765</v>
      </c>
      <c r="K33" s="28">
        <v>3.1117341279069768</v>
      </c>
      <c r="L33" s="26"/>
      <c r="M33" s="32"/>
      <c r="N33" s="28"/>
    </row>
    <row r="34" spans="1:14" x14ac:dyDescent="0.25">
      <c r="A34" s="50">
        <f>+'Caracol Reynosa Arguelles'!A34</f>
        <v>41087</v>
      </c>
      <c r="B34" s="7">
        <v>94.265846252441406</v>
      </c>
      <c r="C34" s="8">
        <v>1.0513995885848999</v>
      </c>
      <c r="D34" s="8">
        <v>0.2452908456325531</v>
      </c>
      <c r="E34" s="8">
        <v>1.2966904640197754</v>
      </c>
      <c r="F34" s="8">
        <v>4.2912211418151855</v>
      </c>
      <c r="G34" s="8">
        <v>265.45729714035087</v>
      </c>
      <c r="H34" s="8">
        <v>0</v>
      </c>
      <c r="I34" s="8">
        <v>38.616959826318826</v>
      </c>
      <c r="J34" s="9">
        <v>50.328137630441269</v>
      </c>
      <c r="K34" s="28">
        <v>3.1107803488372099</v>
      </c>
      <c r="L34" s="26"/>
      <c r="M34" s="32"/>
      <c r="N34" s="28"/>
    </row>
    <row r="35" spans="1:14" x14ac:dyDescent="0.25">
      <c r="A35" s="50">
        <f>+'Caracol Reynosa Arguelles'!A35</f>
        <v>41088</v>
      </c>
      <c r="B35" s="7">
        <v>94.289192199707031</v>
      </c>
      <c r="C35" s="8">
        <v>1.0553135871887207</v>
      </c>
      <c r="D35" s="8">
        <v>0.24706147611141205</v>
      </c>
      <c r="E35" s="8">
        <v>1.3023750782012939</v>
      </c>
      <c r="F35" s="8">
        <v>4.2740650177001953</v>
      </c>
      <c r="G35" s="8">
        <v>265.94233986744638</v>
      </c>
      <c r="H35" s="8">
        <v>0</v>
      </c>
      <c r="I35" s="8">
        <v>38.600484899679259</v>
      </c>
      <c r="J35" s="9">
        <v>50.315247737673459</v>
      </c>
      <c r="K35" s="28">
        <v>3.1107633720930239</v>
      </c>
      <c r="L35" s="26"/>
      <c r="M35" s="32"/>
      <c r="N35" s="28"/>
    </row>
    <row r="36" spans="1:14" x14ac:dyDescent="0.25">
      <c r="A36" s="50">
        <f>+'Caracol Reynosa Arguelles'!A36</f>
        <v>41089</v>
      </c>
      <c r="B36" s="7">
        <v>94.233917236328125</v>
      </c>
      <c r="C36" s="8">
        <v>1.0692797899246216</v>
      </c>
      <c r="D36" s="8">
        <v>0.24917569756507874</v>
      </c>
      <c r="E36" s="8">
        <v>1.3184554576873779</v>
      </c>
      <c r="F36" s="8">
        <v>4.2626018524169922</v>
      </c>
      <c r="G36" s="8">
        <v>265.99345062768032</v>
      </c>
      <c r="H36" s="8">
        <v>0</v>
      </c>
      <c r="I36" s="8">
        <v>38.625135744388707</v>
      </c>
      <c r="J36" s="9">
        <v>50.318568111528094</v>
      </c>
      <c r="K36" s="28">
        <v>3.1106134302325579</v>
      </c>
      <c r="L36" s="26"/>
      <c r="M36" s="32"/>
      <c r="N36" s="28"/>
    </row>
    <row r="37" spans="1:14" x14ac:dyDescent="0.25">
      <c r="A37" s="50">
        <f>+'Caracol Reynosa Arguelles'!A37</f>
        <v>41090</v>
      </c>
      <c r="B37" s="7">
        <v>94.267242431640625</v>
      </c>
      <c r="C37" s="8">
        <v>1.0493439435958862</v>
      </c>
      <c r="D37" s="8">
        <v>0.25293070077896118</v>
      </c>
      <c r="E37" s="8">
        <v>1.3022747039794922</v>
      </c>
      <c r="F37" s="8">
        <v>4.2652311325073242</v>
      </c>
      <c r="G37" s="8">
        <v>267.63906363586744</v>
      </c>
      <c r="H37" s="8">
        <v>0</v>
      </c>
      <c r="I37" s="8">
        <v>38.62094068304004</v>
      </c>
      <c r="J37" s="9">
        <v>50.328266504881455</v>
      </c>
      <c r="K37" s="28">
        <v>3.1098885465116286</v>
      </c>
      <c r="L37" s="26"/>
      <c r="M37" s="32"/>
      <c r="N37" s="28"/>
    </row>
    <row r="38" spans="1:14" ht="15.75" thickBot="1" x14ac:dyDescent="0.3">
      <c r="A38" s="51"/>
      <c r="B38" s="52"/>
      <c r="C38" s="53"/>
      <c r="D38" s="53"/>
      <c r="E38" s="53"/>
      <c r="F38" s="53"/>
      <c r="G38" s="53"/>
      <c r="H38" s="53"/>
      <c r="I38" s="53"/>
      <c r="J38" s="54"/>
      <c r="K38" s="29"/>
      <c r="L38" s="26"/>
      <c r="M38" s="33"/>
      <c r="N38" s="34"/>
    </row>
    <row r="39" spans="1:14" x14ac:dyDescent="0.25">
      <c r="A39" s="55" t="s">
        <v>18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10"/>
      <c r="M39" s="10"/>
      <c r="N39" s="10"/>
    </row>
    <row r="40" spans="1:14" ht="6.75" customHeight="1" thickBo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4" x14ac:dyDescent="0.25">
      <c r="A41" s="12" t="s">
        <v>19</v>
      </c>
      <c r="B41" s="13">
        <f>+MIN(B8:B38)</f>
        <v>93.931243896484375</v>
      </c>
      <c r="C41" s="13">
        <f t="shared" ref="C41:K41" si="0">+MIN(C8:C38)</f>
        <v>1.0104416608810425</v>
      </c>
      <c r="D41" s="13">
        <f t="shared" si="0"/>
        <v>0.23905438184738159</v>
      </c>
      <c r="E41" s="13">
        <f t="shared" si="0"/>
        <v>1.2494959831237793</v>
      </c>
      <c r="F41" s="13">
        <f t="shared" si="0"/>
        <v>4.168971061706543</v>
      </c>
      <c r="G41" s="13">
        <f t="shared" si="0"/>
        <v>265.45729714035087</v>
      </c>
      <c r="H41" s="13">
        <f t="shared" si="0"/>
        <v>0</v>
      </c>
      <c r="I41" s="13">
        <f t="shared" si="0"/>
        <v>38.594471988780356</v>
      </c>
      <c r="J41" s="13">
        <f t="shared" si="0"/>
        <v>50.315247737673459</v>
      </c>
      <c r="K41" s="43">
        <f t="shared" si="0"/>
        <v>3.1096993604651169</v>
      </c>
      <c r="L41" s="14"/>
      <c r="M41" s="35">
        <f t="shared" ref="M41:N41" si="1">+MIN(M8:M38)</f>
        <v>0</v>
      </c>
      <c r="N41" s="36">
        <f t="shared" si="1"/>
        <v>0</v>
      </c>
    </row>
    <row r="42" spans="1:14" x14ac:dyDescent="0.25">
      <c r="A42" s="15" t="s">
        <v>20</v>
      </c>
      <c r="B42" s="16">
        <f>+IF(ISERROR(AVERAGE(B8:B38)),"",AVERAGE(B8:B38))</f>
        <v>94.189290618896479</v>
      </c>
      <c r="C42" s="16">
        <f t="shared" ref="C42:K42" si="2">+IF(ISERROR(AVERAGE(C8:C38)),"",AVERAGE(C8:C38))</f>
        <v>1.0373524347941081</v>
      </c>
      <c r="D42" s="16">
        <f t="shared" si="2"/>
        <v>0.24698401788870494</v>
      </c>
      <c r="E42" s="16">
        <f t="shared" si="2"/>
        <v>1.2843364516894022</v>
      </c>
      <c r="F42" s="16">
        <f t="shared" si="2"/>
        <v>4.3568554242451984</v>
      </c>
      <c r="G42" s="16">
        <f t="shared" si="2"/>
        <v>268.90548570991552</v>
      </c>
      <c r="H42" s="16">
        <f t="shared" si="2"/>
        <v>0</v>
      </c>
      <c r="I42" s="16">
        <f t="shared" si="2"/>
        <v>38.659327562105986</v>
      </c>
      <c r="J42" s="16">
        <f t="shared" si="2"/>
        <v>50.361171184480341</v>
      </c>
      <c r="K42" s="44">
        <f t="shared" si="2"/>
        <v>3.1269696046511632</v>
      </c>
      <c r="L42" s="14"/>
      <c r="M42" s="37" t="str">
        <f t="shared" ref="M42:N42" si="3">+IF(ISERROR(AVERAGE(M8:M38)),"",AVERAGE(M8:M38))</f>
        <v/>
      </c>
      <c r="N42" s="38" t="str">
        <f t="shared" si="3"/>
        <v/>
      </c>
    </row>
    <row r="43" spans="1:14" x14ac:dyDescent="0.25">
      <c r="A43" s="17" t="s">
        <v>21</v>
      </c>
      <c r="B43" s="18">
        <f>+MAX(B8:B38)</f>
        <v>94.412185668945313</v>
      </c>
      <c r="C43" s="18">
        <f t="shared" ref="C43:K43" si="4">+MAX(C8:C38)</f>
        <v>1.082111120223999</v>
      </c>
      <c r="D43" s="18">
        <f t="shared" si="4"/>
        <v>0.26131770014762878</v>
      </c>
      <c r="E43" s="18">
        <f t="shared" si="4"/>
        <v>1.342416524887085</v>
      </c>
      <c r="F43" s="18">
        <f t="shared" si="4"/>
        <v>4.578153133392334</v>
      </c>
      <c r="G43" s="18">
        <f t="shared" si="4"/>
        <v>275.62433826510721</v>
      </c>
      <c r="H43" s="18">
        <f t="shared" si="4"/>
        <v>0</v>
      </c>
      <c r="I43" s="18">
        <f t="shared" si="4"/>
        <v>38.79264312341185</v>
      </c>
      <c r="J43" s="18">
        <f t="shared" si="4"/>
        <v>50.459136219634196</v>
      </c>
      <c r="K43" s="45">
        <f t="shared" si="4"/>
        <v>3.5842570930232567</v>
      </c>
      <c r="L43" s="14"/>
      <c r="M43" s="39">
        <f t="shared" ref="M43:N43" si="5">+MAX(M8:M38)</f>
        <v>0</v>
      </c>
      <c r="N43" s="40">
        <f t="shared" si="5"/>
        <v>0</v>
      </c>
    </row>
    <row r="44" spans="1:14" ht="15.75" thickBot="1" x14ac:dyDescent="0.3">
      <c r="A44" s="19" t="s">
        <v>22</v>
      </c>
      <c r="B44" s="23">
        <f>IF(ISERROR(STDEV(B8:B38)),"",STDEV(B8:B38))</f>
        <v>0.11196475098706017</v>
      </c>
      <c r="C44" s="23">
        <f t="shared" ref="C44:K44" si="6">IF(ISERROR(STDEV(C8:C38)),"",STDEV(C8:C38))</f>
        <v>1.7528421430354615E-2</v>
      </c>
      <c r="D44" s="23">
        <f t="shared" si="6"/>
        <v>5.5737204776473408E-3</v>
      </c>
      <c r="E44" s="23">
        <f t="shared" si="6"/>
        <v>2.1393298020199982E-2</v>
      </c>
      <c r="F44" s="23">
        <f t="shared" si="6"/>
        <v>9.1033984691215306E-2</v>
      </c>
      <c r="G44" s="23">
        <f t="shared" si="6"/>
        <v>2.4262156814034426</v>
      </c>
      <c r="H44" s="23">
        <f t="shared" si="6"/>
        <v>0</v>
      </c>
      <c r="I44" s="23">
        <f t="shared" si="6"/>
        <v>4.4367090615400034E-2</v>
      </c>
      <c r="J44" s="23">
        <f t="shared" si="6"/>
        <v>3.1344554804552907E-2</v>
      </c>
      <c r="K44" s="46">
        <f t="shared" si="6"/>
        <v>8.637211268660136E-2</v>
      </c>
      <c r="L44" s="14"/>
      <c r="M44" s="41" t="str">
        <f t="shared" ref="M44:N44" si="7">IF(ISERROR(STDEV(M8:M38)),"",STDEV(M8:M38))</f>
        <v/>
      </c>
      <c r="N44" s="42" t="str">
        <f t="shared" si="7"/>
        <v/>
      </c>
    </row>
    <row r="45" spans="1:14" ht="8.25" customHeight="1" x14ac:dyDescent="0.25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pans="1:14" x14ac:dyDescent="0.25">
      <c r="A46" s="22" t="s">
        <v>23</v>
      </c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8"/>
    </row>
    <row r="47" spans="1:14" x14ac:dyDescent="0.25">
      <c r="A47" s="20"/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1"/>
    </row>
    <row r="48" spans="1:14" x14ac:dyDescent="0.25">
      <c r="A48" s="20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1"/>
    </row>
    <row r="49" spans="1:14" x14ac:dyDescent="0.25">
      <c r="A49" s="20"/>
      <c r="B49" s="59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1"/>
    </row>
    <row r="50" spans="1:14" x14ac:dyDescent="0.25">
      <c r="A50" s="20"/>
      <c r="B50" s="62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4"/>
    </row>
  </sheetData>
  <protectedRanges>
    <protectedRange sqref="A5:L5 A3:B4 L4" name="Rango1"/>
    <protectedRange sqref="C4:K4" name="Rango1_1"/>
    <protectedRange sqref="C3:L3" name="Rango1_2"/>
  </protectedRanges>
  <mergeCells count="9">
    <mergeCell ref="A39:K39"/>
    <mergeCell ref="B46:N50"/>
    <mergeCell ref="A1:N1"/>
    <mergeCell ref="A3:B3"/>
    <mergeCell ref="A4:B4"/>
    <mergeCell ref="A5:B5"/>
    <mergeCell ref="C5:D5"/>
    <mergeCell ref="C3:N3"/>
    <mergeCell ref="C4:N4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deberá estar entre 0 y 100" sqref="N8 B8:F38">
      <formula1>0</formula1>
      <formula2>100</formula2>
    </dataValidation>
  </dataValidations>
  <printOptions horizontalCentered="1" verticalCentered="1"/>
  <pageMargins left="0.70866141732283472" right="0.82677165354330717" top="0.47244094488188981" bottom="0.43307086614173229" header="0.31496062992125984" footer="0.31496062992125984"/>
  <pageSetup scale="69" orientation="landscape" r:id="rId1"/>
  <ignoredErrors>
    <ignoredError sqref="B41:N4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Caracol Criogénica</vt:lpstr>
      <vt:lpstr>Caracol Reynosa Arguelles</vt:lpstr>
      <vt:lpstr>Los Indios</vt:lpstr>
      <vt:lpstr>'Caracol Criogénica'!Área_de_impresión</vt:lpstr>
      <vt:lpstr>'Caracol Reynosa Arguelles'!Área_de_impresión</vt:lpstr>
      <vt:lpstr>'Los Indios'!Área_de_impresión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Veronica Luna Sabas</cp:lastModifiedBy>
  <cp:lastPrinted>2012-07-10T21:47:07Z</cp:lastPrinted>
  <dcterms:created xsi:type="dcterms:W3CDTF">2012-06-19T15:23:28Z</dcterms:created>
  <dcterms:modified xsi:type="dcterms:W3CDTF">2015-06-11T21:54:35Z</dcterms:modified>
</cp:coreProperties>
</file>