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2\07-2012\"/>
    </mc:Choice>
  </mc:AlternateContent>
  <bookViews>
    <workbookView xWindow="10215" yWindow="-15" windowWidth="10305" windowHeight="8100"/>
  </bookViews>
  <sheets>
    <sheet name="Caracol Criogénica" sheetId="1" r:id="rId1"/>
    <sheet name="Caracol Reynosa Arguelles" sheetId="4" r:id="rId2"/>
    <sheet name="Los Indios" sheetId="5" r:id="rId3"/>
  </sheets>
  <externalReferences>
    <externalReference r:id="rId4"/>
  </externalReferences>
  <definedNames>
    <definedName name="_xlnm.Print_Area" localSheetId="0">'Caracol Criogénica'!$A$1:$O$53</definedName>
    <definedName name="_xlnm.Print_Area" localSheetId="1">'Caracol Reynosa Arguelles'!$A$1:$O$52</definedName>
    <definedName name="_xlnm.Print_Area" localSheetId="2">'Los Indios'!$A$1:$O$53</definedName>
    <definedName name="regiones">[1]Promedios!$Q$4:$Q$5</definedName>
  </definedNames>
  <calcPr calcId="152511"/>
</workbook>
</file>

<file path=xl/calcChain.xml><?xml version="1.0" encoding="utf-8"?>
<calcChain xmlns="http://schemas.openxmlformats.org/spreadsheetml/2006/main">
  <c r="A8" i="4" l="1"/>
  <c r="A8" i="5" s="1"/>
  <c r="A9" i="1"/>
  <c r="A9" i="4" s="1"/>
  <c r="A9" i="5" s="1"/>
  <c r="N44" i="5"/>
  <c r="M44" i="5"/>
  <c r="N43" i="5"/>
  <c r="M43" i="5"/>
  <c r="N42" i="5"/>
  <c r="M42" i="5"/>
  <c r="N41" i="5"/>
  <c r="M41" i="5"/>
  <c r="N44" i="4"/>
  <c r="M44" i="4"/>
  <c r="N43" i="4"/>
  <c r="M43" i="4"/>
  <c r="N42" i="4"/>
  <c r="M42" i="4"/>
  <c r="N41" i="4"/>
  <c r="M41" i="4"/>
  <c r="A10" i="1" l="1"/>
  <c r="A10" i="4" s="1"/>
  <c r="A10" i="5" s="1"/>
  <c r="N42" i="1"/>
  <c r="M42" i="1"/>
  <c r="M41" i="1"/>
  <c r="N44" i="1"/>
  <c r="M44" i="1"/>
  <c r="N43" i="1"/>
  <c r="M43" i="1"/>
  <c r="N41" i="1"/>
  <c r="G44" i="5"/>
  <c r="K44" i="5"/>
  <c r="J44" i="5"/>
  <c r="I44" i="5"/>
  <c r="H44" i="5"/>
  <c r="F44" i="5"/>
  <c r="E44" i="5"/>
  <c r="D44" i="5"/>
  <c r="C44" i="5"/>
  <c r="B44" i="5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A11" i="1" l="1"/>
  <c r="G41" i="5"/>
  <c r="G42" i="5"/>
  <c r="G43" i="5"/>
  <c r="A12" i="1" l="1"/>
  <c r="A11" i="4"/>
  <c r="A11" i="5" s="1"/>
  <c r="A13" i="1" l="1"/>
  <c r="A12" i="4"/>
  <c r="A12" i="5" s="1"/>
  <c r="A14" i="1" l="1"/>
  <c r="A13" i="4"/>
  <c r="A13" i="5" s="1"/>
  <c r="A15" i="1" l="1"/>
  <c r="A14" i="4"/>
  <c r="A14" i="5" s="1"/>
  <c r="A16" i="1" l="1"/>
  <c r="A15" i="4"/>
  <c r="A15" i="5" s="1"/>
  <c r="A17" i="1" l="1"/>
  <c r="A16" i="4"/>
  <c r="A16" i="5" s="1"/>
  <c r="A18" i="1" l="1"/>
  <c r="A17" i="4"/>
  <c r="A17" i="5" s="1"/>
  <c r="A19" i="1" l="1"/>
  <c r="A18" i="4"/>
  <c r="A18" i="5" s="1"/>
  <c r="A20" i="1" l="1"/>
  <c r="A19" i="4"/>
  <c r="A19" i="5" s="1"/>
  <c r="A21" i="1" l="1"/>
  <c r="A20" i="4"/>
  <c r="A20" i="5" s="1"/>
  <c r="A22" i="1" l="1"/>
  <c r="A21" i="4"/>
  <c r="A21" i="5" s="1"/>
  <c r="A23" i="1" l="1"/>
  <c r="A22" i="4"/>
  <c r="A22" i="5" s="1"/>
  <c r="A24" i="1" l="1"/>
  <c r="A23" i="4"/>
  <c r="A23" i="5" s="1"/>
  <c r="A25" i="1" l="1"/>
  <c r="A24" i="4"/>
  <c r="A24" i="5" s="1"/>
  <c r="A26" i="1" l="1"/>
  <c r="A25" i="4"/>
  <c r="A25" i="5" s="1"/>
  <c r="A27" i="1" l="1"/>
  <c r="A26" i="4"/>
  <c r="A26" i="5" s="1"/>
  <c r="A28" i="1" l="1"/>
  <c r="A27" i="4"/>
  <c r="A27" i="5" s="1"/>
  <c r="A29" i="1" l="1"/>
  <c r="A28" i="4"/>
  <c r="A28" i="5" s="1"/>
  <c r="A29" i="4" l="1"/>
  <c r="A29" i="5" s="1"/>
  <c r="A30" i="1"/>
  <c r="A31" i="1" l="1"/>
  <c r="A30" i="4"/>
  <c r="A30" i="5" s="1"/>
  <c r="A32" i="1" l="1"/>
  <c r="A31" i="4"/>
  <c r="A31" i="5" s="1"/>
  <c r="A33" i="1" l="1"/>
  <c r="A32" i="4"/>
  <c r="A32" i="5" s="1"/>
  <c r="A34" i="1" l="1"/>
  <c r="A33" i="4"/>
  <c r="A33" i="5" s="1"/>
  <c r="A35" i="1" l="1"/>
  <c r="A34" i="4"/>
  <c r="A34" i="5" s="1"/>
  <c r="A36" i="1" l="1"/>
  <c r="A35" i="4"/>
  <c r="A35" i="5" s="1"/>
  <c r="A37" i="1" l="1"/>
  <c r="A36" i="4"/>
  <c r="A36" i="5" s="1"/>
  <c r="A37" i="4" l="1"/>
  <c r="A37" i="5" s="1"/>
  <c r="A38" i="1"/>
  <c r="A38" i="4" s="1"/>
  <c r="A38" i="5" s="1"/>
</calcChain>
</file>

<file path=xl/sharedStrings.xml><?xml version="1.0" encoding="utf-8"?>
<sst xmlns="http://schemas.openxmlformats.org/spreadsheetml/2006/main" count="78" uniqueCount="28">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</sst>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1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2" xfId="0" applyFont="1" applyFill="1" applyBorder="1"/>
    <xf numFmtId="165" fontId="10" fillId="0" borderId="7" xfId="0" applyNumberFormat="1" applyFont="1" applyBorder="1" applyProtection="1">
      <protection locked="0"/>
    </xf>
    <xf numFmtId="0" fontId="5" fillId="0" borderId="13" xfId="0" applyFont="1" applyFill="1" applyBorder="1"/>
    <xf numFmtId="165" fontId="10" fillId="0" borderId="5" xfId="0" applyNumberFormat="1" applyFont="1" applyBorder="1" applyProtection="1">
      <protection locked="0"/>
    </xf>
    <xf numFmtId="0" fontId="5" fillId="0" borderId="1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5" xfId="0" applyNumberFormat="1" applyFont="1" applyBorder="1" applyProtection="1">
      <protection locked="0"/>
    </xf>
    <xf numFmtId="0" fontId="0" fillId="0" borderId="17" xfId="0" applyBorder="1" applyProtection="1"/>
    <xf numFmtId="0" fontId="0" fillId="0" borderId="17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 applyProtection="1">
      <alignment horizontal="center" vertical="center"/>
      <protection locked="0"/>
    </xf>
    <xf numFmtId="165" fontId="10" fillId="0" borderId="26" xfId="1" applyNumberFormat="1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5" fontId="10" fillId="0" borderId="28" xfId="1" applyNumberFormat="1" applyFont="1" applyFill="1" applyBorder="1" applyAlignment="1" applyProtection="1">
      <alignment horizontal="center" vertical="center"/>
      <protection locked="0"/>
    </xf>
    <xf numFmtId="165" fontId="10" fillId="0" borderId="29" xfId="1" applyNumberFormat="1" applyFont="1" applyFill="1" applyBorder="1" applyAlignment="1" applyProtection="1">
      <alignment horizontal="center" vertical="center"/>
      <protection locked="0"/>
    </xf>
    <xf numFmtId="165" fontId="10" fillId="0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33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34" xfId="0" applyNumberFormat="1" applyFont="1" applyBorder="1" applyProtection="1">
      <protection locked="0"/>
    </xf>
    <xf numFmtId="165" fontId="10" fillId="0" borderId="10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35" xfId="0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4" fontId="9" fillId="0" borderId="37" xfId="0" applyNumberFormat="1" applyFont="1" applyFill="1" applyBorder="1" applyAlignment="1" applyProtection="1">
      <alignment horizontal="left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38" xfId="1" applyNumberFormat="1" applyFont="1" applyBorder="1" applyAlignment="1" applyProtection="1">
      <alignment horizontal="center" vertical="center"/>
      <protection locked="0"/>
    </xf>
    <xf numFmtId="165" fontId="10" fillId="0" borderId="38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ht="7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4" x14ac:dyDescent="0.25">
      <c r="A3" s="68" t="s">
        <v>1</v>
      </c>
      <c r="B3" s="68"/>
      <c r="C3" s="70" t="s">
        <v>27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x14ac:dyDescent="0.25">
      <c r="A4" s="69" t="s">
        <v>2</v>
      </c>
      <c r="B4" s="68"/>
      <c r="C4" s="70" t="s">
        <v>24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x14ac:dyDescent="0.25">
      <c r="A5" s="69" t="s">
        <v>3</v>
      </c>
      <c r="B5" s="69"/>
      <c r="C5" s="70" t="s">
        <v>4</v>
      </c>
      <c r="D5" s="70"/>
      <c r="E5" s="47"/>
      <c r="F5" s="47"/>
      <c r="G5" s="47"/>
      <c r="H5" s="47"/>
      <c r="I5" s="47"/>
      <c r="J5" s="47"/>
      <c r="K5" s="47"/>
      <c r="L5" s="47"/>
      <c r="M5" s="48"/>
      <c r="N5" s="48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9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7" t="s">
        <v>15</v>
      </c>
      <c r="L7" s="4"/>
      <c r="M7" s="30" t="s">
        <v>16</v>
      </c>
      <c r="N7" s="31" t="s">
        <v>17</v>
      </c>
    </row>
    <row r="8" spans="1:14" x14ac:dyDescent="0.25">
      <c r="A8" s="50">
        <v>41091</v>
      </c>
      <c r="B8" s="5">
        <v>93.585700000000003</v>
      </c>
      <c r="C8" s="6">
        <v>1.0644</v>
      </c>
      <c r="D8" s="6">
        <v>0.25779999999999997</v>
      </c>
      <c r="E8" s="6">
        <v>1.3222</v>
      </c>
      <c r="F8" s="6">
        <v>5.0785999999999998</v>
      </c>
      <c r="G8" s="6">
        <v>203.37678518779336</v>
      </c>
      <c r="H8" s="6">
        <v>1.6484148083333332</v>
      </c>
      <c r="I8" s="6">
        <v>38.7316</v>
      </c>
      <c r="J8" s="6">
        <v>50.380099999999999</v>
      </c>
      <c r="K8" s="28">
        <v>0</v>
      </c>
      <c r="L8" s="26"/>
      <c r="M8" s="32"/>
      <c r="N8" s="28"/>
    </row>
    <row r="9" spans="1:14" x14ac:dyDescent="0.25">
      <c r="A9" s="50">
        <f>+A8+1</f>
        <v>41092</v>
      </c>
      <c r="B9" s="7">
        <v>93.567800000000005</v>
      </c>
      <c r="C9" s="8">
        <v>1.0656000000000001</v>
      </c>
      <c r="D9" s="9">
        <v>0.25729999999999997</v>
      </c>
      <c r="E9" s="8">
        <v>1.3229</v>
      </c>
      <c r="F9" s="8">
        <v>5.0696000000000003</v>
      </c>
      <c r="G9" s="8">
        <v>203.64724919580419</v>
      </c>
      <c r="H9" s="8">
        <v>1.6948405527777783</v>
      </c>
      <c r="I9" s="8">
        <v>38.743699999999997</v>
      </c>
      <c r="J9" s="9">
        <v>50.386400000000002</v>
      </c>
      <c r="K9" s="28">
        <v>0</v>
      </c>
      <c r="L9" s="26"/>
      <c r="M9" s="32"/>
      <c r="N9" s="28"/>
    </row>
    <row r="10" spans="1:14" x14ac:dyDescent="0.25">
      <c r="A10" s="50">
        <f t="shared" ref="A10:A38" si="0">+A9+1</f>
        <v>41093</v>
      </c>
      <c r="B10" s="7">
        <v>93.609499999999997</v>
      </c>
      <c r="C10" s="8">
        <v>1.0629999999999999</v>
      </c>
      <c r="D10" s="9">
        <v>0.24940000000000001</v>
      </c>
      <c r="E10" s="8">
        <v>1.3124</v>
      </c>
      <c r="F10" s="8">
        <v>5.0524000000000004</v>
      </c>
      <c r="G10" s="8">
        <v>203.44455298122062</v>
      </c>
      <c r="H10" s="8">
        <v>1.7195334750000002</v>
      </c>
      <c r="I10" s="8">
        <v>38.7348</v>
      </c>
      <c r="J10" s="9">
        <v>50.386699999999998</v>
      </c>
      <c r="K10" s="28">
        <v>0</v>
      </c>
      <c r="L10" s="26"/>
      <c r="M10" s="32"/>
      <c r="N10" s="28"/>
    </row>
    <row r="11" spans="1:14" x14ac:dyDescent="0.25">
      <c r="A11" s="50">
        <f t="shared" si="0"/>
        <v>41094</v>
      </c>
      <c r="B11" s="7">
        <v>93.605800000000002</v>
      </c>
      <c r="C11" s="8">
        <v>1.0670999999999999</v>
      </c>
      <c r="D11" s="9">
        <v>0.24610000000000001</v>
      </c>
      <c r="E11" s="8">
        <v>1.3131999999999999</v>
      </c>
      <c r="F11" s="8">
        <v>5.0457000000000001</v>
      </c>
      <c r="G11" s="8">
        <v>203.54681811577308</v>
      </c>
      <c r="H11" s="8">
        <v>1.7299670972222221</v>
      </c>
      <c r="I11" s="8">
        <v>38.738100000000003</v>
      </c>
      <c r="J11" s="9">
        <v>50.3872</v>
      </c>
      <c r="K11" s="28">
        <v>0</v>
      </c>
      <c r="L11" s="26"/>
      <c r="M11" s="32"/>
      <c r="N11" s="28"/>
    </row>
    <row r="12" spans="1:14" x14ac:dyDescent="0.25">
      <c r="A12" s="50">
        <f t="shared" si="0"/>
        <v>41095</v>
      </c>
      <c r="B12" s="7">
        <v>93.596199999999996</v>
      </c>
      <c r="C12" s="8">
        <v>1.0709</v>
      </c>
      <c r="D12" s="9">
        <v>0.24660000000000001</v>
      </c>
      <c r="E12" s="8">
        <v>1.3174999999999999</v>
      </c>
      <c r="F12" s="8">
        <v>5.0644999999999998</v>
      </c>
      <c r="G12" s="8">
        <v>203.44034819248822</v>
      </c>
      <c r="H12" s="8">
        <v>1.7436014138888887</v>
      </c>
      <c r="I12" s="8">
        <v>38.734099999999998</v>
      </c>
      <c r="J12" s="9">
        <v>50.382100000000001</v>
      </c>
      <c r="K12" s="28">
        <v>0</v>
      </c>
      <c r="L12" s="26"/>
      <c r="M12" s="32"/>
      <c r="N12" s="28"/>
    </row>
    <row r="13" spans="1:14" x14ac:dyDescent="0.25">
      <c r="A13" s="50">
        <f t="shared" si="0"/>
        <v>41096</v>
      </c>
      <c r="B13" s="7">
        <v>93.577200000000005</v>
      </c>
      <c r="C13" s="8">
        <v>1.0658000000000001</v>
      </c>
      <c r="D13" s="9">
        <v>0.2525</v>
      </c>
      <c r="E13" s="8">
        <v>1.3183</v>
      </c>
      <c r="F13" s="8">
        <v>5.0819000000000001</v>
      </c>
      <c r="G13" s="8">
        <v>204.02071010172142</v>
      </c>
      <c r="H13" s="8">
        <v>1.7596171083333332</v>
      </c>
      <c r="I13" s="8">
        <v>38.739899999999999</v>
      </c>
      <c r="J13" s="9">
        <v>50.386299999999999</v>
      </c>
      <c r="K13" s="28">
        <v>0</v>
      </c>
      <c r="L13" s="26"/>
      <c r="M13" s="32"/>
      <c r="N13" s="28"/>
    </row>
    <row r="14" spans="1:14" x14ac:dyDescent="0.25">
      <c r="A14" s="50">
        <f t="shared" si="0"/>
        <v>41097</v>
      </c>
      <c r="B14" s="7">
        <v>93.608900000000006</v>
      </c>
      <c r="C14" s="8">
        <v>1.0599000000000001</v>
      </c>
      <c r="D14" s="8">
        <v>0.2571</v>
      </c>
      <c r="E14" s="8">
        <v>1.3169999999999999</v>
      </c>
      <c r="F14" s="8">
        <v>5.0503</v>
      </c>
      <c r="G14" s="8">
        <v>203.47882821289818</v>
      </c>
      <c r="H14" s="8">
        <v>1.7481066777777778</v>
      </c>
      <c r="I14" s="8">
        <v>38.731400000000001</v>
      </c>
      <c r="J14" s="9">
        <v>50.383400000000002</v>
      </c>
      <c r="K14" s="28">
        <v>0</v>
      </c>
      <c r="L14" s="26"/>
      <c r="M14" s="32"/>
      <c r="N14" s="28"/>
    </row>
    <row r="15" spans="1:14" x14ac:dyDescent="0.25">
      <c r="A15" s="50">
        <f t="shared" si="0"/>
        <v>41098</v>
      </c>
      <c r="B15" s="7">
        <v>93.584000000000003</v>
      </c>
      <c r="C15" s="8">
        <v>1.0622</v>
      </c>
      <c r="D15" s="8">
        <v>0.2525</v>
      </c>
      <c r="E15" s="8">
        <v>1.3147</v>
      </c>
      <c r="F15" s="8">
        <v>5.0716999999999999</v>
      </c>
      <c r="G15" s="8">
        <v>203.58729196791862</v>
      </c>
      <c r="H15" s="8">
        <v>1.744600794444445</v>
      </c>
      <c r="I15" s="8">
        <v>38.741700000000002</v>
      </c>
      <c r="J15" s="9">
        <v>50.389800000000001</v>
      </c>
      <c r="K15" s="28">
        <v>0</v>
      </c>
      <c r="L15" s="26"/>
      <c r="M15" s="32"/>
      <c r="N15" s="28"/>
    </row>
    <row r="16" spans="1:14" x14ac:dyDescent="0.25">
      <c r="A16" s="50">
        <f t="shared" si="0"/>
        <v>41099</v>
      </c>
      <c r="B16" s="7">
        <v>93.571799999999996</v>
      </c>
      <c r="C16" s="8">
        <v>1.0589999999999999</v>
      </c>
      <c r="D16" s="8">
        <v>0.25569999999999998</v>
      </c>
      <c r="E16" s="8">
        <v>1.3147</v>
      </c>
      <c r="F16" s="8">
        <v>5.0801999999999996</v>
      </c>
      <c r="G16" s="8">
        <v>203.66478259906756</v>
      </c>
      <c r="H16" s="8">
        <v>1.7455915583333335</v>
      </c>
      <c r="I16" s="8">
        <v>38.746299999999998</v>
      </c>
      <c r="J16" s="9">
        <v>50.393099999999997</v>
      </c>
      <c r="K16" s="28">
        <v>0</v>
      </c>
      <c r="L16" s="26"/>
      <c r="M16" s="32"/>
      <c r="N16" s="28"/>
    </row>
    <row r="17" spans="1:14" x14ac:dyDescent="0.25">
      <c r="A17" s="50">
        <f t="shared" si="0"/>
        <v>41100</v>
      </c>
      <c r="B17" s="7">
        <v>93.557900000000004</v>
      </c>
      <c r="C17" s="8">
        <v>1.0564</v>
      </c>
      <c r="D17" s="8">
        <v>0.25580000000000003</v>
      </c>
      <c r="E17" s="8">
        <v>1.3122</v>
      </c>
      <c r="F17" s="8">
        <v>5.0867000000000004</v>
      </c>
      <c r="G17" s="8">
        <v>203.76057892801254</v>
      </c>
      <c r="H17" s="8">
        <v>1.7507482055555557</v>
      </c>
      <c r="I17" s="8">
        <v>38.7547</v>
      </c>
      <c r="J17" s="9">
        <v>50.399700000000003</v>
      </c>
      <c r="K17" s="28">
        <v>0</v>
      </c>
      <c r="L17" s="26"/>
      <c r="M17" s="32"/>
      <c r="N17" s="28"/>
    </row>
    <row r="18" spans="1:14" x14ac:dyDescent="0.25">
      <c r="A18" s="50">
        <f t="shared" si="0"/>
        <v>41101</v>
      </c>
      <c r="B18" s="7">
        <v>93.444400000000002</v>
      </c>
      <c r="C18" s="8">
        <v>1.0551999999999999</v>
      </c>
      <c r="D18" s="8">
        <v>0.25629999999999997</v>
      </c>
      <c r="E18" s="8">
        <v>1.3113999999999999</v>
      </c>
      <c r="F18" s="8">
        <v>5.2016999999999998</v>
      </c>
      <c r="G18" s="8">
        <v>204.04572016317016</v>
      </c>
      <c r="H18" s="8">
        <v>1.735548375</v>
      </c>
      <c r="I18" s="8">
        <v>38.787500000000001</v>
      </c>
      <c r="J18" s="9">
        <v>50.4191</v>
      </c>
      <c r="K18" s="28">
        <v>0</v>
      </c>
      <c r="L18" s="26"/>
      <c r="M18" s="32"/>
      <c r="N18" s="28"/>
    </row>
    <row r="19" spans="1:14" x14ac:dyDescent="0.25">
      <c r="A19" s="50">
        <f t="shared" si="0"/>
        <v>41102</v>
      </c>
      <c r="B19" s="7">
        <v>93.534700000000001</v>
      </c>
      <c r="C19" s="8">
        <v>1.0529999999999999</v>
      </c>
      <c r="D19" s="8">
        <v>0.2525</v>
      </c>
      <c r="E19" s="8">
        <v>1.3054999999999999</v>
      </c>
      <c r="F19" s="8">
        <v>5.0785</v>
      </c>
      <c r="G19" s="8">
        <v>204.06683864241</v>
      </c>
      <c r="H19" s="8">
        <v>1.7593916083333336</v>
      </c>
      <c r="I19" s="8">
        <v>38.776499999999999</v>
      </c>
      <c r="J19" s="9">
        <v>50.415900000000001</v>
      </c>
      <c r="K19" s="28">
        <v>0</v>
      </c>
      <c r="L19" s="26"/>
      <c r="M19" s="32"/>
      <c r="N19" s="28"/>
    </row>
    <row r="20" spans="1:14" x14ac:dyDescent="0.25">
      <c r="A20" s="50">
        <f t="shared" si="0"/>
        <v>41103</v>
      </c>
      <c r="B20" s="7">
        <v>93.5625</v>
      </c>
      <c r="C20" s="8">
        <v>1.0479000000000001</v>
      </c>
      <c r="D20" s="8">
        <v>0.25169999999999998</v>
      </c>
      <c r="E20" s="8">
        <v>1.2995999999999999</v>
      </c>
      <c r="F20" s="8">
        <v>5.0628000000000002</v>
      </c>
      <c r="G20" s="8">
        <v>203.99035572649569</v>
      </c>
      <c r="H20" s="8">
        <v>1.7552572583333332</v>
      </c>
      <c r="I20" s="8">
        <v>38.770800000000001</v>
      </c>
      <c r="J20" s="9">
        <v>50.416499999999999</v>
      </c>
      <c r="K20" s="28">
        <v>0</v>
      </c>
      <c r="L20" s="26"/>
      <c r="M20" s="32"/>
      <c r="N20" s="28"/>
    </row>
    <row r="21" spans="1:14" x14ac:dyDescent="0.25">
      <c r="A21" s="50">
        <f t="shared" si="0"/>
        <v>41104</v>
      </c>
      <c r="B21" s="7">
        <v>93.595600000000005</v>
      </c>
      <c r="C21" s="8">
        <v>1.0488999999999999</v>
      </c>
      <c r="D21" s="8">
        <v>0.253</v>
      </c>
      <c r="E21" s="8">
        <v>1.3019000000000001</v>
      </c>
      <c r="F21" s="8">
        <v>5.0678000000000001</v>
      </c>
      <c r="G21" s="8">
        <v>203.5842586619718</v>
      </c>
      <c r="H21" s="8">
        <v>1.7504804472222224</v>
      </c>
      <c r="I21" s="8">
        <v>38.748199999999997</v>
      </c>
      <c r="J21" s="9">
        <v>50.4024</v>
      </c>
      <c r="K21" s="28">
        <v>0</v>
      </c>
      <c r="L21" s="26"/>
      <c r="M21" s="32"/>
      <c r="N21" s="28"/>
    </row>
    <row r="22" spans="1:14" x14ac:dyDescent="0.25">
      <c r="A22" s="50">
        <f t="shared" si="0"/>
        <v>41105</v>
      </c>
      <c r="B22" s="7">
        <v>93.592500000000001</v>
      </c>
      <c r="C22" s="8">
        <v>1.0488</v>
      </c>
      <c r="D22" s="8">
        <v>0.25559999999999999</v>
      </c>
      <c r="E22" s="8">
        <v>1.3044</v>
      </c>
      <c r="F22" s="8">
        <v>5.0708000000000002</v>
      </c>
      <c r="G22" s="8">
        <v>203.58111535742034</v>
      </c>
      <c r="H22" s="8">
        <v>1.7473888666666668</v>
      </c>
      <c r="I22" s="8">
        <v>38.7468</v>
      </c>
      <c r="J22" s="9">
        <v>50.400500000000001</v>
      </c>
      <c r="K22" s="28">
        <v>0</v>
      </c>
      <c r="L22" s="26"/>
      <c r="M22" s="32"/>
      <c r="N22" s="28"/>
    </row>
    <row r="23" spans="1:14" x14ac:dyDescent="0.25">
      <c r="A23" s="50">
        <f t="shared" si="0"/>
        <v>41106</v>
      </c>
      <c r="B23" s="7">
        <v>93.260300000000001</v>
      </c>
      <c r="C23" s="8">
        <v>1.0416000000000001</v>
      </c>
      <c r="D23" s="8">
        <v>0.25619999999999998</v>
      </c>
      <c r="E23" s="8">
        <v>1.2978000000000001</v>
      </c>
      <c r="F23" s="8">
        <v>5.0734000000000004</v>
      </c>
      <c r="G23" s="8">
        <v>210.14761950704224</v>
      </c>
      <c r="H23" s="8">
        <v>1.7106903305555556</v>
      </c>
      <c r="I23" s="8">
        <v>38.971899999999998</v>
      </c>
      <c r="J23" s="9">
        <v>50.532200000000003</v>
      </c>
      <c r="K23" s="28">
        <v>0</v>
      </c>
      <c r="L23" s="26"/>
      <c r="M23" s="32"/>
      <c r="N23" s="28"/>
    </row>
    <row r="24" spans="1:14" x14ac:dyDescent="0.25">
      <c r="A24" s="50">
        <f t="shared" si="0"/>
        <v>41107</v>
      </c>
      <c r="B24" s="7">
        <v>93.1524</v>
      </c>
      <c r="C24" s="8">
        <v>1.0239</v>
      </c>
      <c r="D24" s="8">
        <v>0.2576</v>
      </c>
      <c r="E24" s="8">
        <v>1.2814999999999999</v>
      </c>
      <c r="F24" s="8">
        <v>5.0961999999999996</v>
      </c>
      <c r="G24" s="8">
        <v>209.2974482206682</v>
      </c>
      <c r="H24" s="8">
        <v>1.7045063444444442</v>
      </c>
      <c r="I24" s="8">
        <v>39.036700000000003</v>
      </c>
      <c r="J24" s="9">
        <v>50.580399999999997</v>
      </c>
      <c r="K24" s="28">
        <v>0</v>
      </c>
      <c r="L24" s="26"/>
      <c r="M24" s="32"/>
      <c r="N24" s="28"/>
    </row>
    <row r="25" spans="1:14" x14ac:dyDescent="0.25">
      <c r="A25" s="50">
        <f t="shared" si="0"/>
        <v>41108</v>
      </c>
      <c r="B25" s="7">
        <v>92.710899999999995</v>
      </c>
      <c r="C25" s="8">
        <v>1.0168999999999999</v>
      </c>
      <c r="D25" s="8">
        <v>0.25440000000000002</v>
      </c>
      <c r="E25" s="8">
        <v>1.2713000000000001</v>
      </c>
      <c r="F25" s="8">
        <v>5.1388999999999996</v>
      </c>
      <c r="G25" s="8">
        <v>214.17220642018776</v>
      </c>
      <c r="H25" s="8">
        <v>1.7077391833333329</v>
      </c>
      <c r="I25" s="8">
        <v>39.299300000000002</v>
      </c>
      <c r="J25" s="9">
        <v>50.7346</v>
      </c>
      <c r="K25" s="28">
        <v>0</v>
      </c>
      <c r="L25" s="26"/>
      <c r="M25" s="32"/>
      <c r="N25" s="28"/>
    </row>
    <row r="26" spans="1:14" x14ac:dyDescent="0.25">
      <c r="A26" s="50">
        <f t="shared" si="0"/>
        <v>41109</v>
      </c>
      <c r="B26" s="7">
        <v>93.101399999999998</v>
      </c>
      <c r="C26" s="8">
        <v>1.0248999999999999</v>
      </c>
      <c r="D26" s="8">
        <v>0.255</v>
      </c>
      <c r="E26" s="8">
        <v>1.2799</v>
      </c>
      <c r="F26" s="8">
        <v>5.1231</v>
      </c>
      <c r="G26" s="8">
        <v>210.78656953379948</v>
      </c>
      <c r="H26" s="8">
        <v>1.7377322416666667</v>
      </c>
      <c r="I26" s="8">
        <v>39.061300000000003</v>
      </c>
      <c r="J26" s="9">
        <v>50.594900000000003</v>
      </c>
      <c r="K26" s="28">
        <v>0</v>
      </c>
      <c r="L26" s="26"/>
      <c r="M26" s="32"/>
      <c r="N26" s="28"/>
    </row>
    <row r="27" spans="1:14" x14ac:dyDescent="0.25">
      <c r="A27" s="50">
        <f t="shared" si="0"/>
        <v>41110</v>
      </c>
      <c r="B27" s="7">
        <v>93.495800000000003</v>
      </c>
      <c r="C27" s="8">
        <v>1.0313000000000001</v>
      </c>
      <c r="D27" s="8">
        <v>0.25750000000000001</v>
      </c>
      <c r="E27" s="8">
        <v>1.2887999999999999</v>
      </c>
      <c r="F27" s="8">
        <v>5.1276999999999999</v>
      </c>
      <c r="G27" s="8">
        <v>204.24726604068854</v>
      </c>
      <c r="H27" s="8">
        <v>1.7535363083333335</v>
      </c>
      <c r="I27" s="8">
        <v>38.800699999999999</v>
      </c>
      <c r="J27" s="9">
        <v>50.442399999999999</v>
      </c>
      <c r="K27" s="28">
        <v>0</v>
      </c>
      <c r="L27" s="26"/>
      <c r="M27" s="32"/>
      <c r="N27" s="28"/>
    </row>
    <row r="28" spans="1:14" x14ac:dyDescent="0.25">
      <c r="A28" s="50">
        <f t="shared" si="0"/>
        <v>41111</v>
      </c>
      <c r="B28" s="7">
        <v>93.518699999999995</v>
      </c>
      <c r="C28" s="8">
        <v>1.036</v>
      </c>
      <c r="D28" s="8">
        <v>0.25950000000000001</v>
      </c>
      <c r="E28" s="8">
        <v>1.2955000000000001</v>
      </c>
      <c r="F28" s="8">
        <v>5.1143000000000001</v>
      </c>
      <c r="G28" s="8">
        <v>204.10742391608392</v>
      </c>
      <c r="H28" s="8">
        <v>1.7593532305555555</v>
      </c>
      <c r="I28" s="8">
        <v>38.7851</v>
      </c>
      <c r="J28" s="9">
        <v>50.429400000000001</v>
      </c>
      <c r="K28" s="28">
        <v>0</v>
      </c>
      <c r="L28" s="26"/>
      <c r="M28" s="32"/>
      <c r="N28" s="28"/>
    </row>
    <row r="29" spans="1:14" x14ac:dyDescent="0.25">
      <c r="A29" s="50">
        <f t="shared" si="0"/>
        <v>41112</v>
      </c>
      <c r="B29" s="7">
        <v>93.437700000000007</v>
      </c>
      <c r="C29" s="8">
        <v>1.0350999999999999</v>
      </c>
      <c r="D29" s="8">
        <v>0.25600000000000001</v>
      </c>
      <c r="E29" s="8">
        <v>1.2911000000000001</v>
      </c>
      <c r="F29" s="8">
        <v>5.1806000000000001</v>
      </c>
      <c r="G29" s="8">
        <v>205.61503961267601</v>
      </c>
      <c r="H29" s="8">
        <v>1.7508118833333337</v>
      </c>
      <c r="I29" s="8">
        <v>38.820500000000003</v>
      </c>
      <c r="J29" s="9">
        <v>50.451599999999999</v>
      </c>
      <c r="K29" s="28">
        <v>0</v>
      </c>
      <c r="L29" s="26"/>
      <c r="M29" s="32"/>
      <c r="N29" s="28"/>
    </row>
    <row r="30" spans="1:14" x14ac:dyDescent="0.25">
      <c r="A30" s="50">
        <f t="shared" si="0"/>
        <v>41113</v>
      </c>
      <c r="B30" s="7">
        <v>93.529600000000002</v>
      </c>
      <c r="C30" s="8">
        <v>1.0348999999999999</v>
      </c>
      <c r="D30" s="8">
        <v>0.25879999999999997</v>
      </c>
      <c r="E30" s="8">
        <v>1.2937000000000001</v>
      </c>
      <c r="F30" s="8">
        <v>5.1437999999999997</v>
      </c>
      <c r="G30" s="8">
        <v>203.74088560217552</v>
      </c>
      <c r="H30" s="8">
        <v>1.7494630694444446</v>
      </c>
      <c r="I30" s="8">
        <v>38.772100000000002</v>
      </c>
      <c r="J30" s="9">
        <v>50.423099999999998</v>
      </c>
      <c r="K30" s="28">
        <v>0</v>
      </c>
      <c r="L30" s="26"/>
      <c r="M30" s="32"/>
      <c r="N30" s="28"/>
    </row>
    <row r="31" spans="1:14" x14ac:dyDescent="0.25">
      <c r="A31" s="50">
        <f t="shared" si="0"/>
        <v>41114</v>
      </c>
      <c r="B31" s="7">
        <v>93.529200000000003</v>
      </c>
      <c r="C31" s="8">
        <v>1.0363</v>
      </c>
      <c r="D31" s="8">
        <v>0.25569999999999998</v>
      </c>
      <c r="E31" s="8">
        <v>1.2921</v>
      </c>
      <c r="F31" s="8">
        <v>5.1370000000000005</v>
      </c>
      <c r="G31" s="8">
        <v>203.84883333333332</v>
      </c>
      <c r="H31" s="8">
        <v>1.7608513083333333</v>
      </c>
      <c r="I31" s="8">
        <v>38.775799999999997</v>
      </c>
      <c r="J31" s="9">
        <v>50.425600000000003</v>
      </c>
      <c r="K31" s="28">
        <v>0</v>
      </c>
      <c r="L31" s="26"/>
      <c r="M31" s="32"/>
      <c r="N31" s="28"/>
    </row>
    <row r="32" spans="1:14" x14ac:dyDescent="0.25">
      <c r="A32" s="50">
        <f t="shared" si="0"/>
        <v>41115</v>
      </c>
      <c r="B32" s="7">
        <v>92.665199999999999</v>
      </c>
      <c r="C32" s="8">
        <v>1.0323</v>
      </c>
      <c r="D32" s="8">
        <v>0.25319999999999998</v>
      </c>
      <c r="E32" s="8">
        <v>1.2854999999999999</v>
      </c>
      <c r="F32" s="8">
        <v>5.0770999999999997</v>
      </c>
      <c r="G32" s="8">
        <v>222.14111111111109</v>
      </c>
      <c r="H32" s="8">
        <v>1.7609849888888887</v>
      </c>
      <c r="I32" s="8">
        <v>39.375700000000002</v>
      </c>
      <c r="J32" s="9">
        <v>50.767000000000003</v>
      </c>
      <c r="K32" s="28">
        <v>0</v>
      </c>
      <c r="L32" s="26"/>
      <c r="M32" s="32"/>
      <c r="N32" s="28"/>
    </row>
    <row r="33" spans="1:14" x14ac:dyDescent="0.25">
      <c r="A33" s="50">
        <f t="shared" si="0"/>
        <v>41116</v>
      </c>
      <c r="B33" s="7">
        <v>92.978999999999999</v>
      </c>
      <c r="C33" s="8">
        <v>1.0318000000000001</v>
      </c>
      <c r="D33" s="8">
        <v>0.2576</v>
      </c>
      <c r="E33" s="8">
        <v>1.2894000000000001</v>
      </c>
      <c r="F33" s="8">
        <v>5.0970000000000004</v>
      </c>
      <c r="G33" s="8">
        <v>216.54622222222221</v>
      </c>
      <c r="H33" s="8">
        <v>1.7619922527777778</v>
      </c>
      <c r="I33" s="8">
        <v>39.157400000000003</v>
      </c>
      <c r="J33" s="9">
        <v>50.642800000000001</v>
      </c>
      <c r="K33" s="28">
        <v>0</v>
      </c>
      <c r="L33" s="26"/>
      <c r="M33" s="32"/>
      <c r="N33" s="28"/>
    </row>
    <row r="34" spans="1:14" x14ac:dyDescent="0.25">
      <c r="A34" s="50">
        <f t="shared" si="0"/>
        <v>41117</v>
      </c>
      <c r="B34" s="7">
        <v>93.458100000000002</v>
      </c>
      <c r="C34" s="8">
        <v>1.0403</v>
      </c>
      <c r="D34" s="8">
        <v>0.26140000000000002</v>
      </c>
      <c r="E34" s="8">
        <v>1.3017000000000001</v>
      </c>
      <c r="F34" s="8">
        <v>5.1515000000000004</v>
      </c>
      <c r="G34" s="8">
        <v>204.32355555555552</v>
      </c>
      <c r="H34" s="8">
        <v>1.7596732999999998</v>
      </c>
      <c r="I34" s="8">
        <v>38.802799999999998</v>
      </c>
      <c r="J34" s="9">
        <v>50.435600000000001</v>
      </c>
      <c r="K34" s="28">
        <v>0</v>
      </c>
      <c r="L34" s="26"/>
      <c r="M34" s="32"/>
      <c r="N34" s="28"/>
    </row>
    <row r="35" spans="1:14" x14ac:dyDescent="0.25">
      <c r="A35" s="50">
        <f t="shared" si="0"/>
        <v>41118</v>
      </c>
      <c r="B35" s="7">
        <v>93.488299999999995</v>
      </c>
      <c r="C35" s="8">
        <v>1.0346</v>
      </c>
      <c r="D35" s="8">
        <v>0.25669999999999998</v>
      </c>
      <c r="E35" s="8">
        <v>1.2913000000000001</v>
      </c>
      <c r="F35" s="8">
        <v>5.1285999999999996</v>
      </c>
      <c r="G35" s="8">
        <v>204.28927777777776</v>
      </c>
      <c r="H35" s="8">
        <v>1.7583614277777782</v>
      </c>
      <c r="I35" s="8">
        <v>38.802</v>
      </c>
      <c r="J35" s="9">
        <v>50.441099999999999</v>
      </c>
      <c r="K35" s="28">
        <v>0</v>
      </c>
      <c r="L35" s="26"/>
      <c r="M35" s="32"/>
      <c r="N35" s="28"/>
    </row>
    <row r="36" spans="1:14" x14ac:dyDescent="0.25">
      <c r="A36" s="50">
        <f t="shared" si="0"/>
        <v>41119</v>
      </c>
      <c r="B36" s="7">
        <v>93.435199999999995</v>
      </c>
      <c r="C36" s="8">
        <v>1.0397000000000001</v>
      </c>
      <c r="D36" s="8">
        <v>0.25740000000000002</v>
      </c>
      <c r="E36" s="8">
        <v>1.2970999999999999</v>
      </c>
      <c r="F36" s="8">
        <v>5.1604999999999999</v>
      </c>
      <c r="G36" s="8">
        <v>204.56299999999999</v>
      </c>
      <c r="H36" s="8">
        <v>1.7712474694444442</v>
      </c>
      <c r="I36" s="8">
        <v>38.817700000000002</v>
      </c>
      <c r="J36" s="9">
        <v>50.446300000000001</v>
      </c>
      <c r="K36" s="28">
        <v>0</v>
      </c>
      <c r="L36" s="26"/>
      <c r="M36" s="32"/>
      <c r="N36" s="28"/>
    </row>
    <row r="37" spans="1:14" x14ac:dyDescent="0.25">
      <c r="A37" s="50">
        <f t="shared" si="0"/>
        <v>41120</v>
      </c>
      <c r="B37" s="7">
        <v>93.312299999999993</v>
      </c>
      <c r="C37" s="8">
        <v>1.0505</v>
      </c>
      <c r="D37" s="8">
        <v>0.25769999999999998</v>
      </c>
      <c r="E37" s="8">
        <v>1.3083</v>
      </c>
      <c r="F37" s="8">
        <v>5.1641000000000004</v>
      </c>
      <c r="G37" s="8">
        <v>208.59177777777774</v>
      </c>
      <c r="H37" s="8">
        <v>1.7628283749999996</v>
      </c>
      <c r="I37" s="8">
        <v>38.891399999999997</v>
      </c>
      <c r="J37" s="9">
        <v>50.480200000000004</v>
      </c>
      <c r="K37" s="28">
        <v>0</v>
      </c>
      <c r="L37" s="26"/>
      <c r="M37" s="32"/>
      <c r="N37" s="28"/>
    </row>
    <row r="38" spans="1:14" ht="15.75" thickBot="1" x14ac:dyDescent="0.3">
      <c r="A38" s="51">
        <f t="shared" si="0"/>
        <v>41121</v>
      </c>
      <c r="B38" s="52">
        <v>93.306399999999996</v>
      </c>
      <c r="C38" s="53">
        <v>1.0507</v>
      </c>
      <c r="D38" s="53">
        <v>0.25600000000000001</v>
      </c>
      <c r="E38" s="53">
        <v>1.3067</v>
      </c>
      <c r="F38" s="53">
        <v>5.1512000000000002</v>
      </c>
      <c r="G38" s="53">
        <v>208.44905555555553</v>
      </c>
      <c r="H38" s="53">
        <v>1.7630603833333336</v>
      </c>
      <c r="I38" s="53">
        <v>38.898299999999999</v>
      </c>
      <c r="J38" s="54">
        <v>50.4848</v>
      </c>
      <c r="K38" s="29">
        <v>0</v>
      </c>
      <c r="L38" s="26"/>
      <c r="M38" s="33"/>
      <c r="N38" s="34"/>
    </row>
    <row r="39" spans="1:14" x14ac:dyDescent="0.25">
      <c r="A39" s="55" t="s">
        <v>18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4" x14ac:dyDescent="0.25">
      <c r="A41" s="12" t="s">
        <v>19</v>
      </c>
      <c r="B41" s="13">
        <f>+MIN(B8:B38)</f>
        <v>92.665199999999999</v>
      </c>
      <c r="C41" s="13">
        <f t="shared" ref="C41:K41" si="1">+MIN(C8:C38)</f>
        <v>1.0168999999999999</v>
      </c>
      <c r="D41" s="13">
        <f t="shared" si="1"/>
        <v>0.24610000000000001</v>
      </c>
      <c r="E41" s="13">
        <f t="shared" si="1"/>
        <v>1.2713000000000001</v>
      </c>
      <c r="F41" s="13">
        <f t="shared" si="1"/>
        <v>5.0457000000000001</v>
      </c>
      <c r="G41" s="13">
        <f t="shared" si="1"/>
        <v>203.37678518779336</v>
      </c>
      <c r="H41" s="13">
        <f t="shared" si="1"/>
        <v>1.6484148083333332</v>
      </c>
      <c r="I41" s="13">
        <f t="shared" si="1"/>
        <v>38.731400000000001</v>
      </c>
      <c r="J41" s="13">
        <f t="shared" si="1"/>
        <v>50.380099999999999</v>
      </c>
      <c r="K41" s="43">
        <f t="shared" si="1"/>
        <v>0</v>
      </c>
      <c r="L41" s="14"/>
      <c r="M41" s="35">
        <f>+MIN(M8:M38)</f>
        <v>0</v>
      </c>
      <c r="N41" s="36">
        <f t="shared" ref="N41" si="2">+MIN(N8:N38)</f>
        <v>0</v>
      </c>
    </row>
    <row r="42" spans="1:14" x14ac:dyDescent="0.25">
      <c r="A42" s="15" t="s">
        <v>20</v>
      </c>
      <c r="B42" s="16">
        <f>+IF(ISERROR(AVERAGE(B8:B38)),"",AVERAGE(B8:B38))</f>
        <v>93.418548387096763</v>
      </c>
      <c r="C42" s="16">
        <f t="shared" ref="C42:K42" si="3">+IF(ISERROR(AVERAGE(C8:C38)),"",AVERAGE(C8:C38))</f>
        <v>1.0467387096774194</v>
      </c>
      <c r="D42" s="16">
        <f t="shared" si="3"/>
        <v>0.25518064516129035</v>
      </c>
      <c r="E42" s="16">
        <f t="shared" si="3"/>
        <v>1.3019225806451615</v>
      </c>
      <c r="F42" s="16">
        <f t="shared" si="3"/>
        <v>5.1041354838709676</v>
      </c>
      <c r="G42" s="16">
        <f t="shared" si="3"/>
        <v>206.13237181357491</v>
      </c>
      <c r="H42" s="16">
        <f t="shared" si="3"/>
        <v>1.7421264627240147</v>
      </c>
      <c r="I42" s="16">
        <f t="shared" si="3"/>
        <v>38.848219354838712</v>
      </c>
      <c r="J42" s="16">
        <f t="shared" si="3"/>
        <v>50.459393548387112</v>
      </c>
      <c r="K42" s="44">
        <f t="shared" si="3"/>
        <v>0</v>
      </c>
      <c r="L42" s="14"/>
      <c r="M42" s="37" t="str">
        <f>+IF(ISERROR(AVERAGE(M8:M38)),"",AVERAGE(M8:M38))</f>
        <v/>
      </c>
      <c r="N42" s="38" t="str">
        <f>+IF(ISERROR(AVERAGE(N8:N38)),"",AVERAGE(N8:N38))</f>
        <v/>
      </c>
    </row>
    <row r="43" spans="1:14" x14ac:dyDescent="0.25">
      <c r="A43" s="17" t="s">
        <v>21</v>
      </c>
      <c r="B43" s="18">
        <f>+MAX(B8:B38)</f>
        <v>93.609499999999997</v>
      </c>
      <c r="C43" s="18">
        <f t="shared" ref="C43:K43" si="4">+MAX(C8:C38)</f>
        <v>1.0709</v>
      </c>
      <c r="D43" s="18">
        <f t="shared" si="4"/>
        <v>0.26140000000000002</v>
      </c>
      <c r="E43" s="18">
        <f t="shared" si="4"/>
        <v>1.3229</v>
      </c>
      <c r="F43" s="18">
        <f t="shared" si="4"/>
        <v>5.2016999999999998</v>
      </c>
      <c r="G43" s="18">
        <f t="shared" si="4"/>
        <v>222.14111111111109</v>
      </c>
      <c r="H43" s="18">
        <f t="shared" si="4"/>
        <v>1.7712474694444442</v>
      </c>
      <c r="I43" s="18">
        <f t="shared" si="4"/>
        <v>39.375700000000002</v>
      </c>
      <c r="J43" s="18">
        <f t="shared" si="4"/>
        <v>50.767000000000003</v>
      </c>
      <c r="K43" s="45">
        <f t="shared" si="4"/>
        <v>0</v>
      </c>
      <c r="L43" s="14"/>
      <c r="M43" s="39">
        <f t="shared" ref="M43:N43" si="5">+MAX(M8:M38)</f>
        <v>0</v>
      </c>
      <c r="N43" s="40">
        <f t="shared" si="5"/>
        <v>0</v>
      </c>
    </row>
    <row r="44" spans="1:14" ht="15.75" thickBot="1" x14ac:dyDescent="0.3">
      <c r="A44" s="19" t="s">
        <v>22</v>
      </c>
      <c r="B44" s="23">
        <f>IF(ISERROR(STDEV(B8:B38)),"",STDEV(B8:B38))</f>
        <v>0.25238530183163566</v>
      </c>
      <c r="C44" s="23">
        <f t="shared" ref="C44:K44" si="6">IF(ISERROR(STDEV(C8:C38)),"",STDEV(C8:C38))</f>
        <v>1.463349303070084E-2</v>
      </c>
      <c r="D44" s="23">
        <f t="shared" si="6"/>
        <v>3.4320469455645726E-3</v>
      </c>
      <c r="E44" s="23">
        <f t="shared" si="6"/>
        <v>1.3354567500232985E-2</v>
      </c>
      <c r="F44" s="23">
        <f t="shared" si="6"/>
        <v>4.2225960011878103E-2</v>
      </c>
      <c r="G44" s="23">
        <f t="shared" si="6"/>
        <v>4.4996282976475497</v>
      </c>
      <c r="H44" s="23">
        <f t="shared" si="6"/>
        <v>2.5995142068742112E-2</v>
      </c>
      <c r="I44" s="23">
        <f t="shared" si="6"/>
        <v>0.1687790852354151</v>
      </c>
      <c r="J44" s="23">
        <f t="shared" si="6"/>
        <v>0.10201953713377326</v>
      </c>
      <c r="K44" s="46">
        <f t="shared" si="6"/>
        <v>0</v>
      </c>
      <c r="L44" s="14"/>
      <c r="M44" s="41" t="str">
        <f t="shared" ref="M44:N44" si="7">IF(ISERROR(STDEV(M8:M38)),"",STDEV(M8:M38))</f>
        <v/>
      </c>
      <c r="N44" s="42" t="str">
        <f t="shared" si="7"/>
        <v/>
      </c>
    </row>
    <row r="45" spans="1:14" ht="8.25" customHeight="1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4" x14ac:dyDescent="0.25">
      <c r="A46" s="22" t="s">
        <v>23</v>
      </c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4" x14ac:dyDescent="0.25">
      <c r="A47" s="20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</row>
    <row r="48" spans="1:14" x14ac:dyDescent="0.25">
      <c r="A48" s="2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1"/>
    </row>
    <row r="49" spans="1:14" x14ac:dyDescent="0.25">
      <c r="A49" s="20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  <row r="50" spans="1:14" x14ac:dyDescent="0.25">
      <c r="A50" s="20"/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</row>
  </sheetData>
  <protectedRanges>
    <protectedRange sqref="A3:L5" name="Rango1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70866141732283472" top="0.43307086614173229" bottom="0.43307086614173229" header="0.31496062992125984" footer="0.31496062992125984"/>
  <pageSetup scale="69" orientation="landscape" r:id="rId1"/>
  <ignoredErrors>
    <ignoredError sqref="B41:N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1" zoomScale="60" zoomScaleNormal="10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ht="7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4" x14ac:dyDescent="0.25">
      <c r="A3" s="68" t="s">
        <v>1</v>
      </c>
      <c r="B3" s="68"/>
      <c r="C3" s="70" t="s">
        <v>27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x14ac:dyDescent="0.25">
      <c r="A4" s="69" t="s">
        <v>2</v>
      </c>
      <c r="B4" s="68"/>
      <c r="C4" s="70" t="s">
        <v>25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x14ac:dyDescent="0.25">
      <c r="A5" s="69" t="s">
        <v>3</v>
      </c>
      <c r="B5" s="69"/>
      <c r="C5" s="70" t="s">
        <v>4</v>
      </c>
      <c r="D5" s="70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9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7" t="s">
        <v>15</v>
      </c>
      <c r="L7" s="4"/>
      <c r="M7" s="30" t="s">
        <v>16</v>
      </c>
      <c r="N7" s="31" t="s">
        <v>17</v>
      </c>
    </row>
    <row r="8" spans="1:14" x14ac:dyDescent="0.25">
      <c r="A8" s="50">
        <f>+'Caracol Criogénica'!A8</f>
        <v>41091</v>
      </c>
      <c r="B8" s="5">
        <v>94.889700000000005</v>
      </c>
      <c r="C8" s="6">
        <v>0.97809999999999997</v>
      </c>
      <c r="D8" s="6">
        <v>0.25459999999999999</v>
      </c>
      <c r="E8" s="6">
        <v>1.2326999999999999</v>
      </c>
      <c r="F8" s="6">
        <v>3.6193</v>
      </c>
      <c r="G8" s="6">
        <v>262.57649922124705</v>
      </c>
      <c r="H8" s="6">
        <v>2.1956425333333329</v>
      </c>
      <c r="I8" s="6">
        <v>38.526400000000002</v>
      </c>
      <c r="J8" s="6">
        <v>50.322000000000003</v>
      </c>
      <c r="K8" s="28">
        <v>0.30912965116279073</v>
      </c>
      <c r="L8" s="26"/>
      <c r="M8" s="32"/>
      <c r="N8" s="28"/>
    </row>
    <row r="9" spans="1:14" x14ac:dyDescent="0.25">
      <c r="A9" s="50">
        <f>+'Caracol Criogénica'!A9</f>
        <v>41092</v>
      </c>
      <c r="B9" s="7">
        <v>95.070899999999995</v>
      </c>
      <c r="C9" s="8">
        <v>0.99160000000000004</v>
      </c>
      <c r="D9" s="9">
        <v>0.251</v>
      </c>
      <c r="E9" s="8">
        <v>1.2426999999999999</v>
      </c>
      <c r="F9" s="8">
        <v>3.3670999999999998</v>
      </c>
      <c r="G9" s="8">
        <v>269.03425562989042</v>
      </c>
      <c r="H9" s="8">
        <v>2.2021118777777784</v>
      </c>
      <c r="I9" s="8">
        <v>38.494399999999999</v>
      </c>
      <c r="J9" s="9">
        <v>50.295499999999997</v>
      </c>
      <c r="K9" s="28">
        <v>0.30903662790697672</v>
      </c>
      <c r="L9" s="26"/>
      <c r="M9" s="32"/>
      <c r="N9" s="28"/>
    </row>
    <row r="10" spans="1:14" x14ac:dyDescent="0.25">
      <c r="A10" s="50">
        <f>+'Caracol Criogénica'!A10</f>
        <v>41093</v>
      </c>
      <c r="B10" s="7">
        <v>94.952600000000004</v>
      </c>
      <c r="C10" s="8">
        <v>0.99870000000000003</v>
      </c>
      <c r="D10" s="9">
        <v>0.24329999999999999</v>
      </c>
      <c r="E10" s="8">
        <v>1.242</v>
      </c>
      <c r="F10" s="8">
        <v>3.5278</v>
      </c>
      <c r="G10" s="8">
        <v>268.79524353923853</v>
      </c>
      <c r="H10" s="8">
        <v>2.2042605138888893</v>
      </c>
      <c r="I10" s="8">
        <v>38.508400000000002</v>
      </c>
      <c r="J10" s="9">
        <v>50.302399999999999</v>
      </c>
      <c r="K10" s="28">
        <v>0.3566927325581396</v>
      </c>
      <c r="L10" s="26"/>
      <c r="M10" s="32"/>
      <c r="N10" s="28"/>
    </row>
    <row r="11" spans="1:14" x14ac:dyDescent="0.25">
      <c r="A11" s="50">
        <f>+'Caracol Criogénica'!A11</f>
        <v>41094</v>
      </c>
      <c r="B11" s="7">
        <v>94.902799999999999</v>
      </c>
      <c r="C11" s="8">
        <v>1.0169999999999999</v>
      </c>
      <c r="D11" s="9">
        <v>0.2409</v>
      </c>
      <c r="E11" s="8">
        <v>1.2579</v>
      </c>
      <c r="F11" s="8">
        <v>3.5550000000000002</v>
      </c>
      <c r="G11" s="8">
        <v>268.63993789514865</v>
      </c>
      <c r="H11" s="8">
        <v>2.2121591861111107</v>
      </c>
      <c r="I11" s="8">
        <v>38.514600000000002</v>
      </c>
      <c r="J11" s="9">
        <v>50.2943</v>
      </c>
      <c r="K11" s="28">
        <v>0.31177453488372103</v>
      </c>
      <c r="L11" s="26"/>
      <c r="M11" s="32"/>
      <c r="N11" s="28"/>
    </row>
    <row r="12" spans="1:14" x14ac:dyDescent="0.25">
      <c r="A12" s="50">
        <f>+'Caracol Criogénica'!A12</f>
        <v>41095</v>
      </c>
      <c r="B12" s="7">
        <v>94.472200000000001</v>
      </c>
      <c r="C12" s="8">
        <v>1.0633999999999999</v>
      </c>
      <c r="D12" s="9">
        <v>0.24510000000000001</v>
      </c>
      <c r="E12" s="8">
        <v>1.3085</v>
      </c>
      <c r="F12" s="8">
        <v>3.984</v>
      </c>
      <c r="G12" s="8">
        <v>268.39437080120433</v>
      </c>
      <c r="H12" s="8">
        <v>2.2277731666666667</v>
      </c>
      <c r="I12" s="8">
        <v>38.5886</v>
      </c>
      <c r="J12" s="9">
        <v>50.303100000000001</v>
      </c>
      <c r="K12" s="28">
        <v>0.32655755813953496</v>
      </c>
      <c r="L12" s="26"/>
      <c r="M12" s="32"/>
      <c r="N12" s="28"/>
    </row>
    <row r="13" spans="1:14" x14ac:dyDescent="0.25">
      <c r="A13" s="50">
        <f>+'Caracol Criogénica'!A13</f>
        <v>41096</v>
      </c>
      <c r="B13" s="7">
        <v>94.852000000000004</v>
      </c>
      <c r="C13" s="8">
        <v>1.0475000000000001</v>
      </c>
      <c r="D13" s="9">
        <v>0.2467</v>
      </c>
      <c r="E13" s="8">
        <v>1.2943</v>
      </c>
      <c r="F13" s="8">
        <v>3.6696999999999997</v>
      </c>
      <c r="G13" s="8">
        <v>268.29361866979656</v>
      </c>
      <c r="H13" s="8">
        <v>2.2485797583333329</v>
      </c>
      <c r="I13" s="8">
        <v>38.469499999999996</v>
      </c>
      <c r="J13" s="9">
        <v>50.245199999999997</v>
      </c>
      <c r="K13" s="28">
        <v>0.35175598837209304</v>
      </c>
      <c r="L13" s="26"/>
      <c r="M13" s="32"/>
      <c r="N13" s="28"/>
    </row>
    <row r="14" spans="1:14" x14ac:dyDescent="0.25">
      <c r="A14" s="50">
        <f>+'Caracol Criogénica'!A14</f>
        <v>41097</v>
      </c>
      <c r="B14" s="7">
        <v>94.563699999999997</v>
      </c>
      <c r="C14" s="8">
        <v>1.0570999999999999</v>
      </c>
      <c r="D14" s="8">
        <v>0.24560000000000001</v>
      </c>
      <c r="E14" s="8">
        <v>1.3027</v>
      </c>
      <c r="F14" s="8">
        <v>3.9533</v>
      </c>
      <c r="G14" s="8">
        <v>262.35081568114236</v>
      </c>
      <c r="H14" s="8">
        <v>2.2494785805555555</v>
      </c>
      <c r="I14" s="8">
        <v>38.535899999999998</v>
      </c>
      <c r="J14" s="9">
        <v>50.2774</v>
      </c>
      <c r="K14" s="28">
        <v>0.34914186046511625</v>
      </c>
      <c r="L14" s="26"/>
      <c r="M14" s="32"/>
      <c r="N14" s="28"/>
    </row>
    <row r="15" spans="1:14" x14ac:dyDescent="0.25">
      <c r="A15" s="50">
        <f>+'Caracol Criogénica'!A15</f>
        <v>41098</v>
      </c>
      <c r="B15" s="7">
        <v>94.945899999999995</v>
      </c>
      <c r="C15" s="8">
        <v>0.97640000000000005</v>
      </c>
      <c r="D15" s="8">
        <v>0.23860000000000001</v>
      </c>
      <c r="E15" s="8">
        <v>1.2150000000000001</v>
      </c>
      <c r="F15" s="8">
        <v>3.6816</v>
      </c>
      <c r="G15" s="8">
        <v>259.81739672310408</v>
      </c>
      <c r="H15" s="8">
        <v>2.2565117055555555</v>
      </c>
      <c r="I15" s="8">
        <v>38.475299999999997</v>
      </c>
      <c r="J15" s="9">
        <v>50.3018</v>
      </c>
      <c r="K15" s="28">
        <v>0.37691412790697676</v>
      </c>
      <c r="L15" s="26"/>
      <c r="M15" s="32"/>
      <c r="N15" s="28"/>
    </row>
    <row r="16" spans="1:14" x14ac:dyDescent="0.25">
      <c r="A16" s="50">
        <f>+'Caracol Criogénica'!A16</f>
        <v>41099</v>
      </c>
      <c r="B16" s="7">
        <v>95.040899999999993</v>
      </c>
      <c r="C16" s="8">
        <v>0.98089999999999999</v>
      </c>
      <c r="D16" s="8">
        <v>0.2374</v>
      </c>
      <c r="E16" s="8">
        <v>1.2183999999999999</v>
      </c>
      <c r="F16" s="8">
        <v>3.5004</v>
      </c>
      <c r="G16" s="8">
        <v>264.91978023513298</v>
      </c>
      <c r="H16" s="8">
        <v>2.2615026499999997</v>
      </c>
      <c r="I16" s="8">
        <v>38.483800000000002</v>
      </c>
      <c r="J16" s="9">
        <v>50.3035</v>
      </c>
      <c r="K16" s="28">
        <v>0.41971886754297277</v>
      </c>
      <c r="L16" s="26"/>
      <c r="M16" s="32"/>
      <c r="N16" s="28"/>
    </row>
    <row r="17" spans="1:14" x14ac:dyDescent="0.25">
      <c r="A17" s="50">
        <f>+'Caracol Criogénica'!A17</f>
        <v>41100</v>
      </c>
      <c r="B17" s="7">
        <v>95.270399999999995</v>
      </c>
      <c r="C17" s="8">
        <v>0.9385</v>
      </c>
      <c r="D17" s="8">
        <v>0.22850000000000001</v>
      </c>
      <c r="E17" s="8">
        <v>1.167</v>
      </c>
      <c r="F17" s="8">
        <v>3.2801</v>
      </c>
      <c r="G17" s="8">
        <v>267.54043637140637</v>
      </c>
      <c r="H17" s="8">
        <v>2.2703219305555549</v>
      </c>
      <c r="I17" s="8">
        <v>38.468499999999999</v>
      </c>
      <c r="J17" s="9">
        <v>50.328000000000003</v>
      </c>
      <c r="K17" s="28">
        <v>0.38027459302325584</v>
      </c>
      <c r="L17" s="26"/>
      <c r="M17" s="32"/>
      <c r="N17" s="28"/>
    </row>
    <row r="18" spans="1:14" x14ac:dyDescent="0.25">
      <c r="A18" s="50">
        <f>+'Caracol Criogénica'!A18</f>
        <v>41101</v>
      </c>
      <c r="B18" s="7">
        <v>94.72</v>
      </c>
      <c r="C18" s="8">
        <v>0.9677</v>
      </c>
      <c r="D18" s="8">
        <v>0.23300000000000001</v>
      </c>
      <c r="E18" s="8">
        <v>1.2006999999999999</v>
      </c>
      <c r="F18" s="8">
        <v>3.7960000000000003</v>
      </c>
      <c r="G18" s="8">
        <v>269.70807550078246</v>
      </c>
      <c r="H18" s="8">
        <v>2.2680707500000001</v>
      </c>
      <c r="I18" s="8">
        <v>38.602699999999999</v>
      </c>
      <c r="J18" s="9">
        <v>50.382599999999996</v>
      </c>
      <c r="K18" s="28">
        <v>0.38665552325581398</v>
      </c>
      <c r="L18" s="26"/>
      <c r="M18" s="32"/>
      <c r="N18" s="28"/>
    </row>
    <row r="19" spans="1:14" x14ac:dyDescent="0.25">
      <c r="A19" s="50">
        <f>+'Caracol Criogénica'!A19</f>
        <v>41102</v>
      </c>
      <c r="B19" s="7">
        <v>94.746700000000004</v>
      </c>
      <c r="C19" s="8">
        <v>0.9929</v>
      </c>
      <c r="D19" s="8">
        <v>0.2492</v>
      </c>
      <c r="E19" s="8">
        <v>1.2421</v>
      </c>
      <c r="F19" s="8">
        <v>3.7067999999999999</v>
      </c>
      <c r="G19" s="8">
        <v>265.62149043123543</v>
      </c>
      <c r="H19" s="8">
        <v>2.2834832166666663</v>
      </c>
      <c r="I19" s="8">
        <v>38.573599999999999</v>
      </c>
      <c r="J19" s="9">
        <v>50.341000000000001</v>
      </c>
      <c r="K19" s="28">
        <v>0.35622418604651168</v>
      </c>
      <c r="L19" s="26"/>
      <c r="M19" s="32"/>
      <c r="N19" s="28"/>
    </row>
    <row r="20" spans="1:14" x14ac:dyDescent="0.25">
      <c r="A20" s="50">
        <f>+'Caracol Criogénica'!A20</f>
        <v>41103</v>
      </c>
      <c r="B20" s="7">
        <v>94.987899999999996</v>
      </c>
      <c r="C20" s="8">
        <v>0.96040000000000003</v>
      </c>
      <c r="D20" s="8">
        <v>0.2457</v>
      </c>
      <c r="E20" s="8">
        <v>1.206</v>
      </c>
      <c r="F20" s="8">
        <v>3.5632999999999999</v>
      </c>
      <c r="G20" s="8">
        <v>268.298996842723</v>
      </c>
      <c r="H20" s="8">
        <v>2.2844279944444441</v>
      </c>
      <c r="I20" s="8">
        <v>38.506399999999999</v>
      </c>
      <c r="J20" s="9">
        <v>50.326999999999998</v>
      </c>
      <c r="K20" s="28">
        <v>0.3433807558139535</v>
      </c>
      <c r="L20" s="26"/>
      <c r="M20" s="32"/>
      <c r="N20" s="28"/>
    </row>
    <row r="21" spans="1:14" x14ac:dyDescent="0.25">
      <c r="A21" s="50">
        <f>+'Caracol Criogénica'!A21</f>
        <v>41104</v>
      </c>
      <c r="B21" s="7">
        <v>94.663799999999995</v>
      </c>
      <c r="C21" s="8">
        <v>1.0817000000000001</v>
      </c>
      <c r="D21" s="8">
        <v>0.24010000000000001</v>
      </c>
      <c r="E21" s="8">
        <v>1.3218000000000001</v>
      </c>
      <c r="F21" s="8">
        <v>3.8241000000000001</v>
      </c>
      <c r="G21" s="8">
        <v>266.64376223931623</v>
      </c>
      <c r="H21" s="8">
        <v>2.2840009499999998</v>
      </c>
      <c r="I21" s="8">
        <v>38.502600000000001</v>
      </c>
      <c r="J21" s="9">
        <v>50.243699999999997</v>
      </c>
      <c r="K21" s="28">
        <v>0.33832860465116282</v>
      </c>
      <c r="L21" s="26"/>
      <c r="M21" s="32"/>
      <c r="N21" s="28"/>
    </row>
    <row r="22" spans="1:14" x14ac:dyDescent="0.25">
      <c r="A22" s="50">
        <f>+'Caracol Criogénica'!A22</f>
        <v>41105</v>
      </c>
      <c r="B22" s="7">
        <v>94.776600000000002</v>
      </c>
      <c r="C22" s="8">
        <v>1.0665</v>
      </c>
      <c r="D22" s="8">
        <v>0.24779999999999999</v>
      </c>
      <c r="E22" s="8">
        <v>1.3143</v>
      </c>
      <c r="F22" s="8">
        <v>3.7141000000000002</v>
      </c>
      <c r="G22" s="8">
        <v>265.89510428247257</v>
      </c>
      <c r="H22" s="8">
        <v>2.2783011472222219</v>
      </c>
      <c r="I22" s="8">
        <v>38.472200000000001</v>
      </c>
      <c r="J22" s="9">
        <v>50.2333</v>
      </c>
      <c r="K22" s="28">
        <v>0.30621720930232565</v>
      </c>
      <c r="L22" s="26"/>
      <c r="M22" s="32"/>
      <c r="N22" s="28"/>
    </row>
    <row r="23" spans="1:14" x14ac:dyDescent="0.25">
      <c r="A23" s="50">
        <f>+'Caracol Criogénica'!A23</f>
        <v>41106</v>
      </c>
      <c r="B23" s="7">
        <v>94.629400000000004</v>
      </c>
      <c r="C23" s="8">
        <v>1.0725</v>
      </c>
      <c r="D23" s="8">
        <v>0.25069999999999998</v>
      </c>
      <c r="E23" s="8">
        <v>1.3230999999999999</v>
      </c>
      <c r="F23" s="8">
        <v>3.7494000000000001</v>
      </c>
      <c r="G23" s="8">
        <v>267.75202571600619</v>
      </c>
      <c r="H23" s="8">
        <v>2.2607288916666666</v>
      </c>
      <c r="I23" s="8">
        <v>38.547400000000003</v>
      </c>
      <c r="J23" s="9">
        <v>50.270499999999998</v>
      </c>
      <c r="K23" s="28">
        <v>0.39295081395348835</v>
      </c>
      <c r="L23" s="26"/>
      <c r="M23" s="32"/>
      <c r="N23" s="28"/>
    </row>
    <row r="24" spans="1:14" x14ac:dyDescent="0.25">
      <c r="A24" s="50">
        <f>+'Caracol Criogénica'!A24</f>
        <v>41107</v>
      </c>
      <c r="B24" s="7">
        <v>94.906800000000004</v>
      </c>
      <c r="C24" s="8">
        <v>0.92569999999999997</v>
      </c>
      <c r="D24" s="8">
        <v>0.24110000000000001</v>
      </c>
      <c r="E24" s="8">
        <v>1.1669</v>
      </c>
      <c r="F24" s="8">
        <v>3.5766999999999998</v>
      </c>
      <c r="G24" s="8">
        <v>266.28187912363063</v>
      </c>
      <c r="H24" s="8">
        <v>2.2549232444444445</v>
      </c>
      <c r="I24" s="8">
        <v>38.590400000000002</v>
      </c>
      <c r="J24" s="9">
        <v>50.400599999999997</v>
      </c>
      <c r="K24" s="28">
        <v>0.35959191860465123</v>
      </c>
      <c r="L24" s="26"/>
      <c r="M24" s="32"/>
      <c r="N24" s="28"/>
    </row>
    <row r="25" spans="1:14" x14ac:dyDescent="0.25">
      <c r="A25" s="50">
        <f>+'Caracol Criogénica'!A25</f>
        <v>41108</v>
      </c>
      <c r="B25" s="7">
        <v>94.654700000000005</v>
      </c>
      <c r="C25" s="8">
        <v>0.93630000000000002</v>
      </c>
      <c r="D25" s="8">
        <v>0.23649999999999999</v>
      </c>
      <c r="E25" s="8">
        <v>1.1727000000000001</v>
      </c>
      <c r="F25" s="8">
        <v>3.7544</v>
      </c>
      <c r="G25" s="8">
        <v>266.52326573465422</v>
      </c>
      <c r="H25" s="8">
        <v>2.2451007333333335</v>
      </c>
      <c r="I25" s="8">
        <v>38.679499999999997</v>
      </c>
      <c r="J25" s="9">
        <v>50.446199999999997</v>
      </c>
      <c r="K25" s="28">
        <v>0.30655988372093024</v>
      </c>
      <c r="L25" s="26"/>
      <c r="M25" s="32"/>
      <c r="N25" s="28"/>
    </row>
    <row r="26" spans="1:14" x14ac:dyDescent="0.25">
      <c r="A26" s="50">
        <f>+'Caracol Criogénica'!A26</f>
        <v>41109</v>
      </c>
      <c r="B26" s="7">
        <v>94.741399999999999</v>
      </c>
      <c r="C26" s="8">
        <v>0.92010000000000003</v>
      </c>
      <c r="D26" s="8">
        <v>0.2324</v>
      </c>
      <c r="E26" s="8">
        <v>1.1526000000000001</v>
      </c>
      <c r="F26" s="8">
        <v>3.8742999999999999</v>
      </c>
      <c r="G26" s="8">
        <v>263.54650152973392</v>
      </c>
      <c r="H26" s="8">
        <v>2.2524158249999999</v>
      </c>
      <c r="I26" s="8">
        <v>38.603099999999998</v>
      </c>
      <c r="J26" s="9">
        <v>50.416400000000003</v>
      </c>
      <c r="K26" s="28">
        <v>0.40992802325581401</v>
      </c>
      <c r="L26" s="26"/>
      <c r="M26" s="32"/>
      <c r="N26" s="28"/>
    </row>
    <row r="27" spans="1:14" x14ac:dyDescent="0.25">
      <c r="A27" s="50">
        <f>+'Caracol Criogénica'!A27</f>
        <v>41110</v>
      </c>
      <c r="B27" s="7">
        <v>94.617999999999995</v>
      </c>
      <c r="C27" s="8">
        <v>0.9516</v>
      </c>
      <c r="D27" s="8">
        <v>0.24179999999999999</v>
      </c>
      <c r="E27" s="8">
        <v>1.1934</v>
      </c>
      <c r="F27" s="8">
        <v>3.8445999999999998</v>
      </c>
      <c r="G27" s="8">
        <v>266.82461451476297</v>
      </c>
      <c r="H27" s="8">
        <v>2.2633192694444451</v>
      </c>
      <c r="I27" s="8">
        <v>38.652799999999999</v>
      </c>
      <c r="J27" s="9">
        <v>50.418199999999999</v>
      </c>
      <c r="K27" s="28">
        <v>0.34047680232558142</v>
      </c>
      <c r="L27" s="26"/>
      <c r="M27" s="32"/>
      <c r="N27" s="28"/>
    </row>
    <row r="28" spans="1:14" x14ac:dyDescent="0.25">
      <c r="A28" s="50">
        <f>+'Caracol Criogénica'!A28</f>
        <v>41111</v>
      </c>
      <c r="B28" s="7">
        <v>94.328000000000003</v>
      </c>
      <c r="C28" s="8">
        <v>1.004</v>
      </c>
      <c r="D28" s="8">
        <v>0.24079999999999999</v>
      </c>
      <c r="E28" s="8">
        <v>1.2447999999999999</v>
      </c>
      <c r="F28" s="8">
        <v>3.9838</v>
      </c>
      <c r="G28" s="8">
        <v>268.80993079812202</v>
      </c>
      <c r="H28" s="8">
        <v>2.2743708166666661</v>
      </c>
      <c r="I28" s="8">
        <v>38.741799999999998</v>
      </c>
      <c r="J28" s="9">
        <v>50.432899999999997</v>
      </c>
      <c r="K28" s="28">
        <v>0.3715576162790698</v>
      </c>
      <c r="L28" s="26"/>
      <c r="M28" s="32"/>
      <c r="N28" s="28"/>
    </row>
    <row r="29" spans="1:14" x14ac:dyDescent="0.25">
      <c r="A29" s="50">
        <f>+'Caracol Criogénica'!A29</f>
        <v>41112</v>
      </c>
      <c r="B29" s="7">
        <v>94.417000000000002</v>
      </c>
      <c r="C29" s="8">
        <v>0.99309999999999998</v>
      </c>
      <c r="D29" s="8">
        <v>0.23300000000000001</v>
      </c>
      <c r="E29" s="8">
        <v>1.2261</v>
      </c>
      <c r="F29" s="8">
        <v>3.9340000000000002</v>
      </c>
      <c r="G29" s="8">
        <v>271.74597776612273</v>
      </c>
      <c r="H29" s="8">
        <v>2.2731559583333336</v>
      </c>
      <c r="I29" s="8">
        <v>38.727499999999999</v>
      </c>
      <c r="J29" s="9">
        <v>50.435699999999997</v>
      </c>
      <c r="K29" s="28">
        <v>0.36631965116279064</v>
      </c>
      <c r="L29" s="26"/>
      <c r="M29" s="32"/>
      <c r="N29" s="28"/>
    </row>
    <row r="30" spans="1:14" x14ac:dyDescent="0.25">
      <c r="A30" s="50">
        <f>+'Caracol Criogénica'!A30</f>
        <v>41113</v>
      </c>
      <c r="B30" s="7">
        <v>94.596999999999994</v>
      </c>
      <c r="C30" s="8">
        <v>0.99960000000000004</v>
      </c>
      <c r="D30" s="8">
        <v>0.2361</v>
      </c>
      <c r="E30" s="8">
        <v>1.2357</v>
      </c>
      <c r="F30" s="8">
        <v>3.8149999999999999</v>
      </c>
      <c r="G30" s="8">
        <v>269.92929816901403</v>
      </c>
      <c r="H30" s="8">
        <v>2.2778192555555559</v>
      </c>
      <c r="I30" s="8">
        <v>38.643500000000003</v>
      </c>
      <c r="J30" s="9">
        <v>50.382100000000001</v>
      </c>
      <c r="K30" s="28">
        <v>0.3033901162790697</v>
      </c>
      <c r="L30" s="26"/>
      <c r="M30" s="32"/>
      <c r="N30" s="28"/>
    </row>
    <row r="31" spans="1:14" x14ac:dyDescent="0.25">
      <c r="A31" s="50">
        <f>+'Caracol Criogénica'!A31</f>
        <v>41114</v>
      </c>
      <c r="B31" s="7">
        <v>94.683499999999995</v>
      </c>
      <c r="C31" s="8">
        <v>1.03</v>
      </c>
      <c r="D31" s="8">
        <v>0.25280000000000002</v>
      </c>
      <c r="E31" s="8">
        <v>1.2827999999999999</v>
      </c>
      <c r="F31" s="8">
        <v>3.7179000000000002</v>
      </c>
      <c r="G31" s="8">
        <v>266.97027147979793</v>
      </c>
      <c r="H31" s="8">
        <v>2.2750465833333329</v>
      </c>
      <c r="I31" s="8">
        <v>38.572299999999998</v>
      </c>
      <c r="J31" s="9">
        <v>50.313000000000002</v>
      </c>
      <c r="K31" s="28">
        <v>0.32828122093023254</v>
      </c>
      <c r="L31" s="26"/>
      <c r="M31" s="32"/>
      <c r="N31" s="28"/>
    </row>
    <row r="32" spans="1:14" x14ac:dyDescent="0.25">
      <c r="A32" s="50">
        <f>+'Caracol Criogénica'!A32</f>
        <v>41115</v>
      </c>
      <c r="B32" s="7">
        <v>94.567700000000002</v>
      </c>
      <c r="C32" s="8">
        <v>1.0416000000000001</v>
      </c>
      <c r="D32" s="8">
        <v>0.25490000000000002</v>
      </c>
      <c r="E32" s="8">
        <v>1.2964</v>
      </c>
      <c r="F32" s="8">
        <v>3.6717</v>
      </c>
      <c r="G32" s="8">
        <v>269.98138260954613</v>
      </c>
      <c r="H32" s="8">
        <v>2.276219366666667</v>
      </c>
      <c r="I32" s="8">
        <v>38.657299999999999</v>
      </c>
      <c r="J32" s="9">
        <v>50.351900000000001</v>
      </c>
      <c r="K32" s="28">
        <v>0.3684952325581396</v>
      </c>
      <c r="L32" s="26"/>
      <c r="M32" s="32"/>
      <c r="N32" s="28"/>
    </row>
    <row r="33" spans="1:14" x14ac:dyDescent="0.25">
      <c r="A33" s="50">
        <f>+'Caracol Criogénica'!A33</f>
        <v>41116</v>
      </c>
      <c r="B33" s="7">
        <v>94.498500000000007</v>
      </c>
      <c r="C33" s="8">
        <v>1.0317000000000001</v>
      </c>
      <c r="D33" s="8">
        <v>0.25430000000000003</v>
      </c>
      <c r="E33" s="8">
        <v>1.2861</v>
      </c>
      <c r="F33" s="8">
        <v>3.7598000000000003</v>
      </c>
      <c r="G33" s="8">
        <v>269.44602659790206</v>
      </c>
      <c r="H33" s="8">
        <v>2.2693530444444447</v>
      </c>
      <c r="I33" s="8">
        <v>38.683900000000001</v>
      </c>
      <c r="J33" s="9">
        <v>50.374200000000002</v>
      </c>
      <c r="K33" s="28">
        <v>0.40383697674418612</v>
      </c>
      <c r="L33" s="26"/>
      <c r="M33" s="32"/>
      <c r="N33" s="28"/>
    </row>
    <row r="34" spans="1:14" x14ac:dyDescent="0.25">
      <c r="A34" s="50">
        <f>+'Caracol Criogénica'!A34</f>
        <v>41117</v>
      </c>
      <c r="B34" s="7">
        <v>94.493899999999996</v>
      </c>
      <c r="C34" s="8">
        <v>0.99650000000000005</v>
      </c>
      <c r="D34" s="8">
        <v>0.24429999999999999</v>
      </c>
      <c r="E34" s="8">
        <v>1.2407999999999999</v>
      </c>
      <c r="F34" s="8">
        <v>3.891</v>
      </c>
      <c r="G34" s="8">
        <v>268.48052885758995</v>
      </c>
      <c r="H34" s="8">
        <v>2.270089983333333</v>
      </c>
      <c r="I34" s="8">
        <v>38.681800000000003</v>
      </c>
      <c r="J34" s="9">
        <v>50.402299999999997</v>
      </c>
      <c r="K34" s="28">
        <v>0.35455249999999988</v>
      </c>
      <c r="L34" s="26"/>
      <c r="M34" s="32"/>
      <c r="N34" s="28"/>
    </row>
    <row r="35" spans="1:14" x14ac:dyDescent="0.25">
      <c r="A35" s="50">
        <f>+'Caracol Criogénica'!A35</f>
        <v>41118</v>
      </c>
      <c r="B35" s="7">
        <v>94.4221</v>
      </c>
      <c r="C35" s="8">
        <v>1.0044999999999999</v>
      </c>
      <c r="D35" s="8">
        <v>0.23430000000000001</v>
      </c>
      <c r="E35" s="8">
        <v>1.2389000000000001</v>
      </c>
      <c r="F35" s="8">
        <v>3.92</v>
      </c>
      <c r="G35" s="8">
        <v>267.57776567987565</v>
      </c>
      <c r="H35" s="8">
        <v>2.2710983777777773</v>
      </c>
      <c r="I35" s="8">
        <v>38.723399999999998</v>
      </c>
      <c r="J35" s="9">
        <v>50.424799999999998</v>
      </c>
      <c r="K35" s="28">
        <v>0.35724936046511629</v>
      </c>
      <c r="L35" s="26"/>
      <c r="M35" s="32"/>
      <c r="N35" s="28"/>
    </row>
    <row r="36" spans="1:14" x14ac:dyDescent="0.25">
      <c r="A36" s="50">
        <f>+'Caracol Criogénica'!A36</f>
        <v>41119</v>
      </c>
      <c r="B36" s="7">
        <v>94.309700000000007</v>
      </c>
      <c r="C36" s="8">
        <v>0.99009999999999998</v>
      </c>
      <c r="D36" s="8">
        <v>0.23519999999999999</v>
      </c>
      <c r="E36" s="8">
        <v>1.2253000000000001</v>
      </c>
      <c r="F36" s="8">
        <v>4.0918000000000001</v>
      </c>
      <c r="G36" s="8">
        <v>265.62763435446004</v>
      </c>
      <c r="H36" s="8">
        <v>2.2825896499999998</v>
      </c>
      <c r="I36" s="8">
        <v>38.747199999999999</v>
      </c>
      <c r="J36" s="9">
        <v>50.4482</v>
      </c>
      <c r="K36" s="28">
        <v>0.33305662790697665</v>
      </c>
      <c r="L36" s="26"/>
      <c r="M36" s="32"/>
      <c r="N36" s="28"/>
    </row>
    <row r="37" spans="1:14" x14ac:dyDescent="0.25">
      <c r="A37" s="50">
        <f>+'Caracol Criogénica'!A37</f>
        <v>41120</v>
      </c>
      <c r="B37" s="7">
        <v>94.556399999999996</v>
      </c>
      <c r="C37" s="8">
        <v>0.98880000000000001</v>
      </c>
      <c r="D37" s="8">
        <v>0.24479999999999999</v>
      </c>
      <c r="E37" s="8">
        <v>1.2336</v>
      </c>
      <c r="F37" s="8">
        <v>3.8856000000000002</v>
      </c>
      <c r="G37" s="8">
        <v>269.29731275058271</v>
      </c>
      <c r="H37" s="8">
        <v>2.2853790361111117</v>
      </c>
      <c r="I37" s="8">
        <v>38.652000000000001</v>
      </c>
      <c r="J37" s="9">
        <v>50.390500000000003</v>
      </c>
      <c r="K37" s="28">
        <v>0.35682162790697669</v>
      </c>
      <c r="L37" s="26"/>
      <c r="M37" s="32"/>
      <c r="N37" s="28"/>
    </row>
    <row r="38" spans="1:14" ht="15.75" thickBot="1" x14ac:dyDescent="0.3">
      <c r="A38" s="51">
        <f>+'Caracol Criogénica'!A38</f>
        <v>41121</v>
      </c>
      <c r="B38" s="52">
        <v>94.696200000000005</v>
      </c>
      <c r="C38" s="53">
        <v>1.0144</v>
      </c>
      <c r="D38" s="53">
        <v>0.26800000000000002</v>
      </c>
      <c r="E38" s="53">
        <v>1.2824</v>
      </c>
      <c r="F38" s="53">
        <v>3.6675</v>
      </c>
      <c r="G38" s="53">
        <v>270.95797796557116</v>
      </c>
      <c r="H38" s="53">
        <v>2.2852209111111108</v>
      </c>
      <c r="I38" s="53">
        <v>38.591700000000003</v>
      </c>
      <c r="J38" s="54">
        <v>50.3277</v>
      </c>
      <c r="K38" s="29">
        <v>0.35789529069767434</v>
      </c>
      <c r="L38" s="26"/>
      <c r="M38" s="33"/>
      <c r="N38" s="34"/>
    </row>
    <row r="39" spans="1:14" x14ac:dyDescent="0.25">
      <c r="A39" s="55" t="s">
        <v>18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4" x14ac:dyDescent="0.25">
      <c r="A41" s="12" t="s">
        <v>19</v>
      </c>
      <c r="B41" s="13">
        <f>+MIN(B8:B38)</f>
        <v>94.309700000000007</v>
      </c>
      <c r="C41" s="13">
        <f t="shared" ref="C41:K41" si="0">+MIN(C8:C38)</f>
        <v>0.92010000000000003</v>
      </c>
      <c r="D41" s="13">
        <f t="shared" si="0"/>
        <v>0.22850000000000001</v>
      </c>
      <c r="E41" s="13">
        <f t="shared" si="0"/>
        <v>1.1526000000000001</v>
      </c>
      <c r="F41" s="13">
        <f t="shared" si="0"/>
        <v>3.2801</v>
      </c>
      <c r="G41" s="13">
        <f t="shared" si="0"/>
        <v>259.81739672310408</v>
      </c>
      <c r="H41" s="13">
        <f t="shared" si="0"/>
        <v>2.1956425333333329</v>
      </c>
      <c r="I41" s="13">
        <f t="shared" si="0"/>
        <v>38.468499999999999</v>
      </c>
      <c r="J41" s="13">
        <f t="shared" si="0"/>
        <v>50.2333</v>
      </c>
      <c r="K41" s="43">
        <f t="shared" si="0"/>
        <v>0.3033901162790697</v>
      </c>
      <c r="L41" s="14"/>
      <c r="M41" s="35">
        <f t="shared" ref="M41:N41" si="1">+MIN(M8:M38)</f>
        <v>0</v>
      </c>
      <c r="N41" s="36">
        <f t="shared" si="1"/>
        <v>0</v>
      </c>
    </row>
    <row r="42" spans="1:14" x14ac:dyDescent="0.25">
      <c r="A42" s="15" t="s">
        <v>20</v>
      </c>
      <c r="B42" s="16">
        <f>+IF(ISERROR(AVERAGE(B8:B38)),"",AVERAGE(B8:B38))</f>
        <v>94.708916129032247</v>
      </c>
      <c r="C42" s="16">
        <f t="shared" ref="C42:K42" si="2">+IF(ISERROR(AVERAGE(C8:C38)),"",AVERAGE(C8:C38))</f>
        <v>1.0006096774193549</v>
      </c>
      <c r="D42" s="16">
        <f t="shared" si="2"/>
        <v>0.24349999999999997</v>
      </c>
      <c r="E42" s="16">
        <f t="shared" si="2"/>
        <v>1.2441193548387095</v>
      </c>
      <c r="F42" s="16">
        <f t="shared" si="2"/>
        <v>3.7380677419354842</v>
      </c>
      <c r="G42" s="16">
        <f t="shared" si="2"/>
        <v>267.29942508745847</v>
      </c>
      <c r="H42" s="16">
        <f t="shared" si="2"/>
        <v>2.2594663518817204</v>
      </c>
      <c r="I42" s="16">
        <f t="shared" si="2"/>
        <v>38.587693548387101</v>
      </c>
      <c r="J42" s="16">
        <f t="shared" si="2"/>
        <v>50.346322580645165</v>
      </c>
      <c r="K42" s="44">
        <f t="shared" si="2"/>
        <v>0.35266988657490467</v>
      </c>
      <c r="L42" s="14"/>
      <c r="M42" s="37" t="str">
        <f t="shared" ref="M42:N42" si="3">+IF(ISERROR(AVERAGE(M8:M38)),"",AVERAGE(M8:M38))</f>
        <v/>
      </c>
      <c r="N42" s="38" t="str">
        <f t="shared" si="3"/>
        <v/>
      </c>
    </row>
    <row r="43" spans="1:14" x14ac:dyDescent="0.25">
      <c r="A43" s="17" t="s">
        <v>21</v>
      </c>
      <c r="B43" s="18">
        <f>+MAX(B8:B38)</f>
        <v>95.270399999999995</v>
      </c>
      <c r="C43" s="18">
        <f t="shared" ref="C43:K43" si="4">+MAX(C8:C38)</f>
        <v>1.0817000000000001</v>
      </c>
      <c r="D43" s="18">
        <f t="shared" si="4"/>
        <v>0.26800000000000002</v>
      </c>
      <c r="E43" s="18">
        <f t="shared" si="4"/>
        <v>1.3230999999999999</v>
      </c>
      <c r="F43" s="18">
        <f t="shared" si="4"/>
        <v>4.0918000000000001</v>
      </c>
      <c r="G43" s="18">
        <f t="shared" si="4"/>
        <v>271.74597776612273</v>
      </c>
      <c r="H43" s="18">
        <f t="shared" si="4"/>
        <v>2.2853790361111117</v>
      </c>
      <c r="I43" s="18">
        <f t="shared" si="4"/>
        <v>38.747199999999999</v>
      </c>
      <c r="J43" s="18">
        <f t="shared" si="4"/>
        <v>50.4482</v>
      </c>
      <c r="K43" s="45">
        <f t="shared" si="4"/>
        <v>0.41971886754297277</v>
      </c>
      <c r="L43" s="14"/>
      <c r="M43" s="39">
        <f t="shared" ref="M43:N43" si="5">+MAX(M8:M38)</f>
        <v>0</v>
      </c>
      <c r="N43" s="40">
        <f t="shared" si="5"/>
        <v>0</v>
      </c>
    </row>
    <row r="44" spans="1:14" ht="15.75" thickBot="1" x14ac:dyDescent="0.3">
      <c r="A44" s="19" t="s">
        <v>22</v>
      </c>
      <c r="B44" s="23">
        <f>IF(ISERROR(STDEV(B8:B38)),"",STDEV(B8:B38))</f>
        <v>0.23113158171162046</v>
      </c>
      <c r="C44" s="23">
        <f t="shared" ref="C44:K44" si="6">IF(ISERROR(STDEV(C8:C38)),"",STDEV(C8:C38))</f>
        <v>4.3417395552464225E-2</v>
      </c>
      <c r="D44" s="23">
        <f t="shared" si="6"/>
        <v>8.4882664111505541E-3</v>
      </c>
      <c r="E44" s="23">
        <f t="shared" si="6"/>
        <v>4.788402948342893E-2</v>
      </c>
      <c r="F44" s="23">
        <f t="shared" si="6"/>
        <v>0.18510108479260151</v>
      </c>
      <c r="G44" s="23">
        <f t="shared" si="6"/>
        <v>2.6357873048486167</v>
      </c>
      <c r="H44" s="23">
        <f t="shared" si="6"/>
        <v>2.5827022420103651E-2</v>
      </c>
      <c r="I44" s="23">
        <f t="shared" si="6"/>
        <v>8.9094971558383834E-2</v>
      </c>
      <c r="J44" s="23">
        <f t="shared" si="6"/>
        <v>6.4090933886561452E-2</v>
      </c>
      <c r="K44" s="46">
        <f t="shared" si="6"/>
        <v>3.1495280194190435E-2</v>
      </c>
      <c r="L44" s="14"/>
      <c r="M44" s="41" t="str">
        <f t="shared" ref="M44:N44" si="7">IF(ISERROR(STDEV(M8:M38)),"",STDEV(M8:M38))</f>
        <v/>
      </c>
      <c r="N44" s="42" t="str">
        <f t="shared" si="7"/>
        <v/>
      </c>
    </row>
    <row r="45" spans="1:14" ht="8.25" customHeight="1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4" x14ac:dyDescent="0.25">
      <c r="A46" s="22" t="s">
        <v>23</v>
      </c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4" x14ac:dyDescent="0.25">
      <c r="A47" s="20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</row>
    <row r="48" spans="1:14" x14ac:dyDescent="0.25">
      <c r="A48" s="2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1"/>
    </row>
    <row r="49" spans="1:14" x14ac:dyDescent="0.25">
      <c r="A49" s="20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  <row r="50" spans="1:14" x14ac:dyDescent="0.25">
      <c r="A50" s="20"/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6:N50"/>
    <mergeCell ref="A39:K39"/>
    <mergeCell ref="A3:B3"/>
    <mergeCell ref="A4:B4"/>
    <mergeCell ref="A5:B5"/>
    <mergeCell ref="C5:D5"/>
  </mergeCells>
  <dataValidations count="3">
    <dataValidation type="decimal" allowBlank="1" showInputMessage="1" showErrorMessage="1" errorTitle="Error" error="El valor deberá estar entre 0 y 100" sqref="N8 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71" orientation="landscape" horizontalDpi="300" verticalDpi="300" r:id="rId1"/>
  <ignoredErrors>
    <ignoredError sqref="B41:N4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9" zoomScale="60" zoomScaleNormal="10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ht="7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4" x14ac:dyDescent="0.25">
      <c r="A3" s="68" t="s">
        <v>1</v>
      </c>
      <c r="B3" s="68"/>
      <c r="C3" s="70" t="s">
        <v>27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x14ac:dyDescent="0.25">
      <c r="A4" s="69" t="s">
        <v>2</v>
      </c>
      <c r="B4" s="68"/>
      <c r="C4" s="70" t="s">
        <v>26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x14ac:dyDescent="0.25">
      <c r="A5" s="69" t="s">
        <v>3</v>
      </c>
      <c r="B5" s="69"/>
      <c r="C5" s="70" t="s">
        <v>4</v>
      </c>
      <c r="D5" s="70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9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7" t="s">
        <v>15</v>
      </c>
      <c r="L7" s="4"/>
      <c r="M7" s="30" t="s">
        <v>16</v>
      </c>
      <c r="N7" s="31" t="s">
        <v>17</v>
      </c>
    </row>
    <row r="8" spans="1:14" x14ac:dyDescent="0.25">
      <c r="A8" s="50">
        <f>+'Caracol Reynosa Arguelles'!A8</f>
        <v>41091</v>
      </c>
      <c r="B8" s="5">
        <v>94.211600000000004</v>
      </c>
      <c r="C8" s="6">
        <v>1.0319</v>
      </c>
      <c r="D8" s="6">
        <v>0.25480000000000003</v>
      </c>
      <c r="E8" s="6">
        <v>1.2867</v>
      </c>
      <c r="F8" s="6">
        <v>4.3676000000000004</v>
      </c>
      <c r="G8" s="6">
        <v>263.22635412641324</v>
      </c>
      <c r="H8" s="6">
        <v>0</v>
      </c>
      <c r="I8" s="6">
        <v>38.6325</v>
      </c>
      <c r="J8" s="6">
        <v>50.346299999999999</v>
      </c>
      <c r="K8" s="28">
        <v>3.1099318604651169</v>
      </c>
      <c r="L8" s="26"/>
      <c r="M8" s="32"/>
      <c r="N8" s="28"/>
    </row>
    <row r="9" spans="1:14" x14ac:dyDescent="0.25">
      <c r="A9" s="50">
        <f>+'Caracol Reynosa Arguelles'!A9</f>
        <v>41092</v>
      </c>
      <c r="B9" s="7">
        <v>94.328000000000003</v>
      </c>
      <c r="C9" s="8">
        <v>1.0317000000000001</v>
      </c>
      <c r="D9" s="9">
        <v>0.254</v>
      </c>
      <c r="E9" s="8">
        <v>1.2857000000000001</v>
      </c>
      <c r="F9" s="8">
        <v>4.2122999999999999</v>
      </c>
      <c r="G9" s="8">
        <v>267.67671856335278</v>
      </c>
      <c r="H9" s="8">
        <v>0</v>
      </c>
      <c r="I9" s="8">
        <v>38.616100000000003</v>
      </c>
      <c r="J9" s="9">
        <v>50.3371</v>
      </c>
      <c r="K9" s="28">
        <v>3.1092833139534881</v>
      </c>
      <c r="L9" s="26"/>
      <c r="M9" s="32"/>
      <c r="N9" s="28"/>
    </row>
    <row r="10" spans="1:14" x14ac:dyDescent="0.25">
      <c r="A10" s="50">
        <f>+'Caracol Reynosa Arguelles'!A10</f>
        <v>41093</v>
      </c>
      <c r="B10" s="7">
        <v>94.246399999999994</v>
      </c>
      <c r="C10" s="8">
        <v>1.0387</v>
      </c>
      <c r="D10" s="9">
        <v>0.2457</v>
      </c>
      <c r="E10" s="8">
        <v>1.2843</v>
      </c>
      <c r="F10" s="8">
        <v>4.3225999999999996</v>
      </c>
      <c r="G10" s="8">
        <v>268.10530262183232</v>
      </c>
      <c r="H10" s="8">
        <v>0</v>
      </c>
      <c r="I10" s="8">
        <v>38.628399999999999</v>
      </c>
      <c r="J10" s="9">
        <v>50.343299999999999</v>
      </c>
      <c r="K10" s="28">
        <v>3.1092472093023256</v>
      </c>
      <c r="L10" s="26"/>
      <c r="M10" s="32"/>
      <c r="N10" s="28"/>
    </row>
    <row r="11" spans="1:14" x14ac:dyDescent="0.25">
      <c r="A11" s="50">
        <f>+'Caracol Reynosa Arguelles'!A11</f>
        <v>41094</v>
      </c>
      <c r="B11" s="7">
        <v>94.241200000000006</v>
      </c>
      <c r="C11" s="8">
        <v>1.0466</v>
      </c>
      <c r="D11" s="9">
        <v>0.2427</v>
      </c>
      <c r="E11" s="8">
        <v>1.2892000000000001</v>
      </c>
      <c r="F11" s="8">
        <v>4.3221999999999996</v>
      </c>
      <c r="G11" s="8">
        <v>267.15017660038984</v>
      </c>
      <c r="H11" s="8">
        <v>0</v>
      </c>
      <c r="I11" s="8">
        <v>38.625599999999999</v>
      </c>
      <c r="J11" s="9">
        <v>50.337699999999998</v>
      </c>
      <c r="K11" s="28">
        <v>3.1103432558139539</v>
      </c>
      <c r="L11" s="26"/>
      <c r="M11" s="32"/>
      <c r="N11" s="28"/>
    </row>
    <row r="12" spans="1:14" x14ac:dyDescent="0.25">
      <c r="A12" s="50">
        <f>+'Caracol Reynosa Arguelles'!A12</f>
        <v>41095</v>
      </c>
      <c r="B12" s="7">
        <v>94.103700000000003</v>
      </c>
      <c r="C12" s="8">
        <v>1.0671999999999999</v>
      </c>
      <c r="D12" s="9">
        <v>0.24460000000000001</v>
      </c>
      <c r="E12" s="8">
        <v>1.3117000000000001</v>
      </c>
      <c r="F12" s="8">
        <v>4.4359999999999999</v>
      </c>
      <c r="G12" s="8">
        <v>268.78208886939569</v>
      </c>
      <c r="H12" s="8">
        <v>0</v>
      </c>
      <c r="I12" s="8">
        <v>38.654699999999998</v>
      </c>
      <c r="J12" s="9">
        <v>50.339199999999998</v>
      </c>
      <c r="K12" s="28">
        <v>3.1107304651162799</v>
      </c>
      <c r="L12" s="26"/>
      <c r="M12" s="32"/>
      <c r="N12" s="28"/>
    </row>
    <row r="13" spans="1:14" x14ac:dyDescent="0.25">
      <c r="A13" s="50">
        <f>+'Caracol Reynosa Arguelles'!A13</f>
        <v>41096</v>
      </c>
      <c r="B13" s="7">
        <v>94.234300000000005</v>
      </c>
      <c r="C13" s="8">
        <v>1.0707</v>
      </c>
      <c r="D13" s="9">
        <v>0.24379999999999999</v>
      </c>
      <c r="E13" s="8">
        <v>1.3146</v>
      </c>
      <c r="F13" s="8">
        <v>4.3482000000000003</v>
      </c>
      <c r="G13" s="8">
        <v>269.21943913840153</v>
      </c>
      <c r="H13" s="8">
        <v>0</v>
      </c>
      <c r="I13" s="8">
        <v>38.596899999999998</v>
      </c>
      <c r="J13" s="9">
        <v>50.304200000000002</v>
      </c>
      <c r="K13" s="28">
        <v>3.1101925000000001</v>
      </c>
      <c r="L13" s="26"/>
      <c r="M13" s="32"/>
      <c r="N13" s="28"/>
    </row>
    <row r="14" spans="1:14" x14ac:dyDescent="0.25">
      <c r="A14" s="50">
        <f>+'Caracol Reynosa Arguelles'!A14</f>
        <v>41097</v>
      </c>
      <c r="B14" s="7">
        <v>94.1815</v>
      </c>
      <c r="C14" s="8">
        <v>1.0603</v>
      </c>
      <c r="D14" s="8">
        <v>0.248</v>
      </c>
      <c r="E14" s="8">
        <v>1.3083</v>
      </c>
      <c r="F14" s="8">
        <v>4.3848000000000003</v>
      </c>
      <c r="G14" s="8">
        <v>266.58490291422999</v>
      </c>
      <c r="H14" s="8">
        <v>0</v>
      </c>
      <c r="I14" s="8">
        <v>38.621400000000001</v>
      </c>
      <c r="J14" s="9">
        <v>50.323500000000003</v>
      </c>
      <c r="K14" s="28">
        <v>3.1095795930232559</v>
      </c>
      <c r="L14" s="26"/>
      <c r="M14" s="32"/>
      <c r="N14" s="28"/>
    </row>
    <row r="15" spans="1:14" x14ac:dyDescent="0.25">
      <c r="A15" s="50">
        <f>+'Caracol Reynosa Arguelles'!A15</f>
        <v>41098</v>
      </c>
      <c r="B15" s="7">
        <v>94.336699999999993</v>
      </c>
      <c r="C15" s="8">
        <v>1.0275000000000001</v>
      </c>
      <c r="D15" s="8">
        <v>0.24360000000000001</v>
      </c>
      <c r="E15" s="8">
        <v>1.2709999999999999</v>
      </c>
      <c r="F15" s="8">
        <v>4.2920999999999996</v>
      </c>
      <c r="G15" s="8">
        <v>261.27005651033136</v>
      </c>
      <c r="H15" s="8">
        <v>0</v>
      </c>
      <c r="I15" s="8">
        <v>38.588900000000002</v>
      </c>
      <c r="J15" s="9">
        <v>50.329700000000003</v>
      </c>
      <c r="K15" s="28">
        <v>3.1102381395348835</v>
      </c>
      <c r="L15" s="26"/>
      <c r="M15" s="32"/>
      <c r="N15" s="28"/>
    </row>
    <row r="16" spans="1:14" x14ac:dyDescent="0.25">
      <c r="A16" s="50">
        <f>+'Caracol Reynosa Arguelles'!A16</f>
        <v>41099</v>
      </c>
      <c r="B16" s="7">
        <v>94.357399999999998</v>
      </c>
      <c r="C16" s="8">
        <v>1.0215000000000001</v>
      </c>
      <c r="D16" s="8">
        <v>0.24490000000000001</v>
      </c>
      <c r="E16" s="8">
        <v>1.2664</v>
      </c>
      <c r="F16" s="8">
        <v>4.2441000000000004</v>
      </c>
      <c r="G16" s="8">
        <v>263.60276601286546</v>
      </c>
      <c r="H16" s="8">
        <v>0</v>
      </c>
      <c r="I16" s="8">
        <v>38.601799999999997</v>
      </c>
      <c r="J16" s="9">
        <v>50.340299999999999</v>
      </c>
      <c r="K16" s="28">
        <v>3.1099822093023262</v>
      </c>
      <c r="L16" s="26"/>
      <c r="M16" s="32"/>
      <c r="N16" s="28"/>
    </row>
    <row r="17" spans="1:14" x14ac:dyDescent="0.25">
      <c r="A17" s="50">
        <f>+'Caracol Reynosa Arguelles'!A17</f>
        <v>41100</v>
      </c>
      <c r="B17" s="7">
        <v>94.290400000000005</v>
      </c>
      <c r="C17" s="8">
        <v>1.0085999999999999</v>
      </c>
      <c r="D17" s="8">
        <v>0.2419</v>
      </c>
      <c r="E17" s="8">
        <v>1.2504999999999999</v>
      </c>
      <c r="F17" s="8">
        <v>4.3022</v>
      </c>
      <c r="G17" s="8">
        <v>266.13517932553606</v>
      </c>
      <c r="H17" s="8">
        <v>0</v>
      </c>
      <c r="I17" s="8">
        <v>38.640500000000003</v>
      </c>
      <c r="J17" s="9">
        <v>50.372599999999998</v>
      </c>
      <c r="K17" s="28">
        <v>3.1092483139534881</v>
      </c>
      <c r="L17" s="26"/>
      <c r="M17" s="32"/>
      <c r="N17" s="28"/>
    </row>
    <row r="18" spans="1:14" x14ac:dyDescent="0.25">
      <c r="A18" s="50">
        <f>+'Caracol Reynosa Arguelles'!A18</f>
        <v>41101</v>
      </c>
      <c r="B18" s="7">
        <v>94.231099999999998</v>
      </c>
      <c r="C18" s="8">
        <v>1.012</v>
      </c>
      <c r="D18" s="8">
        <v>0.24149999999999999</v>
      </c>
      <c r="E18" s="8">
        <v>1.2536</v>
      </c>
      <c r="F18" s="8">
        <v>4.3581000000000003</v>
      </c>
      <c r="G18" s="8">
        <v>268.34963631773877</v>
      </c>
      <c r="H18" s="8">
        <v>0</v>
      </c>
      <c r="I18" s="8">
        <v>38.6556</v>
      </c>
      <c r="J18" s="9">
        <v>50.379100000000001</v>
      </c>
      <c r="K18" s="28">
        <v>3.1098492441860457</v>
      </c>
      <c r="L18" s="26"/>
      <c r="M18" s="32"/>
      <c r="N18" s="28"/>
    </row>
    <row r="19" spans="1:14" x14ac:dyDescent="0.25">
      <c r="A19" s="50">
        <f>+'Caracol Reynosa Arguelles'!A19</f>
        <v>41102</v>
      </c>
      <c r="B19" s="7">
        <v>94.093500000000006</v>
      </c>
      <c r="C19" s="8">
        <v>1.0286999999999999</v>
      </c>
      <c r="D19" s="8">
        <v>0.2485</v>
      </c>
      <c r="E19" s="8">
        <v>1.2770999999999999</v>
      </c>
      <c r="F19" s="8">
        <v>4.4336000000000002</v>
      </c>
      <c r="G19" s="8">
        <v>268.99849944639374</v>
      </c>
      <c r="H19" s="8">
        <v>0</v>
      </c>
      <c r="I19" s="8">
        <v>38.692700000000002</v>
      </c>
      <c r="J19" s="9">
        <v>50.385599999999997</v>
      </c>
      <c r="K19" s="28">
        <v>3.1105268023255803</v>
      </c>
      <c r="L19" s="26"/>
      <c r="M19" s="32"/>
      <c r="N19" s="28"/>
    </row>
    <row r="20" spans="1:14" x14ac:dyDescent="0.25">
      <c r="A20" s="50">
        <f>+'Caracol Reynosa Arguelles'!A20</f>
        <v>41103</v>
      </c>
      <c r="B20" s="7">
        <v>94.312399999999997</v>
      </c>
      <c r="C20" s="8">
        <v>1.0112000000000001</v>
      </c>
      <c r="D20" s="8">
        <v>0.24709999999999999</v>
      </c>
      <c r="E20" s="8">
        <v>1.2583</v>
      </c>
      <c r="F20" s="8">
        <v>4.2594000000000003</v>
      </c>
      <c r="G20" s="8">
        <v>270.86247494541908</v>
      </c>
      <c r="H20" s="8">
        <v>0</v>
      </c>
      <c r="I20" s="8">
        <v>38.634099999999997</v>
      </c>
      <c r="J20" s="9">
        <v>50.364800000000002</v>
      </c>
      <c r="K20" s="28">
        <v>3.1087991860465114</v>
      </c>
      <c r="L20" s="26"/>
      <c r="M20" s="32"/>
      <c r="N20" s="28"/>
    </row>
    <row r="21" spans="1:14" x14ac:dyDescent="0.25">
      <c r="A21" s="50">
        <f>+'Caracol Reynosa Arguelles'!A21</f>
        <v>41104</v>
      </c>
      <c r="B21" s="7">
        <v>94.248599999999996</v>
      </c>
      <c r="C21" s="8">
        <v>1.0734999999999999</v>
      </c>
      <c r="D21" s="8">
        <v>0.24460000000000001</v>
      </c>
      <c r="E21" s="8">
        <v>1.3181</v>
      </c>
      <c r="F21" s="8">
        <v>4.3022</v>
      </c>
      <c r="G21" s="8">
        <v>272.50122170565299</v>
      </c>
      <c r="H21" s="8">
        <v>0</v>
      </c>
      <c r="I21" s="8">
        <v>38.603200000000001</v>
      </c>
      <c r="J21" s="9">
        <v>50.305399999999999</v>
      </c>
      <c r="K21" s="28">
        <v>3.1089566860465112</v>
      </c>
      <c r="L21" s="26"/>
      <c r="M21" s="32"/>
      <c r="N21" s="28"/>
    </row>
    <row r="22" spans="1:14" x14ac:dyDescent="0.25">
      <c r="A22" s="50">
        <f>+'Caracol Reynosa Arguelles'!A22</f>
        <v>41105</v>
      </c>
      <c r="B22" s="7">
        <v>94.379199999999997</v>
      </c>
      <c r="C22" s="8">
        <v>1.0625</v>
      </c>
      <c r="D22" s="8">
        <v>0.24959999999999999</v>
      </c>
      <c r="E22" s="8">
        <v>1.3121</v>
      </c>
      <c r="F22" s="8">
        <v>4.1886999999999999</v>
      </c>
      <c r="G22" s="8">
        <v>270.05214003508769</v>
      </c>
      <c r="H22" s="8">
        <v>0</v>
      </c>
      <c r="I22" s="8">
        <v>38.5608</v>
      </c>
      <c r="J22" s="9">
        <v>50.286499999999997</v>
      </c>
      <c r="K22" s="28">
        <v>3.1081681976744182</v>
      </c>
      <c r="L22" s="26"/>
      <c r="M22" s="32"/>
      <c r="N22" s="28"/>
    </row>
    <row r="23" spans="1:14" x14ac:dyDescent="0.25">
      <c r="A23" s="50">
        <f>+'Caracol Reynosa Arguelles'!A23</f>
        <v>41106</v>
      </c>
      <c r="B23" s="7">
        <v>94.214500000000001</v>
      </c>
      <c r="C23" s="8">
        <v>1.0587</v>
      </c>
      <c r="D23" s="8">
        <v>0.25140000000000001</v>
      </c>
      <c r="E23" s="8">
        <v>1.31</v>
      </c>
      <c r="F23" s="8">
        <v>4.1910999999999996</v>
      </c>
      <c r="G23" s="8">
        <v>271.19168267309936</v>
      </c>
      <c r="H23" s="8">
        <v>0</v>
      </c>
      <c r="I23" s="8">
        <v>38.671399999999998</v>
      </c>
      <c r="J23" s="9">
        <v>50.350900000000003</v>
      </c>
      <c r="K23" s="28">
        <v>3.1081971511627913</v>
      </c>
      <c r="L23" s="26"/>
      <c r="M23" s="32"/>
      <c r="N23" s="28"/>
    </row>
    <row r="24" spans="1:14" x14ac:dyDescent="0.25">
      <c r="A24" s="50">
        <f>+'Caracol Reynosa Arguelles'!A24</f>
        <v>41107</v>
      </c>
      <c r="B24" s="7">
        <v>94.008300000000006</v>
      </c>
      <c r="C24" s="8">
        <v>0.99070000000000003</v>
      </c>
      <c r="D24" s="8">
        <v>0.248</v>
      </c>
      <c r="E24" s="8">
        <v>1.2386999999999999</v>
      </c>
      <c r="F24" s="8">
        <v>4.3311999999999999</v>
      </c>
      <c r="G24" s="8">
        <v>267.64978009551652</v>
      </c>
      <c r="H24" s="8">
        <v>0</v>
      </c>
      <c r="I24" s="8">
        <v>38.8215</v>
      </c>
      <c r="J24" s="9">
        <v>50.4846</v>
      </c>
      <c r="K24" s="28">
        <v>3.1081455232558137</v>
      </c>
      <c r="L24" s="26"/>
      <c r="M24" s="32"/>
      <c r="N24" s="28"/>
    </row>
    <row r="25" spans="1:14" x14ac:dyDescent="0.25">
      <c r="A25" s="50">
        <f>+'Caracol Reynosa Arguelles'!A25</f>
        <v>41108</v>
      </c>
      <c r="B25" s="7">
        <v>93.603499999999997</v>
      </c>
      <c r="C25" s="8">
        <v>0.98309999999999997</v>
      </c>
      <c r="D25" s="8">
        <v>0.2437</v>
      </c>
      <c r="E25" s="8">
        <v>1.2267999999999999</v>
      </c>
      <c r="F25" s="8">
        <v>4.5122</v>
      </c>
      <c r="G25" s="8">
        <v>265.6805555670565</v>
      </c>
      <c r="H25" s="8">
        <v>0</v>
      </c>
      <c r="I25" s="8">
        <v>39.015500000000003</v>
      </c>
      <c r="J25" s="9">
        <v>50.601599999999998</v>
      </c>
      <c r="K25" s="28">
        <v>3.1079161627906977</v>
      </c>
      <c r="L25" s="26"/>
      <c r="M25" s="32"/>
      <c r="N25" s="28"/>
    </row>
    <row r="26" spans="1:14" x14ac:dyDescent="0.25">
      <c r="A26" s="50">
        <f>+'Caracol Reynosa Arguelles'!A26</f>
        <v>41109</v>
      </c>
      <c r="B26" s="7">
        <v>93.888499999999993</v>
      </c>
      <c r="C26" s="8">
        <v>0.97619999999999996</v>
      </c>
      <c r="D26" s="8">
        <v>0.24149999999999999</v>
      </c>
      <c r="E26" s="8">
        <v>1.2177</v>
      </c>
      <c r="F26" s="8">
        <v>4.4683000000000002</v>
      </c>
      <c r="G26" s="8">
        <v>263.7527049865497</v>
      </c>
      <c r="H26" s="8">
        <v>0</v>
      </c>
      <c r="I26" s="8">
        <v>38.866399999999999</v>
      </c>
      <c r="J26" s="9">
        <v>50.523200000000003</v>
      </c>
      <c r="K26" s="28">
        <v>3.1081815116279072</v>
      </c>
      <c r="L26" s="26"/>
      <c r="M26" s="32"/>
      <c r="N26" s="28"/>
    </row>
    <row r="27" spans="1:14" x14ac:dyDescent="0.25">
      <c r="A27" s="50">
        <f>+'Caracol Reynosa Arguelles'!A27</f>
        <v>41110</v>
      </c>
      <c r="B27" s="7">
        <v>94.078500000000005</v>
      </c>
      <c r="C27" s="8">
        <v>0.98950000000000005</v>
      </c>
      <c r="D27" s="8">
        <v>0.24879999999999999</v>
      </c>
      <c r="E27" s="8">
        <v>1.2383</v>
      </c>
      <c r="F27" s="8">
        <v>4.4608999999999996</v>
      </c>
      <c r="G27" s="8">
        <v>267.27279856530214</v>
      </c>
      <c r="H27" s="8">
        <v>0</v>
      </c>
      <c r="I27" s="8">
        <v>38.728099999999998</v>
      </c>
      <c r="J27" s="9">
        <v>50.432699999999997</v>
      </c>
      <c r="K27" s="28">
        <v>3.1088703488372089</v>
      </c>
      <c r="L27" s="26"/>
      <c r="M27" s="32"/>
      <c r="N27" s="28"/>
    </row>
    <row r="28" spans="1:14" x14ac:dyDescent="0.25">
      <c r="A28" s="50">
        <f>+'Caracol Reynosa Arguelles'!A28</f>
        <v>41111</v>
      </c>
      <c r="B28" s="7">
        <v>93.852400000000003</v>
      </c>
      <c r="C28" s="8">
        <v>1.0249999999999999</v>
      </c>
      <c r="D28" s="8">
        <v>0.2485</v>
      </c>
      <c r="E28" s="8">
        <v>1.2735000000000001</v>
      </c>
      <c r="F28" s="8">
        <v>4.6205999999999996</v>
      </c>
      <c r="G28" s="8">
        <v>269.11750338791421</v>
      </c>
      <c r="H28" s="8">
        <v>0</v>
      </c>
      <c r="I28" s="8">
        <v>38.785200000000003</v>
      </c>
      <c r="J28" s="9">
        <v>50.440800000000003</v>
      </c>
      <c r="K28" s="28">
        <v>3.1093733139534887</v>
      </c>
      <c r="L28" s="26"/>
      <c r="M28" s="32"/>
      <c r="N28" s="28"/>
    </row>
    <row r="29" spans="1:14" x14ac:dyDescent="0.25">
      <c r="A29" s="50">
        <f>+'Caracol Reynosa Arguelles'!A29</f>
        <v>41112</v>
      </c>
      <c r="B29" s="7">
        <v>93.9679</v>
      </c>
      <c r="C29" s="8">
        <v>1.0185999999999999</v>
      </c>
      <c r="D29" s="8">
        <v>0.2437</v>
      </c>
      <c r="E29" s="8">
        <v>1.2623</v>
      </c>
      <c r="F29" s="8">
        <v>4.5041000000000002</v>
      </c>
      <c r="G29" s="8">
        <v>270.85899378362569</v>
      </c>
      <c r="H29" s="8">
        <v>0</v>
      </c>
      <c r="I29" s="8">
        <v>38.767899999999997</v>
      </c>
      <c r="J29" s="9">
        <v>50.437399999999997</v>
      </c>
      <c r="K29" s="28">
        <v>3.1102868604651164</v>
      </c>
      <c r="L29" s="26"/>
      <c r="M29" s="32"/>
      <c r="N29" s="28"/>
    </row>
    <row r="30" spans="1:14" x14ac:dyDescent="0.25">
      <c r="A30" s="50">
        <f>+'Caracol Reynosa Arguelles'!A30</f>
        <v>41113</v>
      </c>
      <c r="B30" s="7">
        <v>94.012600000000006</v>
      </c>
      <c r="C30" s="8">
        <v>1.0222</v>
      </c>
      <c r="D30" s="8">
        <v>0.24560000000000001</v>
      </c>
      <c r="E30" s="8">
        <v>1.2678</v>
      </c>
      <c r="F30" s="8">
        <v>4.5351999999999997</v>
      </c>
      <c r="G30" s="8">
        <v>269.24552300974659</v>
      </c>
      <c r="H30" s="8">
        <v>0</v>
      </c>
      <c r="I30" s="8">
        <v>38.720399999999998</v>
      </c>
      <c r="J30" s="9">
        <v>50.407299999999999</v>
      </c>
      <c r="K30" s="28">
        <v>3.1099594186046517</v>
      </c>
      <c r="L30" s="26"/>
      <c r="M30" s="32"/>
      <c r="N30" s="28"/>
    </row>
    <row r="31" spans="1:14" x14ac:dyDescent="0.25">
      <c r="A31" s="50">
        <f>+'Caracol Reynosa Arguelles'!A31</f>
        <v>41114</v>
      </c>
      <c r="B31" s="7">
        <v>94.1357</v>
      </c>
      <c r="C31" s="8">
        <v>1.0331999999999999</v>
      </c>
      <c r="D31" s="8">
        <v>0.25230000000000002</v>
      </c>
      <c r="E31" s="8">
        <v>1.2854999999999999</v>
      </c>
      <c r="F31" s="8">
        <v>4.3944999999999999</v>
      </c>
      <c r="G31" s="8">
        <v>268.06652478557504</v>
      </c>
      <c r="H31" s="8">
        <v>0</v>
      </c>
      <c r="I31" s="8">
        <v>38.673699999999997</v>
      </c>
      <c r="J31" s="9">
        <v>50.369900000000001</v>
      </c>
      <c r="K31" s="28">
        <v>3.1098470348837211</v>
      </c>
      <c r="L31" s="26"/>
      <c r="M31" s="32"/>
      <c r="N31" s="28"/>
    </row>
    <row r="32" spans="1:14" x14ac:dyDescent="0.25">
      <c r="A32" s="50">
        <f>+'Caracol Reynosa Arguelles'!A32</f>
        <v>41115</v>
      </c>
      <c r="B32" s="7">
        <v>93.689599999999999</v>
      </c>
      <c r="C32" s="8">
        <v>1.0454000000000001</v>
      </c>
      <c r="D32" s="8">
        <v>0.25190000000000001</v>
      </c>
      <c r="E32" s="8">
        <v>1.2972999999999999</v>
      </c>
      <c r="F32" s="8">
        <v>4.3949999999999996</v>
      </c>
      <c r="G32" s="8">
        <v>271.40300047701754</v>
      </c>
      <c r="H32" s="8">
        <v>0</v>
      </c>
      <c r="I32" s="8">
        <v>38.960599999999999</v>
      </c>
      <c r="J32" s="9">
        <v>50.523600000000002</v>
      </c>
      <c r="K32" s="28">
        <v>3.108370639534884</v>
      </c>
      <c r="L32" s="26"/>
      <c r="M32" s="32"/>
      <c r="N32" s="28"/>
    </row>
    <row r="33" spans="1:14" x14ac:dyDescent="0.25">
      <c r="A33" s="50">
        <f>+'Caracol Reynosa Arguelles'!A33</f>
        <v>41116</v>
      </c>
      <c r="B33" s="7">
        <v>93.644199999999998</v>
      </c>
      <c r="C33" s="8">
        <v>1.0401</v>
      </c>
      <c r="D33" s="8">
        <v>0.25409999999999999</v>
      </c>
      <c r="E33" s="8">
        <v>1.2942</v>
      </c>
      <c r="F33" s="8">
        <v>4.3815999999999997</v>
      </c>
      <c r="G33" s="8">
        <v>269.2304085633528</v>
      </c>
      <c r="H33" s="8">
        <v>0</v>
      </c>
      <c r="I33" s="8">
        <v>39.000999999999998</v>
      </c>
      <c r="J33" s="9">
        <v>50.548900000000003</v>
      </c>
      <c r="K33" s="28">
        <v>3.1086176744186043</v>
      </c>
      <c r="L33" s="26"/>
      <c r="M33" s="32"/>
      <c r="N33" s="28"/>
    </row>
    <row r="34" spans="1:14" x14ac:dyDescent="0.25">
      <c r="A34" s="50">
        <f>+'Caracol Reynosa Arguelles'!A34</f>
        <v>41117</v>
      </c>
      <c r="B34" s="7">
        <v>93.989699999999999</v>
      </c>
      <c r="C34" s="8">
        <v>1.022</v>
      </c>
      <c r="D34" s="8">
        <v>0.25140000000000001</v>
      </c>
      <c r="E34" s="8">
        <v>1.2734000000000001</v>
      </c>
      <c r="F34" s="8">
        <v>4.5091999999999999</v>
      </c>
      <c r="G34" s="8">
        <v>268.8858218518518</v>
      </c>
      <c r="H34" s="8">
        <v>0</v>
      </c>
      <c r="I34" s="8">
        <v>38.7408</v>
      </c>
      <c r="J34" s="9">
        <v>50.416200000000003</v>
      </c>
      <c r="K34" s="28">
        <v>3.1092234883720931</v>
      </c>
      <c r="L34" s="26"/>
      <c r="M34" s="32"/>
      <c r="N34" s="28"/>
    </row>
    <row r="35" spans="1:14" x14ac:dyDescent="0.25">
      <c r="A35" s="50">
        <f>+'Caracol Reynosa Arguelles'!A35</f>
        <v>41118</v>
      </c>
      <c r="B35" s="7">
        <v>93.920599999999993</v>
      </c>
      <c r="C35" s="8">
        <v>1.0251999999999999</v>
      </c>
      <c r="D35" s="8">
        <v>0.24440000000000001</v>
      </c>
      <c r="E35" s="8">
        <v>1.2697000000000001</v>
      </c>
      <c r="F35" s="8">
        <v>4.5598000000000001</v>
      </c>
      <c r="G35" s="8">
        <v>268.19544381676411</v>
      </c>
      <c r="H35" s="8">
        <v>0</v>
      </c>
      <c r="I35" s="8">
        <v>38.772500000000001</v>
      </c>
      <c r="J35" s="9">
        <v>50.435099999999998</v>
      </c>
      <c r="K35" s="28">
        <v>3.1092152325581401</v>
      </c>
      <c r="L35" s="26"/>
      <c r="M35" s="32"/>
      <c r="N35" s="28"/>
    </row>
    <row r="36" spans="1:14" x14ac:dyDescent="0.25">
      <c r="A36" s="50">
        <f>+'Caracol Reynosa Arguelles'!A36</f>
        <v>41119</v>
      </c>
      <c r="B36" s="7">
        <v>93.873000000000005</v>
      </c>
      <c r="C36" s="8">
        <v>1.0196000000000001</v>
      </c>
      <c r="D36" s="8">
        <v>0.24299999999999999</v>
      </c>
      <c r="E36" s="8">
        <v>1.2626999999999999</v>
      </c>
      <c r="F36" s="8">
        <v>4.6070000000000002</v>
      </c>
      <c r="G36" s="8">
        <v>267.04332534697852</v>
      </c>
      <c r="H36" s="8">
        <v>0</v>
      </c>
      <c r="I36" s="8">
        <v>38.7943</v>
      </c>
      <c r="J36" s="9">
        <v>50.452100000000002</v>
      </c>
      <c r="K36" s="28">
        <v>3.1097745930232552</v>
      </c>
      <c r="L36" s="26"/>
      <c r="M36" s="32"/>
      <c r="N36" s="28"/>
    </row>
    <row r="37" spans="1:14" x14ac:dyDescent="0.25">
      <c r="A37" s="50">
        <f>+'Caracol Reynosa Arguelles'!A37</f>
        <v>41120</v>
      </c>
      <c r="B37" s="7">
        <v>93.883799999999994</v>
      </c>
      <c r="C37" s="8">
        <v>1.0188999999999999</v>
      </c>
      <c r="D37" s="8">
        <v>0.248</v>
      </c>
      <c r="E37" s="8">
        <v>1.2669000000000001</v>
      </c>
      <c r="F37" s="8">
        <v>4.5701999999999998</v>
      </c>
      <c r="G37" s="8">
        <v>269.2035181325536</v>
      </c>
      <c r="H37" s="8">
        <v>0</v>
      </c>
      <c r="I37" s="8">
        <v>38.798900000000003</v>
      </c>
      <c r="J37" s="9">
        <v>50.452800000000003</v>
      </c>
      <c r="K37" s="28">
        <v>3.1098668604651158</v>
      </c>
      <c r="L37" s="26"/>
      <c r="M37" s="32"/>
      <c r="N37" s="28"/>
    </row>
    <row r="38" spans="1:14" ht="15.75" thickBot="1" x14ac:dyDescent="0.3">
      <c r="A38" s="51">
        <f>+'Caracol Reynosa Arguelles'!A38</f>
        <v>41121</v>
      </c>
      <c r="B38" s="52">
        <v>93.940799999999996</v>
      </c>
      <c r="C38" s="53">
        <v>1.0390999999999999</v>
      </c>
      <c r="D38" s="53">
        <v>0.25850000000000001</v>
      </c>
      <c r="E38" s="53">
        <v>1.2976000000000001</v>
      </c>
      <c r="F38" s="53">
        <v>4.4584000000000001</v>
      </c>
      <c r="G38" s="53">
        <v>270.18574341715396</v>
      </c>
      <c r="H38" s="53">
        <v>0</v>
      </c>
      <c r="I38" s="53">
        <v>38.7682</v>
      </c>
      <c r="J38" s="54">
        <v>50.416499999999999</v>
      </c>
      <c r="K38" s="29">
        <v>3.109003197674419</v>
      </c>
      <c r="L38" s="26"/>
      <c r="M38" s="33"/>
      <c r="N38" s="34"/>
    </row>
    <row r="39" spans="1:14" x14ac:dyDescent="0.25">
      <c r="A39" s="55" t="s">
        <v>18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4" x14ac:dyDescent="0.25">
      <c r="A41" s="12" t="s">
        <v>19</v>
      </c>
      <c r="B41" s="13">
        <f>+MIN(B8:B38)</f>
        <v>93.603499999999997</v>
      </c>
      <c r="C41" s="13">
        <f t="shared" ref="C41:K41" si="0">+MIN(C8:C38)</f>
        <v>0.97619999999999996</v>
      </c>
      <c r="D41" s="13">
        <f t="shared" si="0"/>
        <v>0.24149999999999999</v>
      </c>
      <c r="E41" s="13">
        <f t="shared" si="0"/>
        <v>1.2177</v>
      </c>
      <c r="F41" s="13">
        <f t="shared" si="0"/>
        <v>4.1886999999999999</v>
      </c>
      <c r="G41" s="13">
        <f t="shared" si="0"/>
        <v>261.27005651033136</v>
      </c>
      <c r="H41" s="13">
        <f t="shared" si="0"/>
        <v>0</v>
      </c>
      <c r="I41" s="13">
        <f t="shared" si="0"/>
        <v>38.5608</v>
      </c>
      <c r="J41" s="13">
        <f t="shared" si="0"/>
        <v>50.286499999999997</v>
      </c>
      <c r="K41" s="43">
        <f t="shared" si="0"/>
        <v>3.1079161627906977</v>
      </c>
      <c r="L41" s="14"/>
      <c r="M41" s="35">
        <f t="shared" ref="M41:N41" si="1">+MIN(M8:M38)</f>
        <v>0</v>
      </c>
      <c r="N41" s="36">
        <f t="shared" si="1"/>
        <v>0</v>
      </c>
    </row>
    <row r="42" spans="1:14" x14ac:dyDescent="0.25">
      <c r="A42" s="15" t="s">
        <v>20</v>
      </c>
      <c r="B42" s="16">
        <f>+IF(ISERROR(AVERAGE(B8:B38)),"",AVERAGE(B8:B38))</f>
        <v>94.080632258064526</v>
      </c>
      <c r="C42" s="16">
        <f t="shared" ref="C42:K42" si="2">+IF(ISERROR(AVERAGE(C8:C38)),"",AVERAGE(C8:C38))</f>
        <v>1.0290354838709677</v>
      </c>
      <c r="D42" s="16">
        <f t="shared" si="2"/>
        <v>0.24742258064516129</v>
      </c>
      <c r="E42" s="16">
        <f t="shared" si="2"/>
        <v>1.2764516129032262</v>
      </c>
      <c r="F42" s="16">
        <f t="shared" si="2"/>
        <v>4.3959161290322575</v>
      </c>
      <c r="G42" s="16">
        <f t="shared" si="2"/>
        <v>268.04839630945474</v>
      </c>
      <c r="H42" s="16">
        <f t="shared" si="2"/>
        <v>0</v>
      </c>
      <c r="I42" s="16">
        <f t="shared" si="2"/>
        <v>38.717406451612902</v>
      </c>
      <c r="J42" s="16">
        <f t="shared" si="2"/>
        <v>50.399641935483871</v>
      </c>
      <c r="K42" s="44">
        <f t="shared" si="2"/>
        <v>3.1093524512378097</v>
      </c>
      <c r="L42" s="14"/>
      <c r="M42" s="37" t="str">
        <f t="shared" ref="M42:N42" si="3">+IF(ISERROR(AVERAGE(M8:M38)),"",AVERAGE(M8:M38))</f>
        <v/>
      </c>
      <c r="N42" s="38" t="str">
        <f t="shared" si="3"/>
        <v/>
      </c>
    </row>
    <row r="43" spans="1:14" x14ac:dyDescent="0.25">
      <c r="A43" s="17" t="s">
        <v>21</v>
      </c>
      <c r="B43" s="18">
        <f>+MAX(B8:B38)</f>
        <v>94.379199999999997</v>
      </c>
      <c r="C43" s="18">
        <f t="shared" ref="C43:K43" si="4">+MAX(C8:C38)</f>
        <v>1.0734999999999999</v>
      </c>
      <c r="D43" s="18">
        <f t="shared" si="4"/>
        <v>0.25850000000000001</v>
      </c>
      <c r="E43" s="18">
        <f t="shared" si="4"/>
        <v>1.3181</v>
      </c>
      <c r="F43" s="18">
        <f t="shared" si="4"/>
        <v>4.6205999999999996</v>
      </c>
      <c r="G43" s="18">
        <f t="shared" si="4"/>
        <v>272.50122170565299</v>
      </c>
      <c r="H43" s="18">
        <f t="shared" si="4"/>
        <v>0</v>
      </c>
      <c r="I43" s="18">
        <f t="shared" si="4"/>
        <v>39.015500000000003</v>
      </c>
      <c r="J43" s="18">
        <f t="shared" si="4"/>
        <v>50.601599999999998</v>
      </c>
      <c r="K43" s="45">
        <f t="shared" si="4"/>
        <v>3.1107304651162799</v>
      </c>
      <c r="L43" s="14"/>
      <c r="M43" s="39">
        <f t="shared" ref="M43:N43" si="5">+MAX(M8:M38)</f>
        <v>0</v>
      </c>
      <c r="N43" s="40">
        <f t="shared" si="5"/>
        <v>0</v>
      </c>
    </row>
    <row r="44" spans="1:14" ht="15.75" thickBot="1" x14ac:dyDescent="0.3">
      <c r="A44" s="19" t="s">
        <v>22</v>
      </c>
      <c r="B44" s="23">
        <f>IF(ISERROR(STDEV(B8:B38)),"",STDEV(B8:B38))</f>
        <v>0.21485097686085758</v>
      </c>
      <c r="C44" s="23">
        <f t="shared" ref="C44:K44" si="6">IF(ISERROR(STDEV(C8:C38)),"",STDEV(C8:C38))</f>
        <v>2.4846415548150948E-2</v>
      </c>
      <c r="D44" s="23">
        <f t="shared" si="6"/>
        <v>4.4204607359730735E-3</v>
      </c>
      <c r="E44" s="23">
        <f t="shared" si="6"/>
        <v>2.6210428852751773E-2</v>
      </c>
      <c r="F44" s="23">
        <f t="shared" si="6"/>
        <v>0.12035958927805791</v>
      </c>
      <c r="G44" s="23">
        <f t="shared" si="6"/>
        <v>2.5549895275637544</v>
      </c>
      <c r="H44" s="23">
        <f t="shared" si="6"/>
        <v>0</v>
      </c>
      <c r="I44" s="23">
        <f t="shared" si="6"/>
        <v>0.12078922119539176</v>
      </c>
      <c r="J44" s="23">
        <f t="shared" si="6"/>
        <v>7.7637678885936298E-2</v>
      </c>
      <c r="K44" s="46">
        <f t="shared" si="6"/>
        <v>7.8995710832020099E-4</v>
      </c>
      <c r="L44" s="14"/>
      <c r="M44" s="41" t="str">
        <f t="shared" ref="M44:N44" si="7">IF(ISERROR(STDEV(M8:M38)),"",STDEV(M8:M38))</f>
        <v/>
      </c>
      <c r="N44" s="42" t="str">
        <f t="shared" si="7"/>
        <v/>
      </c>
    </row>
    <row r="45" spans="1:14" ht="8.25" customHeight="1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4" x14ac:dyDescent="0.25">
      <c r="A46" s="22" t="s">
        <v>23</v>
      </c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4" x14ac:dyDescent="0.25">
      <c r="A47" s="20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</row>
    <row r="48" spans="1:14" x14ac:dyDescent="0.25">
      <c r="A48" s="2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1"/>
    </row>
    <row r="49" spans="1:14" x14ac:dyDescent="0.25">
      <c r="A49" s="20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  <row r="50" spans="1:14" x14ac:dyDescent="0.25">
      <c r="A50" s="20"/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69" orientation="landscape" r:id="rId1"/>
  <ignoredErrors>
    <ignoredError sqref="B41:N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Caracol Criogénica</vt:lpstr>
      <vt:lpstr>Caracol Reynosa Arguelles</vt:lpstr>
      <vt:lpstr>Los Indios</vt:lpstr>
      <vt:lpstr>'Caracol Criogénica'!Área_de_impresión</vt:lpstr>
      <vt:lpstr>'Caracol Reynosa Arguelles'!Área_de_impresión</vt:lpstr>
      <vt:lpstr>'Los Indios'!Área_de_impresión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2015-06-11T21:55:14Z</cp:lastPrinted>
  <dcterms:created xsi:type="dcterms:W3CDTF">2012-06-19T15:23:28Z</dcterms:created>
  <dcterms:modified xsi:type="dcterms:W3CDTF">2015-06-11T22:08:09Z</dcterms:modified>
</cp:coreProperties>
</file>