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2\"/>
    </mc:Choice>
  </mc:AlternateContent>
  <bookViews>
    <workbookView xWindow="10215" yWindow="-15" windowWidth="10305" windowHeight="8100" tabRatio="926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Criogénica'!$A$1:$O$52</definedName>
    <definedName name="_xlnm.Print_Area" localSheetId="3">'Caracol Reynosa Arguelles'!$A$1:$O$52</definedName>
    <definedName name="_xlnm.Print_Area" localSheetId="6">'Los Indios'!$A$1:$O$52</definedName>
    <definedName name="_xlnm.Print_Area" localSheetId="1">'Máximos Car Crio'!$A$1:$L$47</definedName>
    <definedName name="_xlnm.Print_Area" localSheetId="4">'Máximos Car Rey'!$A$1:$L$47</definedName>
    <definedName name="_xlnm.Print_Area" localSheetId="7">'Máximos LI'!$A$1:$L$45</definedName>
    <definedName name="_xlnm.Print_Area" localSheetId="2">'Mínimos Car Crio'!$A$1:$L$48</definedName>
    <definedName name="_xlnm.Print_Area" localSheetId="5">'Mínimos Car Rey'!$A$1:$L$49</definedName>
    <definedName name="_xlnm.Print_Area" localSheetId="8">'Mínimos LI'!$A$1:$L$45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H39" i="11" l="1"/>
  <c r="G39" i="11"/>
  <c r="K39" i="11"/>
  <c r="K39" i="10"/>
  <c r="H39" i="10"/>
  <c r="G39" i="10"/>
  <c r="K39" i="9" l="1"/>
  <c r="H39" i="9"/>
  <c r="G39" i="9"/>
  <c r="K39" i="7"/>
  <c r="H39" i="7"/>
  <c r="G39" i="7"/>
  <c r="K39" i="6"/>
  <c r="H39" i="6"/>
  <c r="G39" i="6"/>
  <c r="K39" i="8"/>
  <c r="H39" i="8"/>
  <c r="G39" i="8"/>
  <c r="A8" i="4" l="1"/>
  <c r="A8" i="5" s="1"/>
  <c r="A9" i="1"/>
  <c r="A9" i="4" s="1"/>
  <c r="A9" i="5" s="1"/>
  <c r="N44" i="5"/>
  <c r="M44" i="5"/>
  <c r="N43" i="5"/>
  <c r="M43" i="5"/>
  <c r="N42" i="5"/>
  <c r="M42" i="5"/>
  <c r="N41" i="5"/>
  <c r="M41" i="5"/>
  <c r="N44" i="4"/>
  <c r="M44" i="4"/>
  <c r="N43" i="4"/>
  <c r="M43" i="4"/>
  <c r="N42" i="4"/>
  <c r="M42" i="4"/>
  <c r="N41" i="4"/>
  <c r="M41" i="4"/>
  <c r="A10" i="1" l="1"/>
  <c r="A10" i="4" s="1"/>
  <c r="A10" i="5" s="1"/>
  <c r="N42" i="1"/>
  <c r="M42" i="1"/>
  <c r="M41" i="1"/>
  <c r="N44" i="1"/>
  <c r="M44" i="1"/>
  <c r="N43" i="1"/>
  <c r="M43" i="1"/>
  <c r="N41" i="1"/>
  <c r="G44" i="5"/>
  <c r="K44" i="5"/>
  <c r="J44" i="5"/>
  <c r="I44" i="5"/>
  <c r="H44" i="5"/>
  <c r="F44" i="5"/>
  <c r="E44" i="5"/>
  <c r="D44" i="5"/>
  <c r="C44" i="5"/>
  <c r="B44" i="5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A11" i="1" l="1"/>
  <c r="A12" i="1" s="1"/>
  <c r="A12" i="4" s="1"/>
  <c r="A12" i="5" s="1"/>
  <c r="A11" i="4"/>
  <c r="A11" i="5" s="1"/>
  <c r="G41" i="5"/>
  <c r="G42" i="5"/>
  <c r="G43" i="5"/>
  <c r="A13" i="1" l="1"/>
  <c r="A14" i="1" l="1"/>
  <c r="A13" i="4"/>
  <c r="A13" i="5" s="1"/>
  <c r="A15" i="1" l="1"/>
  <c r="A14" i="4"/>
  <c r="A14" i="5" s="1"/>
  <c r="A16" i="1" l="1"/>
  <c r="A15" i="4"/>
  <c r="A15" i="5" s="1"/>
  <c r="A16" i="4" l="1"/>
  <c r="A16" i="5" s="1"/>
  <c r="A17" i="1"/>
  <c r="A17" i="4" l="1"/>
  <c r="A17" i="5" s="1"/>
  <c r="A18" i="1"/>
  <c r="A18" i="4" l="1"/>
  <c r="A18" i="5" s="1"/>
  <c r="A19" i="1"/>
  <c r="A19" i="4" l="1"/>
  <c r="A19" i="5" s="1"/>
  <c r="A20" i="1"/>
  <c r="A21" i="1" l="1"/>
  <c r="A20" i="4"/>
  <c r="A20" i="5" s="1"/>
  <c r="A22" i="1" l="1"/>
  <c r="A21" i="4"/>
  <c r="A21" i="5" s="1"/>
  <c r="A23" i="1" l="1"/>
  <c r="A22" i="4"/>
  <c r="A22" i="5" s="1"/>
  <c r="A24" i="1" l="1"/>
  <c r="A23" i="4"/>
  <c r="A23" i="5" s="1"/>
  <c r="A25" i="1" l="1"/>
  <c r="A24" i="4"/>
  <c r="A24" i="5" s="1"/>
  <c r="A25" i="4" l="1"/>
  <c r="A25" i="5" s="1"/>
  <c r="A26" i="1"/>
  <c r="A26" i="4" l="1"/>
  <c r="A26" i="5" s="1"/>
  <c r="A27" i="1"/>
  <c r="A27" i="4" l="1"/>
  <c r="A27" i="5" s="1"/>
  <c r="A28" i="1"/>
  <c r="A28" i="4" l="1"/>
  <c r="A28" i="5" s="1"/>
  <c r="A29" i="1"/>
  <c r="A29" i="4" l="1"/>
  <c r="A29" i="5" s="1"/>
  <c r="A30" i="1"/>
  <c r="A31" i="1" l="1"/>
  <c r="A30" i="4"/>
  <c r="A30" i="5" s="1"/>
  <c r="A32" i="1" l="1"/>
  <c r="A31" i="4"/>
  <c r="A31" i="5" s="1"/>
  <c r="A33" i="1" l="1"/>
  <c r="A32" i="4"/>
  <c r="A32" i="5" s="1"/>
  <c r="A34" i="1" l="1"/>
  <c r="A33" i="4"/>
  <c r="A33" i="5" s="1"/>
  <c r="A35" i="1" l="1"/>
  <c r="A34" i="4"/>
  <c r="A34" i="5" s="1"/>
  <c r="A35" i="4" l="1"/>
  <c r="A35" i="5" s="1"/>
  <c r="A36" i="1"/>
  <c r="A36" i="4" l="1"/>
  <c r="A36" i="5" s="1"/>
  <c r="A37" i="1"/>
  <c r="A38" i="1" l="1"/>
  <c r="A38" i="4" s="1"/>
  <c r="A38" i="5" s="1"/>
  <c r="A37" i="4"/>
  <c r="A37" i="5" s="1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<sst xmlns="http://schemas.openxmlformats.org/spreadsheetml/2006/main" count="198" uniqueCount="30">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</sst>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/>
  </cellStyleXfs>
  <cellXfs count="123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 applyProtection="1">
      <alignment horizontal="center" vertical="center"/>
      <protection locked="0"/>
    </xf>
    <xf numFmtId="165" fontId="10" fillId="0" borderId="26" xfId="1" applyNumberFormat="1" applyFont="1" applyFill="1" applyBorder="1" applyAlignment="1" applyProtection="1">
      <alignment horizontal="center" vertical="center"/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33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4" xfId="0" applyFont="1" applyFill="1" applyBorder="1" applyAlignment="1">
      <alignment horizontal="center" vertical="center" wrapText="1"/>
    </xf>
    <xf numFmtId="14" fontId="9" fillId="0" borderId="35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37" xfId="1" applyNumberFormat="1" applyFont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8" xfId="0" applyNumberFormat="1" applyFont="1" applyFill="1" applyBorder="1" applyAlignment="1" applyProtection="1">
      <alignment horizontal="left"/>
      <protection locked="0"/>
    </xf>
    <xf numFmtId="165" fontId="10" fillId="5" borderId="39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Fill="1" applyBorder="1" applyAlignment="1" applyProtection="1">
      <alignment horizontal="center" vertical="center"/>
      <protection locked="0"/>
    </xf>
    <xf numFmtId="14" fontId="9" fillId="0" borderId="43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44" xfId="1" applyNumberFormat="1" applyFont="1" applyBorder="1" applyAlignment="1" applyProtection="1">
      <alignment horizontal="center" vertical="center"/>
      <protection locked="0"/>
    </xf>
    <xf numFmtId="165" fontId="10" fillId="0" borderId="45" xfId="1" applyNumberFormat="1" applyFont="1" applyFill="1" applyBorder="1" applyAlignment="1" applyProtection="1">
      <alignment horizontal="center" vertical="center"/>
      <protection locked="0"/>
    </xf>
    <xf numFmtId="14" fontId="9" fillId="0" borderId="46" xfId="0" applyNumberFormat="1" applyFont="1" applyFill="1" applyBorder="1" applyAlignment="1" applyProtection="1">
      <alignment horizontal="left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165" fontId="10" fillId="5" borderId="48" xfId="1" applyNumberFormat="1" applyFont="1" applyFill="1" applyBorder="1" applyAlignment="1" applyProtection="1">
      <alignment horizontal="center" vertical="center"/>
      <protection locked="0"/>
    </xf>
    <xf numFmtId="165" fontId="10" fillId="5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50" xfId="1" applyNumberFormat="1" applyFont="1" applyBorder="1" applyAlignment="1" applyProtection="1">
      <alignment horizontal="center" vertical="center"/>
      <protection locked="0"/>
    </xf>
    <xf numFmtId="165" fontId="10" fillId="0" borderId="51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7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3">
    <cellStyle name="=C:\WINNT\SYSTEM32\COMMAND.COM 2 2" xfId="2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4" ht="7.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</row>
    <row r="3" spans="1:14" x14ac:dyDescent="0.25">
      <c r="A3" s="95" t="s">
        <v>1</v>
      </c>
      <c r="B3" s="95"/>
      <c r="C3" s="97" t="s">
        <v>27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6" t="s">
        <v>2</v>
      </c>
      <c r="B4" s="95"/>
      <c r="C4" s="97" t="s">
        <v>24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x14ac:dyDescent="0.25">
      <c r="A5" s="96" t="s">
        <v>3</v>
      </c>
      <c r="B5" s="96"/>
      <c r="C5" s="97" t="s">
        <v>4</v>
      </c>
      <c r="D5" s="97"/>
      <c r="E5" s="42"/>
      <c r="F5" s="42"/>
      <c r="G5" s="42"/>
      <c r="H5" s="42"/>
      <c r="I5" s="42"/>
      <c r="J5" s="42"/>
      <c r="K5" s="42"/>
      <c r="L5" s="42"/>
      <c r="M5" s="43"/>
      <c r="N5" s="43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44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7" t="s">
        <v>15</v>
      </c>
      <c r="L7" s="4"/>
      <c r="M7" s="50" t="s">
        <v>16</v>
      </c>
      <c r="N7" s="51" t="s">
        <v>17</v>
      </c>
    </row>
    <row r="8" spans="1:14" x14ac:dyDescent="0.25">
      <c r="A8" s="45">
        <v>41122</v>
      </c>
      <c r="B8" s="5">
        <v>93.506439208984375</v>
      </c>
      <c r="C8" s="6">
        <v>1.0384292602539062</v>
      </c>
      <c r="D8" s="6">
        <v>0.25742781162261963</v>
      </c>
      <c r="E8" s="6">
        <v>1.2958570718765259</v>
      </c>
      <c r="F8" s="6">
        <v>5.137880802154541</v>
      </c>
      <c r="G8" s="6">
        <v>203.37678518779336</v>
      </c>
      <c r="H8" s="6">
        <v>1.7484999999999999</v>
      </c>
      <c r="I8" s="6">
        <v>38.78630168158994</v>
      </c>
      <c r="J8" s="6">
        <v>50.42929873186403</v>
      </c>
      <c r="K8" s="28">
        <v>0</v>
      </c>
      <c r="L8" s="26"/>
      <c r="M8" s="53"/>
      <c r="N8" s="53"/>
    </row>
    <row r="9" spans="1:14" x14ac:dyDescent="0.25">
      <c r="A9" s="45">
        <f>+A8+1</f>
        <v>41123</v>
      </c>
      <c r="B9" s="7">
        <v>93.4805908203125</v>
      </c>
      <c r="C9" s="8">
        <v>1.039678692817688</v>
      </c>
      <c r="D9" s="9">
        <v>0.25562107563018799</v>
      </c>
      <c r="E9" s="8">
        <v>1.295299768447876</v>
      </c>
      <c r="F9" s="8">
        <v>5.1791090965270996</v>
      </c>
      <c r="G9" s="8">
        <v>203.64724919580419</v>
      </c>
      <c r="H9" s="8">
        <v>1.7522</v>
      </c>
      <c r="I9" s="8">
        <v>38.788734938505364</v>
      </c>
      <c r="J9" s="9">
        <v>50.430742382371122</v>
      </c>
      <c r="K9" s="28">
        <v>0</v>
      </c>
      <c r="L9" s="26"/>
      <c r="M9" s="52"/>
      <c r="N9" s="52"/>
    </row>
    <row r="10" spans="1:14" x14ac:dyDescent="0.25">
      <c r="A10" s="45">
        <f t="shared" ref="A10:A38" si="0">+A9+1</f>
        <v>41124</v>
      </c>
      <c r="B10" s="7">
        <v>93.492828369140625</v>
      </c>
      <c r="C10" s="8">
        <v>1.0375972986221313</v>
      </c>
      <c r="D10" s="9">
        <v>0.25224506855010986</v>
      </c>
      <c r="E10" s="8">
        <v>1.2898423671722412</v>
      </c>
      <c r="F10" s="8">
        <v>5.1785306930541992</v>
      </c>
      <c r="G10" s="8">
        <v>203.44455298122062</v>
      </c>
      <c r="H10" s="8">
        <v>1.7559</v>
      </c>
      <c r="I10" s="8">
        <v>38.786774541769503</v>
      </c>
      <c r="J10" s="9">
        <v>50.43258652908392</v>
      </c>
      <c r="K10" s="28">
        <v>0</v>
      </c>
      <c r="L10" s="26"/>
      <c r="M10" s="52"/>
      <c r="N10" s="52"/>
    </row>
    <row r="11" spans="1:14" x14ac:dyDescent="0.25">
      <c r="A11" s="45">
        <f t="shared" si="0"/>
        <v>41125</v>
      </c>
      <c r="B11" s="7">
        <v>93.421546936035156</v>
      </c>
      <c r="C11" s="8">
        <v>1.0410075187683105</v>
      </c>
      <c r="D11" s="9">
        <v>0.25127914547920227</v>
      </c>
      <c r="E11" s="8">
        <v>1.2922866344451904</v>
      </c>
      <c r="F11" s="8">
        <v>5.1867332458496094</v>
      </c>
      <c r="G11" s="8">
        <v>203.54681811577308</v>
      </c>
      <c r="H11" s="8">
        <v>1.7596000000000001</v>
      </c>
      <c r="I11" s="8">
        <v>38.824924327126048</v>
      </c>
      <c r="J11" s="9">
        <v>50.452251742076932</v>
      </c>
      <c r="K11" s="28">
        <v>0</v>
      </c>
      <c r="L11" s="26"/>
      <c r="M11" s="52"/>
      <c r="N11" s="52"/>
    </row>
    <row r="12" spans="1:14" x14ac:dyDescent="0.25">
      <c r="A12" s="45">
        <f t="shared" si="0"/>
        <v>41126</v>
      </c>
      <c r="B12" s="7">
        <v>93.474815368652344</v>
      </c>
      <c r="C12" s="8">
        <v>1.0421067476272583</v>
      </c>
      <c r="D12" s="9">
        <v>0.25577804446220398</v>
      </c>
      <c r="E12" s="8">
        <v>1.2978848218917847</v>
      </c>
      <c r="F12" s="8">
        <v>5.1724019050598145</v>
      </c>
      <c r="G12" s="8">
        <v>203.44034819248822</v>
      </c>
      <c r="H12" s="8">
        <v>1.7633000000000001</v>
      </c>
      <c r="I12" s="8">
        <v>38.791082705021083</v>
      </c>
      <c r="J12" s="9">
        <v>50.430301722551512</v>
      </c>
      <c r="K12" s="28">
        <v>0</v>
      </c>
      <c r="L12" s="26"/>
      <c r="M12" s="52"/>
      <c r="N12" s="52"/>
    </row>
    <row r="13" spans="1:14" x14ac:dyDescent="0.25">
      <c r="A13" s="45">
        <f t="shared" si="0"/>
        <v>41127</v>
      </c>
      <c r="B13" s="7">
        <v>93.511917114257813</v>
      </c>
      <c r="C13" s="8">
        <v>1.0438910722732544</v>
      </c>
      <c r="D13" s="9">
        <v>0.25331494212150574</v>
      </c>
      <c r="E13" s="8">
        <v>1.2972060441970825</v>
      </c>
      <c r="F13" s="8">
        <v>5.1239833831787109</v>
      </c>
      <c r="G13" s="8">
        <v>204.02071010172142</v>
      </c>
      <c r="H13" s="8">
        <v>1.753456425925926</v>
      </c>
      <c r="I13" s="8">
        <v>38.784279068471974</v>
      </c>
      <c r="J13" s="9">
        <v>50.426247246214714</v>
      </c>
      <c r="K13" s="28">
        <v>0</v>
      </c>
      <c r="L13" s="26"/>
      <c r="M13" s="52"/>
      <c r="N13" s="52"/>
    </row>
    <row r="14" spans="1:14" x14ac:dyDescent="0.25">
      <c r="A14" s="45">
        <f t="shared" si="0"/>
        <v>41128</v>
      </c>
      <c r="B14" s="7">
        <v>93.510856628417969</v>
      </c>
      <c r="C14" s="8">
        <v>1.0338377952575684</v>
      </c>
      <c r="D14" s="8">
        <v>0.25391188263893127</v>
      </c>
      <c r="E14" s="8">
        <v>1.2877496480941772</v>
      </c>
      <c r="F14" s="8">
        <v>5.1282329559326172</v>
      </c>
      <c r="G14" s="8">
        <v>203.47882821289818</v>
      </c>
      <c r="H14" s="8">
        <v>1.7665586888888891</v>
      </c>
      <c r="I14" s="8">
        <v>38.792624686830145</v>
      </c>
      <c r="J14" s="9">
        <v>50.437641767965076</v>
      </c>
      <c r="K14" s="28">
        <v>0</v>
      </c>
      <c r="L14" s="26"/>
      <c r="M14" s="52"/>
      <c r="N14" s="52"/>
    </row>
    <row r="15" spans="1:14" x14ac:dyDescent="0.25">
      <c r="A15" s="45">
        <f t="shared" si="0"/>
        <v>41129</v>
      </c>
      <c r="B15" s="7">
        <v>93.318138122558594</v>
      </c>
      <c r="C15" s="8">
        <v>1.0275739431381226</v>
      </c>
      <c r="D15" s="8">
        <v>0.2527136504650116</v>
      </c>
      <c r="E15" s="8">
        <v>1.2802876234054565</v>
      </c>
      <c r="F15" s="8">
        <v>5.1472206115722656</v>
      </c>
      <c r="G15" s="8">
        <v>203.58729196791862</v>
      </c>
      <c r="H15" s="8">
        <v>1.7653703527777778</v>
      </c>
      <c r="I15" s="8">
        <v>38.912611675827833</v>
      </c>
      <c r="J15" s="9">
        <v>50.510294743568188</v>
      </c>
      <c r="K15" s="28">
        <v>0</v>
      </c>
      <c r="L15" s="26"/>
      <c r="M15" s="52"/>
      <c r="N15" s="52"/>
    </row>
    <row r="16" spans="1:14" x14ac:dyDescent="0.25">
      <c r="A16" s="45">
        <f t="shared" si="0"/>
        <v>41130</v>
      </c>
      <c r="B16" s="7">
        <v>93.498313903808594</v>
      </c>
      <c r="C16" s="8">
        <v>1.0339138507843018</v>
      </c>
      <c r="D16" s="8">
        <v>0.25268808007240295</v>
      </c>
      <c r="E16" s="8">
        <v>1.2866019010543823</v>
      </c>
      <c r="F16" s="8">
        <v>5.1129360198974609</v>
      </c>
      <c r="G16" s="8">
        <v>203.71438088175327</v>
      </c>
      <c r="H16" s="8">
        <v>1.7623693083333329</v>
      </c>
      <c r="I16" s="8">
        <v>38.810215652916085</v>
      </c>
      <c r="J16" s="9">
        <v>50.446318457887287</v>
      </c>
      <c r="K16" s="28">
        <v>0</v>
      </c>
      <c r="L16" s="26"/>
      <c r="M16" s="52"/>
      <c r="N16" s="52"/>
    </row>
    <row r="17" spans="1:14" x14ac:dyDescent="0.25">
      <c r="A17" s="45">
        <f t="shared" si="0"/>
        <v>41131</v>
      </c>
      <c r="B17" s="7">
        <v>93.541893005371094</v>
      </c>
      <c r="C17" s="8">
        <v>1.0462628602981567</v>
      </c>
      <c r="D17" s="8">
        <v>0.25329729914665222</v>
      </c>
      <c r="E17" s="8">
        <v>1.2995601892471313</v>
      </c>
      <c r="F17" s="8">
        <v>5.1142106056213379</v>
      </c>
      <c r="G17" s="8">
        <v>203.80326604506601</v>
      </c>
      <c r="H17" s="8">
        <v>1.7561393666666667</v>
      </c>
      <c r="I17" s="8">
        <v>38.767820197585145</v>
      </c>
      <c r="J17" s="9">
        <v>50.415282807620329</v>
      </c>
      <c r="K17" s="28">
        <v>0</v>
      </c>
      <c r="L17" s="26"/>
      <c r="M17" s="52"/>
      <c r="N17" s="52"/>
    </row>
    <row r="18" spans="1:14" x14ac:dyDescent="0.25">
      <c r="A18" s="45">
        <f t="shared" si="0"/>
        <v>41132</v>
      </c>
      <c r="B18" s="7">
        <v>93.457237243652344</v>
      </c>
      <c r="C18" s="8">
        <v>1.0477311611175537</v>
      </c>
      <c r="D18" s="8">
        <v>0.25333333015441895</v>
      </c>
      <c r="E18" s="8">
        <v>1.3010644912719727</v>
      </c>
      <c r="F18" s="8">
        <v>5.1401247978210449</v>
      </c>
      <c r="G18" s="8">
        <v>204.43829918622845</v>
      </c>
      <c r="H18" s="8">
        <v>1.7632798333333335</v>
      </c>
      <c r="I18" s="8">
        <v>38.807213265212432</v>
      </c>
      <c r="J18" s="9">
        <v>50.43660565598281</v>
      </c>
      <c r="K18" s="28">
        <v>0</v>
      </c>
      <c r="L18" s="26"/>
      <c r="M18" s="52"/>
      <c r="N18" s="52"/>
    </row>
    <row r="19" spans="1:14" x14ac:dyDescent="0.25">
      <c r="A19" s="45">
        <f t="shared" si="0"/>
        <v>41133</v>
      </c>
      <c r="B19" s="7">
        <v>93.212135314941406</v>
      </c>
      <c r="C19" s="8">
        <v>1.0423979759216309</v>
      </c>
      <c r="D19" s="8">
        <v>0.25107470154762268</v>
      </c>
      <c r="E19" s="8">
        <v>1.2934726476669312</v>
      </c>
      <c r="F19" s="8">
        <v>5.1321992874145508</v>
      </c>
      <c r="G19" s="8">
        <v>209.0243735353535</v>
      </c>
      <c r="H19" s="8">
        <v>1.759701288888889</v>
      </c>
      <c r="I19" s="8">
        <v>38.974820754170892</v>
      </c>
      <c r="J19" s="9">
        <v>50.535853597579184</v>
      </c>
      <c r="K19" s="28">
        <v>0</v>
      </c>
      <c r="L19" s="26"/>
      <c r="M19" s="52"/>
      <c r="N19" s="52"/>
    </row>
    <row r="20" spans="1:14" x14ac:dyDescent="0.25">
      <c r="A20" s="45">
        <f t="shared" si="0"/>
        <v>41134</v>
      </c>
      <c r="B20" s="7">
        <v>93.489784240722656</v>
      </c>
      <c r="C20" s="8">
        <v>1.0458996295928955</v>
      </c>
      <c r="D20" s="8">
        <v>0.25269302725791931</v>
      </c>
      <c r="E20" s="8">
        <v>1.2985926866531372</v>
      </c>
      <c r="F20" s="8">
        <v>5.1383981704711914</v>
      </c>
      <c r="G20" s="8">
        <v>204.1911970031299</v>
      </c>
      <c r="H20" s="8">
        <v>1.7472131111111109</v>
      </c>
      <c r="I20" s="8">
        <v>38.791517478835473</v>
      </c>
      <c r="J20" s="9">
        <v>50.429269247370662</v>
      </c>
      <c r="K20" s="28">
        <v>0</v>
      </c>
      <c r="L20" s="26"/>
      <c r="M20" s="52"/>
      <c r="N20" s="52"/>
    </row>
    <row r="21" spans="1:14" x14ac:dyDescent="0.25">
      <c r="A21" s="45">
        <f t="shared" si="0"/>
        <v>41135</v>
      </c>
      <c r="B21" s="7">
        <v>93.463729858398438</v>
      </c>
      <c r="C21" s="8">
        <v>1.0464128255844116</v>
      </c>
      <c r="D21" s="8">
        <v>0.2540416419506073</v>
      </c>
      <c r="E21" s="8">
        <v>1.3004544973373413</v>
      </c>
      <c r="F21" s="8">
        <v>5.1515874862670898</v>
      </c>
      <c r="G21" s="8">
        <v>204.32113156954154</v>
      </c>
      <c r="H21" s="8">
        <v>1.7501322666666665</v>
      </c>
      <c r="I21" s="8">
        <v>38.80084944139125</v>
      </c>
      <c r="J21" s="9">
        <v>50.433610784620647</v>
      </c>
      <c r="K21" s="28">
        <v>0</v>
      </c>
      <c r="L21" s="26"/>
      <c r="M21" s="52"/>
      <c r="N21" s="52"/>
    </row>
    <row r="22" spans="1:14" x14ac:dyDescent="0.25">
      <c r="A22" s="45">
        <f t="shared" si="0"/>
        <v>41136</v>
      </c>
      <c r="B22" s="7">
        <v>93.368736267089844</v>
      </c>
      <c r="C22" s="8">
        <v>1.0436806678771973</v>
      </c>
      <c r="D22" s="8">
        <v>0.24929055571556091</v>
      </c>
      <c r="E22" s="8">
        <v>1.2929712533950806</v>
      </c>
      <c r="F22" s="8">
        <v>5.202641487121582</v>
      </c>
      <c r="G22" s="8">
        <v>204.93449568466349</v>
      </c>
      <c r="H22" s="8">
        <v>1.7338706916666664</v>
      </c>
      <c r="I22" s="8">
        <v>38.847848651924657</v>
      </c>
      <c r="J22" s="9">
        <v>50.464335566053897</v>
      </c>
      <c r="K22" s="28">
        <v>0</v>
      </c>
      <c r="L22" s="26"/>
      <c r="M22" s="52"/>
      <c r="N22" s="52"/>
    </row>
    <row r="23" spans="1:14" x14ac:dyDescent="0.25">
      <c r="A23" s="45">
        <f t="shared" si="0"/>
        <v>41137</v>
      </c>
      <c r="B23" s="7">
        <v>93.472869873046875</v>
      </c>
      <c r="C23" s="8">
        <v>1.0508142709732056</v>
      </c>
      <c r="D23" s="8">
        <v>0.25313952565193176</v>
      </c>
      <c r="E23" s="8">
        <v>1.3039537668228149</v>
      </c>
      <c r="F23" s="8">
        <v>5.1670608520507812</v>
      </c>
      <c r="G23" s="8">
        <v>204.12353689588187</v>
      </c>
      <c r="H23" s="8">
        <v>1.7399515833333334</v>
      </c>
      <c r="I23" s="8">
        <v>38.788109099080579</v>
      </c>
      <c r="J23" s="9">
        <v>50.423799612826436</v>
      </c>
      <c r="K23" s="28">
        <v>0</v>
      </c>
      <c r="L23" s="26"/>
      <c r="M23" s="52"/>
      <c r="N23" s="52"/>
    </row>
    <row r="24" spans="1:14" x14ac:dyDescent="0.25">
      <c r="A24" s="45">
        <f t="shared" si="0"/>
        <v>41138</v>
      </c>
      <c r="B24" s="7">
        <v>93.429878234863281</v>
      </c>
      <c r="C24" s="8">
        <v>1.0644398927688599</v>
      </c>
      <c r="D24" s="8">
        <v>0.25736707448959351</v>
      </c>
      <c r="E24" s="8">
        <v>1.3218069076538086</v>
      </c>
      <c r="F24" s="8">
        <v>5.1610136032104492</v>
      </c>
      <c r="G24" s="8">
        <v>204.49538079029733</v>
      </c>
      <c r="H24" s="8">
        <v>1.7524576055555556</v>
      </c>
      <c r="I24" s="8">
        <v>38.798854321950266</v>
      </c>
      <c r="J24" s="9">
        <v>50.418549342944949</v>
      </c>
      <c r="K24" s="28">
        <v>0</v>
      </c>
      <c r="L24" s="26"/>
      <c r="M24" s="52"/>
      <c r="N24" s="52"/>
    </row>
    <row r="25" spans="1:14" x14ac:dyDescent="0.25">
      <c r="A25" s="45">
        <f t="shared" si="0"/>
        <v>41139</v>
      </c>
      <c r="B25" s="7">
        <v>93.418075561523438</v>
      </c>
      <c r="C25" s="8">
        <v>1.0557293891906738</v>
      </c>
      <c r="D25" s="8">
        <v>0.25691795349121094</v>
      </c>
      <c r="E25" s="8">
        <v>1.3126473426818848</v>
      </c>
      <c r="F25" s="8">
        <v>5.2003140449523926</v>
      </c>
      <c r="G25" s="8">
        <v>204.26546646464647</v>
      </c>
      <c r="H25" s="8">
        <v>1.7523505999999998</v>
      </c>
      <c r="I25" s="8">
        <v>38.801538448872506</v>
      </c>
      <c r="J25" s="9">
        <v>50.426364394528349</v>
      </c>
      <c r="K25" s="28">
        <v>0</v>
      </c>
      <c r="L25" s="26"/>
      <c r="M25" s="52"/>
      <c r="N25" s="52"/>
    </row>
    <row r="26" spans="1:14" x14ac:dyDescent="0.25">
      <c r="A26" s="45">
        <f t="shared" si="0"/>
        <v>41140</v>
      </c>
      <c r="B26" s="7">
        <v>93.393058776855469</v>
      </c>
      <c r="C26" s="8">
        <v>1.0494790077209473</v>
      </c>
      <c r="D26" s="8">
        <v>0.25981658697128296</v>
      </c>
      <c r="E26" s="8">
        <v>1.309295654296875</v>
      </c>
      <c r="F26" s="8">
        <v>5.2399330139160156</v>
      </c>
      <c r="G26" s="8">
        <v>204.22678177621282</v>
      </c>
      <c r="H26" s="8">
        <v>1.7540002027777777</v>
      </c>
      <c r="I26" s="8">
        <v>38.807655222818504</v>
      </c>
      <c r="J26" s="9">
        <v>50.432894720361652</v>
      </c>
      <c r="K26" s="28">
        <v>0</v>
      </c>
      <c r="L26" s="26"/>
      <c r="M26" s="52"/>
      <c r="N26" s="52"/>
    </row>
    <row r="27" spans="1:14" x14ac:dyDescent="0.25">
      <c r="A27" s="45">
        <f t="shared" si="0"/>
        <v>41141</v>
      </c>
      <c r="B27" s="7">
        <v>93.381546020507813</v>
      </c>
      <c r="C27" s="8">
        <v>1.0532267093658447</v>
      </c>
      <c r="D27" s="8">
        <v>0.25720953941345215</v>
      </c>
      <c r="E27" s="8">
        <v>1.3104362487792969</v>
      </c>
      <c r="F27" s="8">
        <v>5.2450952529907227</v>
      </c>
      <c r="G27" s="8">
        <v>204.30725127039625</v>
      </c>
      <c r="H27" s="8">
        <v>1.7495578527777775</v>
      </c>
      <c r="I27" s="8">
        <v>38.811660931984989</v>
      </c>
      <c r="J27" s="9">
        <v>50.433772550591122</v>
      </c>
      <c r="K27" s="28">
        <v>0</v>
      </c>
      <c r="L27" s="26"/>
      <c r="M27" s="52"/>
      <c r="N27" s="52"/>
    </row>
    <row r="28" spans="1:14" x14ac:dyDescent="0.25">
      <c r="A28" s="45">
        <f t="shared" si="0"/>
        <v>41142</v>
      </c>
      <c r="B28" s="7">
        <v>93.399513244628906</v>
      </c>
      <c r="C28" s="8">
        <v>1.0582497119903564</v>
      </c>
      <c r="D28" s="8">
        <v>0.24077844619750977</v>
      </c>
      <c r="E28" s="8">
        <v>1.2990281581878662</v>
      </c>
      <c r="F28" s="8">
        <v>5.2429523468017578</v>
      </c>
      <c r="G28" s="8">
        <v>204.27661254694834</v>
      </c>
      <c r="H28" s="8">
        <v>1.7300714138888895</v>
      </c>
      <c r="I28" s="8">
        <v>38.812887293470112</v>
      </c>
      <c r="J28" s="9">
        <v>50.438452722215949</v>
      </c>
      <c r="K28" s="28">
        <v>0</v>
      </c>
      <c r="L28" s="26"/>
      <c r="M28" s="52"/>
      <c r="N28" s="52"/>
    </row>
    <row r="29" spans="1:14" x14ac:dyDescent="0.25">
      <c r="A29" s="45">
        <f t="shared" si="0"/>
        <v>41143</v>
      </c>
      <c r="B29" s="7">
        <v>93.53570556640625</v>
      </c>
      <c r="C29" s="8">
        <v>1.0861557722091675</v>
      </c>
      <c r="D29" s="8">
        <v>0.24052907526493073</v>
      </c>
      <c r="E29" s="8">
        <v>1.326684832572937</v>
      </c>
      <c r="F29" s="8">
        <v>5.0934610366821289</v>
      </c>
      <c r="G29" s="8">
        <v>203.8000849222999</v>
      </c>
      <c r="H29" s="8">
        <v>1.727741033333333</v>
      </c>
      <c r="I29" s="8">
        <v>38.751578492939572</v>
      </c>
      <c r="J29" s="9">
        <v>50.384332449040912</v>
      </c>
      <c r="K29" s="28">
        <v>0</v>
      </c>
      <c r="L29" s="26"/>
      <c r="M29" s="52"/>
      <c r="N29" s="52"/>
    </row>
    <row r="30" spans="1:14" x14ac:dyDescent="0.25">
      <c r="A30" s="45">
        <f t="shared" si="0"/>
        <v>41144</v>
      </c>
      <c r="B30" s="7">
        <v>93.581672668457031</v>
      </c>
      <c r="C30" s="8">
        <v>1.0925143957138062</v>
      </c>
      <c r="D30" s="8">
        <v>0.23544541001319885</v>
      </c>
      <c r="E30" s="8">
        <v>1.3279597759246826</v>
      </c>
      <c r="F30" s="8">
        <v>5.0065011978149414</v>
      </c>
      <c r="G30" s="8">
        <v>204.00087365414709</v>
      </c>
      <c r="H30" s="8">
        <v>1.7369599805555549</v>
      </c>
      <c r="I30" s="8">
        <v>38.749224929668493</v>
      </c>
      <c r="J30" s="9">
        <v>50.38075965940434</v>
      </c>
      <c r="K30" s="28">
        <v>0</v>
      </c>
      <c r="L30" s="26"/>
      <c r="M30" s="52"/>
      <c r="N30" s="52"/>
    </row>
    <row r="31" spans="1:14" x14ac:dyDescent="0.25">
      <c r="A31" s="45">
        <f t="shared" si="0"/>
        <v>41145</v>
      </c>
      <c r="B31" s="7">
        <v>93.569091796875</v>
      </c>
      <c r="C31" s="8">
        <v>1.1033673286437988</v>
      </c>
      <c r="D31" s="8">
        <v>0.2287156730890274</v>
      </c>
      <c r="E31" s="8">
        <v>1.332082986831665</v>
      </c>
      <c r="F31" s="8">
        <v>5.0121555328369141</v>
      </c>
      <c r="G31" s="8">
        <v>204.08218267288265</v>
      </c>
      <c r="H31" s="8">
        <v>1.7171347722222228</v>
      </c>
      <c r="I31" s="8">
        <v>38.750884605126849</v>
      </c>
      <c r="J31" s="9">
        <v>50.377283526251517</v>
      </c>
      <c r="K31" s="28">
        <v>0</v>
      </c>
      <c r="L31" s="26"/>
      <c r="M31" s="52"/>
      <c r="N31" s="52"/>
    </row>
    <row r="32" spans="1:14" x14ac:dyDescent="0.25">
      <c r="A32" s="45">
        <f t="shared" si="0"/>
        <v>41146</v>
      </c>
      <c r="B32" s="7">
        <v>93.512649536132812</v>
      </c>
      <c r="C32" s="8">
        <v>1.092818021774292</v>
      </c>
      <c r="D32" s="8">
        <v>0.23281794786453247</v>
      </c>
      <c r="E32" s="8">
        <v>1.3256359100341797</v>
      </c>
      <c r="F32" s="8">
        <v>5.103973388671875</v>
      </c>
      <c r="G32" s="8">
        <v>204.0274564280125</v>
      </c>
      <c r="H32" s="8">
        <v>1.493259411111111</v>
      </c>
      <c r="I32" s="8">
        <v>38.762784490664444</v>
      </c>
      <c r="J32" s="9">
        <v>50.389609200173659</v>
      </c>
      <c r="K32" s="28">
        <v>0</v>
      </c>
      <c r="L32" s="26"/>
      <c r="M32" s="52"/>
      <c r="N32" s="52"/>
    </row>
    <row r="33" spans="1:14" x14ac:dyDescent="0.25">
      <c r="A33" s="45">
        <f t="shared" si="0"/>
        <v>41147</v>
      </c>
      <c r="B33" s="7">
        <v>93.533317565917969</v>
      </c>
      <c r="C33" s="8">
        <v>1.0945137739181519</v>
      </c>
      <c r="D33" s="8">
        <v>0.23254780471324921</v>
      </c>
      <c r="E33" s="8">
        <v>1.3270615339279175</v>
      </c>
      <c r="F33" s="8">
        <v>5.0798459053039551</v>
      </c>
      <c r="G33" s="8">
        <v>203.98233087412586</v>
      </c>
      <c r="H33" s="8">
        <v>1.6803281611111114</v>
      </c>
      <c r="I33" s="8">
        <v>38.756439435345854</v>
      </c>
      <c r="J33" s="9">
        <v>50.384923706350975</v>
      </c>
      <c r="K33" s="28">
        <v>0</v>
      </c>
      <c r="L33" s="26"/>
      <c r="M33" s="52"/>
      <c r="N33" s="52"/>
    </row>
    <row r="34" spans="1:14" x14ac:dyDescent="0.25">
      <c r="A34" s="45">
        <f t="shared" si="0"/>
        <v>41148</v>
      </c>
      <c r="B34" s="7">
        <v>93.447494506835938</v>
      </c>
      <c r="C34" s="8">
        <v>1.080156683921814</v>
      </c>
      <c r="D34" s="8">
        <v>0.23312103748321533</v>
      </c>
      <c r="E34" s="8">
        <v>1.3132777214050293</v>
      </c>
      <c r="F34" s="8">
        <v>5.1681432723999023</v>
      </c>
      <c r="G34" s="8">
        <v>204.27499889280119</v>
      </c>
      <c r="H34" s="8">
        <v>1.7104863722222221</v>
      </c>
      <c r="I34" s="8">
        <v>38.79330600629131</v>
      </c>
      <c r="J34" s="9">
        <v>50.41560463286946</v>
      </c>
      <c r="K34" s="28">
        <v>0</v>
      </c>
      <c r="L34" s="26"/>
      <c r="M34" s="52"/>
      <c r="N34" s="52"/>
    </row>
    <row r="35" spans="1:14" x14ac:dyDescent="0.25">
      <c r="A35" s="45">
        <f t="shared" si="0"/>
        <v>41149</v>
      </c>
      <c r="B35" s="7">
        <v>93.476829528808594</v>
      </c>
      <c r="C35" s="8">
        <v>1.0755267143249512</v>
      </c>
      <c r="D35" s="8">
        <v>0.24392412602901459</v>
      </c>
      <c r="E35" s="8">
        <v>1.319450855255127</v>
      </c>
      <c r="F35" s="8">
        <v>5.1003379821777344</v>
      </c>
      <c r="G35" s="8">
        <v>204.38226689976688</v>
      </c>
      <c r="H35" s="8">
        <v>1.7130871083333332</v>
      </c>
      <c r="I35" s="8">
        <v>38.790393712631982</v>
      </c>
      <c r="J35" s="9">
        <v>50.412116714437957</v>
      </c>
      <c r="K35" s="28">
        <v>0</v>
      </c>
      <c r="L35" s="26"/>
      <c r="M35" s="52"/>
      <c r="N35" s="52"/>
    </row>
    <row r="36" spans="1:14" x14ac:dyDescent="0.25">
      <c r="A36" s="45">
        <f t="shared" si="0"/>
        <v>41150</v>
      </c>
      <c r="B36" s="7">
        <v>93.159233093261719</v>
      </c>
      <c r="C36" s="8">
        <v>1.1007270812988281</v>
      </c>
      <c r="D36" s="8">
        <v>0.23944033682346344</v>
      </c>
      <c r="E36" s="8">
        <v>1.3401674032211304</v>
      </c>
      <c r="F36" s="8">
        <v>5.0104637145996094</v>
      </c>
      <c r="G36" s="8">
        <v>212.25404385367762</v>
      </c>
      <c r="H36" s="8">
        <v>1.7377192555555556</v>
      </c>
      <c r="I36" s="8">
        <v>39.007945478652914</v>
      </c>
      <c r="J36" s="9">
        <v>50.519424842279399</v>
      </c>
      <c r="K36" s="28">
        <v>0</v>
      </c>
      <c r="L36" s="26"/>
      <c r="M36" s="52"/>
      <c r="N36" s="52"/>
    </row>
    <row r="37" spans="1:14" x14ac:dyDescent="0.25">
      <c r="A37" s="45">
        <f t="shared" si="0"/>
        <v>41151</v>
      </c>
      <c r="B37" s="7">
        <v>93.057746887207031</v>
      </c>
      <c r="C37" s="8">
        <v>1.0962982177734375</v>
      </c>
      <c r="D37" s="8">
        <v>0.23854188621044159</v>
      </c>
      <c r="E37" s="8">
        <v>1.3348400592803955</v>
      </c>
      <c r="F37" s="8">
        <v>4.9921407699584961</v>
      </c>
      <c r="G37" s="8">
        <v>215.74061284382282</v>
      </c>
      <c r="H37" s="8">
        <v>1.7087427499999996</v>
      </c>
      <c r="I37" s="8">
        <v>39.092112347732353</v>
      </c>
      <c r="J37" s="9">
        <v>50.570216076138507</v>
      </c>
      <c r="K37" s="28">
        <v>0</v>
      </c>
      <c r="L37" s="26"/>
      <c r="M37" s="52"/>
      <c r="N37" s="52"/>
    </row>
    <row r="38" spans="1:14" ht="15.75" thickBot="1" x14ac:dyDescent="0.3">
      <c r="A38" s="46">
        <f t="shared" si="0"/>
        <v>41152</v>
      </c>
      <c r="B38" s="47">
        <v>93.058525085449219</v>
      </c>
      <c r="C38" s="48">
        <v>1.0940707921981812</v>
      </c>
      <c r="D38" s="48">
        <v>0.23950143158435822</v>
      </c>
      <c r="E38" s="48">
        <v>1.3335722684860229</v>
      </c>
      <c r="F38" s="48">
        <v>5.0503582954406738</v>
      </c>
      <c r="G38" s="48">
        <v>215.32383048122063</v>
      </c>
      <c r="H38" s="48">
        <v>1.6786982666666661</v>
      </c>
      <c r="I38" s="48">
        <v>39.073799581174356</v>
      </c>
      <c r="J38" s="49">
        <v>50.561105905057978</v>
      </c>
      <c r="K38" s="29">
        <v>0</v>
      </c>
      <c r="L38" s="26"/>
      <c r="M38" s="52"/>
      <c r="N38" s="52"/>
    </row>
    <row r="39" spans="1:14" x14ac:dyDescent="0.25">
      <c r="A39" s="82" t="s">
        <v>18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0"/>
      <c r="M39" s="10"/>
      <c r="N39" s="10"/>
    </row>
    <row r="40" spans="1:14" ht="6.75" customHeight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4" x14ac:dyDescent="0.25">
      <c r="A41" s="12" t="s">
        <v>19</v>
      </c>
      <c r="B41" s="13">
        <f>+MIN(B8:B38)</f>
        <v>93.057746887207031</v>
      </c>
      <c r="C41" s="13">
        <f t="shared" ref="C41:K41" si="1">+MIN(C8:C38)</f>
        <v>1.0275739431381226</v>
      </c>
      <c r="D41" s="13">
        <f t="shared" si="1"/>
        <v>0.2287156730890274</v>
      </c>
      <c r="E41" s="13">
        <f t="shared" si="1"/>
        <v>1.2802876234054565</v>
      </c>
      <c r="F41" s="13">
        <f t="shared" si="1"/>
        <v>4.9921407699584961</v>
      </c>
      <c r="G41" s="13">
        <f t="shared" si="1"/>
        <v>203.37678518779336</v>
      </c>
      <c r="H41" s="13">
        <f t="shared" si="1"/>
        <v>1.493259411111111</v>
      </c>
      <c r="I41" s="13">
        <f t="shared" si="1"/>
        <v>38.749224929668493</v>
      </c>
      <c r="J41" s="13">
        <f t="shared" si="1"/>
        <v>50.377283526251517</v>
      </c>
      <c r="K41" s="38">
        <f t="shared" si="1"/>
        <v>0</v>
      </c>
      <c r="L41" s="14"/>
      <c r="M41" s="30">
        <f>+MIN(M8:M38)</f>
        <v>0</v>
      </c>
      <c r="N41" s="31">
        <f t="shared" ref="N41" si="2">+MIN(N8:N38)</f>
        <v>0</v>
      </c>
    </row>
    <row r="42" spans="1:14" x14ac:dyDescent="0.25">
      <c r="A42" s="15" t="s">
        <v>20</v>
      </c>
      <c r="B42" s="16">
        <f>+IF(ISERROR(AVERAGE(B8:B38)),"",AVERAGE(B8:B38))</f>
        <v>93.425037753197458</v>
      </c>
      <c r="C42" s="16">
        <f t="shared" ref="C42:K42" si="3">+IF(ISERROR(AVERAGE(C8:C38)),"",AVERAGE(C8:C38))</f>
        <v>1.0599519052813131</v>
      </c>
      <c r="D42" s="16">
        <f t="shared" si="3"/>
        <v>0.2480169068421087</v>
      </c>
      <c r="E42" s="16">
        <f t="shared" si="3"/>
        <v>1.3079688087586434</v>
      </c>
      <c r="F42" s="16">
        <f t="shared" si="3"/>
        <v>5.1329013147661762</v>
      </c>
      <c r="G42" s="16">
        <f t="shared" si="3"/>
        <v>205.178498036403</v>
      </c>
      <c r="H42" s="16">
        <f t="shared" si="3"/>
        <v>1.7329076678614095</v>
      </c>
      <c r="I42" s="16">
        <f t="shared" si="3"/>
        <v>38.826348176309132</v>
      </c>
      <c r="J42" s="16">
        <f t="shared" si="3"/>
        <v>50.441285517363973</v>
      </c>
      <c r="K42" s="39">
        <f t="shared" si="3"/>
        <v>0</v>
      </c>
      <c r="L42" s="14"/>
      <c r="M42" s="32" t="str">
        <f>+IF(ISERROR(AVERAGE(M8:M38)),"",AVERAGE(M8:M38))</f>
        <v/>
      </c>
      <c r="N42" s="33" t="str">
        <f>+IF(ISERROR(AVERAGE(N8:N38)),"",AVERAGE(N8:N38))</f>
        <v/>
      </c>
    </row>
    <row r="43" spans="1:14" x14ac:dyDescent="0.25">
      <c r="A43" s="17" t="s">
        <v>21</v>
      </c>
      <c r="B43" s="18">
        <f>+MAX(B8:B38)</f>
        <v>93.581672668457031</v>
      </c>
      <c r="C43" s="18">
        <f t="shared" ref="C43:K43" si="4">+MAX(C8:C38)</f>
        <v>1.1033673286437988</v>
      </c>
      <c r="D43" s="18">
        <f t="shared" si="4"/>
        <v>0.25981658697128296</v>
      </c>
      <c r="E43" s="18">
        <f t="shared" si="4"/>
        <v>1.3401674032211304</v>
      </c>
      <c r="F43" s="18">
        <f t="shared" si="4"/>
        <v>5.2450952529907227</v>
      </c>
      <c r="G43" s="18">
        <f t="shared" si="4"/>
        <v>215.74061284382282</v>
      </c>
      <c r="H43" s="18">
        <f t="shared" si="4"/>
        <v>1.7665586888888891</v>
      </c>
      <c r="I43" s="18">
        <f t="shared" si="4"/>
        <v>39.092112347732353</v>
      </c>
      <c r="J43" s="18">
        <f t="shared" si="4"/>
        <v>50.570216076138507</v>
      </c>
      <c r="K43" s="40">
        <f t="shared" si="4"/>
        <v>0</v>
      </c>
      <c r="L43" s="14"/>
      <c r="M43" s="34">
        <f t="shared" ref="M43:N43" si="5">+MAX(M8:M38)</f>
        <v>0</v>
      </c>
      <c r="N43" s="35">
        <f t="shared" si="5"/>
        <v>0</v>
      </c>
    </row>
    <row r="44" spans="1:14" ht="15.75" thickBot="1" x14ac:dyDescent="0.3">
      <c r="A44" s="19" t="s">
        <v>22</v>
      </c>
      <c r="B44" s="23">
        <f>IF(ISERROR(STDEV(B8:B38)),"",STDEV(B8:B38))</f>
        <v>0.13457567644258039</v>
      </c>
      <c r="C44" s="23">
        <f t="shared" ref="C44:K44" si="6">IF(ISERROR(STDEV(C8:C38)),"",STDEV(C8:C38))</f>
        <v>2.379938450986354E-2</v>
      </c>
      <c r="D44" s="23">
        <f t="shared" si="6"/>
        <v>9.0693382541018244E-3</v>
      </c>
      <c r="E44" s="23">
        <f t="shared" si="6"/>
        <v>1.6661716762763377E-2</v>
      </c>
      <c r="F44" s="23">
        <f t="shared" si="6"/>
        <v>6.7673325379100743E-2</v>
      </c>
      <c r="G44" s="23">
        <f t="shared" si="6"/>
        <v>3.2676229764874596</v>
      </c>
      <c r="H44" s="23">
        <f t="shared" si="6"/>
        <v>5.0135834908907578E-2</v>
      </c>
      <c r="I44" s="23">
        <f t="shared" si="6"/>
        <v>8.9734066053905881E-2</v>
      </c>
      <c r="J44" s="23">
        <f t="shared" si="6"/>
        <v>4.9193796513642175E-2</v>
      </c>
      <c r="K44" s="41">
        <f t="shared" si="6"/>
        <v>0</v>
      </c>
      <c r="L44" s="14"/>
      <c r="M44" s="36" t="str">
        <f t="shared" ref="M44:N44" si="7">IF(ISERROR(STDEV(M8:M38)),"",STDEV(M8:M38))</f>
        <v/>
      </c>
      <c r="N44" s="37" t="str">
        <f t="shared" si="7"/>
        <v/>
      </c>
    </row>
    <row r="45" spans="1:14" ht="8.25" customHeight="1" x14ac:dyDescent="0.2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4" x14ac:dyDescent="0.25">
      <c r="A46" s="22" t="s">
        <v>23</v>
      </c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x14ac:dyDescent="0.25">
      <c r="A47" s="20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8"/>
    </row>
    <row r="48" spans="1:14" x14ac:dyDescent="0.25">
      <c r="A48" s="20"/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8"/>
    </row>
    <row r="49" spans="1:14" x14ac:dyDescent="0.25">
      <c r="A49" s="20"/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 x14ac:dyDescent="0.25">
      <c r="A50" s="20"/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1"/>
    </row>
  </sheetData>
  <protectedRanges>
    <protectedRange sqref="A3:L5" name="Rango1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1" orientation="landscape" r:id="rId1"/>
  <ignoredErrors>
    <ignoredError sqref="B41:N4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topLeftCell="A5" zoomScale="91" zoomScaleNormal="100" zoomScaleSheetLayoutView="91" workbookViewId="0">
      <selection activeCell="L16" sqref="L16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07" t="s">
        <v>28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4" x14ac:dyDescent="0.25">
      <c r="A2" s="96" t="s">
        <v>1</v>
      </c>
      <c r="B2" s="110"/>
      <c r="C2" s="97" t="s">
        <v>27</v>
      </c>
      <c r="D2" s="97"/>
      <c r="E2" s="97"/>
      <c r="F2" s="97"/>
      <c r="G2" s="97"/>
      <c r="H2" s="97"/>
      <c r="I2" s="97"/>
      <c r="J2" s="97"/>
      <c r="K2" s="97"/>
    </row>
    <row r="3" spans="1:14" x14ac:dyDescent="0.25">
      <c r="A3" s="96" t="s">
        <v>2</v>
      </c>
      <c r="B3" s="110"/>
      <c r="C3" s="80" t="s">
        <v>24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x14ac:dyDescent="0.25">
      <c r="A4" s="96" t="s">
        <v>3</v>
      </c>
      <c r="B4" s="96"/>
      <c r="C4" s="97" t="s">
        <v>4</v>
      </c>
      <c r="D4" s="97"/>
      <c r="E4" s="42"/>
      <c r="F4" s="42"/>
      <c r="G4" s="42"/>
      <c r="H4" s="42"/>
      <c r="I4" s="42"/>
      <c r="J4" s="42"/>
      <c r="K4" s="4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4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5" t="s">
        <v>10</v>
      </c>
      <c r="G6" s="55" t="s">
        <v>11</v>
      </c>
      <c r="H6" s="55" t="s">
        <v>12</v>
      </c>
      <c r="I6" s="55" t="s">
        <v>13</v>
      </c>
      <c r="J6" s="55" t="s">
        <v>14</v>
      </c>
      <c r="K6" s="55" t="s">
        <v>15</v>
      </c>
    </row>
    <row r="7" spans="1:14" x14ac:dyDescent="0.25">
      <c r="A7" s="57">
        <v>41122</v>
      </c>
      <c r="B7" s="58"/>
      <c r="C7" s="59"/>
      <c r="D7" s="59"/>
      <c r="E7" s="59"/>
      <c r="F7" s="60"/>
      <c r="G7" s="61">
        <v>204.62242666666663</v>
      </c>
      <c r="H7" s="62">
        <v>1.7919442666666663</v>
      </c>
      <c r="I7" s="58"/>
      <c r="J7" s="60"/>
      <c r="K7" s="63">
        <v>0</v>
      </c>
    </row>
    <row r="8" spans="1:14" x14ac:dyDescent="0.25">
      <c r="A8" s="64">
        <v>41123</v>
      </c>
      <c r="B8" s="65"/>
      <c r="C8" s="53"/>
      <c r="D8" s="53"/>
      <c r="E8" s="53"/>
      <c r="F8" s="66"/>
      <c r="G8" s="7">
        <v>205.32875611111109</v>
      </c>
      <c r="H8" s="67">
        <v>1.7954442666666663</v>
      </c>
      <c r="I8" s="65"/>
      <c r="J8" s="66"/>
      <c r="K8" s="68">
        <v>0</v>
      </c>
    </row>
    <row r="9" spans="1:14" x14ac:dyDescent="0.25">
      <c r="A9" s="64">
        <v>41124</v>
      </c>
      <c r="B9" s="65"/>
      <c r="C9" s="53"/>
      <c r="D9" s="53"/>
      <c r="E9" s="53"/>
      <c r="F9" s="66"/>
      <c r="G9" s="7">
        <v>204.63348888888888</v>
      </c>
      <c r="H9" s="67">
        <v>1.7989442666666664</v>
      </c>
      <c r="I9" s="65"/>
      <c r="J9" s="66"/>
      <c r="K9" s="68">
        <v>0</v>
      </c>
    </row>
    <row r="10" spans="1:14" x14ac:dyDescent="0.25">
      <c r="A10" s="64">
        <v>41125</v>
      </c>
      <c r="B10" s="65"/>
      <c r="C10" s="53"/>
      <c r="D10" s="53"/>
      <c r="E10" s="53"/>
      <c r="F10" s="66"/>
      <c r="G10" s="7">
        <v>205.00232388888887</v>
      </c>
      <c r="H10" s="67">
        <v>1.8024442666666665</v>
      </c>
      <c r="I10" s="65"/>
      <c r="J10" s="66"/>
      <c r="K10" s="68">
        <v>0</v>
      </c>
    </row>
    <row r="11" spans="1:14" x14ac:dyDescent="0.25">
      <c r="A11" s="64">
        <v>41126</v>
      </c>
      <c r="B11" s="65"/>
      <c r="C11" s="53"/>
      <c r="D11" s="53"/>
      <c r="E11" s="53"/>
      <c r="F11" s="66"/>
      <c r="G11" s="7">
        <v>204.21462277777775</v>
      </c>
      <c r="H11" s="67">
        <v>1.8059442666666665</v>
      </c>
      <c r="I11" s="65"/>
      <c r="J11" s="66"/>
      <c r="K11" s="68">
        <v>0</v>
      </c>
    </row>
    <row r="12" spans="1:14" x14ac:dyDescent="0.25">
      <c r="A12" s="64">
        <v>41127</v>
      </c>
      <c r="B12" s="65"/>
      <c r="C12" s="53"/>
      <c r="D12" s="53"/>
      <c r="E12" s="53"/>
      <c r="F12" s="66"/>
      <c r="G12" s="7">
        <v>280.09488333333331</v>
      </c>
      <c r="H12" s="67">
        <v>1.8094442666666666</v>
      </c>
      <c r="I12" s="65"/>
      <c r="J12" s="66"/>
      <c r="K12" s="68">
        <v>0</v>
      </c>
    </row>
    <row r="13" spans="1:14" x14ac:dyDescent="0.25">
      <c r="A13" s="64">
        <v>41128</v>
      </c>
      <c r="B13" s="65"/>
      <c r="C13" s="53"/>
      <c r="D13" s="53"/>
      <c r="E13" s="53"/>
      <c r="F13" s="66"/>
      <c r="G13" s="7">
        <v>204.10735777777774</v>
      </c>
      <c r="H13" s="67">
        <v>1.8541438666666665</v>
      </c>
      <c r="I13" s="65"/>
      <c r="J13" s="66"/>
      <c r="K13" s="68">
        <v>0</v>
      </c>
    </row>
    <row r="14" spans="1:14" x14ac:dyDescent="0.25">
      <c r="A14" s="64">
        <v>41129</v>
      </c>
      <c r="B14" s="65"/>
      <c r="C14" s="53"/>
      <c r="D14" s="53"/>
      <c r="E14" s="53"/>
      <c r="F14" s="66"/>
      <c r="G14" s="7">
        <v>204.75977277777775</v>
      </c>
      <c r="H14" s="67">
        <v>1.8393363999999996</v>
      </c>
      <c r="I14" s="65"/>
      <c r="J14" s="66"/>
      <c r="K14" s="68">
        <v>0</v>
      </c>
    </row>
    <row r="15" spans="1:14" x14ac:dyDescent="0.25">
      <c r="A15" s="64">
        <v>41130</v>
      </c>
      <c r="B15" s="65"/>
      <c r="C15" s="53"/>
      <c r="D15" s="53"/>
      <c r="E15" s="53"/>
      <c r="F15" s="66"/>
      <c r="G15" s="7">
        <v>204.74094055555554</v>
      </c>
      <c r="H15" s="67">
        <v>1.8335225333333336</v>
      </c>
      <c r="I15" s="65"/>
      <c r="J15" s="66"/>
      <c r="K15" s="68">
        <v>0</v>
      </c>
    </row>
    <row r="16" spans="1:14" x14ac:dyDescent="0.25">
      <c r="A16" s="64">
        <v>41131</v>
      </c>
      <c r="B16" s="65"/>
      <c r="C16" s="53"/>
      <c r="D16" s="53"/>
      <c r="E16" s="53"/>
      <c r="F16" s="66"/>
      <c r="G16" s="7">
        <v>205.44829555555555</v>
      </c>
      <c r="H16" s="67">
        <v>1.8296673999999999</v>
      </c>
      <c r="I16" s="65"/>
      <c r="J16" s="66"/>
      <c r="K16" s="68">
        <v>0</v>
      </c>
    </row>
    <row r="17" spans="1:11" x14ac:dyDescent="0.25">
      <c r="A17" s="64">
        <v>41132</v>
      </c>
      <c r="B17" s="65"/>
      <c r="C17" s="53"/>
      <c r="D17" s="53"/>
      <c r="E17" s="53"/>
      <c r="F17" s="66"/>
      <c r="G17" s="7">
        <v>206.57160111111108</v>
      </c>
      <c r="H17" s="67">
        <v>1.8416617999999998</v>
      </c>
      <c r="I17" s="65"/>
      <c r="J17" s="66"/>
      <c r="K17" s="68">
        <v>0</v>
      </c>
    </row>
    <row r="18" spans="1:11" x14ac:dyDescent="0.25">
      <c r="A18" s="64">
        <v>41133</v>
      </c>
      <c r="B18" s="65"/>
      <c r="C18" s="53"/>
      <c r="D18" s="53"/>
      <c r="E18" s="53"/>
      <c r="F18" s="66"/>
      <c r="G18" s="7">
        <v>241.48358888888887</v>
      </c>
      <c r="H18" s="67">
        <v>1.8399795333333331</v>
      </c>
      <c r="I18" s="65"/>
      <c r="J18" s="66"/>
      <c r="K18" s="68">
        <v>0</v>
      </c>
    </row>
    <row r="19" spans="1:11" x14ac:dyDescent="0.25">
      <c r="A19" s="64">
        <v>41134</v>
      </c>
      <c r="B19" s="65"/>
      <c r="C19" s="53"/>
      <c r="D19" s="53"/>
      <c r="E19" s="53"/>
      <c r="F19" s="66"/>
      <c r="G19" s="7">
        <v>204.96208722222221</v>
      </c>
      <c r="H19" s="67">
        <v>1.8073938666666667</v>
      </c>
      <c r="I19" s="65"/>
      <c r="J19" s="66"/>
      <c r="K19" s="68">
        <v>0</v>
      </c>
    </row>
    <row r="20" spans="1:11" x14ac:dyDescent="0.25">
      <c r="A20" s="64">
        <v>41135</v>
      </c>
      <c r="B20" s="65"/>
      <c r="C20" s="53"/>
      <c r="D20" s="53"/>
      <c r="E20" s="53"/>
      <c r="F20" s="66"/>
      <c r="G20" s="7">
        <v>206.77718388888889</v>
      </c>
      <c r="H20" s="67">
        <v>1.8179494666666669</v>
      </c>
      <c r="I20" s="65"/>
      <c r="J20" s="66"/>
      <c r="K20" s="68">
        <v>0</v>
      </c>
    </row>
    <row r="21" spans="1:11" x14ac:dyDescent="0.25">
      <c r="A21" s="64">
        <v>41136</v>
      </c>
      <c r="B21" s="65"/>
      <c r="C21" s="53"/>
      <c r="D21" s="53"/>
      <c r="E21" s="53"/>
      <c r="F21" s="66"/>
      <c r="G21" s="7">
        <v>206.10794611111109</v>
      </c>
      <c r="H21" s="67">
        <v>1.8080670666666667</v>
      </c>
      <c r="I21" s="65"/>
      <c r="J21" s="66"/>
      <c r="K21" s="68">
        <v>0</v>
      </c>
    </row>
    <row r="22" spans="1:11" x14ac:dyDescent="0.25">
      <c r="A22" s="64">
        <v>41137</v>
      </c>
      <c r="B22" s="65"/>
      <c r="C22" s="53"/>
      <c r="D22" s="53"/>
      <c r="E22" s="53"/>
      <c r="F22" s="66"/>
      <c r="G22" s="7">
        <v>205.14218722222222</v>
      </c>
      <c r="H22" s="67">
        <v>1.8192342666666665</v>
      </c>
      <c r="I22" s="65"/>
      <c r="J22" s="66"/>
      <c r="K22" s="68">
        <v>0</v>
      </c>
    </row>
    <row r="23" spans="1:11" x14ac:dyDescent="0.25">
      <c r="A23" s="64">
        <v>41138</v>
      </c>
      <c r="B23" s="65"/>
      <c r="C23" s="53"/>
      <c r="D23" s="53"/>
      <c r="E23" s="53"/>
      <c r="F23" s="66"/>
      <c r="G23" s="7">
        <v>217.07855777777775</v>
      </c>
      <c r="H23" s="67">
        <v>1.8315029333333332</v>
      </c>
      <c r="I23" s="65"/>
      <c r="J23" s="66"/>
      <c r="K23" s="68">
        <v>0</v>
      </c>
    </row>
    <row r="24" spans="1:11" x14ac:dyDescent="0.25">
      <c r="A24" s="64">
        <v>41139</v>
      </c>
      <c r="B24" s="65"/>
      <c r="C24" s="53"/>
      <c r="D24" s="53"/>
      <c r="E24" s="53"/>
      <c r="F24" s="66"/>
      <c r="G24" s="7">
        <v>205.32706444444443</v>
      </c>
      <c r="H24" s="67">
        <v>1.8248032000000001</v>
      </c>
      <c r="I24" s="65"/>
      <c r="J24" s="66"/>
      <c r="K24" s="68">
        <v>0</v>
      </c>
    </row>
    <row r="25" spans="1:11" x14ac:dyDescent="0.25">
      <c r="A25" s="64">
        <v>41140</v>
      </c>
      <c r="B25" s="65"/>
      <c r="C25" s="53"/>
      <c r="D25" s="53"/>
      <c r="E25" s="53"/>
      <c r="F25" s="66"/>
      <c r="G25" s="7">
        <v>204.69301555555552</v>
      </c>
      <c r="H25" s="67">
        <v>1.8246499333333335</v>
      </c>
      <c r="I25" s="65"/>
      <c r="J25" s="66"/>
      <c r="K25" s="68">
        <v>0</v>
      </c>
    </row>
    <row r="26" spans="1:11" x14ac:dyDescent="0.25">
      <c r="A26" s="64">
        <v>41141</v>
      </c>
      <c r="B26" s="65"/>
      <c r="C26" s="53"/>
      <c r="D26" s="53"/>
      <c r="E26" s="53"/>
      <c r="F26" s="66"/>
      <c r="G26" s="7">
        <v>204.83785111111109</v>
      </c>
      <c r="H26" s="67">
        <v>1.8335526</v>
      </c>
      <c r="I26" s="65"/>
      <c r="J26" s="66"/>
      <c r="K26" s="68">
        <v>0</v>
      </c>
    </row>
    <row r="27" spans="1:11" x14ac:dyDescent="0.25">
      <c r="A27" s="64">
        <v>41142</v>
      </c>
      <c r="B27" s="65"/>
      <c r="C27" s="53"/>
      <c r="D27" s="53"/>
      <c r="E27" s="53"/>
      <c r="F27" s="66"/>
      <c r="G27" s="7">
        <v>204.8668594444444</v>
      </c>
      <c r="H27" s="67">
        <v>1.7907332666666667</v>
      </c>
      <c r="I27" s="65"/>
      <c r="J27" s="66"/>
      <c r="K27" s="68">
        <v>0</v>
      </c>
    </row>
    <row r="28" spans="1:11" x14ac:dyDescent="0.25">
      <c r="A28" s="64">
        <v>41143</v>
      </c>
      <c r="B28" s="65"/>
      <c r="C28" s="53"/>
      <c r="D28" s="53"/>
      <c r="E28" s="53"/>
      <c r="F28" s="66"/>
      <c r="G28" s="7">
        <v>204.49992833333332</v>
      </c>
      <c r="H28" s="67">
        <v>1.7884291333333333</v>
      </c>
      <c r="I28" s="65"/>
      <c r="J28" s="66"/>
      <c r="K28" s="68">
        <v>0</v>
      </c>
    </row>
    <row r="29" spans="1:11" x14ac:dyDescent="0.25">
      <c r="A29" s="64">
        <v>41144</v>
      </c>
      <c r="B29" s="65"/>
      <c r="C29" s="53"/>
      <c r="D29" s="53"/>
      <c r="E29" s="53"/>
      <c r="F29" s="66"/>
      <c r="G29" s="7">
        <v>206.87152944444443</v>
      </c>
      <c r="H29" s="67">
        <v>1.8065512666666665</v>
      </c>
      <c r="I29" s="65"/>
      <c r="J29" s="66"/>
      <c r="K29" s="68">
        <v>0</v>
      </c>
    </row>
    <row r="30" spans="1:11" x14ac:dyDescent="0.25">
      <c r="A30" s="64">
        <v>41145</v>
      </c>
      <c r="B30" s="65"/>
      <c r="C30" s="53"/>
      <c r="D30" s="53"/>
      <c r="E30" s="53"/>
      <c r="F30" s="66"/>
      <c r="G30" s="7">
        <v>207.51178444444443</v>
      </c>
      <c r="H30" s="67">
        <v>1.7723625333333333</v>
      </c>
      <c r="I30" s="65"/>
      <c r="J30" s="66"/>
      <c r="K30" s="68">
        <v>0</v>
      </c>
    </row>
    <row r="31" spans="1:11" x14ac:dyDescent="0.25">
      <c r="A31" s="64">
        <v>41146</v>
      </c>
      <c r="B31" s="65"/>
      <c r="C31" s="53"/>
      <c r="D31" s="53"/>
      <c r="E31" s="53"/>
      <c r="F31" s="66"/>
      <c r="G31" s="7">
        <v>205.61505722222219</v>
      </c>
      <c r="H31" s="67">
        <v>1.6567114666666665</v>
      </c>
      <c r="I31" s="65"/>
      <c r="J31" s="66"/>
      <c r="K31" s="68">
        <v>0</v>
      </c>
    </row>
    <row r="32" spans="1:11" x14ac:dyDescent="0.25">
      <c r="A32" s="64">
        <v>41147</v>
      </c>
      <c r="B32" s="65"/>
      <c r="C32" s="53"/>
      <c r="D32" s="53"/>
      <c r="E32" s="53"/>
      <c r="F32" s="66"/>
      <c r="G32" s="7">
        <v>205.18750611111108</v>
      </c>
      <c r="H32" s="67">
        <v>1.7461253333333331</v>
      </c>
      <c r="I32" s="65"/>
      <c r="J32" s="66"/>
      <c r="K32" s="68">
        <v>0</v>
      </c>
    </row>
    <row r="33" spans="1:11" x14ac:dyDescent="0.25">
      <c r="A33" s="64">
        <v>41148</v>
      </c>
      <c r="B33" s="65"/>
      <c r="C33" s="53"/>
      <c r="D33" s="53"/>
      <c r="E33" s="53"/>
      <c r="F33" s="66"/>
      <c r="G33" s="7">
        <v>205.68470944444442</v>
      </c>
      <c r="H33" s="67">
        <v>1.7788166000000001</v>
      </c>
      <c r="I33" s="65"/>
      <c r="J33" s="66"/>
      <c r="K33" s="68">
        <v>0</v>
      </c>
    </row>
    <row r="34" spans="1:11" x14ac:dyDescent="0.25">
      <c r="A34" s="64">
        <v>41149</v>
      </c>
      <c r="B34" s="65"/>
      <c r="C34" s="53"/>
      <c r="D34" s="53"/>
      <c r="E34" s="53"/>
      <c r="F34" s="66"/>
      <c r="G34" s="7">
        <v>208.18071666666663</v>
      </c>
      <c r="H34" s="67">
        <v>1.7700349333333334</v>
      </c>
      <c r="I34" s="65"/>
      <c r="J34" s="66"/>
      <c r="K34" s="68">
        <v>0</v>
      </c>
    </row>
    <row r="35" spans="1:11" x14ac:dyDescent="0.25">
      <c r="A35" s="64">
        <v>41150</v>
      </c>
      <c r="B35" s="65"/>
      <c r="C35" s="53"/>
      <c r="D35" s="53"/>
      <c r="E35" s="53"/>
      <c r="F35" s="66"/>
      <c r="G35" s="7">
        <v>244.60816055555554</v>
      </c>
      <c r="H35" s="67">
        <v>1.8126562666666666</v>
      </c>
      <c r="I35" s="65"/>
      <c r="J35" s="66"/>
      <c r="K35" s="68">
        <v>0</v>
      </c>
    </row>
    <row r="36" spans="1:11" x14ac:dyDescent="0.25">
      <c r="A36" s="64">
        <v>41151</v>
      </c>
      <c r="B36" s="65"/>
      <c r="C36" s="53"/>
      <c r="D36" s="53"/>
      <c r="E36" s="53"/>
      <c r="F36" s="66"/>
      <c r="G36" s="7">
        <v>229.01324888888888</v>
      </c>
      <c r="H36" s="67">
        <v>1.7856197333333335</v>
      </c>
      <c r="I36" s="65"/>
      <c r="J36" s="66"/>
      <c r="K36" s="68">
        <v>0</v>
      </c>
    </row>
    <row r="37" spans="1:11" ht="15.75" thickBot="1" x14ac:dyDescent="0.3">
      <c r="A37" s="69">
        <v>41152</v>
      </c>
      <c r="B37" s="70"/>
      <c r="C37" s="71"/>
      <c r="D37" s="71"/>
      <c r="E37" s="71"/>
      <c r="F37" s="72"/>
      <c r="G37" s="47">
        <v>231.91406555555554</v>
      </c>
      <c r="H37" s="73">
        <v>1.7487712000000002</v>
      </c>
      <c r="I37" s="70"/>
      <c r="J37" s="72"/>
      <c r="K37" s="74">
        <v>0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75" t="s">
        <v>21</v>
      </c>
      <c r="B39" s="23"/>
      <c r="C39" s="76"/>
      <c r="D39" s="76"/>
      <c r="E39" s="76"/>
      <c r="F39" s="76"/>
      <c r="G39" s="76">
        <f>+MAX(G7:G37)</f>
        <v>280.09488333333331</v>
      </c>
      <c r="H39" s="76">
        <f>+MAX(H7:H37)</f>
        <v>1.8541438666666665</v>
      </c>
      <c r="I39" s="76"/>
      <c r="J39" s="76"/>
      <c r="K39" s="76">
        <f>+MAX(K7:K37)</f>
        <v>0</v>
      </c>
    </row>
    <row r="40" spans="1:11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2" t="s">
        <v>23</v>
      </c>
      <c r="B41" s="98"/>
      <c r="C41" s="99"/>
      <c r="D41" s="99"/>
      <c r="E41" s="99"/>
      <c r="F41" s="99"/>
      <c r="G41" s="99"/>
      <c r="H41" s="99"/>
      <c r="I41" s="99"/>
      <c r="J41" s="99"/>
      <c r="K41" s="100"/>
    </row>
    <row r="42" spans="1:11" x14ac:dyDescent="0.25">
      <c r="A42" s="20"/>
      <c r="B42" s="101"/>
      <c r="C42" s="102"/>
      <c r="D42" s="102"/>
      <c r="E42" s="102"/>
      <c r="F42" s="102"/>
      <c r="G42" s="102"/>
      <c r="H42" s="102"/>
      <c r="I42" s="102"/>
      <c r="J42" s="102"/>
      <c r="K42" s="103"/>
    </row>
    <row r="43" spans="1:11" x14ac:dyDescent="0.25">
      <c r="A43" s="20"/>
      <c r="B43" s="101"/>
      <c r="C43" s="102"/>
      <c r="D43" s="102"/>
      <c r="E43" s="102"/>
      <c r="F43" s="102"/>
      <c r="G43" s="102"/>
      <c r="H43" s="102"/>
      <c r="I43" s="102"/>
      <c r="J43" s="102"/>
      <c r="K43" s="103"/>
    </row>
    <row r="44" spans="1:11" x14ac:dyDescent="0.25">
      <c r="A44" s="20"/>
      <c r="B44" s="101"/>
      <c r="C44" s="102"/>
      <c r="D44" s="102"/>
      <c r="E44" s="102"/>
      <c r="F44" s="102"/>
      <c r="G44" s="102"/>
      <c r="H44" s="102"/>
      <c r="I44" s="102"/>
      <c r="J44" s="102"/>
      <c r="K44" s="103"/>
    </row>
    <row r="45" spans="1:11" x14ac:dyDescent="0.25">
      <c r="A45" s="20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1:K45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20" t="s">
        <v>29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4" x14ac:dyDescent="0.25">
      <c r="A2" s="96" t="s">
        <v>1</v>
      </c>
      <c r="B2" s="110"/>
      <c r="C2" s="97" t="s">
        <v>27</v>
      </c>
      <c r="D2" s="97"/>
      <c r="E2" s="97"/>
      <c r="F2" s="97"/>
      <c r="G2" s="97"/>
      <c r="H2" s="97"/>
      <c r="I2" s="97"/>
      <c r="J2" s="97"/>
      <c r="K2" s="97"/>
    </row>
    <row r="3" spans="1:14" x14ac:dyDescent="0.25">
      <c r="A3" s="96" t="s">
        <v>2</v>
      </c>
      <c r="B3" s="110"/>
      <c r="C3" s="97" t="s">
        <v>24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6" t="s">
        <v>3</v>
      </c>
      <c r="B4" s="96"/>
      <c r="C4" s="97" t="s">
        <v>4</v>
      </c>
      <c r="D4" s="97"/>
      <c r="E4" s="42"/>
      <c r="F4" s="42"/>
      <c r="G4" s="42"/>
      <c r="H4" s="42"/>
      <c r="I4" s="42"/>
      <c r="J4" s="42"/>
      <c r="K4" s="4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7" t="s">
        <v>5</v>
      </c>
      <c r="B6" s="78" t="s">
        <v>6</v>
      </c>
      <c r="C6" s="78" t="s">
        <v>7</v>
      </c>
      <c r="D6" s="78" t="s">
        <v>8</v>
      </c>
      <c r="E6" s="79" t="s">
        <v>9</v>
      </c>
      <c r="F6" s="78" t="s">
        <v>10</v>
      </c>
      <c r="G6" s="78" t="s">
        <v>11</v>
      </c>
      <c r="H6" s="78" t="s">
        <v>12</v>
      </c>
      <c r="I6" s="78" t="s">
        <v>13</v>
      </c>
      <c r="J6" s="78" t="s">
        <v>14</v>
      </c>
      <c r="K6" s="78" t="s">
        <v>15</v>
      </c>
    </row>
    <row r="7" spans="1:14" x14ac:dyDescent="0.25">
      <c r="A7" s="57">
        <v>41122</v>
      </c>
      <c r="B7" s="58"/>
      <c r="C7" s="59"/>
      <c r="D7" s="59"/>
      <c r="E7" s="59"/>
      <c r="F7" s="60"/>
      <c r="G7" s="61">
        <v>203.06686499999998</v>
      </c>
      <c r="H7" s="62">
        <v>1.6849000000000001</v>
      </c>
      <c r="I7" s="58"/>
      <c r="J7" s="60"/>
      <c r="K7" s="63">
        <v>0</v>
      </c>
    </row>
    <row r="8" spans="1:14" x14ac:dyDescent="0.25">
      <c r="A8" s="64">
        <v>41123</v>
      </c>
      <c r="B8" s="65"/>
      <c r="C8" s="53"/>
      <c r="D8" s="53"/>
      <c r="E8" s="53"/>
      <c r="F8" s="66"/>
      <c r="G8" s="7">
        <v>202.31850222222221</v>
      </c>
      <c r="H8" s="67">
        <v>1.6886000000000001</v>
      </c>
      <c r="I8" s="65"/>
      <c r="J8" s="66"/>
      <c r="K8" s="68">
        <v>0</v>
      </c>
    </row>
    <row r="9" spans="1:14" x14ac:dyDescent="0.25">
      <c r="A9" s="64">
        <v>41124</v>
      </c>
      <c r="B9" s="65"/>
      <c r="C9" s="53"/>
      <c r="D9" s="53"/>
      <c r="E9" s="53"/>
      <c r="F9" s="66"/>
      <c r="G9" s="7">
        <v>202.88176722222221</v>
      </c>
      <c r="H9" s="67">
        <v>1.6923000000000001</v>
      </c>
      <c r="I9" s="65"/>
      <c r="J9" s="66"/>
      <c r="K9" s="68">
        <v>0</v>
      </c>
    </row>
    <row r="10" spans="1:14" x14ac:dyDescent="0.25">
      <c r="A10" s="64">
        <v>41125</v>
      </c>
      <c r="B10" s="65"/>
      <c r="C10" s="53"/>
      <c r="D10" s="53"/>
      <c r="E10" s="53"/>
      <c r="F10" s="66"/>
      <c r="G10" s="7">
        <v>202.68224611111111</v>
      </c>
      <c r="H10" s="67">
        <v>1.696</v>
      </c>
      <c r="I10" s="65"/>
      <c r="J10" s="66"/>
      <c r="K10" s="68">
        <v>0</v>
      </c>
    </row>
    <row r="11" spans="1:14" x14ac:dyDescent="0.25">
      <c r="A11" s="64">
        <v>41126</v>
      </c>
      <c r="B11" s="65"/>
      <c r="C11" s="53"/>
      <c r="D11" s="53"/>
      <c r="E11" s="53"/>
      <c r="F11" s="66"/>
      <c r="G11" s="7">
        <v>202.27153444444443</v>
      </c>
      <c r="H11" s="67">
        <v>1.6997</v>
      </c>
      <c r="I11" s="65"/>
      <c r="J11" s="66"/>
      <c r="K11" s="68">
        <v>0</v>
      </c>
    </row>
    <row r="12" spans="1:14" x14ac:dyDescent="0.25">
      <c r="A12" s="64">
        <v>41127</v>
      </c>
      <c r="B12" s="65"/>
      <c r="C12" s="53"/>
      <c r="D12" s="53"/>
      <c r="E12" s="53"/>
      <c r="F12" s="66"/>
      <c r="G12" s="7">
        <v>201.20289777777776</v>
      </c>
      <c r="H12" s="67">
        <v>1.6833886666666666</v>
      </c>
      <c r="I12" s="65"/>
      <c r="J12" s="66"/>
      <c r="K12" s="68">
        <v>0</v>
      </c>
    </row>
    <row r="13" spans="1:14" x14ac:dyDescent="0.25">
      <c r="A13" s="64">
        <v>41128</v>
      </c>
      <c r="B13" s="65"/>
      <c r="C13" s="53"/>
      <c r="D13" s="53"/>
      <c r="E13" s="53"/>
      <c r="F13" s="66"/>
      <c r="G13" s="7">
        <v>202.73936499999996</v>
      </c>
      <c r="H13" s="67">
        <v>1.6892648666666665</v>
      </c>
      <c r="I13" s="65"/>
      <c r="J13" s="66"/>
      <c r="K13" s="68">
        <v>0</v>
      </c>
    </row>
    <row r="14" spans="1:14" x14ac:dyDescent="0.25">
      <c r="A14" s="64">
        <v>41129</v>
      </c>
      <c r="B14" s="65"/>
      <c r="C14" s="53"/>
      <c r="D14" s="53"/>
      <c r="E14" s="53"/>
      <c r="F14" s="66"/>
      <c r="G14" s="7">
        <v>203.23409277777773</v>
      </c>
      <c r="H14" s="67">
        <v>1.6951359333333333</v>
      </c>
      <c r="I14" s="65"/>
      <c r="J14" s="66"/>
      <c r="K14" s="68">
        <v>0</v>
      </c>
    </row>
    <row r="15" spans="1:14" x14ac:dyDescent="0.25">
      <c r="A15" s="64">
        <v>41130</v>
      </c>
      <c r="B15" s="65"/>
      <c r="C15" s="53"/>
      <c r="D15" s="53"/>
      <c r="E15" s="53"/>
      <c r="F15" s="66"/>
      <c r="G15" s="7">
        <v>203.3423372222222</v>
      </c>
      <c r="H15" s="67">
        <v>1.707376</v>
      </c>
      <c r="I15" s="65"/>
      <c r="J15" s="66"/>
      <c r="K15" s="68">
        <v>0</v>
      </c>
    </row>
    <row r="16" spans="1:14" x14ac:dyDescent="0.25">
      <c r="A16" s="64">
        <v>41131</v>
      </c>
      <c r="B16" s="65"/>
      <c r="C16" s="53"/>
      <c r="D16" s="53"/>
      <c r="E16" s="53"/>
      <c r="F16" s="66"/>
      <c r="G16" s="7">
        <v>203.18935055555554</v>
      </c>
      <c r="H16" s="67">
        <v>1.6757708</v>
      </c>
      <c r="I16" s="65"/>
      <c r="J16" s="66"/>
      <c r="K16" s="68">
        <v>0</v>
      </c>
    </row>
    <row r="17" spans="1:11" x14ac:dyDescent="0.25">
      <c r="A17" s="64">
        <v>41132</v>
      </c>
      <c r="B17" s="65"/>
      <c r="C17" s="53"/>
      <c r="D17" s="53"/>
      <c r="E17" s="53"/>
      <c r="F17" s="66"/>
      <c r="G17" s="7">
        <v>203.29593333333332</v>
      </c>
      <c r="H17" s="67">
        <v>1.6854698666666668</v>
      </c>
      <c r="I17" s="65"/>
      <c r="J17" s="66"/>
      <c r="K17" s="68">
        <v>0</v>
      </c>
    </row>
    <row r="18" spans="1:11" x14ac:dyDescent="0.25">
      <c r="A18" s="64">
        <v>41133</v>
      </c>
      <c r="B18" s="65"/>
      <c r="C18" s="53"/>
      <c r="D18" s="53"/>
      <c r="E18" s="53"/>
      <c r="F18" s="66"/>
      <c r="G18" s="7">
        <v>203.52114055555552</v>
      </c>
      <c r="H18" s="67">
        <v>1.6828372</v>
      </c>
      <c r="I18" s="65"/>
      <c r="J18" s="66"/>
      <c r="K18" s="68">
        <v>0</v>
      </c>
    </row>
    <row r="19" spans="1:11" x14ac:dyDescent="0.25">
      <c r="A19" s="64">
        <v>41134</v>
      </c>
      <c r="B19" s="65"/>
      <c r="C19" s="53"/>
      <c r="D19" s="53"/>
      <c r="E19" s="53"/>
      <c r="F19" s="66"/>
      <c r="G19" s="7">
        <v>203.70185111111107</v>
      </c>
      <c r="H19" s="67">
        <v>1.6709359333333333</v>
      </c>
      <c r="I19" s="65"/>
      <c r="J19" s="66"/>
      <c r="K19" s="68">
        <v>0</v>
      </c>
    </row>
    <row r="20" spans="1:11" x14ac:dyDescent="0.25">
      <c r="A20" s="64">
        <v>41135</v>
      </c>
      <c r="B20" s="65"/>
      <c r="C20" s="53"/>
      <c r="D20" s="53"/>
      <c r="E20" s="53"/>
      <c r="F20" s="66"/>
      <c r="G20" s="7">
        <v>203.73480999999998</v>
      </c>
      <c r="H20" s="67">
        <v>1.6726497333333334</v>
      </c>
      <c r="I20" s="65"/>
      <c r="J20" s="66"/>
      <c r="K20" s="68">
        <v>0</v>
      </c>
    </row>
    <row r="21" spans="1:11" x14ac:dyDescent="0.25">
      <c r="A21" s="64">
        <v>41136</v>
      </c>
      <c r="B21" s="65"/>
      <c r="C21" s="53"/>
      <c r="D21" s="53"/>
      <c r="E21" s="53"/>
      <c r="F21" s="66"/>
      <c r="G21" s="7">
        <v>203.89894777777778</v>
      </c>
      <c r="H21" s="67">
        <v>1.6719149333333334</v>
      </c>
      <c r="I21" s="65"/>
      <c r="J21" s="66"/>
      <c r="K21" s="68">
        <v>0</v>
      </c>
    </row>
    <row r="22" spans="1:11" x14ac:dyDescent="0.25">
      <c r="A22" s="64">
        <v>41137</v>
      </c>
      <c r="B22" s="65"/>
      <c r="C22" s="53"/>
      <c r="D22" s="53"/>
      <c r="E22" s="53"/>
      <c r="F22" s="66"/>
      <c r="G22" s="7">
        <v>203.38567222222218</v>
      </c>
      <c r="H22" s="67">
        <v>1.6765048666666666</v>
      </c>
      <c r="I22" s="65"/>
      <c r="J22" s="66"/>
      <c r="K22" s="68">
        <v>0</v>
      </c>
    </row>
    <row r="23" spans="1:11" x14ac:dyDescent="0.25">
      <c r="A23" s="64">
        <v>41138</v>
      </c>
      <c r="B23" s="65"/>
      <c r="C23" s="53"/>
      <c r="D23" s="53"/>
      <c r="E23" s="53"/>
      <c r="F23" s="66"/>
      <c r="G23" s="7">
        <v>203.26225388888886</v>
      </c>
      <c r="H23" s="67">
        <v>1.6863249333333332</v>
      </c>
      <c r="I23" s="65"/>
      <c r="J23" s="66"/>
      <c r="K23" s="68">
        <v>0</v>
      </c>
    </row>
    <row r="24" spans="1:11" x14ac:dyDescent="0.25">
      <c r="A24" s="64">
        <v>41139</v>
      </c>
      <c r="B24" s="65"/>
      <c r="C24" s="53"/>
      <c r="D24" s="53"/>
      <c r="E24" s="53"/>
      <c r="F24" s="66"/>
      <c r="G24" s="7">
        <v>203.66443333333331</v>
      </c>
      <c r="H24" s="67">
        <v>1.6776980000000001</v>
      </c>
      <c r="I24" s="65"/>
      <c r="J24" s="66"/>
      <c r="K24" s="68">
        <v>0</v>
      </c>
    </row>
    <row r="25" spans="1:11" x14ac:dyDescent="0.25">
      <c r="A25" s="64">
        <v>41140</v>
      </c>
      <c r="B25" s="65"/>
      <c r="C25" s="53"/>
      <c r="D25" s="53"/>
      <c r="E25" s="53"/>
      <c r="F25" s="66"/>
      <c r="G25" s="7">
        <v>203.81732611111107</v>
      </c>
      <c r="H25" s="67">
        <v>1.6892018</v>
      </c>
      <c r="I25" s="65"/>
      <c r="J25" s="66"/>
      <c r="K25" s="68">
        <v>0</v>
      </c>
    </row>
    <row r="26" spans="1:11" x14ac:dyDescent="0.25">
      <c r="A26" s="64">
        <v>41141</v>
      </c>
      <c r="B26" s="65"/>
      <c r="C26" s="53"/>
      <c r="D26" s="53"/>
      <c r="E26" s="53"/>
      <c r="F26" s="66"/>
      <c r="G26" s="7">
        <v>203.91797055555554</v>
      </c>
      <c r="H26" s="67">
        <v>1.6689163333333332</v>
      </c>
      <c r="I26" s="65"/>
      <c r="J26" s="66"/>
      <c r="K26" s="68">
        <v>0</v>
      </c>
    </row>
    <row r="27" spans="1:11" x14ac:dyDescent="0.25">
      <c r="A27" s="64">
        <v>41142</v>
      </c>
      <c r="B27" s="65"/>
      <c r="C27" s="53"/>
      <c r="D27" s="53"/>
      <c r="E27" s="53"/>
      <c r="F27" s="66"/>
      <c r="G27" s="7">
        <v>203.92215388888889</v>
      </c>
      <c r="H27" s="67">
        <v>1.659834</v>
      </c>
      <c r="I27" s="65"/>
      <c r="J27" s="66"/>
      <c r="K27" s="68">
        <v>0</v>
      </c>
    </row>
    <row r="28" spans="1:11" x14ac:dyDescent="0.25">
      <c r="A28" s="64">
        <v>41143</v>
      </c>
      <c r="B28" s="65"/>
      <c r="C28" s="53"/>
      <c r="D28" s="53"/>
      <c r="E28" s="53"/>
      <c r="F28" s="66"/>
      <c r="G28" s="7">
        <v>203.25592555555554</v>
      </c>
      <c r="H28" s="67">
        <v>1.6718863333333334</v>
      </c>
      <c r="I28" s="65"/>
      <c r="J28" s="66"/>
      <c r="K28" s="68">
        <v>0</v>
      </c>
    </row>
    <row r="29" spans="1:11" x14ac:dyDescent="0.25">
      <c r="A29" s="64">
        <v>41144</v>
      </c>
      <c r="B29" s="65"/>
      <c r="C29" s="53"/>
      <c r="D29" s="53"/>
      <c r="E29" s="53"/>
      <c r="F29" s="66"/>
      <c r="G29" s="7">
        <v>202.84348499999999</v>
      </c>
      <c r="H29" s="67">
        <v>1.6682717333333335</v>
      </c>
      <c r="I29" s="65"/>
      <c r="J29" s="66"/>
      <c r="K29" s="68">
        <v>0</v>
      </c>
    </row>
    <row r="30" spans="1:11" x14ac:dyDescent="0.25">
      <c r="A30" s="64">
        <v>41145</v>
      </c>
      <c r="B30" s="65"/>
      <c r="C30" s="53"/>
      <c r="D30" s="53"/>
      <c r="E30" s="53"/>
      <c r="F30" s="66"/>
      <c r="G30" s="7">
        <v>203.11542166666663</v>
      </c>
      <c r="H30" s="67">
        <v>1.6631281333333332</v>
      </c>
      <c r="I30" s="65"/>
      <c r="J30" s="66"/>
      <c r="K30" s="68">
        <v>0</v>
      </c>
    </row>
    <row r="31" spans="1:11" x14ac:dyDescent="0.25">
      <c r="A31" s="64">
        <v>41146</v>
      </c>
      <c r="B31" s="65"/>
      <c r="C31" s="53"/>
      <c r="D31" s="53"/>
      <c r="E31" s="53"/>
      <c r="F31" s="66"/>
      <c r="G31" s="7">
        <v>203.6507933333333</v>
      </c>
      <c r="H31" s="67">
        <v>1.4006226666666668</v>
      </c>
      <c r="I31" s="65"/>
      <c r="J31" s="66"/>
      <c r="K31" s="68">
        <v>0</v>
      </c>
    </row>
    <row r="32" spans="1:11" x14ac:dyDescent="0.25">
      <c r="A32" s="64">
        <v>41147</v>
      </c>
      <c r="B32" s="65"/>
      <c r="C32" s="53"/>
      <c r="D32" s="53"/>
      <c r="E32" s="53"/>
      <c r="F32" s="66"/>
      <c r="G32" s="7">
        <v>203.53284277777777</v>
      </c>
      <c r="H32" s="67">
        <v>1.5949545333333333</v>
      </c>
      <c r="I32" s="65"/>
      <c r="J32" s="66"/>
      <c r="K32" s="68">
        <v>0</v>
      </c>
    </row>
    <row r="33" spans="1:11" x14ac:dyDescent="0.25">
      <c r="A33" s="64">
        <v>41148</v>
      </c>
      <c r="B33" s="65"/>
      <c r="C33" s="53"/>
      <c r="D33" s="53"/>
      <c r="E33" s="53"/>
      <c r="F33" s="66"/>
      <c r="G33" s="7">
        <v>202.87357444444442</v>
      </c>
      <c r="H33" s="67">
        <v>1.6368528</v>
      </c>
      <c r="I33" s="65"/>
      <c r="J33" s="66"/>
      <c r="K33" s="68">
        <v>0</v>
      </c>
    </row>
    <row r="34" spans="1:11" x14ac:dyDescent="0.25">
      <c r="A34" s="64">
        <v>41149</v>
      </c>
      <c r="B34" s="65"/>
      <c r="C34" s="53"/>
      <c r="D34" s="53"/>
      <c r="E34" s="53"/>
      <c r="F34" s="66"/>
      <c r="G34" s="7">
        <v>203.3048172222222</v>
      </c>
      <c r="H34" s="67">
        <v>1.6495797999999999</v>
      </c>
      <c r="I34" s="65"/>
      <c r="J34" s="66"/>
      <c r="K34" s="68">
        <v>0</v>
      </c>
    </row>
    <row r="35" spans="1:11" x14ac:dyDescent="0.25">
      <c r="A35" s="64">
        <v>41150</v>
      </c>
      <c r="B35" s="65"/>
      <c r="C35" s="53"/>
      <c r="D35" s="53"/>
      <c r="E35" s="53"/>
      <c r="F35" s="66"/>
      <c r="G35" s="7">
        <v>203.63219444444442</v>
      </c>
      <c r="H35" s="67">
        <v>1.6658268000000001</v>
      </c>
      <c r="I35" s="65"/>
      <c r="J35" s="66"/>
      <c r="K35" s="68">
        <v>0</v>
      </c>
    </row>
    <row r="36" spans="1:11" x14ac:dyDescent="0.25">
      <c r="A36" s="64">
        <v>41151</v>
      </c>
      <c r="B36" s="65"/>
      <c r="C36" s="53"/>
      <c r="D36" s="53"/>
      <c r="E36" s="53"/>
      <c r="F36" s="66"/>
      <c r="G36" s="7">
        <v>203.66459833333332</v>
      </c>
      <c r="H36" s="67">
        <v>1.6324770000000002</v>
      </c>
      <c r="I36" s="65"/>
      <c r="J36" s="66"/>
      <c r="K36" s="68">
        <v>0</v>
      </c>
    </row>
    <row r="37" spans="1:11" ht="15.75" thickBot="1" x14ac:dyDescent="0.3">
      <c r="A37" s="69">
        <v>41152</v>
      </c>
      <c r="B37" s="70"/>
      <c r="C37" s="71"/>
      <c r="D37" s="71"/>
      <c r="E37" s="71"/>
      <c r="F37" s="72"/>
      <c r="G37" s="47">
        <v>203.42389499999996</v>
      </c>
      <c r="H37" s="73">
        <v>1.6082117333333334</v>
      </c>
      <c r="I37" s="70"/>
      <c r="J37" s="72"/>
      <c r="K37" s="74">
        <v>0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75" t="s">
        <v>19</v>
      </c>
      <c r="B39" s="23"/>
      <c r="C39" s="76"/>
      <c r="D39" s="76"/>
      <c r="E39" s="76"/>
      <c r="F39" s="76"/>
      <c r="G39" s="76">
        <f>+MIN(G7:G37)</f>
        <v>201.20289777777776</v>
      </c>
      <c r="H39" s="76">
        <f>+MIN(H7:H37)</f>
        <v>1.4006226666666668</v>
      </c>
      <c r="I39" s="76"/>
      <c r="J39" s="76"/>
      <c r="K39" s="76">
        <f>+MIN(K7:K37)</f>
        <v>0</v>
      </c>
    </row>
    <row r="40" spans="1:11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2" t="s">
        <v>23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5">
      <c r="A42" s="20"/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x14ac:dyDescent="0.25">
      <c r="A43" s="20"/>
      <c r="B43" s="114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x14ac:dyDescent="0.25">
      <c r="A44" s="20"/>
      <c r="B44" s="114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x14ac:dyDescent="0.25">
      <c r="A45" s="20"/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1:K45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4" ht="7.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</row>
    <row r="3" spans="1:14" x14ac:dyDescent="0.25">
      <c r="A3" s="95" t="s">
        <v>1</v>
      </c>
      <c r="B3" s="95"/>
      <c r="C3" s="97" t="s">
        <v>27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6" t="s">
        <v>2</v>
      </c>
      <c r="B4" s="95"/>
      <c r="C4" s="97" t="s">
        <v>25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x14ac:dyDescent="0.25">
      <c r="A5" s="96" t="s">
        <v>3</v>
      </c>
      <c r="B5" s="96"/>
      <c r="C5" s="97" t="s">
        <v>4</v>
      </c>
      <c r="D5" s="97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44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7" t="s">
        <v>15</v>
      </c>
      <c r="L7" s="4"/>
      <c r="M7" s="50" t="s">
        <v>16</v>
      </c>
      <c r="N7" s="51" t="s">
        <v>17</v>
      </c>
    </row>
    <row r="8" spans="1:14" x14ac:dyDescent="0.25">
      <c r="A8" s="45">
        <f>+'Caracol Criogénica'!A8</f>
        <v>41122</v>
      </c>
      <c r="B8" s="5">
        <v>94.80328369140625</v>
      </c>
      <c r="C8" s="6">
        <v>1.0117416381835937</v>
      </c>
      <c r="D8" s="6">
        <v>0.26828774809837341</v>
      </c>
      <c r="E8" s="6">
        <v>1.2800294160842896</v>
      </c>
      <c r="F8" s="6">
        <v>3.5959010124206543</v>
      </c>
      <c r="G8" s="6">
        <v>269.63277747086244</v>
      </c>
      <c r="H8" s="6">
        <v>2.2615535805369129</v>
      </c>
      <c r="I8" s="6">
        <v>38.547679881595982</v>
      </c>
      <c r="J8" s="6">
        <v>50.304295498783482</v>
      </c>
      <c r="K8" s="28">
        <v>0.17230000000000001</v>
      </c>
      <c r="L8" s="26"/>
      <c r="M8" s="53"/>
      <c r="N8" s="53"/>
    </row>
    <row r="9" spans="1:14" x14ac:dyDescent="0.25">
      <c r="A9" s="45">
        <f>+'Caracol Criogénica'!A9</f>
        <v>41123</v>
      </c>
      <c r="B9" s="7">
        <v>94.487617492675781</v>
      </c>
      <c r="C9" s="8">
        <v>1.0399397611618042</v>
      </c>
      <c r="D9" s="9">
        <v>0.25191387534141541</v>
      </c>
      <c r="E9" s="8">
        <v>1.291853666305542</v>
      </c>
      <c r="F9" s="8">
        <v>3.8767893314361572</v>
      </c>
      <c r="G9" s="8">
        <v>268.99427463615024</v>
      </c>
      <c r="H9" s="8">
        <v>2.290528670833333</v>
      </c>
      <c r="I9" s="8">
        <v>38.638284977110935</v>
      </c>
      <c r="J9" s="9">
        <v>50.344127235439856</v>
      </c>
      <c r="K9" s="28">
        <v>0.17280000000000001</v>
      </c>
      <c r="L9" s="26"/>
      <c r="M9" s="52"/>
      <c r="N9" s="52"/>
    </row>
    <row r="10" spans="1:14" x14ac:dyDescent="0.25">
      <c r="A10" s="45">
        <f>+'Caracol Criogénica'!A10</f>
        <v>41124</v>
      </c>
      <c r="B10" s="7">
        <v>94.616058349609375</v>
      </c>
      <c r="C10" s="8">
        <v>1.0052932500839233</v>
      </c>
      <c r="D10" s="9">
        <v>0.25054991245269775</v>
      </c>
      <c r="E10" s="8">
        <v>1.2558431625366211</v>
      </c>
      <c r="F10" s="8">
        <v>3.7667851448059082</v>
      </c>
      <c r="G10" s="8">
        <v>269.74206357420354</v>
      </c>
      <c r="H10" s="8">
        <v>2.2894863138888888</v>
      </c>
      <c r="I10" s="8">
        <v>38.635121460458265</v>
      </c>
      <c r="J10" s="9">
        <v>50.366678070049545</v>
      </c>
      <c r="K10" s="28">
        <v>0.17330000000000001</v>
      </c>
      <c r="L10" s="26"/>
      <c r="M10" s="52"/>
      <c r="N10" s="52"/>
    </row>
    <row r="11" spans="1:14" x14ac:dyDescent="0.25">
      <c r="A11" s="45">
        <f>+'Caracol Criogénica'!A11</f>
        <v>41125</v>
      </c>
      <c r="B11" s="7">
        <v>94.517768859863281</v>
      </c>
      <c r="C11" s="8">
        <v>1.0349400043487549</v>
      </c>
      <c r="D11" s="9">
        <v>0.25271973013877869</v>
      </c>
      <c r="E11" s="8">
        <v>1.287659764289856</v>
      </c>
      <c r="F11" s="8">
        <v>3.8612234592437744</v>
      </c>
      <c r="G11" s="8">
        <v>270.80829758215958</v>
      </c>
      <c r="H11" s="8">
        <v>2.2859246361111114</v>
      </c>
      <c r="I11" s="8">
        <v>38.633102009297858</v>
      </c>
      <c r="J11" s="9">
        <v>50.344223903089365</v>
      </c>
      <c r="K11" s="28">
        <v>0.17380000000000001</v>
      </c>
      <c r="L11" s="26"/>
      <c r="M11" s="52"/>
      <c r="N11" s="52"/>
    </row>
    <row r="12" spans="1:14" x14ac:dyDescent="0.25">
      <c r="A12" s="45">
        <f>+'Caracol Criogénica'!A12</f>
        <v>41126</v>
      </c>
      <c r="B12" s="7">
        <v>94.467399597167969</v>
      </c>
      <c r="C12" s="8">
        <v>1.0055139064788818</v>
      </c>
      <c r="D12" s="9">
        <v>0.25159239768981934</v>
      </c>
      <c r="E12" s="8">
        <v>1.2571063041687012</v>
      </c>
      <c r="F12" s="8">
        <v>3.9284756183624268</v>
      </c>
      <c r="G12" s="8">
        <v>267.68857122191139</v>
      </c>
      <c r="H12" s="8">
        <v>2.2914435805555553</v>
      </c>
      <c r="I12" s="8">
        <v>38.674521492199986</v>
      </c>
      <c r="J12" s="9">
        <v>50.388665111748253</v>
      </c>
      <c r="K12" s="28">
        <v>0.17430000000000001</v>
      </c>
      <c r="L12" s="26"/>
      <c r="M12" s="52"/>
      <c r="N12" s="52"/>
    </row>
    <row r="13" spans="1:14" x14ac:dyDescent="0.25">
      <c r="A13" s="45">
        <f>+'Caracol Criogénica'!A13</f>
        <v>41127</v>
      </c>
      <c r="B13" s="7">
        <v>94.712936401367188</v>
      </c>
      <c r="C13" s="8">
        <v>1.0462524890899658</v>
      </c>
      <c r="D13" s="9">
        <v>0.24501398205757141</v>
      </c>
      <c r="E13" s="8">
        <v>1.2912664413452148</v>
      </c>
      <c r="F13" s="8">
        <v>3.6484665870666504</v>
      </c>
      <c r="G13" s="8">
        <v>268.74635620892019</v>
      </c>
      <c r="H13" s="8">
        <v>2.2900027638888885</v>
      </c>
      <c r="I13" s="8">
        <v>38.578497704995705</v>
      </c>
      <c r="J13" s="9">
        <v>50.308536218875375</v>
      </c>
      <c r="K13" s="28">
        <v>0.19484291388888886</v>
      </c>
      <c r="L13" s="26"/>
      <c r="M13" s="52"/>
      <c r="N13" s="52"/>
    </row>
    <row r="14" spans="1:14" x14ac:dyDescent="0.25">
      <c r="A14" s="45">
        <f>+'Caracol Criogénica'!A14</f>
        <v>41128</v>
      </c>
      <c r="B14" s="7">
        <v>94.569305419921875</v>
      </c>
      <c r="C14" s="8">
        <v>1.0650315284729004</v>
      </c>
      <c r="D14" s="8">
        <v>0.24757881462574005</v>
      </c>
      <c r="E14" s="8">
        <v>1.312610387802124</v>
      </c>
      <c r="F14" s="8">
        <v>3.7275049686431885</v>
      </c>
      <c r="G14" s="8">
        <v>270.15145324009325</v>
      </c>
      <c r="H14" s="8">
        <v>2.2960927611111104</v>
      </c>
      <c r="I14" s="8">
        <v>38.624970350490536</v>
      </c>
      <c r="J14" s="9">
        <v>50.320829143762531</v>
      </c>
      <c r="K14" s="28">
        <v>0.17976108194444446</v>
      </c>
      <c r="L14" s="26"/>
      <c r="M14" s="52"/>
      <c r="N14" s="52"/>
    </row>
    <row r="15" spans="1:14" x14ac:dyDescent="0.25">
      <c r="A15" s="45">
        <f>+'Caracol Criogénica'!A15</f>
        <v>41129</v>
      </c>
      <c r="B15" s="7">
        <v>94.360389709472656</v>
      </c>
      <c r="C15" s="8">
        <v>1.068266749382019</v>
      </c>
      <c r="D15" s="8">
        <v>0.24311551451683044</v>
      </c>
      <c r="E15" s="8">
        <v>1.3113822937011719</v>
      </c>
      <c r="F15" s="8">
        <v>4.0906505584716797</v>
      </c>
      <c r="G15" s="8">
        <v>268.46715206964006</v>
      </c>
      <c r="H15" s="8">
        <v>2.2978903138888893</v>
      </c>
      <c r="I15" s="8">
        <v>38.617408661001683</v>
      </c>
      <c r="J15" s="9">
        <v>50.317231737491689</v>
      </c>
      <c r="K15" s="28">
        <v>0.20705109166666663</v>
      </c>
      <c r="L15" s="26"/>
      <c r="M15" s="52"/>
      <c r="N15" s="52"/>
    </row>
    <row r="16" spans="1:14" x14ac:dyDescent="0.25">
      <c r="A16" s="45">
        <f>+'Caracol Criogénica'!A16</f>
        <v>41130</v>
      </c>
      <c r="B16" s="7">
        <v>94.697036743164063</v>
      </c>
      <c r="C16" s="8">
        <v>1.0435695648193359</v>
      </c>
      <c r="D16" s="8">
        <v>0.23331423103809357</v>
      </c>
      <c r="E16" s="8">
        <v>1.2768838405609131</v>
      </c>
      <c r="F16" s="8">
        <v>3.7469935417175293</v>
      </c>
      <c r="G16" s="8">
        <v>271.9298225225225</v>
      </c>
      <c r="H16" s="8">
        <v>2.2983369750000002</v>
      </c>
      <c r="I16" s="8">
        <v>38.581812016730261</v>
      </c>
      <c r="J16" s="9">
        <v>50.317910365748894</v>
      </c>
      <c r="K16" s="28">
        <v>0.19927696041666665</v>
      </c>
      <c r="L16" s="26"/>
      <c r="M16" s="52"/>
      <c r="N16" s="52"/>
    </row>
    <row r="17" spans="1:14" x14ac:dyDescent="0.25">
      <c r="A17" s="45">
        <f>+'Caracol Criogénica'!A17</f>
        <v>41131</v>
      </c>
      <c r="B17" s="7">
        <v>94.639633178710938</v>
      </c>
      <c r="C17" s="8">
        <v>1.032431960105896</v>
      </c>
      <c r="D17" s="8">
        <v>0.23557358980178833</v>
      </c>
      <c r="E17" s="8">
        <v>1.2680056095123291</v>
      </c>
      <c r="F17" s="8">
        <v>3.7828261852264404</v>
      </c>
      <c r="G17" s="8">
        <v>267.63232559076681</v>
      </c>
      <c r="H17" s="8">
        <v>2.2911692833333337</v>
      </c>
      <c r="I17" s="8">
        <v>38.60287631246424</v>
      </c>
      <c r="J17" s="9">
        <v>50.336495705831126</v>
      </c>
      <c r="K17" s="28">
        <v>0.17971754444444446</v>
      </c>
      <c r="L17" s="26"/>
      <c r="M17" s="52"/>
      <c r="N17" s="52"/>
    </row>
    <row r="18" spans="1:14" x14ac:dyDescent="0.25">
      <c r="A18" s="45">
        <f>+'Caracol Criogénica'!A18</f>
        <v>41132</v>
      </c>
      <c r="B18" s="7">
        <v>94.708297729492188</v>
      </c>
      <c r="C18" s="8">
        <v>1.0058655738830566</v>
      </c>
      <c r="D18" s="8">
        <v>0.23370595276355743</v>
      </c>
      <c r="E18" s="8">
        <v>1.2395715713500977</v>
      </c>
      <c r="F18" s="8">
        <v>3.7892341613769531</v>
      </c>
      <c r="G18" s="8">
        <v>269.25786912198907</v>
      </c>
      <c r="H18" s="8">
        <v>2.2993868333333332</v>
      </c>
      <c r="I18" s="8">
        <v>38.581154475300536</v>
      </c>
      <c r="J18" s="9">
        <v>50.343526135859342</v>
      </c>
      <c r="K18" s="28">
        <v>0.16244080138888886</v>
      </c>
      <c r="L18" s="26"/>
      <c r="M18" s="52"/>
      <c r="N18" s="52"/>
    </row>
    <row r="19" spans="1:14" x14ac:dyDescent="0.25">
      <c r="A19" s="45">
        <f>+'Caracol Criogénica'!A19</f>
        <v>41133</v>
      </c>
      <c r="B19" s="7">
        <v>94.705207824707031</v>
      </c>
      <c r="C19" s="8">
        <v>1.0128467082977295</v>
      </c>
      <c r="D19" s="8">
        <v>0.23315232992172241</v>
      </c>
      <c r="E19" s="8">
        <v>1.2459990978240967</v>
      </c>
      <c r="F19" s="8">
        <v>3.7731800079345703</v>
      </c>
      <c r="G19" s="8">
        <v>268.78694068075117</v>
      </c>
      <c r="H19" s="8">
        <v>2.2973319111111108</v>
      </c>
      <c r="I19" s="8">
        <v>38.582814946706897</v>
      </c>
      <c r="J19" s="9">
        <v>50.339835810069893</v>
      </c>
      <c r="K19" s="28">
        <v>0.17139184861111106</v>
      </c>
      <c r="L19" s="26"/>
      <c r="M19" s="52"/>
      <c r="N19" s="52"/>
    </row>
    <row r="20" spans="1:14" x14ac:dyDescent="0.25">
      <c r="A20" s="45">
        <f>+'Caracol Criogénica'!A20</f>
        <v>41134</v>
      </c>
      <c r="B20" s="7">
        <v>94.294662475585937</v>
      </c>
      <c r="C20" s="8">
        <v>0.99623453617095947</v>
      </c>
      <c r="D20" s="8">
        <v>0.24419741332530975</v>
      </c>
      <c r="E20" s="8">
        <v>1.2404319047927856</v>
      </c>
      <c r="F20" s="8">
        <v>4.1084432601928711</v>
      </c>
      <c r="G20" s="8">
        <v>266.96960098873348</v>
      </c>
      <c r="H20" s="8">
        <v>2.2927296638888892</v>
      </c>
      <c r="I20" s="8">
        <v>38.736148381533631</v>
      </c>
      <c r="J20" s="9">
        <v>50.433676373228899</v>
      </c>
      <c r="K20" s="28">
        <v>0.14406636388888888</v>
      </c>
      <c r="L20" s="26"/>
      <c r="M20" s="52"/>
      <c r="N20" s="52"/>
    </row>
    <row r="21" spans="1:14" x14ac:dyDescent="0.25">
      <c r="A21" s="45">
        <f>+'Caracol Criogénica'!A21</f>
        <v>41135</v>
      </c>
      <c r="B21" s="7">
        <v>94.789756774902344</v>
      </c>
      <c r="C21" s="8">
        <v>0.99912232160568237</v>
      </c>
      <c r="D21" s="8">
        <v>0.2364056259393692</v>
      </c>
      <c r="E21" s="8">
        <v>1.2355279922485352</v>
      </c>
      <c r="F21" s="8">
        <v>3.6778645515441895</v>
      </c>
      <c r="G21" s="8">
        <v>268.52025836932705</v>
      </c>
      <c r="H21" s="8">
        <v>2.2921956444444449</v>
      </c>
      <c r="I21" s="8">
        <v>38.57737437477217</v>
      </c>
      <c r="J21" s="9">
        <v>50.344559154836546</v>
      </c>
      <c r="K21" s="28">
        <v>0.17028818194444442</v>
      </c>
      <c r="L21" s="26"/>
      <c r="M21" s="52"/>
      <c r="N21" s="52"/>
    </row>
    <row r="22" spans="1:14" x14ac:dyDescent="0.25">
      <c r="A22" s="45">
        <f>+'Caracol Criogénica'!A22</f>
        <v>41136</v>
      </c>
      <c r="B22" s="7">
        <v>95.006935119628906</v>
      </c>
      <c r="C22" s="8">
        <v>1.0207483768463135</v>
      </c>
      <c r="D22" s="8">
        <v>0.22712293267250061</v>
      </c>
      <c r="E22" s="8">
        <v>1.2478712797164917</v>
      </c>
      <c r="F22" s="8">
        <v>3.4853794574737549</v>
      </c>
      <c r="G22" s="8">
        <v>273.82562775446775</v>
      </c>
      <c r="H22" s="8">
        <v>2.2865938944444442</v>
      </c>
      <c r="I22" s="8">
        <v>38.496431236380616</v>
      </c>
      <c r="J22" s="9">
        <v>50.28754490221818</v>
      </c>
      <c r="K22" s="28">
        <v>0.15624772638888892</v>
      </c>
      <c r="L22" s="26"/>
      <c r="M22" s="52"/>
      <c r="N22" s="52"/>
    </row>
    <row r="23" spans="1:14" x14ac:dyDescent="0.25">
      <c r="A23" s="45">
        <f>+'Caracol Criogénica'!A23</f>
        <v>41137</v>
      </c>
      <c r="B23" s="7">
        <v>94.676239013671875</v>
      </c>
      <c r="C23" s="8">
        <v>1.0613396167755127</v>
      </c>
      <c r="D23" s="8">
        <v>0.2322971522808075</v>
      </c>
      <c r="E23" s="8">
        <v>1.2936367988586426</v>
      </c>
      <c r="F23" s="8">
        <v>3.8003606796264648</v>
      </c>
      <c r="G23" s="8">
        <v>272.77447620109547</v>
      </c>
      <c r="H23" s="8">
        <v>2.2904719138888887</v>
      </c>
      <c r="I23" s="8">
        <v>38.546368309537364</v>
      </c>
      <c r="J23" s="9">
        <v>50.286020449568028</v>
      </c>
      <c r="K23" s="28">
        <v>0.14431140416666671</v>
      </c>
      <c r="L23" s="26"/>
      <c r="M23" s="52"/>
      <c r="N23" s="52"/>
    </row>
    <row r="24" spans="1:14" x14ac:dyDescent="0.25">
      <c r="A24" s="45">
        <f>+'Caracol Criogénica'!A24</f>
        <v>41138</v>
      </c>
      <c r="B24" s="7">
        <v>94.612594604492188</v>
      </c>
      <c r="C24" s="8">
        <v>1.050065279006958</v>
      </c>
      <c r="D24" s="8">
        <v>0.23203390836715698</v>
      </c>
      <c r="E24" s="8">
        <v>1.2820992469787598</v>
      </c>
      <c r="F24" s="8">
        <v>3.8690781593322754</v>
      </c>
      <c r="G24" s="8">
        <v>276.31016183372179</v>
      </c>
      <c r="H24" s="8">
        <v>2.2921929250000006</v>
      </c>
      <c r="I24" s="8">
        <v>38.579402387083206</v>
      </c>
      <c r="J24" s="9">
        <v>50.31277338393528</v>
      </c>
      <c r="K24" s="28">
        <v>0.17413450208333331</v>
      </c>
      <c r="L24" s="26"/>
      <c r="M24" s="52"/>
      <c r="N24" s="52"/>
    </row>
    <row r="25" spans="1:14" x14ac:dyDescent="0.25">
      <c r="A25" s="45">
        <f>+'Caracol Criogénica'!A25</f>
        <v>41139</v>
      </c>
      <c r="B25" s="7">
        <v>94.519935607910156</v>
      </c>
      <c r="C25" s="8">
        <v>1.055115818977356</v>
      </c>
      <c r="D25" s="8">
        <v>0.2360382080078125</v>
      </c>
      <c r="E25" s="8">
        <v>1.2911540269851685</v>
      </c>
      <c r="F25" s="8">
        <v>3.9458305835723877</v>
      </c>
      <c r="G25" s="8">
        <v>274.42156929577465</v>
      </c>
      <c r="H25" s="8">
        <v>2.2913363611111115</v>
      </c>
      <c r="I25" s="8">
        <v>38.601016527991824</v>
      </c>
      <c r="J25" s="9">
        <v>50.319864816396738</v>
      </c>
      <c r="K25" s="28">
        <v>0.17787693541666669</v>
      </c>
      <c r="L25" s="26"/>
      <c r="M25" s="52"/>
      <c r="N25" s="52"/>
    </row>
    <row r="26" spans="1:14" x14ac:dyDescent="0.25">
      <c r="A26" s="45">
        <f>+'Caracol Criogénica'!A26</f>
        <v>41140</v>
      </c>
      <c r="B26" s="7">
        <v>94.626838684082031</v>
      </c>
      <c r="C26" s="8">
        <v>1.0344322919845581</v>
      </c>
      <c r="D26" s="8">
        <v>0.23250439763069153</v>
      </c>
      <c r="E26" s="8">
        <v>1.2669366598129272</v>
      </c>
      <c r="F26" s="8">
        <v>3.9059600830078125</v>
      </c>
      <c r="G26" s="8">
        <v>271.39422258352755</v>
      </c>
      <c r="H26" s="8">
        <v>2.2906415583333328</v>
      </c>
      <c r="I26" s="8">
        <v>38.56497715245294</v>
      </c>
      <c r="J26" s="9">
        <v>50.31535762989639</v>
      </c>
      <c r="K26" s="28">
        <v>0.17792456388888889</v>
      </c>
      <c r="L26" s="26"/>
      <c r="M26" s="52"/>
      <c r="N26" s="52"/>
    </row>
    <row r="27" spans="1:14" x14ac:dyDescent="0.25">
      <c r="A27" s="45">
        <f>+'Caracol Criogénica'!A27</f>
        <v>41141</v>
      </c>
      <c r="B27" s="7">
        <v>94.428115844726563</v>
      </c>
      <c r="C27" s="8">
        <v>1.0247843265533447</v>
      </c>
      <c r="D27" s="8">
        <v>0.23343361914157867</v>
      </c>
      <c r="E27" s="8">
        <v>1.2582179307937622</v>
      </c>
      <c r="F27" s="8">
        <v>4.038149356842041</v>
      </c>
      <c r="G27" s="8">
        <v>272.90070032472613</v>
      </c>
      <c r="H27" s="8">
        <v>2.2931628194444444</v>
      </c>
      <c r="I27" s="8">
        <v>38.658655858269292</v>
      </c>
      <c r="J27" s="9">
        <v>50.37487272443331</v>
      </c>
      <c r="K27" s="28">
        <v>0.1946903833333333</v>
      </c>
      <c r="L27" s="26"/>
      <c r="M27" s="52"/>
      <c r="N27" s="52"/>
    </row>
    <row r="28" spans="1:14" x14ac:dyDescent="0.25">
      <c r="A28" s="45">
        <f>+'Caracol Criogénica'!A28</f>
        <v>41142</v>
      </c>
      <c r="B28" s="7">
        <v>94.239517211914063</v>
      </c>
      <c r="C28" s="8">
        <v>1.0131950378417969</v>
      </c>
      <c r="D28" s="8">
        <v>0.22817300260066986</v>
      </c>
      <c r="E28" s="8">
        <v>1.2413680553436279</v>
      </c>
      <c r="F28" s="8">
        <v>4.2463769912719727</v>
      </c>
      <c r="G28" s="8">
        <v>255.87805012128979</v>
      </c>
      <c r="H28" s="8">
        <v>2.2905845111111107</v>
      </c>
      <c r="I28" s="8">
        <v>38.71435659810362</v>
      </c>
      <c r="J28" s="9">
        <v>50.417279030892281</v>
      </c>
      <c r="K28" s="28">
        <v>0.18623380624999997</v>
      </c>
      <c r="L28" s="26"/>
      <c r="M28" s="52"/>
      <c r="N28" s="52"/>
    </row>
    <row r="29" spans="1:14" x14ac:dyDescent="0.25">
      <c r="A29" s="45">
        <f>+'Caracol Criogénica'!A29</f>
        <v>41143</v>
      </c>
      <c r="B29" s="7">
        <v>94.499504089355469</v>
      </c>
      <c r="C29" s="8">
        <v>1.0308119058609009</v>
      </c>
      <c r="D29" s="8">
        <v>0.22722418606281281</v>
      </c>
      <c r="E29" s="8">
        <v>1.2580361366271973</v>
      </c>
      <c r="F29" s="8">
        <v>4.0168323516845703</v>
      </c>
      <c r="G29" s="8">
        <v>267.79442201330204</v>
      </c>
      <c r="H29" s="8">
        <v>2.2831605499999998</v>
      </c>
      <c r="I29" s="8">
        <v>38.611957960677834</v>
      </c>
      <c r="J29" s="9">
        <v>50.34713361440182</v>
      </c>
      <c r="K29" s="28">
        <v>0.20987123472222224</v>
      </c>
      <c r="L29" s="26"/>
      <c r="M29" s="52"/>
      <c r="N29" s="52"/>
    </row>
    <row r="30" spans="1:14" x14ac:dyDescent="0.25">
      <c r="A30" s="45">
        <f>+'Caracol Criogénica'!A30</f>
        <v>41144</v>
      </c>
      <c r="B30" s="7">
        <v>94.400833129882813</v>
      </c>
      <c r="C30" s="8">
        <v>1.0268615484237671</v>
      </c>
      <c r="D30" s="8">
        <v>0.25459805130958557</v>
      </c>
      <c r="E30" s="8">
        <v>1.2814595699310303</v>
      </c>
      <c r="F30" s="8">
        <v>3.9800190925598145</v>
      </c>
      <c r="G30" s="8">
        <v>271.34432614996109</v>
      </c>
      <c r="H30" s="8">
        <v>2.2867750277777774</v>
      </c>
      <c r="I30" s="8">
        <v>38.667442996305887</v>
      </c>
      <c r="J30" s="9">
        <v>50.368675239855712</v>
      </c>
      <c r="K30" s="28">
        <v>0.18758654444444445</v>
      </c>
      <c r="L30" s="26"/>
      <c r="M30" s="52"/>
      <c r="N30" s="52"/>
    </row>
    <row r="31" spans="1:14" x14ac:dyDescent="0.25">
      <c r="A31" s="45">
        <f>+'Caracol Criogénica'!A31</f>
        <v>41145</v>
      </c>
      <c r="B31" s="7">
        <v>94.550239562988281</v>
      </c>
      <c r="C31" s="8">
        <v>1.0326786041259766</v>
      </c>
      <c r="D31" s="8">
        <v>0.23121780157089233</v>
      </c>
      <c r="E31" s="8">
        <v>1.2638964653015137</v>
      </c>
      <c r="F31" s="8">
        <v>3.8825945854187012</v>
      </c>
      <c r="G31" s="8">
        <v>269.6841395931142</v>
      </c>
      <c r="H31" s="8">
        <v>2.2738926833333331</v>
      </c>
      <c r="I31" s="8">
        <v>38.620190829425439</v>
      </c>
      <c r="J31" s="9">
        <v>50.34838681318034</v>
      </c>
      <c r="K31" s="28">
        <v>0.17555030694444443</v>
      </c>
      <c r="L31" s="26"/>
      <c r="M31" s="52"/>
      <c r="N31" s="52"/>
    </row>
    <row r="32" spans="1:14" x14ac:dyDescent="0.25">
      <c r="A32" s="45">
        <f>+'Caracol Criogénica'!A32</f>
        <v>41146</v>
      </c>
      <c r="B32" s="7">
        <v>94.870712280273438</v>
      </c>
      <c r="C32" s="8">
        <v>1.0126057863235474</v>
      </c>
      <c r="D32" s="8">
        <v>0.22416453063488007</v>
      </c>
      <c r="E32" s="8">
        <v>1.2367702722549438</v>
      </c>
      <c r="F32" s="8">
        <v>3.7333495616912842</v>
      </c>
      <c r="G32" s="8">
        <v>262.64810080147629</v>
      </c>
      <c r="H32" s="8">
        <v>2.1174717361111113</v>
      </c>
      <c r="I32" s="8">
        <v>38.486835891737897</v>
      </c>
      <c r="J32" s="9">
        <v>50.289802593631393</v>
      </c>
      <c r="K32" s="28">
        <v>0.19642343263888887</v>
      </c>
      <c r="L32" s="26"/>
      <c r="M32" s="52"/>
      <c r="N32" s="52"/>
    </row>
    <row r="33" spans="1:14" x14ac:dyDescent="0.25">
      <c r="A33" s="45">
        <f>+'Caracol Criogénica'!A33</f>
        <v>41147</v>
      </c>
      <c r="B33" s="7">
        <v>94.705894470214844</v>
      </c>
      <c r="C33" s="8">
        <v>1.0546677112579346</v>
      </c>
      <c r="D33" s="8">
        <v>0.22087100148200989</v>
      </c>
      <c r="E33" s="8">
        <v>1.2755386829376221</v>
      </c>
      <c r="F33" s="8">
        <v>3.8636982440948486</v>
      </c>
      <c r="G33" s="8">
        <v>260.15112509624413</v>
      </c>
      <c r="H33" s="8">
        <v>2.2149620777777779</v>
      </c>
      <c r="I33" s="8">
        <v>38.50693641788979</v>
      </c>
      <c r="J33" s="9">
        <v>50.273768238534622</v>
      </c>
      <c r="K33" s="28">
        <v>0.17303683750000001</v>
      </c>
      <c r="L33" s="26"/>
      <c r="M33" s="52"/>
      <c r="N33" s="52"/>
    </row>
    <row r="34" spans="1:14" x14ac:dyDescent="0.25">
      <c r="A34" s="45">
        <f>+'Caracol Criogénica'!A34</f>
        <v>41148</v>
      </c>
      <c r="B34" s="7">
        <v>94.382156372070313</v>
      </c>
      <c r="C34" s="8">
        <v>1.0363047122955322</v>
      </c>
      <c r="D34" s="8">
        <v>0.22134533524513245</v>
      </c>
      <c r="E34" s="8">
        <v>1.2576500177383423</v>
      </c>
      <c r="F34" s="8">
        <v>4.0705461502075195</v>
      </c>
      <c r="G34" s="8">
        <v>261.23333737878784</v>
      </c>
      <c r="H34" s="8">
        <v>2.2336104694444443</v>
      </c>
      <c r="I34" s="8">
        <v>38.666027292965957</v>
      </c>
      <c r="J34" s="9">
        <v>50.376716304707706</v>
      </c>
      <c r="K34" s="28">
        <v>0.15671762083333335</v>
      </c>
      <c r="L34" s="26"/>
      <c r="M34" s="52"/>
      <c r="N34" s="52"/>
    </row>
    <row r="35" spans="1:14" x14ac:dyDescent="0.25">
      <c r="A35" s="45">
        <f>+'Caracol Criogénica'!A35</f>
        <v>41149</v>
      </c>
      <c r="B35" s="7">
        <v>94.822799682617188</v>
      </c>
      <c r="C35" s="8">
        <v>1.0109596252441406</v>
      </c>
      <c r="D35" s="8">
        <v>0.21784813702106476</v>
      </c>
      <c r="E35" s="8">
        <v>1.228807806968689</v>
      </c>
      <c r="F35" s="8">
        <v>3.694533109664917</v>
      </c>
      <c r="G35" s="8">
        <v>264.90909676330199</v>
      </c>
      <c r="H35" s="8">
        <v>2.2458451277777778</v>
      </c>
      <c r="I35" s="8">
        <v>38.546550697810744</v>
      </c>
      <c r="J35" s="9">
        <v>50.327499802316865</v>
      </c>
      <c r="K35" s="28">
        <v>0.20275900486111106</v>
      </c>
      <c r="L35" s="26"/>
      <c r="M35" s="52"/>
      <c r="N35" s="52"/>
    </row>
    <row r="36" spans="1:14" x14ac:dyDescent="0.25">
      <c r="A36" s="45">
        <f>+'Caracol Criogénica'!A36</f>
        <v>41150</v>
      </c>
      <c r="B36" s="7">
        <v>94.786033630371094</v>
      </c>
      <c r="C36" s="8">
        <v>1.0730102062225342</v>
      </c>
      <c r="D36" s="8">
        <v>0.22086451947689056</v>
      </c>
      <c r="E36" s="8">
        <v>1.2938747406005859</v>
      </c>
      <c r="F36" s="8">
        <v>3.6597545146942139</v>
      </c>
      <c r="G36" s="8">
        <v>263.61063129370626</v>
      </c>
      <c r="H36" s="8">
        <v>2.2643174583333336</v>
      </c>
      <c r="I36" s="8">
        <v>38.510848309545999</v>
      </c>
      <c r="J36" s="9">
        <v>50.262812717376704</v>
      </c>
      <c r="K36" s="28">
        <v>0.21704235069444444</v>
      </c>
      <c r="L36" s="26"/>
      <c r="M36" s="52"/>
      <c r="N36" s="52"/>
    </row>
    <row r="37" spans="1:14" x14ac:dyDescent="0.25">
      <c r="A37" s="45">
        <f>+'Caracol Criogénica'!A37</f>
        <v>41151</v>
      </c>
      <c r="B37" s="7">
        <v>95.177543640136719</v>
      </c>
      <c r="C37" s="8">
        <v>1.0454316139221191</v>
      </c>
      <c r="D37" s="8">
        <v>0.23270948231220245</v>
      </c>
      <c r="E37" s="8">
        <v>1.2781411409378052</v>
      </c>
      <c r="F37" s="8">
        <v>3.2489032745361328</v>
      </c>
      <c r="G37" s="8">
        <v>262.60554491040688</v>
      </c>
      <c r="H37" s="8">
        <v>2.2630117583333331</v>
      </c>
      <c r="I37" s="8">
        <v>38.418235613475566</v>
      </c>
      <c r="J37" s="9">
        <v>50.223146773892353</v>
      </c>
      <c r="K37" s="28">
        <v>0.20023290416666664</v>
      </c>
      <c r="L37" s="26"/>
      <c r="M37" s="52"/>
      <c r="N37" s="52"/>
    </row>
    <row r="38" spans="1:14" ht="15.75" thickBot="1" x14ac:dyDescent="0.3">
      <c r="A38" s="46">
        <f>+'Caracol Criogénica'!A38</f>
        <v>41152</v>
      </c>
      <c r="B38" s="47">
        <v>94.952491760253906</v>
      </c>
      <c r="C38" s="48">
        <v>1.0533744096755981</v>
      </c>
      <c r="D38" s="48">
        <v>0.23308636248111725</v>
      </c>
      <c r="E38" s="48">
        <v>1.2864607572555542</v>
      </c>
      <c r="F38" s="48">
        <v>3.4799988269805908</v>
      </c>
      <c r="G38" s="48">
        <v>260.93678766790987</v>
      </c>
      <c r="H38" s="48">
        <v>2.2565854055555548</v>
      </c>
      <c r="I38" s="48">
        <v>38.472348302369831</v>
      </c>
      <c r="J38" s="49">
        <v>50.248637219633842</v>
      </c>
      <c r="K38" s="29">
        <v>0.17132836388888889</v>
      </c>
      <c r="L38" s="26"/>
      <c r="M38" s="52"/>
      <c r="N38" s="52"/>
    </row>
    <row r="39" spans="1:14" x14ac:dyDescent="0.25">
      <c r="A39" s="82" t="s">
        <v>18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0"/>
      <c r="M39" s="10"/>
      <c r="N39" s="10"/>
    </row>
    <row r="40" spans="1:14" ht="6.75" customHeight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4" x14ac:dyDescent="0.25">
      <c r="A41" s="12" t="s">
        <v>19</v>
      </c>
      <c r="B41" s="13">
        <f>+MIN(B8:B38)</f>
        <v>94.239517211914063</v>
      </c>
      <c r="C41" s="13">
        <f t="shared" ref="C41:K41" si="0">+MIN(C8:C38)</f>
        <v>0.99623453617095947</v>
      </c>
      <c r="D41" s="13">
        <f t="shared" si="0"/>
        <v>0.21784813702106476</v>
      </c>
      <c r="E41" s="13">
        <f t="shared" si="0"/>
        <v>1.228807806968689</v>
      </c>
      <c r="F41" s="13">
        <f t="shared" si="0"/>
        <v>3.2489032745361328</v>
      </c>
      <c r="G41" s="13">
        <f t="shared" si="0"/>
        <v>255.87805012128979</v>
      </c>
      <c r="H41" s="13">
        <f t="shared" si="0"/>
        <v>2.1174717361111113</v>
      </c>
      <c r="I41" s="13">
        <f t="shared" si="0"/>
        <v>38.418235613475566</v>
      </c>
      <c r="J41" s="13">
        <f t="shared" si="0"/>
        <v>50.223146773892353</v>
      </c>
      <c r="K41" s="38">
        <f t="shared" si="0"/>
        <v>0.14406636388888888</v>
      </c>
      <c r="L41" s="14"/>
      <c r="M41" s="30">
        <f t="shared" ref="M41:N41" si="1">+MIN(M8:M38)</f>
        <v>0</v>
      </c>
      <c r="N41" s="31">
        <f t="shared" si="1"/>
        <v>0</v>
      </c>
    </row>
    <row r="42" spans="1:14" x14ac:dyDescent="0.25">
      <c r="A42" s="15" t="s">
        <v>20</v>
      </c>
      <c r="B42" s="16">
        <f>+IF(ISERROR(AVERAGE(B8:B38)),"",AVERAGE(B8:B38))</f>
        <v>94.633152869439897</v>
      </c>
      <c r="C42" s="16">
        <f t="shared" ref="C42:K42" si="2">+IF(ISERROR(AVERAGE(C8:C38)),"",AVERAGE(C8:C38))</f>
        <v>1.0323689310781416</v>
      </c>
      <c r="D42" s="16">
        <f t="shared" si="2"/>
        <v>0.23653721761318944</v>
      </c>
      <c r="E42" s="16">
        <f t="shared" si="2"/>
        <v>1.2689061626311271</v>
      </c>
      <c r="F42" s="16">
        <f t="shared" si="2"/>
        <v>3.8159904326162031</v>
      </c>
      <c r="G42" s="16">
        <f t="shared" si="2"/>
        <v>268.05645429228537</v>
      </c>
      <c r="H42" s="16">
        <f t="shared" si="2"/>
        <v>2.2757641680549545</v>
      </c>
      <c r="I42" s="16">
        <f t="shared" si="2"/>
        <v>38.589688691183312</v>
      </c>
      <c r="J42" s="16">
        <f t="shared" si="2"/>
        <v>50.328738152247936</v>
      </c>
      <c r="K42" s="39">
        <f t="shared" si="2"/>
        <v>0.17991305517473116</v>
      </c>
      <c r="L42" s="14"/>
      <c r="M42" s="32" t="str">
        <f t="shared" ref="M42:N42" si="3">+IF(ISERROR(AVERAGE(M8:M38)),"",AVERAGE(M8:M38))</f>
        <v/>
      </c>
      <c r="N42" s="33" t="str">
        <f t="shared" si="3"/>
        <v/>
      </c>
    </row>
    <row r="43" spans="1:14" x14ac:dyDescent="0.25">
      <c r="A43" s="17" t="s">
        <v>21</v>
      </c>
      <c r="B43" s="18">
        <f>+MAX(B8:B38)</f>
        <v>95.177543640136719</v>
      </c>
      <c r="C43" s="18">
        <f t="shared" ref="C43:K43" si="4">+MAX(C8:C38)</f>
        <v>1.0730102062225342</v>
      </c>
      <c r="D43" s="18">
        <f t="shared" si="4"/>
        <v>0.26828774809837341</v>
      </c>
      <c r="E43" s="18">
        <f t="shared" si="4"/>
        <v>1.312610387802124</v>
      </c>
      <c r="F43" s="18">
        <f t="shared" si="4"/>
        <v>4.2463769912719727</v>
      </c>
      <c r="G43" s="18">
        <f t="shared" si="4"/>
        <v>276.31016183372179</v>
      </c>
      <c r="H43" s="18">
        <f t="shared" si="4"/>
        <v>2.2993868333333332</v>
      </c>
      <c r="I43" s="18">
        <f t="shared" si="4"/>
        <v>38.736148381533631</v>
      </c>
      <c r="J43" s="18">
        <f t="shared" si="4"/>
        <v>50.433676373228899</v>
      </c>
      <c r="K43" s="40">
        <f t="shared" si="4"/>
        <v>0.21704235069444444</v>
      </c>
      <c r="L43" s="14"/>
      <c r="M43" s="34">
        <f t="shared" ref="M43:N43" si="5">+MAX(M8:M38)</f>
        <v>0</v>
      </c>
      <c r="N43" s="35">
        <f t="shared" si="5"/>
        <v>0</v>
      </c>
    </row>
    <row r="44" spans="1:14" ht="15.75" thickBot="1" x14ac:dyDescent="0.3">
      <c r="A44" s="19" t="s">
        <v>22</v>
      </c>
      <c r="B44" s="23">
        <f>IF(ISERROR(STDEV(B8:B38)),"",STDEV(B8:B38))</f>
        <v>0.21158603766082165</v>
      </c>
      <c r="C44" s="23">
        <f t="shared" ref="C44:K44" si="6">IF(ISERROR(STDEV(C8:C38)),"",STDEV(C8:C38))</f>
        <v>2.1605879437844498E-2</v>
      </c>
      <c r="D44" s="23">
        <f t="shared" si="6"/>
        <v>1.1791174674173092E-2</v>
      </c>
      <c r="E44" s="23">
        <f t="shared" si="6"/>
        <v>2.2824921882844854E-2</v>
      </c>
      <c r="F44" s="23">
        <f t="shared" si="6"/>
        <v>0.20694071949136436</v>
      </c>
      <c r="G44" s="23">
        <f t="shared" si="6"/>
        <v>4.6422218198173617</v>
      </c>
      <c r="H44" s="23">
        <f t="shared" si="6"/>
        <v>3.5705656752911652E-2</v>
      </c>
      <c r="I44" s="23">
        <f t="shared" si="6"/>
        <v>7.1426691711715812E-2</v>
      </c>
      <c r="J44" s="23">
        <f t="shared" si="6"/>
        <v>4.6030439355716671E-2</v>
      </c>
      <c r="K44" s="41">
        <f t="shared" si="6"/>
        <v>1.794327865812621E-2</v>
      </c>
      <c r="L44" s="14"/>
      <c r="M44" s="36" t="str">
        <f t="shared" ref="M44:N44" si="7">IF(ISERROR(STDEV(M8:M38)),"",STDEV(M8:M38))</f>
        <v/>
      </c>
      <c r="N44" s="37" t="str">
        <f t="shared" si="7"/>
        <v/>
      </c>
    </row>
    <row r="45" spans="1:14" ht="8.25" customHeight="1" x14ac:dyDescent="0.2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4" x14ac:dyDescent="0.25">
      <c r="A46" s="22" t="s">
        <v>23</v>
      </c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x14ac:dyDescent="0.25">
      <c r="A47" s="20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8"/>
    </row>
    <row r="48" spans="1:14" x14ac:dyDescent="0.25">
      <c r="A48" s="20"/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8"/>
    </row>
    <row r="49" spans="1:14" x14ac:dyDescent="0.25">
      <c r="A49" s="20"/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 x14ac:dyDescent="0.25">
      <c r="A50" s="20"/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1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6:N50"/>
    <mergeCell ref="A39:K39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8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71" orientation="landscape" horizontalDpi="300" verticalDpi="300" r:id="rId1"/>
  <ignoredErrors>
    <ignoredError sqref="B41:N4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07" t="s">
        <v>28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4" x14ac:dyDescent="0.25">
      <c r="A2" s="96" t="s">
        <v>1</v>
      </c>
      <c r="B2" s="110"/>
      <c r="C2" s="97" t="s">
        <v>27</v>
      </c>
      <c r="D2" s="97"/>
      <c r="E2" s="97"/>
      <c r="F2" s="97"/>
      <c r="G2" s="97"/>
      <c r="H2" s="97"/>
      <c r="I2" s="97"/>
      <c r="J2" s="97"/>
      <c r="K2" s="97"/>
    </row>
    <row r="3" spans="1:14" x14ac:dyDescent="0.25">
      <c r="A3" s="96" t="s">
        <v>2</v>
      </c>
      <c r="B3" s="110"/>
      <c r="C3" s="97" t="s">
        <v>25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6" t="s">
        <v>3</v>
      </c>
      <c r="B4" s="96"/>
      <c r="C4" s="97" t="s">
        <v>4</v>
      </c>
      <c r="D4" s="97"/>
      <c r="E4" s="42"/>
      <c r="F4" s="42"/>
      <c r="G4" s="42"/>
      <c r="H4" s="42"/>
      <c r="I4" s="42"/>
      <c r="J4" s="42"/>
      <c r="K4" s="4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4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5" t="s">
        <v>10</v>
      </c>
      <c r="G6" s="55" t="s">
        <v>11</v>
      </c>
      <c r="H6" s="55" t="s">
        <v>12</v>
      </c>
      <c r="I6" s="55" t="s">
        <v>13</v>
      </c>
      <c r="J6" s="55" t="s">
        <v>14</v>
      </c>
      <c r="K6" s="55" t="s">
        <v>15</v>
      </c>
    </row>
    <row r="7" spans="1:14" x14ac:dyDescent="0.25">
      <c r="A7" s="57">
        <v>41122</v>
      </c>
      <c r="B7" s="58"/>
      <c r="C7" s="59"/>
      <c r="D7" s="59"/>
      <c r="E7" s="59"/>
      <c r="F7" s="60"/>
      <c r="G7" s="61">
        <v>274.97067888888887</v>
      </c>
      <c r="H7" s="62">
        <v>2.2828857333333334</v>
      </c>
      <c r="I7" s="58"/>
      <c r="J7" s="60"/>
      <c r="K7" s="63">
        <v>0.56619999999999993</v>
      </c>
    </row>
    <row r="8" spans="1:14" x14ac:dyDescent="0.25">
      <c r="A8" s="64">
        <v>41123</v>
      </c>
      <c r="B8" s="65"/>
      <c r="C8" s="53"/>
      <c r="D8" s="53"/>
      <c r="E8" s="53"/>
      <c r="F8" s="66"/>
      <c r="G8" s="7">
        <v>273.41816055555552</v>
      </c>
      <c r="H8" s="67">
        <v>2.3203656666666665</v>
      </c>
      <c r="I8" s="65"/>
      <c r="J8" s="66"/>
      <c r="K8" s="68">
        <v>0.57179999999999997</v>
      </c>
    </row>
    <row r="9" spans="1:14" x14ac:dyDescent="0.25">
      <c r="A9" s="64">
        <v>41124</v>
      </c>
      <c r="B9" s="65"/>
      <c r="C9" s="53"/>
      <c r="D9" s="53"/>
      <c r="E9" s="53"/>
      <c r="F9" s="66"/>
      <c r="G9" s="7">
        <v>276.23032166666667</v>
      </c>
      <c r="H9" s="67">
        <v>2.3183160000000003</v>
      </c>
      <c r="I9" s="65"/>
      <c r="J9" s="66"/>
      <c r="K9" s="68">
        <v>0.57739999999999991</v>
      </c>
    </row>
    <row r="10" spans="1:14" x14ac:dyDescent="0.25">
      <c r="A10" s="64">
        <v>41125</v>
      </c>
      <c r="B10" s="65"/>
      <c r="C10" s="53"/>
      <c r="D10" s="53"/>
      <c r="E10" s="53"/>
      <c r="F10" s="66"/>
      <c r="G10" s="7">
        <v>276.14139444444442</v>
      </c>
      <c r="H10" s="67">
        <v>2.3094118666666668</v>
      </c>
      <c r="I10" s="65"/>
      <c r="J10" s="66"/>
      <c r="K10" s="68">
        <v>0.58299999999999996</v>
      </c>
    </row>
    <row r="11" spans="1:14" x14ac:dyDescent="0.25">
      <c r="A11" s="64">
        <v>41126</v>
      </c>
      <c r="B11" s="65"/>
      <c r="C11" s="53"/>
      <c r="D11" s="53"/>
      <c r="E11" s="53"/>
      <c r="F11" s="66"/>
      <c r="G11" s="7">
        <v>280.6176494444444</v>
      </c>
      <c r="H11" s="67">
        <v>2.3228436000000001</v>
      </c>
      <c r="I11" s="65"/>
      <c r="J11" s="66"/>
      <c r="K11" s="68">
        <v>0.5885999999999999</v>
      </c>
    </row>
    <row r="12" spans="1:14" x14ac:dyDescent="0.25">
      <c r="A12" s="64">
        <v>41127</v>
      </c>
      <c r="B12" s="65"/>
      <c r="C12" s="53"/>
      <c r="D12" s="53"/>
      <c r="E12" s="53"/>
      <c r="F12" s="66"/>
      <c r="G12" s="7">
        <v>272.02591666666666</v>
      </c>
      <c r="H12" s="67">
        <v>2.3162047333333331</v>
      </c>
      <c r="I12" s="65"/>
      <c r="J12" s="66"/>
      <c r="K12" s="68">
        <v>0.72015348837209303</v>
      </c>
    </row>
    <row r="13" spans="1:14" x14ac:dyDescent="0.25">
      <c r="A13" s="64">
        <v>41128</v>
      </c>
      <c r="B13" s="65"/>
      <c r="C13" s="53"/>
      <c r="D13" s="53"/>
      <c r="E13" s="53"/>
      <c r="F13" s="66"/>
      <c r="G13" s="7">
        <v>272.8706722222222</v>
      </c>
      <c r="H13" s="67">
        <v>2.3267911333333333</v>
      </c>
      <c r="I13" s="65"/>
      <c r="J13" s="66"/>
      <c r="K13" s="68">
        <v>0.53601348837209306</v>
      </c>
    </row>
    <row r="14" spans="1:14" x14ac:dyDescent="0.25">
      <c r="A14" s="64">
        <v>41129</v>
      </c>
      <c r="B14" s="65"/>
      <c r="C14" s="53"/>
      <c r="D14" s="53"/>
      <c r="E14" s="53"/>
      <c r="F14" s="66"/>
      <c r="G14" s="7">
        <v>273.46384388888885</v>
      </c>
      <c r="H14" s="67">
        <v>2.3293607333333335</v>
      </c>
      <c r="I14" s="65"/>
      <c r="J14" s="66"/>
      <c r="K14" s="68">
        <v>0.75240837209302325</v>
      </c>
    </row>
    <row r="15" spans="1:14" x14ac:dyDescent="0.25">
      <c r="A15" s="64">
        <v>41130</v>
      </c>
      <c r="B15" s="65"/>
      <c r="C15" s="53"/>
      <c r="D15" s="53"/>
      <c r="E15" s="53"/>
      <c r="F15" s="66"/>
      <c r="G15" s="7">
        <v>274.92413944444445</v>
      </c>
      <c r="H15" s="67">
        <v>2.3216504666666666</v>
      </c>
      <c r="I15" s="65"/>
      <c r="J15" s="66"/>
      <c r="K15" s="68">
        <v>0.65403767441860472</v>
      </c>
    </row>
    <row r="16" spans="1:14" x14ac:dyDescent="0.25">
      <c r="A16" s="64">
        <v>41131</v>
      </c>
      <c r="B16" s="65"/>
      <c r="C16" s="53"/>
      <c r="D16" s="53"/>
      <c r="E16" s="53"/>
      <c r="F16" s="66"/>
      <c r="G16" s="7">
        <v>271.45765</v>
      </c>
      <c r="H16" s="67">
        <v>2.3263929333333331</v>
      </c>
      <c r="I16" s="65"/>
      <c r="J16" s="66"/>
      <c r="K16" s="68">
        <v>0.57739674418604658</v>
      </c>
    </row>
    <row r="17" spans="1:11" x14ac:dyDescent="0.25">
      <c r="A17" s="64">
        <v>41132</v>
      </c>
      <c r="B17" s="65"/>
      <c r="C17" s="53"/>
      <c r="D17" s="53"/>
      <c r="E17" s="53"/>
      <c r="F17" s="66"/>
      <c r="G17" s="7">
        <v>275.03558777777778</v>
      </c>
      <c r="H17" s="67">
        <v>2.3359387333333332</v>
      </c>
      <c r="I17" s="65"/>
      <c r="J17" s="66"/>
      <c r="K17" s="68">
        <v>0.64968279069767454</v>
      </c>
    </row>
    <row r="18" spans="1:11" x14ac:dyDescent="0.25">
      <c r="A18" s="64">
        <v>41133</v>
      </c>
      <c r="B18" s="65"/>
      <c r="C18" s="53"/>
      <c r="D18" s="53"/>
      <c r="E18" s="53"/>
      <c r="F18" s="66"/>
      <c r="G18" s="7">
        <v>275.3758272222222</v>
      </c>
      <c r="H18" s="67">
        <v>2.3318394000000002</v>
      </c>
      <c r="I18" s="65"/>
      <c r="J18" s="66"/>
      <c r="K18" s="68">
        <v>0.57780976744186052</v>
      </c>
    </row>
    <row r="19" spans="1:11" x14ac:dyDescent="0.25">
      <c r="A19" s="64">
        <v>41134</v>
      </c>
      <c r="B19" s="65"/>
      <c r="C19" s="53"/>
      <c r="D19" s="53"/>
      <c r="E19" s="53"/>
      <c r="F19" s="66"/>
      <c r="G19" s="7">
        <v>287.89413999999999</v>
      </c>
      <c r="H19" s="67">
        <v>2.3244349333333334</v>
      </c>
      <c r="I19" s="65"/>
      <c r="J19" s="66"/>
      <c r="K19" s="68">
        <v>0.51760465116279064</v>
      </c>
    </row>
    <row r="20" spans="1:11" x14ac:dyDescent="0.25">
      <c r="A20" s="64">
        <v>41135</v>
      </c>
      <c r="B20" s="65"/>
      <c r="C20" s="53"/>
      <c r="D20" s="53"/>
      <c r="E20" s="53"/>
      <c r="F20" s="66"/>
      <c r="G20" s="7">
        <v>280.54434999999995</v>
      </c>
      <c r="H20" s="67">
        <v>2.3255972666666667</v>
      </c>
      <c r="I20" s="65"/>
      <c r="J20" s="66"/>
      <c r="K20" s="68">
        <v>0.77274697674418602</v>
      </c>
    </row>
    <row r="21" spans="1:11" x14ac:dyDescent="0.25">
      <c r="A21" s="64">
        <v>41136</v>
      </c>
      <c r="B21" s="65"/>
      <c r="C21" s="53"/>
      <c r="D21" s="53"/>
      <c r="E21" s="53"/>
      <c r="F21" s="66"/>
      <c r="G21" s="7">
        <v>279.52250055555555</v>
      </c>
      <c r="H21" s="67">
        <v>2.3216204</v>
      </c>
      <c r="I21" s="65"/>
      <c r="J21" s="66"/>
      <c r="K21" s="68">
        <v>0.47403906976744181</v>
      </c>
    </row>
    <row r="22" spans="1:11" x14ac:dyDescent="0.25">
      <c r="A22" s="64">
        <v>41137</v>
      </c>
      <c r="B22" s="65"/>
      <c r="C22" s="53"/>
      <c r="D22" s="53"/>
      <c r="E22" s="53"/>
      <c r="F22" s="66"/>
      <c r="G22" s="7">
        <v>279.76727666666665</v>
      </c>
      <c r="H22" s="67">
        <v>2.3229352666666667</v>
      </c>
      <c r="I22" s="65"/>
      <c r="J22" s="66"/>
      <c r="K22" s="68">
        <v>0.55183395348837216</v>
      </c>
    </row>
    <row r="23" spans="1:11" x14ac:dyDescent="0.25">
      <c r="A23" s="64">
        <v>41138</v>
      </c>
      <c r="B23" s="65"/>
      <c r="C23" s="53"/>
      <c r="D23" s="53"/>
      <c r="E23" s="53"/>
      <c r="F23" s="66"/>
      <c r="G23" s="7">
        <v>280.6509772222222</v>
      </c>
      <c r="H23" s="67">
        <v>2.3264846000000001</v>
      </c>
      <c r="I23" s="65"/>
      <c r="J23" s="66"/>
      <c r="K23" s="68">
        <v>0.55282744186046517</v>
      </c>
    </row>
    <row r="24" spans="1:11" x14ac:dyDescent="0.25">
      <c r="A24" s="64">
        <v>41139</v>
      </c>
      <c r="B24" s="65"/>
      <c r="C24" s="53"/>
      <c r="D24" s="53"/>
      <c r="E24" s="53"/>
      <c r="F24" s="66"/>
      <c r="G24" s="7">
        <v>278.67987833333331</v>
      </c>
      <c r="H24" s="67">
        <v>2.3237925333333331</v>
      </c>
      <c r="I24" s="65"/>
      <c r="J24" s="66"/>
      <c r="K24" s="68">
        <v>0.65457209302325581</v>
      </c>
    </row>
    <row r="25" spans="1:11" x14ac:dyDescent="0.25">
      <c r="A25" s="64">
        <v>41140</v>
      </c>
      <c r="B25" s="65"/>
      <c r="C25" s="53"/>
      <c r="D25" s="53"/>
      <c r="E25" s="53"/>
      <c r="F25" s="66"/>
      <c r="G25" s="7">
        <v>275.76520611111107</v>
      </c>
      <c r="H25" s="67">
        <v>2.3207022666666668</v>
      </c>
      <c r="I25" s="65"/>
      <c r="J25" s="66"/>
      <c r="K25" s="68">
        <v>0.65831023255813959</v>
      </c>
    </row>
    <row r="26" spans="1:11" x14ac:dyDescent="0.25">
      <c r="A26" s="64">
        <v>41141</v>
      </c>
      <c r="B26" s="65"/>
      <c r="C26" s="53"/>
      <c r="D26" s="53"/>
      <c r="E26" s="53"/>
      <c r="F26" s="66"/>
      <c r="G26" s="7">
        <v>275.45474888888884</v>
      </c>
      <c r="H26" s="67">
        <v>2.3274335333333336</v>
      </c>
      <c r="I26" s="65"/>
      <c r="J26" s="66"/>
      <c r="K26" s="68">
        <v>0.65027999999999997</v>
      </c>
    </row>
    <row r="27" spans="1:11" x14ac:dyDescent="0.25">
      <c r="A27" s="64">
        <v>41142</v>
      </c>
      <c r="B27" s="65"/>
      <c r="C27" s="53"/>
      <c r="D27" s="53"/>
      <c r="E27" s="53"/>
      <c r="F27" s="66"/>
      <c r="G27" s="7">
        <v>276.61603388888886</v>
      </c>
      <c r="H27" s="67">
        <v>2.3193250666666665</v>
      </c>
      <c r="I27" s="65"/>
      <c r="J27" s="66"/>
      <c r="K27" s="68">
        <v>0.77287534883720932</v>
      </c>
    </row>
    <row r="28" spans="1:11" x14ac:dyDescent="0.25">
      <c r="A28" s="64">
        <v>41143</v>
      </c>
      <c r="B28" s="65"/>
      <c r="C28" s="53"/>
      <c r="D28" s="53"/>
      <c r="E28" s="53"/>
      <c r="F28" s="66"/>
      <c r="G28" s="7">
        <v>275.18997722222218</v>
      </c>
      <c r="H28" s="67">
        <v>2.3139717333333336</v>
      </c>
      <c r="I28" s="65"/>
      <c r="J28" s="66"/>
      <c r="K28" s="68">
        <v>0.74398883720930231</v>
      </c>
    </row>
    <row r="29" spans="1:11" x14ac:dyDescent="0.25">
      <c r="A29" s="64">
        <v>41144</v>
      </c>
      <c r="B29" s="65"/>
      <c r="C29" s="53"/>
      <c r="D29" s="53"/>
      <c r="E29" s="53"/>
      <c r="F29" s="66"/>
      <c r="G29" s="7">
        <v>281.89966722222221</v>
      </c>
      <c r="H29" s="67">
        <v>2.3153438000000004</v>
      </c>
      <c r="I29" s="65"/>
      <c r="J29" s="66"/>
      <c r="K29" s="68">
        <v>0.71101813953488369</v>
      </c>
    </row>
    <row r="30" spans="1:11" x14ac:dyDescent="0.25">
      <c r="A30" s="64">
        <v>41145</v>
      </c>
      <c r="B30" s="65"/>
      <c r="C30" s="53"/>
      <c r="D30" s="53"/>
      <c r="E30" s="53"/>
      <c r="F30" s="66"/>
      <c r="G30" s="7">
        <v>272.7492722222222</v>
      </c>
      <c r="H30" s="67">
        <v>2.3029563333333334</v>
      </c>
      <c r="I30" s="65"/>
      <c r="J30" s="66"/>
      <c r="K30" s="68">
        <v>0.77627302325581393</v>
      </c>
    </row>
    <row r="31" spans="1:11" x14ac:dyDescent="0.25">
      <c r="A31" s="64">
        <v>41146</v>
      </c>
      <c r="B31" s="65"/>
      <c r="C31" s="53"/>
      <c r="D31" s="53"/>
      <c r="E31" s="53"/>
      <c r="F31" s="66"/>
      <c r="G31" s="7">
        <v>267.49579444444441</v>
      </c>
      <c r="H31" s="67">
        <v>2.2468776000000004</v>
      </c>
      <c r="I31" s="65"/>
      <c r="J31" s="66"/>
      <c r="K31" s="68">
        <v>0.92248744186046516</v>
      </c>
    </row>
    <row r="32" spans="1:11" x14ac:dyDescent="0.25">
      <c r="A32" s="64">
        <v>41147</v>
      </c>
      <c r="B32" s="65"/>
      <c r="C32" s="53"/>
      <c r="D32" s="53"/>
      <c r="E32" s="53"/>
      <c r="F32" s="66"/>
      <c r="G32" s="7">
        <v>262.63736666666665</v>
      </c>
      <c r="H32" s="67">
        <v>2.2570628666666663</v>
      </c>
      <c r="I32" s="65"/>
      <c r="J32" s="66"/>
      <c r="K32" s="68">
        <v>0.81792976744186041</v>
      </c>
    </row>
    <row r="33" spans="1:11" x14ac:dyDescent="0.25">
      <c r="A33" s="64">
        <v>41148</v>
      </c>
      <c r="B33" s="65"/>
      <c r="C33" s="53"/>
      <c r="D33" s="53"/>
      <c r="E33" s="53"/>
      <c r="F33" s="66"/>
      <c r="G33" s="7">
        <v>263.84247222222223</v>
      </c>
      <c r="H33" s="67">
        <v>2.265659733333333</v>
      </c>
      <c r="I33" s="65"/>
      <c r="J33" s="66"/>
      <c r="K33" s="68">
        <v>0.56483302325581397</v>
      </c>
    </row>
    <row r="34" spans="1:11" x14ac:dyDescent="0.25">
      <c r="A34" s="64">
        <v>41149</v>
      </c>
      <c r="B34" s="65"/>
      <c r="C34" s="53"/>
      <c r="D34" s="53"/>
      <c r="E34" s="53"/>
      <c r="F34" s="66"/>
      <c r="G34" s="7">
        <v>269.02481722222223</v>
      </c>
      <c r="H34" s="67">
        <v>2.2737373999999999</v>
      </c>
      <c r="I34" s="65"/>
      <c r="J34" s="66"/>
      <c r="K34" s="68">
        <v>0.59165999999999996</v>
      </c>
    </row>
    <row r="35" spans="1:11" x14ac:dyDescent="0.25">
      <c r="A35" s="64">
        <v>41150</v>
      </c>
      <c r="B35" s="65"/>
      <c r="C35" s="53"/>
      <c r="D35" s="53"/>
      <c r="E35" s="53"/>
      <c r="F35" s="66"/>
      <c r="G35" s="7">
        <v>267.92398888888886</v>
      </c>
      <c r="H35" s="67">
        <v>2.2980305333333333</v>
      </c>
      <c r="I35" s="65"/>
      <c r="J35" s="66"/>
      <c r="K35" s="68">
        <v>0.66030697674418604</v>
      </c>
    </row>
    <row r="36" spans="1:11" x14ac:dyDescent="0.25">
      <c r="A36" s="64">
        <v>41151</v>
      </c>
      <c r="B36" s="65"/>
      <c r="C36" s="53"/>
      <c r="D36" s="53"/>
      <c r="E36" s="53"/>
      <c r="F36" s="66"/>
      <c r="G36" s="7">
        <v>267.81424388888888</v>
      </c>
      <c r="H36" s="67">
        <v>2.2966965999999998</v>
      </c>
      <c r="I36" s="65"/>
      <c r="J36" s="66"/>
      <c r="K36" s="68">
        <v>0.83224604651162792</v>
      </c>
    </row>
    <row r="37" spans="1:11" ht="15.75" thickBot="1" x14ac:dyDescent="0.3">
      <c r="A37" s="69">
        <v>41152</v>
      </c>
      <c r="B37" s="70"/>
      <c r="C37" s="71"/>
      <c r="D37" s="71"/>
      <c r="E37" s="71"/>
      <c r="F37" s="72"/>
      <c r="G37" s="47">
        <v>265.67026111111107</v>
      </c>
      <c r="H37" s="73">
        <v>2.2906260666666665</v>
      </c>
      <c r="I37" s="70"/>
      <c r="J37" s="72"/>
      <c r="K37" s="74">
        <v>0.73814790697674426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75" t="s">
        <v>21</v>
      </c>
      <c r="B39" s="23"/>
      <c r="C39" s="76"/>
      <c r="D39" s="76"/>
      <c r="E39" s="76"/>
      <c r="F39" s="76"/>
      <c r="G39" s="76">
        <f>+MAX(G7:G37)</f>
        <v>287.89413999999999</v>
      </c>
      <c r="H39" s="76">
        <f>+MAX(H7:H37)</f>
        <v>2.3359387333333332</v>
      </c>
      <c r="I39" s="76"/>
      <c r="J39" s="76"/>
      <c r="K39" s="76">
        <f>+MAX(K7:K37)</f>
        <v>0.92248744186046516</v>
      </c>
    </row>
    <row r="40" spans="1:11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2" t="s">
        <v>23</v>
      </c>
      <c r="B41" s="98"/>
      <c r="C41" s="99"/>
      <c r="D41" s="99"/>
      <c r="E41" s="99"/>
      <c r="F41" s="99"/>
      <c r="G41" s="99"/>
      <c r="H41" s="99"/>
      <c r="I41" s="99"/>
      <c r="J41" s="99"/>
      <c r="K41" s="100"/>
    </row>
    <row r="42" spans="1:11" x14ac:dyDescent="0.25">
      <c r="A42" s="20"/>
      <c r="B42" s="101"/>
      <c r="C42" s="102"/>
      <c r="D42" s="102"/>
      <c r="E42" s="102"/>
      <c r="F42" s="102"/>
      <c r="G42" s="102"/>
      <c r="H42" s="102"/>
      <c r="I42" s="102"/>
      <c r="J42" s="102"/>
      <c r="K42" s="103"/>
    </row>
    <row r="43" spans="1:11" x14ac:dyDescent="0.25">
      <c r="A43" s="20"/>
      <c r="B43" s="101"/>
      <c r="C43" s="102"/>
      <c r="D43" s="102"/>
      <c r="E43" s="102"/>
      <c r="F43" s="102"/>
      <c r="G43" s="102"/>
      <c r="H43" s="102"/>
      <c r="I43" s="102"/>
      <c r="J43" s="102"/>
      <c r="K43" s="103"/>
    </row>
    <row r="44" spans="1:11" x14ac:dyDescent="0.25">
      <c r="A44" s="20"/>
      <c r="B44" s="101"/>
      <c r="C44" s="102"/>
      <c r="D44" s="102"/>
      <c r="E44" s="102"/>
      <c r="F44" s="102"/>
      <c r="G44" s="102"/>
      <c r="H44" s="102"/>
      <c r="I44" s="102"/>
      <c r="J44" s="102"/>
      <c r="K44" s="103"/>
    </row>
    <row r="45" spans="1:11" x14ac:dyDescent="0.25">
      <c r="A45" s="20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zoomScale="60" zoomScaleNormal="100" workbookViewId="0">
      <selection activeCell="R16" sqref="R16"/>
    </sheetView>
  </sheetViews>
  <sheetFormatPr baseColWidth="10" defaultRowHeight="15" x14ac:dyDescent="0.25"/>
  <sheetData>
    <row r="1" spans="1:14" ht="32.25" customHeight="1" x14ac:dyDescent="0.25">
      <c r="A1" s="120" t="s">
        <v>29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4" x14ac:dyDescent="0.25">
      <c r="A2" s="96" t="s">
        <v>1</v>
      </c>
      <c r="B2" s="110"/>
      <c r="C2" s="97" t="s">
        <v>27</v>
      </c>
      <c r="D2" s="97"/>
      <c r="E2" s="97"/>
      <c r="F2" s="97"/>
      <c r="G2" s="97"/>
      <c r="H2" s="97"/>
      <c r="I2" s="97"/>
      <c r="J2" s="97"/>
      <c r="K2" s="97"/>
    </row>
    <row r="3" spans="1:14" x14ac:dyDescent="0.25">
      <c r="A3" s="96" t="s">
        <v>2</v>
      </c>
      <c r="B3" s="110"/>
      <c r="C3" s="97" t="s">
        <v>25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6" t="s">
        <v>3</v>
      </c>
      <c r="B4" s="96"/>
      <c r="C4" s="97" t="s">
        <v>4</v>
      </c>
      <c r="D4" s="97"/>
      <c r="E4" s="42"/>
      <c r="F4" s="42"/>
      <c r="G4" s="42"/>
      <c r="H4" s="42"/>
      <c r="I4" s="42"/>
      <c r="J4" s="42"/>
      <c r="K4" s="4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7" t="s">
        <v>5</v>
      </c>
      <c r="B6" s="78" t="s">
        <v>6</v>
      </c>
      <c r="C6" s="78" t="s">
        <v>7</v>
      </c>
      <c r="D6" s="78" t="s">
        <v>8</v>
      </c>
      <c r="E6" s="79" t="s">
        <v>9</v>
      </c>
      <c r="F6" s="78" t="s">
        <v>10</v>
      </c>
      <c r="G6" s="78" t="s">
        <v>11</v>
      </c>
      <c r="H6" s="78" t="s">
        <v>12</v>
      </c>
      <c r="I6" s="78" t="s">
        <v>13</v>
      </c>
      <c r="J6" s="78" t="s">
        <v>14</v>
      </c>
      <c r="K6" s="78" t="s">
        <v>15</v>
      </c>
    </row>
    <row r="7" spans="1:14" x14ac:dyDescent="0.25">
      <c r="A7" s="57">
        <v>41122</v>
      </c>
      <c r="B7" s="58"/>
      <c r="C7" s="59"/>
      <c r="D7" s="59"/>
      <c r="E7" s="59"/>
      <c r="F7" s="60"/>
      <c r="G7" s="61">
        <v>264.98318888888889</v>
      </c>
      <c r="H7" s="62">
        <v>2.2441818666666666</v>
      </c>
      <c r="I7" s="58"/>
      <c r="J7" s="60"/>
      <c r="K7" s="63">
        <v>0.12269999999999999</v>
      </c>
    </row>
    <row r="8" spans="1:14" x14ac:dyDescent="0.25">
      <c r="A8" s="64">
        <v>41123</v>
      </c>
      <c r="B8" s="65"/>
      <c r="C8" s="53"/>
      <c r="D8" s="53"/>
      <c r="E8" s="53"/>
      <c r="F8" s="66"/>
      <c r="G8" s="7">
        <v>267.18561055555551</v>
      </c>
      <c r="H8" s="67">
        <v>2.2635792666666665</v>
      </c>
      <c r="I8" s="65"/>
      <c r="J8" s="66"/>
      <c r="K8" s="68">
        <v>0.12359999999999999</v>
      </c>
    </row>
    <row r="9" spans="1:14" x14ac:dyDescent="0.25">
      <c r="A9" s="64">
        <v>41124</v>
      </c>
      <c r="B9" s="65"/>
      <c r="C9" s="53"/>
      <c r="D9" s="53"/>
      <c r="E9" s="53"/>
      <c r="F9" s="66"/>
      <c r="G9" s="7">
        <v>266.68613333333332</v>
      </c>
      <c r="H9" s="67">
        <v>2.2558997999999999</v>
      </c>
      <c r="I9" s="65"/>
      <c r="J9" s="66"/>
      <c r="K9" s="68">
        <v>0.12359999999999999</v>
      </c>
    </row>
    <row r="10" spans="1:14" x14ac:dyDescent="0.25">
      <c r="A10" s="64">
        <v>41125</v>
      </c>
      <c r="B10" s="65"/>
      <c r="C10" s="53"/>
      <c r="D10" s="53"/>
      <c r="E10" s="53"/>
      <c r="F10" s="66"/>
      <c r="G10" s="7">
        <v>266.26398277777776</v>
      </c>
      <c r="H10" s="67">
        <v>2.2615904666666666</v>
      </c>
      <c r="I10" s="65"/>
      <c r="J10" s="66"/>
      <c r="K10" s="68">
        <v>0.12539999999999998</v>
      </c>
    </row>
    <row r="11" spans="1:14" x14ac:dyDescent="0.25">
      <c r="A11" s="64">
        <v>41126</v>
      </c>
      <c r="B11" s="65"/>
      <c r="C11" s="53"/>
      <c r="D11" s="53"/>
      <c r="E11" s="53"/>
      <c r="F11" s="66"/>
      <c r="G11" s="7">
        <v>225.94647833333332</v>
      </c>
      <c r="H11" s="67">
        <v>2.2613447999999998</v>
      </c>
      <c r="I11" s="65"/>
      <c r="J11" s="66"/>
      <c r="K11" s="68">
        <v>0.1263</v>
      </c>
    </row>
    <row r="12" spans="1:14" x14ac:dyDescent="0.25">
      <c r="A12" s="64">
        <v>41127</v>
      </c>
      <c r="B12" s="65"/>
      <c r="C12" s="53"/>
      <c r="D12" s="53"/>
      <c r="E12" s="53"/>
      <c r="F12" s="66"/>
      <c r="G12" s="7">
        <v>264.75852222222221</v>
      </c>
      <c r="H12" s="67">
        <v>2.2554113999999998</v>
      </c>
      <c r="I12" s="65"/>
      <c r="J12" s="66"/>
      <c r="K12" s="68">
        <v>9.6890232558139541E-2</v>
      </c>
    </row>
    <row r="13" spans="1:14" x14ac:dyDescent="0.25">
      <c r="A13" s="64">
        <v>41128</v>
      </c>
      <c r="B13" s="65"/>
      <c r="C13" s="53"/>
      <c r="D13" s="53"/>
      <c r="E13" s="53"/>
      <c r="F13" s="66"/>
      <c r="G13" s="7">
        <v>265.19089499999995</v>
      </c>
      <c r="H13" s="67">
        <v>2.2540936000000005</v>
      </c>
      <c r="I13" s="65"/>
      <c r="J13" s="66"/>
      <c r="K13" s="68">
        <v>0.19391999999999998</v>
      </c>
    </row>
    <row r="14" spans="1:14" x14ac:dyDescent="0.25">
      <c r="A14" s="64">
        <v>41129</v>
      </c>
      <c r="B14" s="65"/>
      <c r="C14" s="53"/>
      <c r="D14" s="53"/>
      <c r="E14" s="53"/>
      <c r="F14" s="66"/>
      <c r="G14" s="7">
        <v>260.82050161111107</v>
      </c>
      <c r="H14" s="67">
        <v>2.255350533333333</v>
      </c>
      <c r="I14" s="65"/>
      <c r="J14" s="66"/>
      <c r="K14" s="68">
        <v>0.20163906976744189</v>
      </c>
    </row>
    <row r="15" spans="1:14" x14ac:dyDescent="0.25">
      <c r="A15" s="64">
        <v>41130</v>
      </c>
      <c r="B15" s="65"/>
      <c r="C15" s="53"/>
      <c r="D15" s="53"/>
      <c r="E15" s="53"/>
      <c r="F15" s="66"/>
      <c r="G15" s="7">
        <v>265.35752166666663</v>
      </c>
      <c r="H15" s="67">
        <v>2.2703413333333331</v>
      </c>
      <c r="I15" s="65"/>
      <c r="J15" s="66"/>
      <c r="K15" s="68">
        <v>0.20222232558139536</v>
      </c>
    </row>
    <row r="16" spans="1:14" x14ac:dyDescent="0.25">
      <c r="A16" s="64">
        <v>41131</v>
      </c>
      <c r="B16" s="65"/>
      <c r="C16" s="53"/>
      <c r="D16" s="53"/>
      <c r="E16" s="53"/>
      <c r="F16" s="66"/>
      <c r="G16" s="7">
        <v>263.25198888888889</v>
      </c>
      <c r="H16" s="67">
        <v>2.2558081333333333</v>
      </c>
      <c r="I16" s="65"/>
      <c r="J16" s="66"/>
      <c r="K16" s="68">
        <v>0.12167162790697675</v>
      </c>
    </row>
    <row r="17" spans="1:11" x14ac:dyDescent="0.25">
      <c r="A17" s="64">
        <v>41132</v>
      </c>
      <c r="B17" s="65"/>
      <c r="C17" s="53"/>
      <c r="D17" s="53"/>
      <c r="E17" s="53"/>
      <c r="F17" s="66"/>
      <c r="G17" s="7">
        <v>265.53000555555553</v>
      </c>
      <c r="H17" s="67">
        <v>2.2661488666666667</v>
      </c>
      <c r="I17" s="65"/>
      <c r="J17" s="66"/>
      <c r="K17" s="68">
        <v>5.8099534883720931E-2</v>
      </c>
    </row>
    <row r="18" spans="1:11" x14ac:dyDescent="0.25">
      <c r="A18" s="64">
        <v>41133</v>
      </c>
      <c r="B18" s="65"/>
      <c r="C18" s="53"/>
      <c r="D18" s="53"/>
      <c r="E18" s="53"/>
      <c r="F18" s="66"/>
      <c r="G18" s="7">
        <v>264.80246666666665</v>
      </c>
      <c r="H18" s="67">
        <v>2.2652930666666666</v>
      </c>
      <c r="I18" s="65"/>
      <c r="J18" s="66"/>
      <c r="K18" s="68">
        <v>0.10160930232558139</v>
      </c>
    </row>
    <row r="19" spans="1:11" x14ac:dyDescent="0.25">
      <c r="A19" s="64">
        <v>41134</v>
      </c>
      <c r="B19" s="65"/>
      <c r="C19" s="53"/>
      <c r="D19" s="53"/>
      <c r="E19" s="53"/>
      <c r="F19" s="66"/>
      <c r="G19" s="7">
        <v>220.60730499999997</v>
      </c>
      <c r="H19" s="67">
        <v>2.2541544666666669</v>
      </c>
      <c r="I19" s="65"/>
      <c r="J19" s="66"/>
      <c r="K19" s="68">
        <v>5.4305581395348843E-2</v>
      </c>
    </row>
    <row r="20" spans="1:11" x14ac:dyDescent="0.25">
      <c r="A20" s="64">
        <v>41135</v>
      </c>
      <c r="B20" s="65"/>
      <c r="C20" s="53"/>
      <c r="D20" s="53"/>
      <c r="E20" s="53"/>
      <c r="F20" s="66"/>
      <c r="G20" s="7">
        <v>220.64168388888885</v>
      </c>
      <c r="H20" s="67">
        <v>2.2635184000000002</v>
      </c>
      <c r="I20" s="65"/>
      <c r="J20" s="66"/>
      <c r="K20" s="68">
        <v>9.2972093023255806E-2</v>
      </c>
    </row>
    <row r="21" spans="1:11" x14ac:dyDescent="0.25">
      <c r="A21" s="64">
        <v>41136</v>
      </c>
      <c r="B21" s="65"/>
      <c r="C21" s="53"/>
      <c r="D21" s="53"/>
      <c r="E21" s="53"/>
      <c r="F21" s="66"/>
      <c r="G21" s="7">
        <v>269.05148944444443</v>
      </c>
      <c r="H21" s="67">
        <v>2.2532686000000002</v>
      </c>
      <c r="I21" s="65"/>
      <c r="J21" s="66"/>
      <c r="K21" s="68">
        <v>0.10265581395348837</v>
      </c>
    </row>
    <row r="22" spans="1:11" x14ac:dyDescent="0.25">
      <c r="A22" s="64">
        <v>41137</v>
      </c>
      <c r="B22" s="65"/>
      <c r="C22" s="53"/>
      <c r="D22" s="53"/>
      <c r="E22" s="53"/>
      <c r="F22" s="66"/>
      <c r="G22" s="7">
        <v>201.60113944444441</v>
      </c>
      <c r="H22" s="67">
        <v>2.2658738666666665</v>
      </c>
      <c r="I22" s="65"/>
      <c r="J22" s="66"/>
      <c r="K22" s="68">
        <v>5.3709767441860463E-2</v>
      </c>
    </row>
    <row r="23" spans="1:11" x14ac:dyDescent="0.25">
      <c r="A23" s="64">
        <v>41138</v>
      </c>
      <c r="B23" s="65"/>
      <c r="C23" s="53"/>
      <c r="D23" s="53"/>
      <c r="E23" s="53"/>
      <c r="F23" s="66"/>
      <c r="G23" s="7">
        <v>270.40909444444441</v>
      </c>
      <c r="H23" s="67">
        <v>2.2566954666666668</v>
      </c>
      <c r="I23" s="65"/>
      <c r="J23" s="66"/>
      <c r="K23" s="68">
        <v>0.11439627906976745</v>
      </c>
    </row>
    <row r="24" spans="1:11" x14ac:dyDescent="0.25">
      <c r="A24" s="64">
        <v>41139</v>
      </c>
      <c r="B24" s="65"/>
      <c r="C24" s="53"/>
      <c r="D24" s="53"/>
      <c r="E24" s="53"/>
      <c r="F24" s="66"/>
      <c r="G24" s="7">
        <v>271.05929999999995</v>
      </c>
      <c r="H24" s="67">
        <v>2.2633959333333333</v>
      </c>
      <c r="I24" s="65"/>
      <c r="J24" s="66"/>
      <c r="K24" s="68">
        <v>0.14721767441860467</v>
      </c>
    </row>
    <row r="25" spans="1:11" x14ac:dyDescent="0.25">
      <c r="A25" s="64">
        <v>41140</v>
      </c>
      <c r="B25" s="65"/>
      <c r="C25" s="53"/>
      <c r="D25" s="53"/>
      <c r="E25" s="53"/>
      <c r="F25" s="66"/>
      <c r="G25" s="7">
        <v>267.60507777777775</v>
      </c>
      <c r="H25" s="67">
        <v>2.2635792666666665</v>
      </c>
      <c r="I25" s="65"/>
      <c r="J25" s="66"/>
      <c r="K25" s="68">
        <v>0.12812232558139536</v>
      </c>
    </row>
    <row r="26" spans="1:11" x14ac:dyDescent="0.25">
      <c r="A26" s="64">
        <v>41141</v>
      </c>
      <c r="B26" s="65"/>
      <c r="C26" s="53"/>
      <c r="D26" s="53"/>
      <c r="E26" s="53"/>
      <c r="F26" s="66"/>
      <c r="G26" s="7">
        <v>270.07229999999998</v>
      </c>
      <c r="H26" s="67">
        <v>2.2576136</v>
      </c>
      <c r="I26" s="65"/>
      <c r="J26" s="66"/>
      <c r="K26" s="68">
        <v>0.10846883720930232</v>
      </c>
    </row>
    <row r="27" spans="1:11" x14ac:dyDescent="0.25">
      <c r="A27" s="64">
        <v>41142</v>
      </c>
      <c r="B27" s="65"/>
      <c r="C27" s="53"/>
      <c r="D27" s="53"/>
      <c r="E27" s="53"/>
      <c r="F27" s="66"/>
      <c r="G27" s="7">
        <v>198.85416666666663</v>
      </c>
      <c r="H27" s="67">
        <v>2.2599390000000001</v>
      </c>
      <c r="I27" s="65"/>
      <c r="J27" s="66"/>
      <c r="K27" s="68">
        <v>0.16963116279069768</v>
      </c>
    </row>
    <row r="28" spans="1:11" x14ac:dyDescent="0.25">
      <c r="A28" s="64">
        <v>41143</v>
      </c>
      <c r="B28" s="65"/>
      <c r="C28" s="53"/>
      <c r="D28" s="53"/>
      <c r="E28" s="53"/>
      <c r="F28" s="66"/>
      <c r="G28" s="7">
        <v>259.64145494444443</v>
      </c>
      <c r="H28" s="67">
        <v>2.2604281333333334</v>
      </c>
      <c r="I28" s="65"/>
      <c r="J28" s="66"/>
      <c r="K28" s="68">
        <v>0.15489627906976744</v>
      </c>
    </row>
    <row r="29" spans="1:11" x14ac:dyDescent="0.25">
      <c r="A29" s="64">
        <v>41144</v>
      </c>
      <c r="B29" s="65"/>
      <c r="C29" s="53"/>
      <c r="D29" s="53"/>
      <c r="E29" s="53"/>
      <c r="F29" s="66"/>
      <c r="G29" s="7">
        <v>265.75183888888887</v>
      </c>
      <c r="H29" s="67">
        <v>2.2574302666666668</v>
      </c>
      <c r="I29" s="65"/>
      <c r="J29" s="66"/>
      <c r="K29" s="68">
        <v>9.0752093023255806E-2</v>
      </c>
    </row>
    <row r="30" spans="1:11" x14ac:dyDescent="0.25">
      <c r="A30" s="64">
        <v>41145</v>
      </c>
      <c r="B30" s="65"/>
      <c r="C30" s="53"/>
      <c r="D30" s="53"/>
      <c r="E30" s="53"/>
      <c r="F30" s="66"/>
      <c r="G30" s="7">
        <v>264.85431666666665</v>
      </c>
      <c r="H30" s="67">
        <v>2.2495337333333336</v>
      </c>
      <c r="I30" s="65"/>
      <c r="J30" s="66"/>
      <c r="K30" s="68">
        <v>7.6423255813953497E-2</v>
      </c>
    </row>
    <row r="31" spans="1:11" x14ac:dyDescent="0.25">
      <c r="A31" s="64">
        <v>41146</v>
      </c>
      <c r="B31" s="65"/>
      <c r="C31" s="53"/>
      <c r="D31" s="53"/>
      <c r="E31" s="53"/>
      <c r="F31" s="66"/>
      <c r="G31" s="7">
        <v>256.51749277777776</v>
      </c>
      <c r="H31" s="67">
        <v>2.0509375333333333</v>
      </c>
      <c r="I31" s="65"/>
      <c r="J31" s="66"/>
      <c r="K31" s="68">
        <v>7.2826046511627912E-2</v>
      </c>
    </row>
    <row r="32" spans="1:11" x14ac:dyDescent="0.25">
      <c r="A32" s="64">
        <v>41147</v>
      </c>
      <c r="B32" s="65"/>
      <c r="C32" s="53"/>
      <c r="D32" s="53"/>
      <c r="E32" s="53"/>
      <c r="F32" s="66"/>
      <c r="G32" s="7">
        <v>256.98398438888887</v>
      </c>
      <c r="H32" s="67">
        <v>2.1431520000000002</v>
      </c>
      <c r="I32" s="65"/>
      <c r="J32" s="66"/>
      <c r="K32" s="68">
        <v>5.280139534883721E-2</v>
      </c>
    </row>
    <row r="33" spans="1:11" x14ac:dyDescent="0.25">
      <c r="A33" s="64">
        <v>41148</v>
      </c>
      <c r="B33" s="65"/>
      <c r="C33" s="53"/>
      <c r="D33" s="53"/>
      <c r="E33" s="53"/>
      <c r="F33" s="66"/>
      <c r="G33" s="7">
        <v>257.26364727777775</v>
      </c>
      <c r="H33" s="67">
        <v>2.2023847999999999</v>
      </c>
      <c r="I33" s="65"/>
      <c r="J33" s="66"/>
      <c r="K33" s="68">
        <v>2.7467441860465118E-2</v>
      </c>
    </row>
    <row r="34" spans="1:11" x14ac:dyDescent="0.25">
      <c r="A34" s="64">
        <v>41149</v>
      </c>
      <c r="B34" s="65"/>
      <c r="C34" s="53"/>
      <c r="D34" s="53"/>
      <c r="E34" s="53"/>
      <c r="F34" s="66"/>
      <c r="G34" s="7">
        <v>256.89594105555551</v>
      </c>
      <c r="H34" s="67">
        <v>2.2168901333333335</v>
      </c>
      <c r="I34" s="65"/>
      <c r="J34" s="66"/>
      <c r="K34" s="68">
        <v>3.9039069767441863E-2</v>
      </c>
    </row>
    <row r="35" spans="1:11" x14ac:dyDescent="0.25">
      <c r="A35" s="64">
        <v>41150</v>
      </c>
      <c r="B35" s="65"/>
      <c r="C35" s="53"/>
      <c r="D35" s="53"/>
      <c r="E35" s="53"/>
      <c r="F35" s="66"/>
      <c r="G35" s="7">
        <v>260.9679944444444</v>
      </c>
      <c r="H35" s="67">
        <v>2.2303827333333333</v>
      </c>
      <c r="I35" s="65"/>
      <c r="J35" s="66"/>
      <c r="K35" s="68">
        <v>0.21875162790697672</v>
      </c>
    </row>
    <row r="36" spans="1:11" x14ac:dyDescent="0.25">
      <c r="A36" s="64">
        <v>41151</v>
      </c>
      <c r="B36" s="65"/>
      <c r="C36" s="53"/>
      <c r="D36" s="53"/>
      <c r="E36" s="53"/>
      <c r="F36" s="66"/>
      <c r="G36" s="7">
        <v>258.55469327777774</v>
      </c>
      <c r="H36" s="67">
        <v>2.2301077333333335</v>
      </c>
      <c r="I36" s="65"/>
      <c r="J36" s="66"/>
      <c r="K36" s="68">
        <v>0.17079767441860466</v>
      </c>
    </row>
    <row r="37" spans="1:11" ht="15.75" thickBot="1" x14ac:dyDescent="0.3">
      <c r="A37" s="69">
        <v>41152</v>
      </c>
      <c r="B37" s="70"/>
      <c r="C37" s="71"/>
      <c r="D37" s="71"/>
      <c r="E37" s="71"/>
      <c r="F37" s="72"/>
      <c r="G37" s="47">
        <v>255.14629210555555</v>
      </c>
      <c r="H37" s="73">
        <v>2.2148932666666665</v>
      </c>
      <c r="I37" s="70"/>
      <c r="J37" s="72"/>
      <c r="K37" s="74">
        <v>0.15690697674418605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75" t="s">
        <v>19</v>
      </c>
      <c r="B39" s="23"/>
      <c r="C39" s="76"/>
      <c r="D39" s="76"/>
      <c r="E39" s="76"/>
      <c r="F39" s="76"/>
      <c r="G39" s="76">
        <f>+MIN(G7:G37)</f>
        <v>198.85416666666663</v>
      </c>
      <c r="H39" s="76">
        <f>+MIN(H7:H37)</f>
        <v>2.0509375333333333</v>
      </c>
      <c r="I39" s="76"/>
      <c r="J39" s="76"/>
      <c r="K39" s="76">
        <f>+MIN(K7:K37)</f>
        <v>2.7467441860465118E-2</v>
      </c>
    </row>
    <row r="40" spans="1:11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2" t="s">
        <v>23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5">
      <c r="A42" s="20"/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x14ac:dyDescent="0.25">
      <c r="A43" s="20"/>
      <c r="B43" s="114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x14ac:dyDescent="0.25">
      <c r="A44" s="20"/>
      <c r="B44" s="114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x14ac:dyDescent="0.25">
      <c r="A45" s="20"/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4" ht="7.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</row>
    <row r="3" spans="1:14" x14ac:dyDescent="0.25">
      <c r="A3" s="95" t="s">
        <v>1</v>
      </c>
      <c r="B3" s="95"/>
      <c r="C3" s="97" t="s">
        <v>27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6" t="s">
        <v>2</v>
      </c>
      <c r="B4" s="95"/>
      <c r="C4" s="97" t="s">
        <v>26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x14ac:dyDescent="0.25">
      <c r="A5" s="96" t="s">
        <v>3</v>
      </c>
      <c r="B5" s="96"/>
      <c r="C5" s="97" t="s">
        <v>4</v>
      </c>
      <c r="D5" s="97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44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7" t="s">
        <v>15</v>
      </c>
      <c r="L7" s="4"/>
      <c r="M7" s="50" t="s">
        <v>16</v>
      </c>
      <c r="N7" s="51" t="s">
        <v>17</v>
      </c>
    </row>
    <row r="8" spans="1:14" x14ac:dyDescent="0.25">
      <c r="A8" s="45">
        <f>+'Caracol Reynosa Arguelles'!A8</f>
        <v>41122</v>
      </c>
      <c r="B8" s="5">
        <v>94.211600000000004</v>
      </c>
      <c r="C8" s="6">
        <v>1.0319</v>
      </c>
      <c r="D8" s="6">
        <v>0.25480000000000003</v>
      </c>
      <c r="E8" s="6">
        <v>1.2867</v>
      </c>
      <c r="F8" s="6">
        <v>4.3676000000000004</v>
      </c>
      <c r="G8" s="6">
        <v>268.55749284015593</v>
      </c>
      <c r="H8" s="6">
        <v>0</v>
      </c>
      <c r="I8" s="6">
        <v>38.6325</v>
      </c>
      <c r="J8" s="6">
        <v>50.346299999999999</v>
      </c>
      <c r="K8" s="28">
        <v>3.1095883720930235</v>
      </c>
      <c r="L8" s="26"/>
      <c r="M8" s="53"/>
      <c r="N8" s="53"/>
    </row>
    <row r="9" spans="1:14" x14ac:dyDescent="0.25">
      <c r="A9" s="45">
        <f>+'Caracol Reynosa Arguelles'!A9</f>
        <v>41123</v>
      </c>
      <c r="B9" s="7">
        <v>94.328000000000003</v>
      </c>
      <c r="C9" s="8">
        <v>1.0317000000000001</v>
      </c>
      <c r="D9" s="9">
        <v>0.254</v>
      </c>
      <c r="E9" s="8">
        <v>1.2857000000000001</v>
      </c>
      <c r="F9" s="8">
        <v>4.2122999999999999</v>
      </c>
      <c r="G9" s="8">
        <v>269.27673098830405</v>
      </c>
      <c r="H9" s="8">
        <v>0</v>
      </c>
      <c r="I9" s="8">
        <v>38.616100000000003</v>
      </c>
      <c r="J9" s="9">
        <v>50.3371</v>
      </c>
      <c r="K9" s="28">
        <v>3.1082542441860466</v>
      </c>
      <c r="L9" s="26"/>
      <c r="M9" s="52"/>
      <c r="N9" s="52"/>
    </row>
    <row r="10" spans="1:14" x14ac:dyDescent="0.25">
      <c r="A10" s="45">
        <f>+'Caracol Reynosa Arguelles'!A10</f>
        <v>41124</v>
      </c>
      <c r="B10" s="7">
        <v>94.246399999999994</v>
      </c>
      <c r="C10" s="8">
        <v>1.0387</v>
      </c>
      <c r="D10" s="9">
        <v>0.2457</v>
      </c>
      <c r="E10" s="8">
        <v>1.2843</v>
      </c>
      <c r="F10" s="8">
        <v>4.3225999999999996</v>
      </c>
      <c r="G10" s="8">
        <v>269.4758262241715</v>
      </c>
      <c r="H10" s="8">
        <v>0</v>
      </c>
      <c r="I10" s="8">
        <v>38.628399999999999</v>
      </c>
      <c r="J10" s="9">
        <v>50.343299999999999</v>
      </c>
      <c r="K10" s="28">
        <v>3.108311976744186</v>
      </c>
      <c r="L10" s="26"/>
      <c r="M10" s="52"/>
      <c r="N10" s="52"/>
    </row>
    <row r="11" spans="1:14" x14ac:dyDescent="0.25">
      <c r="A11" s="45">
        <f>+'Caracol Reynosa Arguelles'!A11</f>
        <v>41125</v>
      </c>
      <c r="B11" s="7">
        <v>94.241200000000006</v>
      </c>
      <c r="C11" s="8">
        <v>1.0466</v>
      </c>
      <c r="D11" s="9">
        <v>0.2427</v>
      </c>
      <c r="E11" s="8">
        <v>1.2892000000000001</v>
      </c>
      <c r="F11" s="8">
        <v>4.3221999999999996</v>
      </c>
      <c r="G11" s="8">
        <v>269.87714416374268</v>
      </c>
      <c r="H11" s="8">
        <v>0</v>
      </c>
      <c r="I11" s="8">
        <v>38.625599999999999</v>
      </c>
      <c r="J11" s="9">
        <v>50.337699999999998</v>
      </c>
      <c r="K11" s="28">
        <v>3.1095015116279066</v>
      </c>
      <c r="L11" s="26"/>
      <c r="M11" s="52"/>
      <c r="N11" s="52"/>
    </row>
    <row r="12" spans="1:14" x14ac:dyDescent="0.25">
      <c r="A12" s="45">
        <f>+'Caracol Reynosa Arguelles'!A12</f>
        <v>41126</v>
      </c>
      <c r="B12" s="7">
        <v>94.103700000000003</v>
      </c>
      <c r="C12" s="8">
        <v>1.0671999999999999</v>
      </c>
      <c r="D12" s="9">
        <v>0.24460000000000001</v>
      </c>
      <c r="E12" s="8">
        <v>1.3117000000000001</v>
      </c>
      <c r="F12" s="8">
        <v>4.4359999999999999</v>
      </c>
      <c r="G12" s="8">
        <v>270.25809414366472</v>
      </c>
      <c r="H12" s="8">
        <v>0</v>
      </c>
      <c r="I12" s="8">
        <v>38.654699999999998</v>
      </c>
      <c r="J12" s="9">
        <v>50.339199999999998</v>
      </c>
      <c r="K12" s="28">
        <v>3.1082804069767445</v>
      </c>
      <c r="L12" s="26"/>
      <c r="M12" s="52"/>
      <c r="N12" s="52"/>
    </row>
    <row r="13" spans="1:14" x14ac:dyDescent="0.25">
      <c r="A13" s="45">
        <f>+'Caracol Reynosa Arguelles'!A13</f>
        <v>41127</v>
      </c>
      <c r="B13" s="7">
        <v>94.234300000000005</v>
      </c>
      <c r="C13" s="8">
        <v>1.0707</v>
      </c>
      <c r="D13" s="9">
        <v>0.24379999999999999</v>
      </c>
      <c r="E13" s="8">
        <v>1.3146</v>
      </c>
      <c r="F13" s="8">
        <v>4.3482000000000003</v>
      </c>
      <c r="G13" s="8">
        <v>271.07656603508769</v>
      </c>
      <c r="H13" s="8">
        <v>0</v>
      </c>
      <c r="I13" s="8">
        <v>38.596899999999998</v>
      </c>
      <c r="J13" s="9">
        <v>50.304200000000002</v>
      </c>
      <c r="K13" s="28">
        <v>3.1080169767441861</v>
      </c>
      <c r="L13" s="26"/>
      <c r="M13" s="52"/>
      <c r="N13" s="52"/>
    </row>
    <row r="14" spans="1:14" x14ac:dyDescent="0.25">
      <c r="A14" s="45">
        <f>+'Caracol Reynosa Arguelles'!A14</f>
        <v>41128</v>
      </c>
      <c r="B14" s="7">
        <v>94.1815</v>
      </c>
      <c r="C14" s="8">
        <v>1.0603</v>
      </c>
      <c r="D14" s="8">
        <v>0.248</v>
      </c>
      <c r="E14" s="8">
        <v>1.3083</v>
      </c>
      <c r="F14" s="8">
        <v>4.3848000000000003</v>
      </c>
      <c r="G14" s="8">
        <v>270.88479919883036</v>
      </c>
      <c r="H14" s="8">
        <v>0</v>
      </c>
      <c r="I14" s="8">
        <v>38.621400000000001</v>
      </c>
      <c r="J14" s="9">
        <v>50.323500000000003</v>
      </c>
      <c r="K14" s="28">
        <v>3.1085617441860469</v>
      </c>
      <c r="L14" s="26"/>
      <c r="M14" s="52"/>
      <c r="N14" s="52"/>
    </row>
    <row r="15" spans="1:14" x14ac:dyDescent="0.25">
      <c r="A15" s="45">
        <f>+'Caracol Reynosa Arguelles'!A15</f>
        <v>41129</v>
      </c>
      <c r="B15" s="7">
        <v>94.336699999999993</v>
      </c>
      <c r="C15" s="8">
        <v>1.0275000000000001</v>
      </c>
      <c r="D15" s="8">
        <v>0.24360000000000001</v>
      </c>
      <c r="E15" s="8">
        <v>1.2709999999999999</v>
      </c>
      <c r="F15" s="8">
        <v>4.2920999999999996</v>
      </c>
      <c r="G15" s="8">
        <v>272.37239066666666</v>
      </c>
      <c r="H15" s="8">
        <v>0</v>
      </c>
      <c r="I15" s="8">
        <v>38.588900000000002</v>
      </c>
      <c r="J15" s="9">
        <v>50.329700000000003</v>
      </c>
      <c r="K15" s="28">
        <v>3.1086194186046505</v>
      </c>
      <c r="L15" s="26"/>
      <c r="M15" s="52"/>
      <c r="N15" s="52"/>
    </row>
    <row r="16" spans="1:14" x14ac:dyDescent="0.25">
      <c r="A16" s="45">
        <f>+'Caracol Reynosa Arguelles'!A16</f>
        <v>41130</v>
      </c>
      <c r="B16" s="7">
        <v>94.357399999999998</v>
      </c>
      <c r="C16" s="8">
        <v>1.0215000000000001</v>
      </c>
      <c r="D16" s="8">
        <v>0.24490000000000001</v>
      </c>
      <c r="E16" s="8">
        <v>1.2664</v>
      </c>
      <c r="F16" s="8">
        <v>4.2441000000000004</v>
      </c>
      <c r="G16" s="8">
        <v>274.34464983235864</v>
      </c>
      <c r="H16" s="8">
        <v>0</v>
      </c>
      <c r="I16" s="8">
        <v>38.601799999999997</v>
      </c>
      <c r="J16" s="9">
        <v>50.340299999999999</v>
      </c>
      <c r="K16" s="28">
        <v>3.108373081395349</v>
      </c>
      <c r="L16" s="26"/>
      <c r="M16" s="52"/>
      <c r="N16" s="52"/>
    </row>
    <row r="17" spans="1:14" x14ac:dyDescent="0.25">
      <c r="A17" s="45">
        <f>+'Caracol Reynosa Arguelles'!A17</f>
        <v>41131</v>
      </c>
      <c r="B17" s="7">
        <v>94.290400000000005</v>
      </c>
      <c r="C17" s="8">
        <v>1.0085999999999999</v>
      </c>
      <c r="D17" s="8">
        <v>0.2419</v>
      </c>
      <c r="E17" s="8">
        <v>1.2504999999999999</v>
      </c>
      <c r="F17" s="8">
        <v>4.3022</v>
      </c>
      <c r="G17" s="8">
        <v>272.42013691812861</v>
      </c>
      <c r="H17" s="8">
        <v>0</v>
      </c>
      <c r="I17" s="8">
        <v>38.640500000000003</v>
      </c>
      <c r="J17" s="9">
        <v>50.372599999999998</v>
      </c>
      <c r="K17" s="28">
        <v>3.1094598255813946</v>
      </c>
      <c r="L17" s="26"/>
      <c r="M17" s="52"/>
      <c r="N17" s="52"/>
    </row>
    <row r="18" spans="1:14" x14ac:dyDescent="0.25">
      <c r="A18" s="45">
        <f>+'Caracol Reynosa Arguelles'!A18</f>
        <v>41132</v>
      </c>
      <c r="B18" s="7">
        <v>94.231099999999998</v>
      </c>
      <c r="C18" s="8">
        <v>1.012</v>
      </c>
      <c r="D18" s="8">
        <v>0.24149999999999999</v>
      </c>
      <c r="E18" s="8">
        <v>1.2536</v>
      </c>
      <c r="F18" s="8">
        <v>4.3581000000000003</v>
      </c>
      <c r="G18" s="8">
        <v>270.56432474074074</v>
      </c>
      <c r="H18" s="8">
        <v>0</v>
      </c>
      <c r="I18" s="8">
        <v>38.6556</v>
      </c>
      <c r="J18" s="9">
        <v>50.379100000000001</v>
      </c>
      <c r="K18" s="28">
        <v>3.109561395348837</v>
      </c>
      <c r="L18" s="26"/>
      <c r="M18" s="52"/>
      <c r="N18" s="52"/>
    </row>
    <row r="19" spans="1:14" x14ac:dyDescent="0.25">
      <c r="A19" s="45">
        <f>+'Caracol Reynosa Arguelles'!A19</f>
        <v>41133</v>
      </c>
      <c r="B19" s="7">
        <v>94.093500000000006</v>
      </c>
      <c r="C19" s="8">
        <v>1.0286999999999999</v>
      </c>
      <c r="D19" s="8">
        <v>0.2485</v>
      </c>
      <c r="E19" s="8">
        <v>1.2770999999999999</v>
      </c>
      <c r="F19" s="8">
        <v>4.4336000000000002</v>
      </c>
      <c r="G19" s="8">
        <v>271.38108619298242</v>
      </c>
      <c r="H19" s="8">
        <v>0</v>
      </c>
      <c r="I19" s="8">
        <v>38.692700000000002</v>
      </c>
      <c r="J19" s="9">
        <v>50.385599999999997</v>
      </c>
      <c r="K19" s="28">
        <v>3.1094207558139537</v>
      </c>
      <c r="L19" s="26"/>
      <c r="M19" s="52"/>
      <c r="N19" s="52"/>
    </row>
    <row r="20" spans="1:14" x14ac:dyDescent="0.25">
      <c r="A20" s="45">
        <f>+'Caracol Reynosa Arguelles'!A20</f>
        <v>41134</v>
      </c>
      <c r="B20" s="7">
        <v>94.312399999999997</v>
      </c>
      <c r="C20" s="8">
        <v>1.0112000000000001</v>
      </c>
      <c r="D20" s="8">
        <v>0.24709999999999999</v>
      </c>
      <c r="E20" s="8">
        <v>1.2583</v>
      </c>
      <c r="F20" s="8">
        <v>4.2594000000000003</v>
      </c>
      <c r="G20" s="8">
        <v>273.2927431559454</v>
      </c>
      <c r="H20" s="8">
        <v>0</v>
      </c>
      <c r="I20" s="8">
        <v>38.634099999999997</v>
      </c>
      <c r="J20" s="9">
        <v>50.364800000000002</v>
      </c>
      <c r="K20" s="28">
        <v>3.108801046511628</v>
      </c>
      <c r="L20" s="26"/>
      <c r="M20" s="52"/>
      <c r="N20" s="52"/>
    </row>
    <row r="21" spans="1:14" x14ac:dyDescent="0.25">
      <c r="A21" s="45">
        <f>+'Caracol Reynosa Arguelles'!A21</f>
        <v>41135</v>
      </c>
      <c r="B21" s="7">
        <v>94.248599999999996</v>
      </c>
      <c r="C21" s="8">
        <v>1.0734999999999999</v>
      </c>
      <c r="D21" s="8">
        <v>0.24460000000000001</v>
      </c>
      <c r="E21" s="8">
        <v>1.3181</v>
      </c>
      <c r="F21" s="8">
        <v>4.3022</v>
      </c>
      <c r="G21" s="8">
        <v>264.0711271773489</v>
      </c>
      <c r="H21" s="8">
        <v>0</v>
      </c>
      <c r="I21" s="8">
        <v>38.603200000000001</v>
      </c>
      <c r="J21" s="9">
        <v>50.305399999999999</v>
      </c>
      <c r="K21" s="28">
        <v>3.1088313953488367</v>
      </c>
      <c r="L21" s="26"/>
      <c r="M21" s="52"/>
      <c r="N21" s="52"/>
    </row>
    <row r="22" spans="1:14" x14ac:dyDescent="0.25">
      <c r="A22" s="45">
        <f>+'Caracol Reynosa Arguelles'!A22</f>
        <v>41136</v>
      </c>
      <c r="B22" s="7">
        <v>94.379199999999997</v>
      </c>
      <c r="C22" s="8">
        <v>1.0625</v>
      </c>
      <c r="D22" s="8">
        <v>0.24959999999999999</v>
      </c>
      <c r="E22" s="8">
        <v>1.3121</v>
      </c>
      <c r="F22" s="8">
        <v>4.1886999999999999</v>
      </c>
      <c r="G22" s="8">
        <v>272.73490191228069</v>
      </c>
      <c r="H22" s="8">
        <v>0</v>
      </c>
      <c r="I22" s="8">
        <v>38.5608</v>
      </c>
      <c r="J22" s="9">
        <v>50.286499999999997</v>
      </c>
      <c r="K22" s="28">
        <v>3.1090459302325582</v>
      </c>
      <c r="L22" s="26"/>
      <c r="M22" s="52"/>
      <c r="N22" s="52"/>
    </row>
    <row r="23" spans="1:14" x14ac:dyDescent="0.25">
      <c r="A23" s="45">
        <f>+'Caracol Reynosa Arguelles'!A23</f>
        <v>41137</v>
      </c>
      <c r="B23" s="7">
        <v>94.214500000000001</v>
      </c>
      <c r="C23" s="8">
        <v>1.0587</v>
      </c>
      <c r="D23" s="8">
        <v>0.25140000000000001</v>
      </c>
      <c r="E23" s="8">
        <v>1.31</v>
      </c>
      <c r="F23" s="8">
        <v>4.1910999999999996</v>
      </c>
      <c r="G23" s="8">
        <v>273.9576938210526</v>
      </c>
      <c r="H23" s="8">
        <v>0</v>
      </c>
      <c r="I23" s="8">
        <v>38.671399999999998</v>
      </c>
      <c r="J23" s="9">
        <v>50.350900000000003</v>
      </c>
      <c r="K23" s="28">
        <v>3.1088640697674417</v>
      </c>
      <c r="L23" s="26"/>
      <c r="M23" s="52"/>
      <c r="N23" s="52"/>
    </row>
    <row r="24" spans="1:14" x14ac:dyDescent="0.25">
      <c r="A24" s="45">
        <f>+'Caracol Reynosa Arguelles'!A24</f>
        <v>41138</v>
      </c>
      <c r="B24" s="7">
        <v>94.008300000000006</v>
      </c>
      <c r="C24" s="8">
        <v>0.99070000000000003</v>
      </c>
      <c r="D24" s="8">
        <v>0.248</v>
      </c>
      <c r="E24" s="8">
        <v>1.2386999999999999</v>
      </c>
      <c r="F24" s="8">
        <v>4.3311999999999999</v>
      </c>
      <c r="G24" s="8">
        <v>276.63612615204676</v>
      </c>
      <c r="H24" s="8">
        <v>0</v>
      </c>
      <c r="I24" s="8">
        <v>38.8215</v>
      </c>
      <c r="J24" s="9">
        <v>50.4846</v>
      </c>
      <c r="K24" s="28">
        <v>3.1091327906976751</v>
      </c>
      <c r="L24" s="26"/>
      <c r="M24" s="52"/>
      <c r="N24" s="52"/>
    </row>
    <row r="25" spans="1:14" x14ac:dyDescent="0.25">
      <c r="A25" s="45">
        <f>+'Caracol Reynosa Arguelles'!A25</f>
        <v>41139</v>
      </c>
      <c r="B25" s="7">
        <v>93.603499999999997</v>
      </c>
      <c r="C25" s="8">
        <v>0.98309999999999997</v>
      </c>
      <c r="D25" s="8">
        <v>0.2437</v>
      </c>
      <c r="E25" s="8">
        <v>1.2267999999999999</v>
      </c>
      <c r="F25" s="8">
        <v>4.5122</v>
      </c>
      <c r="G25" s="8">
        <v>275.06440437231964</v>
      </c>
      <c r="H25" s="8">
        <v>0</v>
      </c>
      <c r="I25" s="8">
        <v>39.015500000000003</v>
      </c>
      <c r="J25" s="9">
        <v>50.601599999999998</v>
      </c>
      <c r="K25" s="28">
        <v>3.1092729651162792</v>
      </c>
      <c r="L25" s="26"/>
      <c r="M25" s="52"/>
      <c r="N25" s="52"/>
    </row>
    <row r="26" spans="1:14" x14ac:dyDescent="0.25">
      <c r="A26" s="45">
        <f>+'Caracol Reynosa Arguelles'!A26</f>
        <v>41140</v>
      </c>
      <c r="B26" s="7">
        <v>93.888499999999993</v>
      </c>
      <c r="C26" s="8">
        <v>0.97619999999999996</v>
      </c>
      <c r="D26" s="8">
        <v>0.24149999999999999</v>
      </c>
      <c r="E26" s="8">
        <v>1.2177</v>
      </c>
      <c r="F26" s="8">
        <v>4.4683000000000002</v>
      </c>
      <c r="G26" s="8">
        <v>271.95066882651071</v>
      </c>
      <c r="H26" s="8">
        <v>0</v>
      </c>
      <c r="I26" s="8">
        <v>38.866399999999999</v>
      </c>
      <c r="J26" s="9">
        <v>50.523200000000003</v>
      </c>
      <c r="K26" s="28">
        <v>3.1090988953488372</v>
      </c>
      <c r="L26" s="26"/>
      <c r="M26" s="52"/>
      <c r="N26" s="52"/>
    </row>
    <row r="27" spans="1:14" x14ac:dyDescent="0.25">
      <c r="A27" s="45">
        <f>+'Caracol Reynosa Arguelles'!A27</f>
        <v>41141</v>
      </c>
      <c r="B27" s="7">
        <v>94.078500000000005</v>
      </c>
      <c r="C27" s="8">
        <v>0.98950000000000005</v>
      </c>
      <c r="D27" s="8">
        <v>0.24879999999999999</v>
      </c>
      <c r="E27" s="8">
        <v>1.2383</v>
      </c>
      <c r="F27" s="8">
        <v>4.4608999999999996</v>
      </c>
      <c r="G27" s="8">
        <v>271.47422339766081</v>
      </c>
      <c r="H27" s="8">
        <v>0</v>
      </c>
      <c r="I27" s="8">
        <v>38.728099999999998</v>
      </c>
      <c r="J27" s="9">
        <v>50.432699999999997</v>
      </c>
      <c r="K27" s="28">
        <v>3.1078520348837211</v>
      </c>
      <c r="L27" s="26"/>
      <c r="M27" s="52"/>
      <c r="N27" s="52"/>
    </row>
    <row r="28" spans="1:14" x14ac:dyDescent="0.25">
      <c r="A28" s="45">
        <f>+'Caracol Reynosa Arguelles'!A28</f>
        <v>41142</v>
      </c>
      <c r="B28" s="7">
        <v>93.852400000000003</v>
      </c>
      <c r="C28" s="8">
        <v>1.0249999999999999</v>
      </c>
      <c r="D28" s="8">
        <v>0.2485</v>
      </c>
      <c r="E28" s="8">
        <v>1.2735000000000001</v>
      </c>
      <c r="F28" s="8">
        <v>4.6205999999999996</v>
      </c>
      <c r="G28" s="8">
        <v>258.16281983039784</v>
      </c>
      <c r="H28" s="8">
        <v>0</v>
      </c>
      <c r="I28" s="8">
        <v>38.785200000000003</v>
      </c>
      <c r="J28" s="9">
        <v>50.440800000000003</v>
      </c>
      <c r="K28" s="28">
        <v>3.1066853488372095</v>
      </c>
      <c r="L28" s="26"/>
      <c r="M28" s="52"/>
      <c r="N28" s="52"/>
    </row>
    <row r="29" spans="1:14" x14ac:dyDescent="0.25">
      <c r="A29" s="45">
        <f>+'Caracol Reynosa Arguelles'!A29</f>
        <v>41143</v>
      </c>
      <c r="B29" s="7">
        <v>93.9679</v>
      </c>
      <c r="C29" s="8">
        <v>1.0185999999999999</v>
      </c>
      <c r="D29" s="8">
        <v>0.2437</v>
      </c>
      <c r="E29" s="8">
        <v>1.2623</v>
      </c>
      <c r="F29" s="8">
        <v>4.5041000000000002</v>
      </c>
      <c r="G29" s="8">
        <v>267.44528215594539</v>
      </c>
      <c r="H29" s="8">
        <v>0</v>
      </c>
      <c r="I29" s="8">
        <v>38.767899999999997</v>
      </c>
      <c r="J29" s="9">
        <v>50.437399999999997</v>
      </c>
      <c r="K29" s="28">
        <v>3.1071215116279074</v>
      </c>
      <c r="L29" s="26"/>
      <c r="M29" s="52"/>
      <c r="N29" s="52"/>
    </row>
    <row r="30" spans="1:14" x14ac:dyDescent="0.25">
      <c r="A30" s="45">
        <f>+'Caracol Reynosa Arguelles'!A30</f>
        <v>41144</v>
      </c>
      <c r="B30" s="7">
        <v>94.012600000000006</v>
      </c>
      <c r="C30" s="8">
        <v>1.0222</v>
      </c>
      <c r="D30" s="8">
        <v>0.24560000000000001</v>
      </c>
      <c r="E30" s="8">
        <v>1.2678</v>
      </c>
      <c r="F30" s="8">
        <v>4.5351999999999997</v>
      </c>
      <c r="G30" s="8">
        <v>270.59902479337228</v>
      </c>
      <c r="H30" s="8">
        <v>0</v>
      </c>
      <c r="I30" s="8">
        <v>38.720399999999998</v>
      </c>
      <c r="J30" s="9">
        <v>50.407299999999999</v>
      </c>
      <c r="K30" s="28">
        <v>3.1079714534883722</v>
      </c>
      <c r="L30" s="26"/>
      <c r="M30" s="52"/>
      <c r="N30" s="52"/>
    </row>
    <row r="31" spans="1:14" x14ac:dyDescent="0.25">
      <c r="A31" s="45">
        <f>+'Caracol Reynosa Arguelles'!A31</f>
        <v>41145</v>
      </c>
      <c r="B31" s="7">
        <v>94.1357</v>
      </c>
      <c r="C31" s="8">
        <v>1.0331999999999999</v>
      </c>
      <c r="D31" s="8">
        <v>0.25230000000000002</v>
      </c>
      <c r="E31" s="8">
        <v>1.2854999999999999</v>
      </c>
      <c r="F31" s="8">
        <v>4.3944999999999999</v>
      </c>
      <c r="G31" s="8">
        <v>270.65424431189081</v>
      </c>
      <c r="H31" s="8">
        <v>0</v>
      </c>
      <c r="I31" s="8">
        <v>38.673699999999997</v>
      </c>
      <c r="J31" s="9">
        <v>50.369900000000001</v>
      </c>
      <c r="K31" s="28">
        <v>3.1081606395348849</v>
      </c>
      <c r="L31" s="26"/>
      <c r="M31" s="52"/>
      <c r="N31" s="52"/>
    </row>
    <row r="32" spans="1:14" x14ac:dyDescent="0.25">
      <c r="A32" s="45">
        <f>+'Caracol Reynosa Arguelles'!A32</f>
        <v>41146</v>
      </c>
      <c r="B32" s="7">
        <v>93.689599999999999</v>
      </c>
      <c r="C32" s="8">
        <v>1.0454000000000001</v>
      </c>
      <c r="D32" s="8">
        <v>0.25190000000000001</v>
      </c>
      <c r="E32" s="8">
        <v>1.2972999999999999</v>
      </c>
      <c r="F32" s="8">
        <v>4.3949999999999996</v>
      </c>
      <c r="G32" s="8">
        <v>261.79806808637426</v>
      </c>
      <c r="H32" s="8">
        <v>0</v>
      </c>
      <c r="I32" s="8">
        <v>38.960599999999999</v>
      </c>
      <c r="J32" s="9">
        <v>50.523600000000002</v>
      </c>
      <c r="K32" s="28">
        <v>3.1087026162790692</v>
      </c>
      <c r="L32" s="26"/>
      <c r="M32" s="52"/>
      <c r="N32" s="52"/>
    </row>
    <row r="33" spans="1:14" x14ac:dyDescent="0.25">
      <c r="A33" s="45">
        <f>+'Caracol Reynosa Arguelles'!A33</f>
        <v>41147</v>
      </c>
      <c r="B33" s="7">
        <v>93.644199999999998</v>
      </c>
      <c r="C33" s="8">
        <v>1.0401</v>
      </c>
      <c r="D33" s="8">
        <v>0.25409999999999999</v>
      </c>
      <c r="E33" s="8">
        <v>1.2942</v>
      </c>
      <c r="F33" s="8">
        <v>4.3815999999999997</v>
      </c>
      <c r="G33" s="8">
        <v>261.66590528226118</v>
      </c>
      <c r="H33" s="8">
        <v>0</v>
      </c>
      <c r="I33" s="8">
        <v>39.000999999999998</v>
      </c>
      <c r="J33" s="9">
        <v>50.548900000000003</v>
      </c>
      <c r="K33" s="28">
        <v>3.1103059302325584</v>
      </c>
      <c r="L33" s="26"/>
      <c r="M33" s="52"/>
      <c r="N33" s="52"/>
    </row>
    <row r="34" spans="1:14" x14ac:dyDescent="0.25">
      <c r="A34" s="45">
        <f>+'Caracol Reynosa Arguelles'!A34</f>
        <v>41148</v>
      </c>
      <c r="B34" s="7">
        <v>93.989699999999999</v>
      </c>
      <c r="C34" s="8">
        <v>1.022</v>
      </c>
      <c r="D34" s="8">
        <v>0.25140000000000001</v>
      </c>
      <c r="E34" s="8">
        <v>1.2734000000000001</v>
      </c>
      <c r="F34" s="8">
        <v>4.5091999999999999</v>
      </c>
      <c r="G34" s="8">
        <v>261.3168203405458</v>
      </c>
      <c r="H34" s="8">
        <v>0</v>
      </c>
      <c r="I34" s="8">
        <v>38.7408</v>
      </c>
      <c r="J34" s="9">
        <v>50.416200000000003</v>
      </c>
      <c r="K34" s="28">
        <v>3.1109627906976756</v>
      </c>
      <c r="L34" s="26"/>
      <c r="M34" s="52"/>
      <c r="N34" s="52"/>
    </row>
    <row r="35" spans="1:14" x14ac:dyDescent="0.25">
      <c r="A35" s="45">
        <f>+'Caracol Reynosa Arguelles'!A35</f>
        <v>41149</v>
      </c>
      <c r="B35" s="7">
        <v>93.920599999999993</v>
      </c>
      <c r="C35" s="8">
        <v>1.0251999999999999</v>
      </c>
      <c r="D35" s="8">
        <v>0.24440000000000001</v>
      </c>
      <c r="E35" s="8">
        <v>1.2697000000000001</v>
      </c>
      <c r="F35" s="8">
        <v>4.5598000000000001</v>
      </c>
      <c r="G35" s="8">
        <v>262.19302339727091</v>
      </c>
      <c r="H35" s="8">
        <v>0</v>
      </c>
      <c r="I35" s="8">
        <v>38.772500000000001</v>
      </c>
      <c r="J35" s="9">
        <v>50.435099999999998</v>
      </c>
      <c r="K35" s="28">
        <v>3.1107861627906983</v>
      </c>
      <c r="L35" s="26"/>
      <c r="M35" s="52"/>
      <c r="N35" s="52"/>
    </row>
    <row r="36" spans="1:14" x14ac:dyDescent="0.25">
      <c r="A36" s="45">
        <f>+'Caracol Reynosa Arguelles'!A36</f>
        <v>41150</v>
      </c>
      <c r="B36" s="7">
        <v>93.873000000000005</v>
      </c>
      <c r="C36" s="8">
        <v>1.0196000000000001</v>
      </c>
      <c r="D36" s="8">
        <v>0.24299999999999999</v>
      </c>
      <c r="E36" s="8">
        <v>1.2626999999999999</v>
      </c>
      <c r="F36" s="8">
        <v>4.6070000000000002</v>
      </c>
      <c r="G36" s="8">
        <v>263.10281053274849</v>
      </c>
      <c r="H36" s="8">
        <v>0</v>
      </c>
      <c r="I36" s="8">
        <v>38.7943</v>
      </c>
      <c r="J36" s="9">
        <v>50.452100000000002</v>
      </c>
      <c r="K36" s="28">
        <v>3.1106914534883718</v>
      </c>
      <c r="L36" s="26"/>
      <c r="M36" s="52"/>
      <c r="N36" s="52"/>
    </row>
    <row r="37" spans="1:14" x14ac:dyDescent="0.25">
      <c r="A37" s="45">
        <f>+'Caracol Reynosa Arguelles'!A37</f>
        <v>41151</v>
      </c>
      <c r="B37" s="7">
        <v>93.883799999999994</v>
      </c>
      <c r="C37" s="8">
        <v>1.0188999999999999</v>
      </c>
      <c r="D37" s="8">
        <v>0.248</v>
      </c>
      <c r="E37" s="8">
        <v>1.2669000000000001</v>
      </c>
      <c r="F37" s="8">
        <v>4.5701999999999998</v>
      </c>
      <c r="G37" s="8">
        <v>264.04256793177387</v>
      </c>
      <c r="H37" s="8">
        <v>0</v>
      </c>
      <c r="I37" s="8">
        <v>38.798900000000003</v>
      </c>
      <c r="J37" s="9">
        <v>50.452800000000003</v>
      </c>
      <c r="K37" s="28">
        <v>3.1104140116279058</v>
      </c>
      <c r="L37" s="26"/>
      <c r="M37" s="52"/>
      <c r="N37" s="52"/>
    </row>
    <row r="38" spans="1:14" ht="15.75" thickBot="1" x14ac:dyDescent="0.3">
      <c r="A38" s="46">
        <f>+'Caracol Reynosa Arguelles'!A38</f>
        <v>41152</v>
      </c>
      <c r="B38" s="47">
        <v>93.940799999999996</v>
      </c>
      <c r="C38" s="48">
        <v>1.0390999999999999</v>
      </c>
      <c r="D38" s="48">
        <v>0.25850000000000001</v>
      </c>
      <c r="E38" s="48">
        <v>1.2976000000000001</v>
      </c>
      <c r="F38" s="48">
        <v>4.4584000000000001</v>
      </c>
      <c r="G38" s="48">
        <v>264.04978429980503</v>
      </c>
      <c r="H38" s="48">
        <v>0</v>
      </c>
      <c r="I38" s="48">
        <v>38.7682</v>
      </c>
      <c r="J38" s="49">
        <v>50.416499999999999</v>
      </c>
      <c r="K38" s="29">
        <v>3.1091658720930226</v>
      </c>
      <c r="L38" s="26"/>
      <c r="M38" s="52"/>
      <c r="N38" s="52"/>
    </row>
    <row r="39" spans="1:14" x14ac:dyDescent="0.25">
      <c r="A39" s="82" t="s">
        <v>18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0"/>
      <c r="M39" s="10"/>
      <c r="N39" s="10"/>
    </row>
    <row r="40" spans="1:14" ht="6.75" customHeight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4" x14ac:dyDescent="0.25">
      <c r="A41" s="12" t="s">
        <v>19</v>
      </c>
      <c r="B41" s="13">
        <f>+MIN(B8:B38)</f>
        <v>93.603499999999997</v>
      </c>
      <c r="C41" s="13">
        <f t="shared" ref="C41:K41" si="0">+MIN(C8:C38)</f>
        <v>0.97619999999999996</v>
      </c>
      <c r="D41" s="13">
        <f t="shared" si="0"/>
        <v>0.24149999999999999</v>
      </c>
      <c r="E41" s="13">
        <f t="shared" si="0"/>
        <v>1.2177</v>
      </c>
      <c r="F41" s="13">
        <f t="shared" si="0"/>
        <v>4.1886999999999999</v>
      </c>
      <c r="G41" s="13">
        <f t="shared" si="0"/>
        <v>258.16281983039784</v>
      </c>
      <c r="H41" s="13">
        <f t="shared" si="0"/>
        <v>0</v>
      </c>
      <c r="I41" s="13">
        <f t="shared" si="0"/>
        <v>38.5608</v>
      </c>
      <c r="J41" s="13">
        <f t="shared" si="0"/>
        <v>50.286499999999997</v>
      </c>
      <c r="K41" s="38">
        <f t="shared" si="0"/>
        <v>3.1066853488372095</v>
      </c>
      <c r="L41" s="14"/>
      <c r="M41" s="30">
        <f t="shared" ref="M41:N41" si="1">+MIN(M8:M38)</f>
        <v>0</v>
      </c>
      <c r="N41" s="31">
        <f t="shared" si="1"/>
        <v>0</v>
      </c>
    </row>
    <row r="42" spans="1:14" x14ac:dyDescent="0.25">
      <c r="A42" s="15" t="s">
        <v>20</v>
      </c>
      <c r="B42" s="16">
        <f>+IF(ISERROR(AVERAGE(B8:B38)),"",AVERAGE(B8:B38))</f>
        <v>94.080632258064526</v>
      </c>
      <c r="C42" s="16">
        <f t="shared" ref="C42:K42" si="2">+IF(ISERROR(AVERAGE(C8:C38)),"",AVERAGE(C8:C38))</f>
        <v>1.0290354838709677</v>
      </c>
      <c r="D42" s="16">
        <f t="shared" si="2"/>
        <v>0.24742258064516129</v>
      </c>
      <c r="E42" s="16">
        <f t="shared" si="2"/>
        <v>1.2764516129032262</v>
      </c>
      <c r="F42" s="16">
        <f t="shared" si="2"/>
        <v>4.3959161290322575</v>
      </c>
      <c r="G42" s="16">
        <f t="shared" si="2"/>
        <v>268.86133812007699</v>
      </c>
      <c r="H42" s="16">
        <f t="shared" si="2"/>
        <v>0</v>
      </c>
      <c r="I42" s="16">
        <f t="shared" si="2"/>
        <v>38.717406451612902</v>
      </c>
      <c r="J42" s="16">
        <f t="shared" si="2"/>
        <v>50.399641935483871</v>
      </c>
      <c r="K42" s="39">
        <f t="shared" si="2"/>
        <v>3.1089618267066768</v>
      </c>
      <c r="L42" s="14"/>
      <c r="M42" s="32" t="str">
        <f t="shared" ref="M42:N42" si="3">+IF(ISERROR(AVERAGE(M8:M38)),"",AVERAGE(M8:M38))</f>
        <v/>
      </c>
      <c r="N42" s="33" t="str">
        <f t="shared" si="3"/>
        <v/>
      </c>
    </row>
    <row r="43" spans="1:14" x14ac:dyDescent="0.25">
      <c r="A43" s="17" t="s">
        <v>21</v>
      </c>
      <c r="B43" s="18">
        <f>+MAX(B8:B38)</f>
        <v>94.379199999999997</v>
      </c>
      <c r="C43" s="18">
        <f t="shared" ref="C43:K43" si="4">+MAX(C8:C38)</f>
        <v>1.0734999999999999</v>
      </c>
      <c r="D43" s="18">
        <f t="shared" si="4"/>
        <v>0.25850000000000001</v>
      </c>
      <c r="E43" s="18">
        <f t="shared" si="4"/>
        <v>1.3181</v>
      </c>
      <c r="F43" s="18">
        <f t="shared" si="4"/>
        <v>4.6205999999999996</v>
      </c>
      <c r="G43" s="18">
        <f t="shared" si="4"/>
        <v>276.63612615204676</v>
      </c>
      <c r="H43" s="18">
        <f t="shared" si="4"/>
        <v>0</v>
      </c>
      <c r="I43" s="18">
        <f t="shared" si="4"/>
        <v>39.015500000000003</v>
      </c>
      <c r="J43" s="18">
        <f t="shared" si="4"/>
        <v>50.601599999999998</v>
      </c>
      <c r="K43" s="40">
        <f t="shared" si="4"/>
        <v>3.1109627906976756</v>
      </c>
      <c r="L43" s="14"/>
      <c r="M43" s="34">
        <f t="shared" ref="M43:N43" si="5">+MAX(M8:M38)</f>
        <v>0</v>
      </c>
      <c r="N43" s="35">
        <f t="shared" si="5"/>
        <v>0</v>
      </c>
    </row>
    <row r="44" spans="1:14" ht="15.75" thickBot="1" x14ac:dyDescent="0.3">
      <c r="A44" s="19" t="s">
        <v>22</v>
      </c>
      <c r="B44" s="23">
        <f>IF(ISERROR(STDEV(B8:B38)),"",STDEV(B8:B38))</f>
        <v>0.21485097686085758</v>
      </c>
      <c r="C44" s="23">
        <f t="shared" ref="C44:K44" si="6">IF(ISERROR(STDEV(C8:C38)),"",STDEV(C8:C38))</f>
        <v>2.4846415548150948E-2</v>
      </c>
      <c r="D44" s="23">
        <f t="shared" si="6"/>
        <v>4.4204607359730735E-3</v>
      </c>
      <c r="E44" s="23">
        <f t="shared" si="6"/>
        <v>2.6210428852751773E-2</v>
      </c>
      <c r="F44" s="23">
        <f t="shared" si="6"/>
        <v>0.12035958927805791</v>
      </c>
      <c r="G44" s="23">
        <f t="shared" si="6"/>
        <v>4.7647061800907737</v>
      </c>
      <c r="H44" s="23">
        <f t="shared" si="6"/>
        <v>0</v>
      </c>
      <c r="I44" s="23">
        <f t="shared" si="6"/>
        <v>0.12078922119539176</v>
      </c>
      <c r="J44" s="23">
        <f t="shared" si="6"/>
        <v>7.7637678885936298E-2</v>
      </c>
      <c r="K44" s="41">
        <f t="shared" si="6"/>
        <v>1.0063408255950308E-3</v>
      </c>
      <c r="L44" s="14"/>
      <c r="M44" s="36" t="str">
        <f t="shared" ref="M44:N44" si="7">IF(ISERROR(STDEV(M8:M38)),"",STDEV(M8:M38))</f>
        <v/>
      </c>
      <c r="N44" s="37" t="str">
        <f t="shared" si="7"/>
        <v/>
      </c>
    </row>
    <row r="45" spans="1:14" ht="8.25" customHeight="1" x14ac:dyDescent="0.2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4" x14ac:dyDescent="0.25">
      <c r="A46" s="22" t="s">
        <v>23</v>
      </c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</row>
    <row r="47" spans="1:14" x14ac:dyDescent="0.25">
      <c r="A47" s="20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8"/>
    </row>
    <row r="48" spans="1:14" x14ac:dyDescent="0.25">
      <c r="A48" s="20"/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8"/>
    </row>
    <row r="49" spans="1:14" x14ac:dyDescent="0.25">
      <c r="A49" s="20"/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 x14ac:dyDescent="0.25">
      <c r="A50" s="20"/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1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70" orientation="landscape" r:id="rId1"/>
  <ignoredErrors>
    <ignoredError sqref="B41:N4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07" t="s">
        <v>28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4" x14ac:dyDescent="0.25">
      <c r="A2" s="96" t="s">
        <v>1</v>
      </c>
      <c r="B2" s="110"/>
      <c r="C2" s="97" t="s">
        <v>27</v>
      </c>
      <c r="D2" s="97"/>
      <c r="E2" s="97"/>
      <c r="F2" s="97"/>
      <c r="G2" s="97"/>
      <c r="H2" s="97"/>
      <c r="I2" s="97"/>
      <c r="J2" s="97"/>
      <c r="K2" s="97"/>
    </row>
    <row r="3" spans="1:14" x14ac:dyDescent="0.25">
      <c r="A3" s="96" t="s">
        <v>2</v>
      </c>
      <c r="B3" s="110"/>
      <c r="C3" s="97" t="s">
        <v>26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6" t="s">
        <v>3</v>
      </c>
      <c r="B4" s="96"/>
      <c r="C4" s="97" t="s">
        <v>4</v>
      </c>
      <c r="D4" s="97"/>
      <c r="E4" s="42"/>
      <c r="F4" s="42"/>
      <c r="G4" s="42"/>
      <c r="H4" s="42"/>
      <c r="I4" s="42"/>
      <c r="J4" s="42"/>
      <c r="K4" s="4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4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5" t="s">
        <v>10</v>
      </c>
      <c r="G6" s="55" t="s">
        <v>11</v>
      </c>
      <c r="H6" s="55" t="s">
        <v>12</v>
      </c>
      <c r="I6" s="55" t="s">
        <v>13</v>
      </c>
      <c r="J6" s="55" t="s">
        <v>14</v>
      </c>
      <c r="K6" s="55" t="s">
        <v>15</v>
      </c>
    </row>
    <row r="7" spans="1:14" x14ac:dyDescent="0.25">
      <c r="A7" s="57">
        <v>41122</v>
      </c>
      <c r="B7" s="58"/>
      <c r="C7" s="59"/>
      <c r="D7" s="59"/>
      <c r="E7" s="59"/>
      <c r="F7" s="60"/>
      <c r="G7" s="61">
        <v>274.68683333333331</v>
      </c>
      <c r="H7" s="62">
        <v>0</v>
      </c>
      <c r="I7" s="58"/>
      <c r="J7" s="60"/>
      <c r="K7" s="63">
        <v>3.1130972093023259</v>
      </c>
    </row>
    <row r="8" spans="1:14" x14ac:dyDescent="0.25">
      <c r="A8" s="64">
        <v>41123</v>
      </c>
      <c r="B8" s="65"/>
      <c r="C8" s="53"/>
      <c r="D8" s="53"/>
      <c r="E8" s="53"/>
      <c r="F8" s="66"/>
      <c r="G8" s="7">
        <v>274.58224944444441</v>
      </c>
      <c r="H8" s="67">
        <v>0</v>
      </c>
      <c r="I8" s="65"/>
      <c r="J8" s="66"/>
      <c r="K8" s="68">
        <v>3.1105241860465118</v>
      </c>
    </row>
    <row r="9" spans="1:14" x14ac:dyDescent="0.25">
      <c r="A9" s="64">
        <v>41124</v>
      </c>
      <c r="B9" s="65"/>
      <c r="C9" s="53"/>
      <c r="D9" s="53"/>
      <c r="E9" s="53"/>
      <c r="F9" s="66"/>
      <c r="G9" s="7">
        <v>275.12702222222219</v>
      </c>
      <c r="H9" s="67">
        <v>0</v>
      </c>
      <c r="I9" s="65"/>
      <c r="J9" s="66"/>
      <c r="K9" s="68">
        <v>3.1107572093023252</v>
      </c>
    </row>
    <row r="10" spans="1:14" x14ac:dyDescent="0.25">
      <c r="A10" s="64">
        <v>41125</v>
      </c>
      <c r="B10" s="65"/>
      <c r="C10" s="53"/>
      <c r="D10" s="53"/>
      <c r="E10" s="53"/>
      <c r="F10" s="66"/>
      <c r="G10" s="7">
        <v>278.69986722222222</v>
      </c>
      <c r="H10" s="67">
        <v>0</v>
      </c>
      <c r="I10" s="65"/>
      <c r="J10" s="66"/>
      <c r="K10" s="68">
        <v>3.1121079069767443</v>
      </c>
    </row>
    <row r="11" spans="1:14" x14ac:dyDescent="0.25">
      <c r="A11" s="64">
        <v>41126</v>
      </c>
      <c r="B11" s="65"/>
      <c r="C11" s="53"/>
      <c r="D11" s="53"/>
      <c r="E11" s="53"/>
      <c r="F11" s="66"/>
      <c r="G11" s="7">
        <v>282.67542222222221</v>
      </c>
      <c r="H11" s="67">
        <v>0</v>
      </c>
      <c r="I11" s="65"/>
      <c r="J11" s="66"/>
      <c r="K11" s="68">
        <v>3.1105479069767443</v>
      </c>
    </row>
    <row r="12" spans="1:14" x14ac:dyDescent="0.25">
      <c r="A12" s="64">
        <v>41127</v>
      </c>
      <c r="B12" s="65"/>
      <c r="C12" s="53"/>
      <c r="D12" s="53"/>
      <c r="E12" s="53"/>
      <c r="F12" s="66"/>
      <c r="G12" s="7">
        <v>274.99527722222223</v>
      </c>
      <c r="H12" s="67">
        <v>0</v>
      </c>
      <c r="I12" s="65"/>
      <c r="J12" s="66"/>
      <c r="K12" s="68">
        <v>3.1102451162790703</v>
      </c>
    </row>
    <row r="13" spans="1:14" x14ac:dyDescent="0.25">
      <c r="A13" s="64">
        <v>41128</v>
      </c>
      <c r="B13" s="65"/>
      <c r="C13" s="53"/>
      <c r="D13" s="53"/>
      <c r="E13" s="53"/>
      <c r="F13" s="66"/>
      <c r="G13" s="7">
        <v>273.62396777777775</v>
      </c>
      <c r="H13" s="67">
        <v>0</v>
      </c>
      <c r="I13" s="65"/>
      <c r="J13" s="66"/>
      <c r="K13" s="68">
        <v>3.1108855813953489</v>
      </c>
    </row>
    <row r="14" spans="1:14" x14ac:dyDescent="0.25">
      <c r="A14" s="64">
        <v>41129</v>
      </c>
      <c r="B14" s="65"/>
      <c r="C14" s="53"/>
      <c r="D14" s="53"/>
      <c r="E14" s="53"/>
      <c r="F14" s="66"/>
      <c r="G14" s="7">
        <v>277.51492722222218</v>
      </c>
      <c r="H14" s="67">
        <v>0</v>
      </c>
      <c r="I14" s="65"/>
      <c r="J14" s="66"/>
      <c r="K14" s="68">
        <v>3.1122934883720932</v>
      </c>
    </row>
    <row r="15" spans="1:14" x14ac:dyDescent="0.25">
      <c r="A15" s="64">
        <v>41130</v>
      </c>
      <c r="B15" s="65"/>
      <c r="C15" s="53"/>
      <c r="D15" s="53"/>
      <c r="E15" s="53"/>
      <c r="F15" s="66"/>
      <c r="G15" s="7">
        <v>277.4262161111111</v>
      </c>
      <c r="H15" s="67">
        <v>0</v>
      </c>
      <c r="I15" s="65"/>
      <c r="J15" s="66"/>
      <c r="K15" s="68">
        <v>3.1100818604651166</v>
      </c>
    </row>
    <row r="16" spans="1:14" x14ac:dyDescent="0.25">
      <c r="A16" s="64">
        <v>41131</v>
      </c>
      <c r="B16" s="65"/>
      <c r="C16" s="53"/>
      <c r="D16" s="53"/>
      <c r="E16" s="53"/>
      <c r="F16" s="66"/>
      <c r="G16" s="7">
        <v>276.82907833333331</v>
      </c>
      <c r="H16" s="67">
        <v>0</v>
      </c>
      <c r="I16" s="65"/>
      <c r="J16" s="66"/>
      <c r="K16" s="68">
        <v>3.1118051162790699</v>
      </c>
    </row>
    <row r="17" spans="1:11" x14ac:dyDescent="0.25">
      <c r="A17" s="64">
        <v>41132</v>
      </c>
      <c r="B17" s="65"/>
      <c r="C17" s="53"/>
      <c r="D17" s="53"/>
      <c r="E17" s="53"/>
      <c r="F17" s="66"/>
      <c r="G17" s="7">
        <v>274.19714944444445</v>
      </c>
      <c r="H17" s="67">
        <v>0</v>
      </c>
      <c r="I17" s="65"/>
      <c r="J17" s="66"/>
      <c r="K17" s="68">
        <v>3.1117353488372097</v>
      </c>
    </row>
    <row r="18" spans="1:11" x14ac:dyDescent="0.25">
      <c r="A18" s="64">
        <v>41133</v>
      </c>
      <c r="B18" s="65"/>
      <c r="C18" s="53"/>
      <c r="D18" s="53"/>
      <c r="E18" s="53"/>
      <c r="F18" s="66"/>
      <c r="G18" s="7">
        <v>278.2671894444444</v>
      </c>
      <c r="H18" s="67">
        <v>0</v>
      </c>
      <c r="I18" s="65"/>
      <c r="J18" s="66"/>
      <c r="K18" s="68">
        <v>3.1123060465116281</v>
      </c>
    </row>
    <row r="19" spans="1:11" x14ac:dyDescent="0.25">
      <c r="A19" s="64">
        <v>41134</v>
      </c>
      <c r="B19" s="65"/>
      <c r="C19" s="53"/>
      <c r="D19" s="53"/>
      <c r="E19" s="53"/>
      <c r="F19" s="66"/>
      <c r="G19" s="7">
        <v>292.99625055555555</v>
      </c>
      <c r="H19" s="67">
        <v>0</v>
      </c>
      <c r="I19" s="65"/>
      <c r="J19" s="66"/>
      <c r="K19" s="68">
        <v>3.1116418604651166</v>
      </c>
    </row>
    <row r="20" spans="1:11" x14ac:dyDescent="0.25">
      <c r="A20" s="64">
        <v>41135</v>
      </c>
      <c r="B20" s="65"/>
      <c r="C20" s="53"/>
      <c r="D20" s="53"/>
      <c r="E20" s="53"/>
      <c r="F20" s="66"/>
      <c r="G20" s="7">
        <v>278.98722222222221</v>
      </c>
      <c r="H20" s="67">
        <v>0</v>
      </c>
      <c r="I20" s="65"/>
      <c r="J20" s="66"/>
      <c r="K20" s="68">
        <v>3.1113041860465116</v>
      </c>
    </row>
    <row r="21" spans="1:11" x14ac:dyDescent="0.25">
      <c r="A21" s="64">
        <v>41136</v>
      </c>
      <c r="B21" s="65"/>
      <c r="C21" s="53"/>
      <c r="D21" s="53"/>
      <c r="E21" s="53"/>
      <c r="F21" s="66"/>
      <c r="G21" s="7">
        <v>278.87567833333333</v>
      </c>
      <c r="H21" s="67">
        <v>0</v>
      </c>
      <c r="I21" s="65"/>
      <c r="J21" s="66"/>
      <c r="K21" s="68">
        <v>3.1115134883720934</v>
      </c>
    </row>
    <row r="22" spans="1:11" x14ac:dyDescent="0.25">
      <c r="A22" s="64">
        <v>41137</v>
      </c>
      <c r="B22" s="65"/>
      <c r="C22" s="53"/>
      <c r="D22" s="53"/>
      <c r="E22" s="53"/>
      <c r="F22" s="66"/>
      <c r="G22" s="7">
        <v>278.89413944444442</v>
      </c>
      <c r="H22" s="67">
        <v>0</v>
      </c>
      <c r="I22" s="65"/>
      <c r="J22" s="66"/>
      <c r="K22" s="68">
        <v>3.1188041860465114</v>
      </c>
    </row>
    <row r="23" spans="1:11" x14ac:dyDescent="0.25">
      <c r="A23" s="64">
        <v>41138</v>
      </c>
      <c r="B23" s="65"/>
      <c r="C23" s="53"/>
      <c r="D23" s="53"/>
      <c r="E23" s="53"/>
      <c r="F23" s="66"/>
      <c r="G23" s="7">
        <v>280.70432111111108</v>
      </c>
      <c r="H23" s="67">
        <v>0</v>
      </c>
      <c r="I23" s="65"/>
      <c r="J23" s="66"/>
      <c r="K23" s="68">
        <v>3.1132018604651166</v>
      </c>
    </row>
    <row r="24" spans="1:11" x14ac:dyDescent="0.25">
      <c r="A24" s="64">
        <v>41139</v>
      </c>
      <c r="B24" s="65"/>
      <c r="C24" s="53"/>
      <c r="D24" s="53"/>
      <c r="E24" s="53"/>
      <c r="F24" s="66"/>
      <c r="G24" s="7">
        <v>279.60080555555555</v>
      </c>
      <c r="H24" s="67">
        <v>0</v>
      </c>
      <c r="I24" s="65"/>
      <c r="J24" s="66"/>
      <c r="K24" s="68">
        <v>3.1114213953488377</v>
      </c>
    </row>
    <row r="25" spans="1:11" x14ac:dyDescent="0.25">
      <c r="A25" s="64">
        <v>41140</v>
      </c>
      <c r="B25" s="65"/>
      <c r="C25" s="53"/>
      <c r="D25" s="53"/>
      <c r="E25" s="53"/>
      <c r="F25" s="66"/>
      <c r="G25" s="7">
        <v>278.14023444444445</v>
      </c>
      <c r="H25" s="67">
        <v>0</v>
      </c>
      <c r="I25" s="65"/>
      <c r="J25" s="66"/>
      <c r="K25" s="68">
        <v>3.1114911627906978</v>
      </c>
    </row>
    <row r="26" spans="1:11" x14ac:dyDescent="0.25">
      <c r="A26" s="64">
        <v>41141</v>
      </c>
      <c r="B26" s="65"/>
      <c r="C26" s="53"/>
      <c r="D26" s="53"/>
      <c r="E26" s="53"/>
      <c r="F26" s="66"/>
      <c r="G26" s="7">
        <v>274.76462166666664</v>
      </c>
      <c r="H26" s="67">
        <v>0</v>
      </c>
      <c r="I26" s="65"/>
      <c r="J26" s="66"/>
      <c r="K26" s="68">
        <v>3.1116767441860467</v>
      </c>
    </row>
    <row r="27" spans="1:11" x14ac:dyDescent="0.25">
      <c r="A27" s="64">
        <v>41142</v>
      </c>
      <c r="B27" s="65"/>
      <c r="C27" s="53"/>
      <c r="D27" s="53"/>
      <c r="E27" s="53"/>
      <c r="F27" s="66"/>
      <c r="G27" s="7">
        <v>274.95514444444444</v>
      </c>
      <c r="H27" s="67">
        <v>0</v>
      </c>
      <c r="I27" s="65"/>
      <c r="J27" s="66"/>
      <c r="K27" s="68">
        <v>3.1089404651162793</v>
      </c>
    </row>
    <row r="28" spans="1:11" x14ac:dyDescent="0.25">
      <c r="A28" s="64">
        <v>41143</v>
      </c>
      <c r="B28" s="65"/>
      <c r="C28" s="53"/>
      <c r="D28" s="53"/>
      <c r="E28" s="53"/>
      <c r="F28" s="66"/>
      <c r="G28" s="7">
        <v>275.32358277777774</v>
      </c>
      <c r="H28" s="67">
        <v>0</v>
      </c>
      <c r="I28" s="65"/>
      <c r="J28" s="66"/>
      <c r="K28" s="68">
        <v>3.1097790697674421</v>
      </c>
    </row>
    <row r="29" spans="1:11" x14ac:dyDescent="0.25">
      <c r="A29" s="64">
        <v>41144</v>
      </c>
      <c r="B29" s="65"/>
      <c r="C29" s="53"/>
      <c r="D29" s="53"/>
      <c r="E29" s="53"/>
      <c r="F29" s="66"/>
      <c r="G29" s="7">
        <v>282.55411666666663</v>
      </c>
      <c r="H29" s="67">
        <v>0</v>
      </c>
      <c r="I29" s="65"/>
      <c r="J29" s="66"/>
      <c r="K29" s="68">
        <v>3.1098488372093023</v>
      </c>
    </row>
    <row r="30" spans="1:11" x14ac:dyDescent="0.25">
      <c r="A30" s="64">
        <v>41145</v>
      </c>
      <c r="B30" s="65"/>
      <c r="C30" s="53"/>
      <c r="D30" s="53"/>
      <c r="E30" s="53"/>
      <c r="F30" s="66"/>
      <c r="G30" s="7">
        <v>274.99167222222218</v>
      </c>
      <c r="H30" s="67">
        <v>0</v>
      </c>
      <c r="I30" s="65"/>
      <c r="J30" s="66"/>
      <c r="K30" s="68">
        <v>3.1111883720930233</v>
      </c>
    </row>
    <row r="31" spans="1:11" x14ac:dyDescent="0.25">
      <c r="A31" s="64">
        <v>41146</v>
      </c>
      <c r="B31" s="65"/>
      <c r="C31" s="53"/>
      <c r="D31" s="53"/>
      <c r="E31" s="53"/>
      <c r="F31" s="66"/>
      <c r="G31" s="7">
        <v>270.76441111111109</v>
      </c>
      <c r="H31" s="67">
        <v>0</v>
      </c>
      <c r="I31" s="65"/>
      <c r="J31" s="66"/>
      <c r="K31" s="68">
        <v>3.1105827906976748</v>
      </c>
    </row>
    <row r="32" spans="1:11" x14ac:dyDescent="0.25">
      <c r="A32" s="64">
        <v>41147</v>
      </c>
      <c r="B32" s="65"/>
      <c r="C32" s="53"/>
      <c r="D32" s="53"/>
      <c r="E32" s="53"/>
      <c r="F32" s="66"/>
      <c r="G32" s="7">
        <v>264.83179388888885</v>
      </c>
      <c r="H32" s="67">
        <v>0</v>
      </c>
      <c r="I32" s="65"/>
      <c r="J32" s="66"/>
      <c r="K32" s="68">
        <v>3.1128293023255815</v>
      </c>
    </row>
    <row r="33" spans="1:11" x14ac:dyDescent="0.25">
      <c r="A33" s="64">
        <v>41148</v>
      </c>
      <c r="B33" s="65"/>
      <c r="C33" s="53"/>
      <c r="D33" s="53"/>
      <c r="E33" s="53"/>
      <c r="F33" s="66"/>
      <c r="G33" s="7">
        <v>264.56207777777774</v>
      </c>
      <c r="H33" s="67">
        <v>0</v>
      </c>
      <c r="I33" s="65"/>
      <c r="J33" s="66"/>
      <c r="K33" s="68">
        <v>3.1136679069767443</v>
      </c>
    </row>
    <row r="34" spans="1:11" x14ac:dyDescent="0.25">
      <c r="A34" s="64">
        <v>41149</v>
      </c>
      <c r="B34" s="65"/>
      <c r="C34" s="53"/>
      <c r="D34" s="53"/>
      <c r="E34" s="53"/>
      <c r="F34" s="66"/>
      <c r="G34" s="7">
        <v>266.15292777777773</v>
      </c>
      <c r="H34" s="67">
        <v>0</v>
      </c>
      <c r="I34" s="65"/>
      <c r="J34" s="66"/>
      <c r="K34" s="68">
        <v>3.1135395348837211</v>
      </c>
    </row>
    <row r="35" spans="1:11" x14ac:dyDescent="0.25">
      <c r="A35" s="64">
        <v>41150</v>
      </c>
      <c r="B35" s="65"/>
      <c r="C35" s="53"/>
      <c r="D35" s="53"/>
      <c r="E35" s="53"/>
      <c r="F35" s="66"/>
      <c r="G35" s="7">
        <v>266.69122777777778</v>
      </c>
      <c r="H35" s="67">
        <v>0</v>
      </c>
      <c r="I35" s="65"/>
      <c r="J35" s="66"/>
      <c r="K35" s="68">
        <v>3.1143893023255815</v>
      </c>
    </row>
    <row r="36" spans="1:11" x14ac:dyDescent="0.25">
      <c r="A36" s="64">
        <v>41151</v>
      </c>
      <c r="B36" s="65"/>
      <c r="C36" s="53"/>
      <c r="D36" s="53"/>
      <c r="E36" s="53"/>
      <c r="F36" s="66"/>
      <c r="G36" s="7">
        <v>268.86121111111106</v>
      </c>
      <c r="H36" s="67">
        <v>0</v>
      </c>
      <c r="I36" s="65"/>
      <c r="J36" s="66"/>
      <c r="K36" s="68">
        <v>3.1204451162790696</v>
      </c>
    </row>
    <row r="37" spans="1:11" ht="15.75" thickBot="1" x14ac:dyDescent="0.3">
      <c r="A37" s="69">
        <v>41152</v>
      </c>
      <c r="B37" s="70"/>
      <c r="C37" s="71"/>
      <c r="D37" s="71"/>
      <c r="E37" s="71"/>
      <c r="F37" s="72"/>
      <c r="G37" s="47">
        <v>267.6240272222222</v>
      </c>
      <c r="H37" s="73">
        <v>0</v>
      </c>
      <c r="I37" s="70"/>
      <c r="J37" s="72"/>
      <c r="K37" s="74">
        <v>3.1110948837209298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75" t="s">
        <v>21</v>
      </c>
      <c r="B39" s="23"/>
      <c r="C39" s="76"/>
      <c r="D39" s="76"/>
      <c r="E39" s="76"/>
      <c r="F39" s="76"/>
      <c r="G39" s="76">
        <f>+MAX(G7:G37)</f>
        <v>292.99625055555555</v>
      </c>
      <c r="H39" s="76">
        <f>+MAX(H7:H37)</f>
        <v>0</v>
      </c>
      <c r="I39" s="76"/>
      <c r="J39" s="76"/>
      <c r="K39" s="76">
        <f>+MAX(K7:K37)</f>
        <v>3.1204451162790696</v>
      </c>
    </row>
    <row r="40" spans="1:11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2" t="s">
        <v>23</v>
      </c>
      <c r="B41" s="98"/>
      <c r="C41" s="99"/>
      <c r="D41" s="99"/>
      <c r="E41" s="99"/>
      <c r="F41" s="99"/>
      <c r="G41" s="99"/>
      <c r="H41" s="99"/>
      <c r="I41" s="99"/>
      <c r="J41" s="99"/>
      <c r="K41" s="100"/>
    </row>
    <row r="42" spans="1:11" x14ac:dyDescent="0.25">
      <c r="A42" s="20"/>
      <c r="B42" s="101"/>
      <c r="C42" s="102"/>
      <c r="D42" s="102"/>
      <c r="E42" s="102"/>
      <c r="F42" s="102"/>
      <c r="G42" s="102"/>
      <c r="H42" s="102"/>
      <c r="I42" s="102"/>
      <c r="J42" s="102"/>
      <c r="K42" s="103"/>
    </row>
    <row r="43" spans="1:11" x14ac:dyDescent="0.25">
      <c r="A43" s="20"/>
      <c r="B43" s="101"/>
      <c r="C43" s="102"/>
      <c r="D43" s="102"/>
      <c r="E43" s="102"/>
      <c r="F43" s="102"/>
      <c r="G43" s="102"/>
      <c r="H43" s="102"/>
      <c r="I43" s="102"/>
      <c r="J43" s="102"/>
      <c r="K43" s="103"/>
    </row>
    <row r="44" spans="1:11" x14ac:dyDescent="0.25">
      <c r="A44" s="20"/>
      <c r="B44" s="101"/>
      <c r="C44" s="102"/>
      <c r="D44" s="102"/>
      <c r="E44" s="102"/>
      <c r="F44" s="102"/>
      <c r="G44" s="102"/>
      <c r="H44" s="102"/>
      <c r="I44" s="102"/>
      <c r="J44" s="102"/>
      <c r="K44" s="103"/>
    </row>
    <row r="45" spans="1:11" x14ac:dyDescent="0.25">
      <c r="A45" s="20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20" t="s">
        <v>29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4" x14ac:dyDescent="0.25">
      <c r="A2" s="96" t="s">
        <v>1</v>
      </c>
      <c r="B2" s="110"/>
      <c r="C2" s="97" t="s">
        <v>27</v>
      </c>
      <c r="D2" s="97"/>
      <c r="E2" s="97"/>
      <c r="F2" s="97"/>
      <c r="G2" s="97"/>
      <c r="H2" s="97"/>
      <c r="I2" s="97"/>
      <c r="J2" s="97"/>
      <c r="K2" s="97"/>
    </row>
    <row r="3" spans="1:14" x14ac:dyDescent="0.25">
      <c r="A3" s="96" t="s">
        <v>2</v>
      </c>
      <c r="B3" s="110"/>
      <c r="C3" s="97" t="s">
        <v>26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6" t="s">
        <v>3</v>
      </c>
      <c r="B4" s="96"/>
      <c r="C4" s="97" t="s">
        <v>4</v>
      </c>
      <c r="D4" s="97"/>
      <c r="E4" s="42"/>
      <c r="F4" s="42"/>
      <c r="G4" s="42"/>
      <c r="H4" s="42"/>
      <c r="I4" s="42"/>
      <c r="J4" s="42"/>
      <c r="K4" s="4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7" t="s">
        <v>5</v>
      </c>
      <c r="B6" s="78" t="s">
        <v>6</v>
      </c>
      <c r="C6" s="78" t="s">
        <v>7</v>
      </c>
      <c r="D6" s="78" t="s">
        <v>8</v>
      </c>
      <c r="E6" s="79" t="s">
        <v>9</v>
      </c>
      <c r="F6" s="78" t="s">
        <v>10</v>
      </c>
      <c r="G6" s="78" t="s">
        <v>11</v>
      </c>
      <c r="H6" s="78" t="s">
        <v>12</v>
      </c>
      <c r="I6" s="78" t="s">
        <v>13</v>
      </c>
      <c r="J6" s="78" t="s">
        <v>14</v>
      </c>
      <c r="K6" s="78" t="s">
        <v>15</v>
      </c>
    </row>
    <row r="7" spans="1:14" x14ac:dyDescent="0.25">
      <c r="A7" s="57">
        <v>41122</v>
      </c>
      <c r="B7" s="58"/>
      <c r="C7" s="59"/>
      <c r="D7" s="59"/>
      <c r="E7" s="59"/>
      <c r="F7" s="60"/>
      <c r="G7" s="61">
        <v>262.9331722222222</v>
      </c>
      <c r="H7" s="62">
        <v>0</v>
      </c>
      <c r="I7" s="58"/>
      <c r="J7" s="60"/>
      <c r="K7" s="63">
        <v>3.1051800000000003</v>
      </c>
    </row>
    <row r="8" spans="1:14" x14ac:dyDescent="0.25">
      <c r="A8" s="64">
        <v>41123</v>
      </c>
      <c r="B8" s="65"/>
      <c r="C8" s="53"/>
      <c r="D8" s="53"/>
      <c r="E8" s="53"/>
      <c r="F8" s="66"/>
      <c r="G8" s="7">
        <v>266.60282222222219</v>
      </c>
      <c r="H8" s="67">
        <v>0</v>
      </c>
      <c r="I8" s="65"/>
      <c r="J8" s="66"/>
      <c r="K8" s="68">
        <v>3.1047837209302331</v>
      </c>
    </row>
    <row r="9" spans="1:14" x14ac:dyDescent="0.25">
      <c r="A9" s="64">
        <v>41124</v>
      </c>
      <c r="B9" s="65"/>
      <c r="C9" s="53"/>
      <c r="D9" s="53"/>
      <c r="E9" s="53"/>
      <c r="F9" s="66"/>
      <c r="G9" s="7">
        <v>265.84918888888888</v>
      </c>
      <c r="H9" s="67">
        <v>0</v>
      </c>
      <c r="I9" s="65"/>
      <c r="J9" s="66"/>
      <c r="K9" s="68">
        <v>3.1031079069767444</v>
      </c>
    </row>
    <row r="10" spans="1:14" x14ac:dyDescent="0.25">
      <c r="A10" s="64">
        <v>41125</v>
      </c>
      <c r="B10" s="65"/>
      <c r="C10" s="53"/>
      <c r="D10" s="53"/>
      <c r="E10" s="53"/>
      <c r="F10" s="66"/>
      <c r="G10" s="7">
        <v>265.4680222222222</v>
      </c>
      <c r="H10" s="67">
        <v>0</v>
      </c>
      <c r="I10" s="65"/>
      <c r="J10" s="66"/>
      <c r="K10" s="68">
        <v>3.1063911627906977</v>
      </c>
    </row>
    <row r="11" spans="1:14" x14ac:dyDescent="0.25">
      <c r="A11" s="64">
        <v>41126</v>
      </c>
      <c r="B11" s="65"/>
      <c r="C11" s="53"/>
      <c r="D11" s="53"/>
      <c r="E11" s="53"/>
      <c r="F11" s="66"/>
      <c r="G11" s="7">
        <v>224.14746722222219</v>
      </c>
      <c r="H11" s="67">
        <v>0</v>
      </c>
      <c r="I11" s="65"/>
      <c r="J11" s="66"/>
      <c r="K11" s="68">
        <v>3.1032125581395347</v>
      </c>
    </row>
    <row r="12" spans="1:14" x14ac:dyDescent="0.25">
      <c r="A12" s="64">
        <v>41127</v>
      </c>
      <c r="B12" s="65"/>
      <c r="C12" s="53"/>
      <c r="D12" s="53"/>
      <c r="E12" s="53"/>
      <c r="F12" s="66"/>
      <c r="G12" s="7">
        <v>266.37778388888887</v>
      </c>
      <c r="H12" s="67">
        <v>0</v>
      </c>
      <c r="I12" s="65"/>
      <c r="J12" s="66"/>
      <c r="K12" s="68">
        <v>3.1034106976744189</v>
      </c>
    </row>
    <row r="13" spans="1:14" x14ac:dyDescent="0.25">
      <c r="A13" s="64">
        <v>41128</v>
      </c>
      <c r="B13" s="65"/>
      <c r="C13" s="53"/>
      <c r="D13" s="53"/>
      <c r="E13" s="53"/>
      <c r="F13" s="66"/>
      <c r="G13" s="7">
        <v>267.85361055555552</v>
      </c>
      <c r="H13" s="67">
        <v>0</v>
      </c>
      <c r="I13" s="65"/>
      <c r="J13" s="66"/>
      <c r="K13" s="68">
        <v>3.1033981395348835</v>
      </c>
    </row>
    <row r="14" spans="1:14" x14ac:dyDescent="0.25">
      <c r="A14" s="64">
        <v>41129</v>
      </c>
      <c r="B14" s="65"/>
      <c r="C14" s="53"/>
      <c r="D14" s="53"/>
      <c r="E14" s="53"/>
      <c r="F14" s="66"/>
      <c r="G14" s="7">
        <v>267.49344388888886</v>
      </c>
      <c r="H14" s="67">
        <v>0</v>
      </c>
      <c r="I14" s="65"/>
      <c r="J14" s="66"/>
      <c r="K14" s="68">
        <v>3.1041432558139532</v>
      </c>
    </row>
    <row r="15" spans="1:14" x14ac:dyDescent="0.25">
      <c r="A15" s="64">
        <v>41130</v>
      </c>
      <c r="B15" s="65"/>
      <c r="C15" s="53"/>
      <c r="D15" s="53"/>
      <c r="E15" s="53"/>
      <c r="F15" s="66"/>
      <c r="G15" s="7">
        <v>270.24268333333333</v>
      </c>
      <c r="H15" s="67">
        <v>0</v>
      </c>
      <c r="I15" s="65"/>
      <c r="J15" s="66"/>
      <c r="K15" s="68">
        <v>3.1042367441860463</v>
      </c>
    </row>
    <row r="16" spans="1:14" x14ac:dyDescent="0.25">
      <c r="A16" s="64">
        <v>41131</v>
      </c>
      <c r="B16" s="65"/>
      <c r="C16" s="53"/>
      <c r="D16" s="53"/>
      <c r="E16" s="53"/>
      <c r="F16" s="66"/>
      <c r="G16" s="7">
        <v>267.72800555555551</v>
      </c>
      <c r="H16" s="67">
        <v>0</v>
      </c>
      <c r="I16" s="65"/>
      <c r="J16" s="66"/>
      <c r="K16" s="68">
        <v>3.1049706976744189</v>
      </c>
    </row>
    <row r="17" spans="1:11" x14ac:dyDescent="0.25">
      <c r="A17" s="64">
        <v>41132</v>
      </c>
      <c r="B17" s="65"/>
      <c r="C17" s="53"/>
      <c r="D17" s="53"/>
      <c r="E17" s="53"/>
      <c r="F17" s="66"/>
      <c r="G17" s="7">
        <v>265.64920499999999</v>
      </c>
      <c r="H17" s="67">
        <v>0</v>
      </c>
      <c r="I17" s="65"/>
      <c r="J17" s="66"/>
      <c r="K17" s="68">
        <v>3.1055176744186044</v>
      </c>
    </row>
    <row r="18" spans="1:11" x14ac:dyDescent="0.25">
      <c r="A18" s="64">
        <v>41133</v>
      </c>
      <c r="B18" s="65"/>
      <c r="C18" s="53"/>
      <c r="D18" s="53"/>
      <c r="E18" s="53"/>
      <c r="F18" s="66"/>
      <c r="G18" s="7">
        <v>266.82291111111107</v>
      </c>
      <c r="H18" s="67">
        <v>0</v>
      </c>
      <c r="I18" s="65"/>
      <c r="J18" s="66"/>
      <c r="K18" s="68">
        <v>3.1047027906976741</v>
      </c>
    </row>
    <row r="19" spans="1:11" x14ac:dyDescent="0.25">
      <c r="A19" s="64">
        <v>41134</v>
      </c>
      <c r="B19" s="65"/>
      <c r="C19" s="53"/>
      <c r="D19" s="53"/>
      <c r="E19" s="53"/>
      <c r="F19" s="66"/>
      <c r="G19" s="7">
        <v>265.157355</v>
      </c>
      <c r="H19" s="67">
        <v>0</v>
      </c>
      <c r="I19" s="65"/>
      <c r="J19" s="66"/>
      <c r="K19" s="68">
        <v>3.1056348837209304</v>
      </c>
    </row>
    <row r="20" spans="1:11" x14ac:dyDescent="0.25">
      <c r="A20" s="64">
        <v>41135</v>
      </c>
      <c r="B20" s="65"/>
      <c r="C20" s="53"/>
      <c r="D20" s="53"/>
      <c r="E20" s="53"/>
      <c r="F20" s="66"/>
      <c r="G20" s="7">
        <v>206.2267822222222</v>
      </c>
      <c r="H20" s="67">
        <v>0</v>
      </c>
      <c r="I20" s="65"/>
      <c r="J20" s="66"/>
      <c r="K20" s="68">
        <v>3.1052609302325584</v>
      </c>
    </row>
    <row r="21" spans="1:11" x14ac:dyDescent="0.25">
      <c r="A21" s="64">
        <v>41136</v>
      </c>
      <c r="B21" s="65"/>
      <c r="C21" s="53"/>
      <c r="D21" s="53"/>
      <c r="E21" s="53"/>
      <c r="F21" s="66"/>
      <c r="G21" s="7">
        <v>268.54712277777776</v>
      </c>
      <c r="H21" s="67">
        <v>0</v>
      </c>
      <c r="I21" s="65"/>
      <c r="J21" s="66"/>
      <c r="K21" s="68">
        <v>3.1036897674418609</v>
      </c>
    </row>
    <row r="22" spans="1:11" x14ac:dyDescent="0.25">
      <c r="A22" s="64">
        <v>41137</v>
      </c>
      <c r="B22" s="65"/>
      <c r="C22" s="53"/>
      <c r="D22" s="53"/>
      <c r="E22" s="53"/>
      <c r="F22" s="66"/>
      <c r="G22" s="7">
        <v>251.17639777777777</v>
      </c>
      <c r="H22" s="67">
        <v>0</v>
      </c>
      <c r="I22" s="65"/>
      <c r="J22" s="66"/>
      <c r="K22" s="68">
        <v>3.103806976744186</v>
      </c>
    </row>
    <row r="23" spans="1:11" x14ac:dyDescent="0.25">
      <c r="A23" s="64">
        <v>41138</v>
      </c>
      <c r="B23" s="65"/>
      <c r="C23" s="53"/>
      <c r="D23" s="53"/>
      <c r="E23" s="53"/>
      <c r="F23" s="66"/>
      <c r="G23" s="7">
        <v>273.49832833333329</v>
      </c>
      <c r="H23" s="67">
        <v>0</v>
      </c>
      <c r="I23" s="65"/>
      <c r="J23" s="66"/>
      <c r="K23" s="68">
        <v>3.1048186046511628</v>
      </c>
    </row>
    <row r="24" spans="1:11" x14ac:dyDescent="0.25">
      <c r="A24" s="64">
        <v>41139</v>
      </c>
      <c r="B24" s="65"/>
      <c r="C24" s="53"/>
      <c r="D24" s="53"/>
      <c r="E24" s="53"/>
      <c r="F24" s="66"/>
      <c r="G24" s="7">
        <v>270.2045333333333</v>
      </c>
      <c r="H24" s="67">
        <v>0</v>
      </c>
      <c r="I24" s="65"/>
      <c r="J24" s="66"/>
      <c r="K24" s="68">
        <v>3.1051562790697673</v>
      </c>
    </row>
    <row r="25" spans="1:11" x14ac:dyDescent="0.25">
      <c r="A25" s="64">
        <v>41140</v>
      </c>
      <c r="B25" s="65"/>
      <c r="C25" s="53"/>
      <c r="D25" s="53"/>
      <c r="E25" s="53"/>
      <c r="F25" s="66"/>
      <c r="G25" s="7">
        <v>266.93637722222218</v>
      </c>
      <c r="H25" s="67">
        <v>0</v>
      </c>
      <c r="I25" s="65"/>
      <c r="J25" s="66"/>
      <c r="K25" s="68">
        <v>3.1047613953488375</v>
      </c>
    </row>
    <row r="26" spans="1:11" x14ac:dyDescent="0.25">
      <c r="A26" s="64">
        <v>41141</v>
      </c>
      <c r="B26" s="65"/>
      <c r="C26" s="53"/>
      <c r="D26" s="53"/>
      <c r="E26" s="53"/>
      <c r="F26" s="66"/>
      <c r="G26" s="7">
        <v>268.54178333333329</v>
      </c>
      <c r="H26" s="67">
        <v>0</v>
      </c>
      <c r="I26" s="65"/>
      <c r="J26" s="66"/>
      <c r="K26" s="68">
        <v>3.1047139534883725</v>
      </c>
    </row>
    <row r="27" spans="1:11" x14ac:dyDescent="0.25">
      <c r="A27" s="64">
        <v>41142</v>
      </c>
      <c r="B27" s="65"/>
      <c r="C27" s="53"/>
      <c r="D27" s="53"/>
      <c r="E27" s="53"/>
      <c r="F27" s="66"/>
      <c r="G27" s="7">
        <v>199.54994444444441</v>
      </c>
      <c r="H27" s="67">
        <v>0</v>
      </c>
      <c r="I27" s="65"/>
      <c r="J27" s="66"/>
      <c r="K27" s="68">
        <v>3.1025023255813959</v>
      </c>
    </row>
    <row r="28" spans="1:11" x14ac:dyDescent="0.25">
      <c r="A28" s="64">
        <v>41143</v>
      </c>
      <c r="B28" s="65"/>
      <c r="C28" s="53"/>
      <c r="D28" s="53"/>
      <c r="E28" s="53"/>
      <c r="F28" s="66"/>
      <c r="G28" s="7">
        <v>260.94831111111108</v>
      </c>
      <c r="H28" s="67">
        <v>0</v>
      </c>
      <c r="I28" s="65"/>
      <c r="J28" s="66"/>
      <c r="K28" s="68">
        <v>3.1024325581395349</v>
      </c>
    </row>
    <row r="29" spans="1:11" x14ac:dyDescent="0.25">
      <c r="A29" s="64">
        <v>41144</v>
      </c>
      <c r="B29" s="65"/>
      <c r="C29" s="53"/>
      <c r="D29" s="53"/>
      <c r="E29" s="53"/>
      <c r="F29" s="66"/>
      <c r="G29" s="7">
        <v>264.67212777777775</v>
      </c>
      <c r="H29" s="67">
        <v>0</v>
      </c>
      <c r="I29" s="65"/>
      <c r="J29" s="66"/>
      <c r="K29" s="68">
        <v>3.1032474418604652</v>
      </c>
    </row>
    <row r="30" spans="1:11" x14ac:dyDescent="0.25">
      <c r="A30" s="64">
        <v>41145</v>
      </c>
      <c r="B30" s="65"/>
      <c r="C30" s="53"/>
      <c r="D30" s="53"/>
      <c r="E30" s="53"/>
      <c r="F30" s="66"/>
      <c r="G30" s="7">
        <v>266.87457833333332</v>
      </c>
      <c r="H30" s="67">
        <v>0</v>
      </c>
      <c r="I30" s="65"/>
      <c r="J30" s="66"/>
      <c r="K30" s="68">
        <v>3.1035962790697673</v>
      </c>
    </row>
    <row r="31" spans="1:11" x14ac:dyDescent="0.25">
      <c r="A31" s="64">
        <v>41146</v>
      </c>
      <c r="B31" s="65"/>
      <c r="C31" s="53"/>
      <c r="D31" s="53"/>
      <c r="E31" s="53"/>
      <c r="F31" s="66"/>
      <c r="G31" s="7">
        <v>252.53737499999997</v>
      </c>
      <c r="H31" s="67">
        <v>0</v>
      </c>
      <c r="I31" s="65"/>
      <c r="J31" s="66"/>
      <c r="K31" s="68">
        <v>3.1040274418604645</v>
      </c>
    </row>
    <row r="32" spans="1:11" x14ac:dyDescent="0.25">
      <c r="A32" s="64">
        <v>41147</v>
      </c>
      <c r="B32" s="65"/>
      <c r="C32" s="53"/>
      <c r="D32" s="53"/>
      <c r="E32" s="53"/>
      <c r="F32" s="66"/>
      <c r="G32" s="7">
        <v>258.56918938888884</v>
      </c>
      <c r="H32" s="67">
        <v>0</v>
      </c>
      <c r="I32" s="65"/>
      <c r="J32" s="66"/>
      <c r="K32" s="68">
        <v>3.1032000000000002</v>
      </c>
    </row>
    <row r="33" spans="1:11" x14ac:dyDescent="0.25">
      <c r="A33" s="64">
        <v>41148</v>
      </c>
      <c r="B33" s="65"/>
      <c r="C33" s="53"/>
      <c r="D33" s="53"/>
      <c r="E33" s="53"/>
      <c r="F33" s="66"/>
      <c r="G33" s="7">
        <v>257.73136</v>
      </c>
      <c r="H33" s="67">
        <v>0</v>
      </c>
      <c r="I33" s="65"/>
      <c r="J33" s="66"/>
      <c r="K33" s="68">
        <v>3.1074041860465118</v>
      </c>
    </row>
    <row r="34" spans="1:11" x14ac:dyDescent="0.25">
      <c r="A34" s="64">
        <v>41149</v>
      </c>
      <c r="B34" s="65"/>
      <c r="C34" s="53"/>
      <c r="D34" s="53"/>
      <c r="E34" s="53"/>
      <c r="F34" s="66"/>
      <c r="G34" s="7">
        <v>257.07602549999996</v>
      </c>
      <c r="H34" s="67">
        <v>0</v>
      </c>
      <c r="I34" s="65"/>
      <c r="J34" s="66"/>
      <c r="K34" s="68">
        <v>3.1055065116279073</v>
      </c>
    </row>
    <row r="35" spans="1:11" x14ac:dyDescent="0.25">
      <c r="A35" s="64">
        <v>41150</v>
      </c>
      <c r="B35" s="65"/>
      <c r="C35" s="53"/>
      <c r="D35" s="53"/>
      <c r="E35" s="53"/>
      <c r="F35" s="66"/>
      <c r="G35" s="7">
        <v>260.09650277777774</v>
      </c>
      <c r="H35" s="67">
        <v>0</v>
      </c>
      <c r="I35" s="65"/>
      <c r="J35" s="66"/>
      <c r="K35" s="68">
        <v>3.1045632558139538</v>
      </c>
    </row>
    <row r="36" spans="1:11" x14ac:dyDescent="0.25">
      <c r="A36" s="64">
        <v>41151</v>
      </c>
      <c r="B36" s="65"/>
      <c r="C36" s="53"/>
      <c r="D36" s="53"/>
      <c r="E36" s="53"/>
      <c r="F36" s="66"/>
      <c r="G36" s="7">
        <v>261.9627111111111</v>
      </c>
      <c r="H36" s="67">
        <v>0</v>
      </c>
      <c r="I36" s="65"/>
      <c r="J36" s="66"/>
      <c r="K36" s="68">
        <v>3.105598604651163</v>
      </c>
    </row>
    <row r="37" spans="1:11" ht="15.75" thickBot="1" x14ac:dyDescent="0.3">
      <c r="A37" s="69">
        <v>41152</v>
      </c>
      <c r="B37" s="70"/>
      <c r="C37" s="71"/>
      <c r="D37" s="71"/>
      <c r="E37" s="71"/>
      <c r="F37" s="72"/>
      <c r="G37" s="47">
        <v>260.24170555555554</v>
      </c>
      <c r="H37" s="73">
        <v>0</v>
      </c>
      <c r="I37" s="70"/>
      <c r="J37" s="72"/>
      <c r="K37" s="74">
        <v>3.1050753488372096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75" t="s">
        <v>19</v>
      </c>
      <c r="B39" s="23"/>
      <c r="C39" s="76"/>
      <c r="D39" s="76"/>
      <c r="E39" s="76"/>
      <c r="F39" s="76"/>
      <c r="G39" s="76">
        <f t="shared" ref="G39:H39" si="0">+MIN(G7:G37)</f>
        <v>199.54994444444441</v>
      </c>
      <c r="H39" s="76">
        <f t="shared" si="0"/>
        <v>0</v>
      </c>
      <c r="I39" s="76"/>
      <c r="J39" s="76"/>
      <c r="K39" s="76">
        <f>+MIN(K7:K37)</f>
        <v>3.1024325581395349</v>
      </c>
    </row>
    <row r="40" spans="1:11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2" t="s">
        <v>23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5">
      <c r="A42" s="20"/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x14ac:dyDescent="0.25">
      <c r="A43" s="20"/>
      <c r="B43" s="114"/>
      <c r="C43" s="115"/>
      <c r="D43" s="115"/>
      <c r="E43" s="115"/>
      <c r="F43" s="115"/>
      <c r="G43" s="115"/>
      <c r="H43" s="115"/>
      <c r="I43" s="115"/>
      <c r="J43" s="115"/>
      <c r="K43" s="116"/>
    </row>
    <row r="44" spans="1:11" x14ac:dyDescent="0.25">
      <c r="A44" s="20"/>
      <c r="B44" s="114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1" x14ac:dyDescent="0.25">
      <c r="A45" s="20"/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2012-09-10T18:53:52Z</cp:lastPrinted>
  <dcterms:created xsi:type="dcterms:W3CDTF">2012-06-19T15:23:28Z</dcterms:created>
  <dcterms:modified xsi:type="dcterms:W3CDTF">2015-06-11T22:29:39Z</dcterms:modified>
</cp:coreProperties>
</file>