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2\"/>
    </mc:Choice>
  </mc:AlternateContent>
  <bookViews>
    <workbookView xWindow="10215" yWindow="45" windowWidth="10305" windowHeight="8040" tabRatio="900" firstSheet="1" activeTab="8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Criogénica'!$A$1:$O$51</definedName>
    <definedName name="_xlnm.Print_Area" localSheetId="3">'Caracol Reynosa Arguelles'!$A$1:$O$52</definedName>
    <definedName name="_xlnm.Print_Area" localSheetId="6">'Los Indios'!$A$1:$O$52</definedName>
    <definedName name="_xlnm.Print_Area" localSheetId="1">'Máximos Car Crio'!$A$1:$L$47</definedName>
    <definedName name="_xlnm.Print_Area" localSheetId="4">'Máximos Car Rey'!$A$1:$L$46</definedName>
    <definedName name="_xlnm.Print_Area" localSheetId="7">'Máximos LI'!$A$1:$L$48</definedName>
    <definedName name="_xlnm.Print_Area" localSheetId="2">'Mínimos Car Crio'!$A$1:$L$46</definedName>
    <definedName name="_xlnm.Print_Area" localSheetId="5">'Mínimos Car Rey'!$A$1:$L$48</definedName>
    <definedName name="_xlnm.Print_Area" localSheetId="8">'Mínimos LI'!$A$1:$L$47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H38" i="6" l="1"/>
  <c r="H38" i="7" l="1"/>
  <c r="H38" i="11" l="1"/>
  <c r="G38" i="11"/>
  <c r="K38" i="11"/>
  <c r="K38" i="10"/>
  <c r="H38" i="10"/>
  <c r="G38" i="10"/>
  <c r="K38" i="9" l="1"/>
  <c r="H38" i="9"/>
  <c r="G38" i="9"/>
  <c r="K38" i="7"/>
  <c r="G38" i="7"/>
  <c r="K38" i="6"/>
  <c r="G38" i="6"/>
  <c r="K38" i="8"/>
  <c r="H38" i="8"/>
  <c r="G38" i="8"/>
  <c r="A8" i="4" l="1"/>
  <c r="A8" i="5" s="1"/>
  <c r="A9" i="1"/>
  <c r="A9" i="4" s="1"/>
  <c r="A9" i="5" s="1"/>
  <c r="N43" i="5"/>
  <c r="M43" i="5"/>
  <c r="N42" i="5"/>
  <c r="M42" i="5"/>
  <c r="N41" i="5"/>
  <c r="M41" i="5"/>
  <c r="N40" i="5"/>
  <c r="M40" i="5"/>
  <c r="N43" i="4"/>
  <c r="M43" i="4"/>
  <c r="N42" i="4"/>
  <c r="M42" i="4"/>
  <c r="N41" i="4"/>
  <c r="M41" i="4"/>
  <c r="N40" i="4"/>
  <c r="M40" i="4"/>
  <c r="A10" i="1" l="1"/>
  <c r="A10" i="4" s="1"/>
  <c r="A10" i="5" s="1"/>
  <c r="N41" i="1"/>
  <c r="M41" i="1"/>
  <c r="M40" i="1"/>
  <c r="N43" i="1"/>
  <c r="M43" i="1"/>
  <c r="N42" i="1"/>
  <c r="M42" i="1"/>
  <c r="N40" i="1"/>
  <c r="G43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0" i="5"/>
  <c r="J40" i="5"/>
  <c r="I40" i="5"/>
  <c r="H40" i="5"/>
  <c r="F40" i="5"/>
  <c r="E40" i="5"/>
  <c r="D40" i="5"/>
  <c r="C40" i="5"/>
  <c r="B40" i="5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A11" i="1" l="1"/>
  <c r="A12" i="1" s="1"/>
  <c r="A12" i="4" s="1"/>
  <c r="A12" i="5" s="1"/>
  <c r="G40" i="5"/>
  <c r="G41" i="5"/>
  <c r="G42" i="5"/>
  <c r="A11" i="4" l="1"/>
  <c r="A11" i="5" s="1"/>
  <c r="A13" i="1"/>
  <c r="A14" i="1" l="1"/>
  <c r="A13" i="4"/>
  <c r="A13" i="5" s="1"/>
  <c r="A14" i="4" l="1"/>
  <c r="A14" i="5" s="1"/>
  <c r="A15" i="1"/>
  <c r="A16" i="1" l="1"/>
  <c r="A15" i="4"/>
  <c r="A15" i="5" s="1"/>
  <c r="A16" i="4" l="1"/>
  <c r="A16" i="5" s="1"/>
  <c r="A17" i="1"/>
  <c r="A18" i="1" l="1"/>
  <c r="A17" i="4"/>
  <c r="A17" i="5" s="1"/>
  <c r="A19" i="1" l="1"/>
  <c r="A18" i="4"/>
  <c r="A18" i="5" s="1"/>
  <c r="A20" i="1" l="1"/>
  <c r="A19" i="4"/>
  <c r="A19" i="5" s="1"/>
  <c r="A21" i="1" l="1"/>
  <c r="A20" i="4"/>
  <c r="A20" i="5" s="1"/>
  <c r="A22" i="1" l="1"/>
  <c r="A21" i="4"/>
  <c r="A21" i="5" s="1"/>
  <c r="A22" i="4" l="1"/>
  <c r="A22" i="5" s="1"/>
  <c r="A23" i="1"/>
  <c r="A24" i="1" l="1"/>
  <c r="A23" i="4"/>
  <c r="A23" i="5" s="1"/>
  <c r="A25" i="1" l="1"/>
  <c r="A24" i="4"/>
  <c r="A24" i="5" s="1"/>
  <c r="A26" i="1" l="1"/>
  <c r="A25" i="4"/>
  <c r="A25" i="5" s="1"/>
  <c r="A27" i="1" l="1"/>
  <c r="A26" i="4"/>
  <c r="A26" i="5" s="1"/>
  <c r="A28" i="1" l="1"/>
  <c r="A27" i="4"/>
  <c r="A27" i="5" s="1"/>
  <c r="A29" i="1" l="1"/>
  <c r="A28" i="4"/>
  <c r="A28" i="5" s="1"/>
  <c r="A30" i="1" l="1"/>
  <c r="A29" i="4"/>
  <c r="A29" i="5" s="1"/>
  <c r="A31" i="1" l="1"/>
  <c r="A30" i="4"/>
  <c r="A30" i="5" s="1"/>
  <c r="A32" i="1" l="1"/>
  <c r="A31" i="4"/>
  <c r="A31" i="5" s="1"/>
  <c r="A32" i="4" l="1"/>
  <c r="A32" i="5" s="1"/>
  <c r="A33" i="1"/>
  <c r="A34" i="1" l="1"/>
  <c r="A33" i="4"/>
  <c r="A33" i="5" s="1"/>
  <c r="A35" i="1" l="1"/>
  <c r="A34" i="4"/>
  <c r="A34" i="5" s="1"/>
  <c r="A36" i="1" l="1"/>
  <c r="A35" i="4"/>
  <c r="A35" i="5" s="1"/>
  <c r="A36" i="4" l="1"/>
  <c r="A36" i="5" s="1"/>
  <c r="A37" i="1"/>
  <c r="A37" i="4" l="1"/>
  <c r="A37" i="5" s="1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<sst xmlns="http://schemas.openxmlformats.org/spreadsheetml/2006/main" count="198" uniqueCount="30">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</sst>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 applyProtection="1">
      <alignment horizontal="center" vertical="center"/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46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Neutral 2" xfId="40"/>
    <cellStyle name="Normal" xfId="0" builtinId="0"/>
    <cellStyle name="Normal 2" xfId="3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37" t="s">
        <v>1</v>
      </c>
      <c r="B3" s="137"/>
      <c r="C3" s="139" t="s">
        <v>27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2</v>
      </c>
      <c r="B4" s="137"/>
      <c r="C4" s="139" t="s">
        <v>24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138" t="s">
        <v>3</v>
      </c>
      <c r="B5" s="138"/>
      <c r="C5" s="139" t="s">
        <v>4</v>
      </c>
      <c r="D5" s="139"/>
      <c r="E5" s="39"/>
      <c r="F5" s="39"/>
      <c r="G5" s="39"/>
      <c r="H5" s="39"/>
      <c r="I5" s="39"/>
      <c r="J5" s="39"/>
      <c r="K5" s="39"/>
      <c r="L5" s="39"/>
      <c r="M5" s="40"/>
      <c r="N5" s="40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1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44" t="s">
        <v>16</v>
      </c>
      <c r="N7" s="45" t="s">
        <v>17</v>
      </c>
    </row>
    <row r="8" spans="1:14" x14ac:dyDescent="0.25">
      <c r="A8" s="42">
        <v>41153</v>
      </c>
      <c r="B8" s="78">
        <v>92.941999999999993</v>
      </c>
      <c r="C8" s="81">
        <v>1.089</v>
      </c>
      <c r="D8" s="85">
        <v>0.23899999999999999</v>
      </c>
      <c r="E8" s="88">
        <v>1.3280000000000001</v>
      </c>
      <c r="F8" s="91">
        <v>5.0119999999999996</v>
      </c>
      <c r="G8" s="5">
        <v>219.18200769619267</v>
      </c>
      <c r="H8" s="5">
        <v>1.6404637944444442</v>
      </c>
      <c r="I8" s="94">
        <v>39.176000000000002</v>
      </c>
      <c r="J8" s="97">
        <v>50.622</v>
      </c>
      <c r="K8" s="26">
        <v>0</v>
      </c>
      <c r="L8" s="24"/>
      <c r="M8" s="47">
        <v>1.59</v>
      </c>
      <c r="N8" s="47">
        <v>5.0000000000000001E-3</v>
      </c>
    </row>
    <row r="9" spans="1:14" x14ac:dyDescent="0.25">
      <c r="A9" s="42">
        <f>+A8+1</f>
        <v>41154</v>
      </c>
      <c r="B9" s="76">
        <v>93.334999999999994</v>
      </c>
      <c r="C9" s="79">
        <v>1.0900000000000001</v>
      </c>
      <c r="D9" s="83">
        <v>0.24299999999999999</v>
      </c>
      <c r="E9" s="86">
        <v>1.333</v>
      </c>
      <c r="F9" s="89">
        <v>5.0279999999999996</v>
      </c>
      <c r="G9" s="7">
        <v>207.09133394757436</v>
      </c>
      <c r="H9" s="7">
        <v>1.6629237472222222</v>
      </c>
      <c r="I9" s="92">
        <v>38.89</v>
      </c>
      <c r="J9" s="95">
        <v>50.459000000000003</v>
      </c>
      <c r="K9" s="26">
        <v>0</v>
      </c>
      <c r="L9" s="24"/>
      <c r="M9" s="46"/>
      <c r="N9" s="46"/>
    </row>
    <row r="10" spans="1:14" x14ac:dyDescent="0.25">
      <c r="A10" s="42">
        <f t="shared" ref="A10:A37" si="0">+A9+1</f>
        <v>41155</v>
      </c>
      <c r="B10" s="76">
        <v>93.325000000000003</v>
      </c>
      <c r="C10" s="79">
        <v>1.095</v>
      </c>
      <c r="D10" s="83">
        <v>0.24199999999999999</v>
      </c>
      <c r="E10" s="86">
        <v>1.337</v>
      </c>
      <c r="F10" s="89">
        <v>5.016</v>
      </c>
      <c r="G10" s="7">
        <v>207.83788855477849</v>
      </c>
      <c r="H10" s="7">
        <v>1.6769429722222224</v>
      </c>
      <c r="I10" s="92">
        <v>38.901000000000003</v>
      </c>
      <c r="J10" s="95">
        <v>50.462000000000003</v>
      </c>
      <c r="K10" s="26">
        <v>0</v>
      </c>
      <c r="L10" s="24"/>
      <c r="M10" s="46"/>
      <c r="N10" s="46"/>
    </row>
    <row r="11" spans="1:14" x14ac:dyDescent="0.25">
      <c r="A11" s="42">
        <f t="shared" si="0"/>
        <v>41156</v>
      </c>
      <c r="B11" s="76">
        <v>93.085999999999999</v>
      </c>
      <c r="C11" s="79">
        <v>1.099</v>
      </c>
      <c r="D11" s="83">
        <v>0.24</v>
      </c>
      <c r="E11" s="86">
        <v>1.339</v>
      </c>
      <c r="F11" s="89">
        <v>5.01</v>
      </c>
      <c r="G11" s="7">
        <v>214.50820263693271</v>
      </c>
      <c r="H11" s="7">
        <v>1.6836932138888889</v>
      </c>
      <c r="I11" s="92">
        <v>39.058999999999997</v>
      </c>
      <c r="J11" s="95">
        <v>50.548999999999999</v>
      </c>
      <c r="K11" s="26">
        <v>0</v>
      </c>
      <c r="L11" s="24"/>
      <c r="M11" s="46"/>
      <c r="N11" s="46"/>
    </row>
    <row r="12" spans="1:14" x14ac:dyDescent="0.25">
      <c r="A12" s="42">
        <f t="shared" si="0"/>
        <v>41157</v>
      </c>
      <c r="B12" s="76">
        <v>93.048000000000002</v>
      </c>
      <c r="C12" s="79">
        <v>1.05</v>
      </c>
      <c r="D12" s="83">
        <v>0.247</v>
      </c>
      <c r="E12" s="86">
        <v>1.2969999999999999</v>
      </c>
      <c r="F12" s="89">
        <v>5.17</v>
      </c>
      <c r="G12" s="7">
        <v>211.85734066822067</v>
      </c>
      <c r="H12" s="7">
        <v>1.7067560888888891</v>
      </c>
      <c r="I12" s="92">
        <v>39.067</v>
      </c>
      <c r="J12" s="95">
        <v>50.585000000000001</v>
      </c>
      <c r="K12" s="26">
        <v>0</v>
      </c>
      <c r="L12" s="24"/>
      <c r="M12" s="46"/>
      <c r="N12" s="46"/>
    </row>
    <row r="13" spans="1:14" x14ac:dyDescent="0.25">
      <c r="A13" s="42">
        <f t="shared" si="0"/>
        <v>41158</v>
      </c>
      <c r="B13" s="76">
        <v>93.311999999999998</v>
      </c>
      <c r="C13" s="79">
        <v>1.0609999999999999</v>
      </c>
      <c r="D13" s="83">
        <v>0.246</v>
      </c>
      <c r="E13" s="86">
        <v>1.3069999999999999</v>
      </c>
      <c r="F13" s="89">
        <v>5.21</v>
      </c>
      <c r="G13" s="7">
        <v>205.7169020813771</v>
      </c>
      <c r="H13" s="7">
        <v>1.6887671166666665</v>
      </c>
      <c r="I13" s="92">
        <v>38.869</v>
      </c>
      <c r="J13" s="95">
        <v>50.465000000000003</v>
      </c>
      <c r="K13" s="26">
        <v>0</v>
      </c>
      <c r="L13" s="24"/>
      <c r="M13" s="46"/>
      <c r="N13" s="46"/>
    </row>
    <row r="14" spans="1:14" x14ac:dyDescent="0.25">
      <c r="A14" s="42">
        <f t="shared" si="0"/>
        <v>41159</v>
      </c>
      <c r="B14" s="76">
        <v>93.266999999999996</v>
      </c>
      <c r="C14" s="79">
        <v>1.07</v>
      </c>
      <c r="D14" s="82">
        <v>0.245</v>
      </c>
      <c r="E14" s="86">
        <v>1.3149999999999999</v>
      </c>
      <c r="F14" s="89">
        <v>5.1230000000000002</v>
      </c>
      <c r="G14" s="7">
        <v>206.63251729748731</v>
      </c>
      <c r="H14" s="7">
        <v>1.679989880555556</v>
      </c>
      <c r="I14" s="92">
        <v>38.920999999999999</v>
      </c>
      <c r="J14" s="95">
        <v>50.488999999999997</v>
      </c>
      <c r="K14" s="26">
        <v>0</v>
      </c>
      <c r="L14" s="24"/>
      <c r="M14" s="46"/>
      <c r="N14" s="46"/>
    </row>
    <row r="15" spans="1:14" x14ac:dyDescent="0.25">
      <c r="A15" s="42">
        <f t="shared" si="0"/>
        <v>41160</v>
      </c>
      <c r="B15" s="76">
        <v>93.087999999999994</v>
      </c>
      <c r="C15" s="79">
        <v>1.0509999999999999</v>
      </c>
      <c r="D15" s="82">
        <v>0.246</v>
      </c>
      <c r="E15" s="86">
        <v>1.2969999999999999</v>
      </c>
      <c r="F15" s="89">
        <v>5.2149999999999999</v>
      </c>
      <c r="G15" s="7">
        <v>211.77640105242565</v>
      </c>
      <c r="H15" s="7">
        <v>1.6954637333333336</v>
      </c>
      <c r="I15" s="92">
        <v>39.026000000000003</v>
      </c>
      <c r="J15" s="95">
        <v>50.561</v>
      </c>
      <c r="K15" s="26">
        <v>0</v>
      </c>
      <c r="L15" s="24"/>
      <c r="M15" s="46"/>
      <c r="N15" s="46"/>
    </row>
    <row r="16" spans="1:14" x14ac:dyDescent="0.25">
      <c r="A16" s="42">
        <f t="shared" si="0"/>
        <v>41161</v>
      </c>
      <c r="B16" s="76">
        <v>93.415000000000006</v>
      </c>
      <c r="C16" s="79">
        <v>1.0660000000000001</v>
      </c>
      <c r="D16" s="82">
        <v>0.245</v>
      </c>
      <c r="E16" s="86">
        <v>1.3109999999999999</v>
      </c>
      <c r="F16" s="89">
        <v>5.1829999999999998</v>
      </c>
      <c r="G16" s="7">
        <v>208.09350882069612</v>
      </c>
      <c r="H16" s="7">
        <v>1.6136465277777778</v>
      </c>
      <c r="I16" s="92">
        <v>38.81</v>
      </c>
      <c r="J16" s="95">
        <v>50.429000000000002</v>
      </c>
      <c r="K16" s="26">
        <v>0</v>
      </c>
      <c r="L16" s="24"/>
      <c r="M16" s="46"/>
      <c r="N16" s="46"/>
    </row>
    <row r="17" spans="1:14" x14ac:dyDescent="0.25">
      <c r="A17" s="42">
        <f t="shared" si="0"/>
        <v>41162</v>
      </c>
      <c r="B17" s="76">
        <v>93.4</v>
      </c>
      <c r="C17" s="79">
        <v>1.0660000000000001</v>
      </c>
      <c r="D17" s="82">
        <v>0.246</v>
      </c>
      <c r="E17" s="86">
        <v>1.3120000000000001</v>
      </c>
      <c r="F17" s="89">
        <v>5.1420000000000003</v>
      </c>
      <c r="G17" s="7">
        <v>205.56166390453831</v>
      </c>
      <c r="H17" s="7">
        <v>1.6230266555555555</v>
      </c>
      <c r="I17" s="92">
        <v>38.834000000000003</v>
      </c>
      <c r="J17" s="95">
        <v>50.442999999999998</v>
      </c>
      <c r="K17" s="26">
        <v>0</v>
      </c>
      <c r="L17" s="24"/>
      <c r="M17" s="46"/>
      <c r="N17" s="46"/>
    </row>
    <row r="18" spans="1:14" x14ac:dyDescent="0.25">
      <c r="A18" s="42">
        <f t="shared" si="0"/>
        <v>41163</v>
      </c>
      <c r="B18" s="76">
        <v>93.343999999999994</v>
      </c>
      <c r="C18" s="79">
        <v>1.0620000000000001</v>
      </c>
      <c r="D18" s="82">
        <v>0.24399999999999999</v>
      </c>
      <c r="E18" s="86">
        <v>1.306</v>
      </c>
      <c r="F18" s="89">
        <v>5.1849999999999996</v>
      </c>
      <c r="G18" s="7">
        <v>205.24127761072259</v>
      </c>
      <c r="H18" s="7">
        <v>1.6516594111111111</v>
      </c>
      <c r="I18" s="92">
        <v>38.856000000000002</v>
      </c>
      <c r="J18" s="95">
        <v>50.457999999999998</v>
      </c>
      <c r="K18" s="26">
        <v>0</v>
      </c>
      <c r="L18" s="24"/>
      <c r="M18" s="46"/>
      <c r="N18" s="46"/>
    </row>
    <row r="19" spans="1:14" x14ac:dyDescent="0.25">
      <c r="A19" s="42">
        <f t="shared" si="0"/>
        <v>41164</v>
      </c>
      <c r="B19" s="76">
        <v>93.278000000000006</v>
      </c>
      <c r="C19" s="79">
        <v>1.0549999999999999</v>
      </c>
      <c r="D19" s="82">
        <v>0.24299999999999999</v>
      </c>
      <c r="E19" s="86">
        <v>1.2969999999999999</v>
      </c>
      <c r="F19" s="89">
        <v>5.226</v>
      </c>
      <c r="G19" s="7">
        <v>205.68512442097028</v>
      </c>
      <c r="H19" s="7">
        <v>1.5494370222222225</v>
      </c>
      <c r="I19" s="92">
        <v>38.890999999999998</v>
      </c>
      <c r="J19" s="95">
        <v>50.484000000000002</v>
      </c>
      <c r="K19" s="26">
        <v>0</v>
      </c>
      <c r="L19" s="24"/>
      <c r="M19" s="46"/>
      <c r="N19" s="46"/>
    </row>
    <row r="20" spans="1:14" x14ac:dyDescent="0.25">
      <c r="A20" s="42">
        <f t="shared" si="0"/>
        <v>41165</v>
      </c>
      <c r="B20" s="76">
        <v>93.256</v>
      </c>
      <c r="C20" s="79">
        <v>1.0549999999999999</v>
      </c>
      <c r="D20" s="82">
        <v>0.24299999999999999</v>
      </c>
      <c r="E20" s="86">
        <v>1.298</v>
      </c>
      <c r="F20" s="89">
        <v>5.1769999999999996</v>
      </c>
      <c r="G20" s="7">
        <v>206.68186814296814</v>
      </c>
      <c r="H20" s="7">
        <v>1.5000566166666669</v>
      </c>
      <c r="I20" s="92">
        <v>38.923999999999999</v>
      </c>
      <c r="J20" s="95">
        <v>50.503</v>
      </c>
      <c r="K20" s="26">
        <v>0</v>
      </c>
      <c r="L20" s="24"/>
      <c r="M20" s="46"/>
      <c r="N20" s="46"/>
    </row>
    <row r="21" spans="1:14" x14ac:dyDescent="0.25">
      <c r="A21" s="42">
        <f t="shared" si="0"/>
        <v>41166</v>
      </c>
      <c r="B21" s="76">
        <v>93.293000000000006</v>
      </c>
      <c r="C21" s="79">
        <v>1.056</v>
      </c>
      <c r="D21" s="82">
        <v>0.24399999999999999</v>
      </c>
      <c r="E21" s="86">
        <v>1.3</v>
      </c>
      <c r="F21" s="89">
        <v>5.2910000000000004</v>
      </c>
      <c r="G21" s="7">
        <v>204.98950797730828</v>
      </c>
      <c r="H21" s="7">
        <v>1.5145778694444445</v>
      </c>
      <c r="I21" s="92">
        <v>38.859000000000002</v>
      </c>
      <c r="J21" s="95">
        <v>50.465000000000003</v>
      </c>
      <c r="K21" s="26">
        <v>0</v>
      </c>
      <c r="L21" s="24"/>
      <c r="M21" s="46"/>
      <c r="N21" s="46"/>
    </row>
    <row r="22" spans="1:14" x14ac:dyDescent="0.25">
      <c r="A22" s="42">
        <f t="shared" si="0"/>
        <v>41167</v>
      </c>
      <c r="B22" s="76">
        <v>92.918000000000006</v>
      </c>
      <c r="C22" s="79">
        <v>1.083</v>
      </c>
      <c r="D22" s="82">
        <v>0.23699999999999999</v>
      </c>
      <c r="E22" s="86">
        <v>1.32</v>
      </c>
      <c r="F22" s="89">
        <v>5.6079999999999997</v>
      </c>
      <c r="G22" s="7">
        <v>205.7863268148148</v>
      </c>
      <c r="H22" s="7">
        <v>1.5354011138888892</v>
      </c>
      <c r="I22" s="92">
        <v>38.962000000000003</v>
      </c>
      <c r="J22" s="95">
        <v>50.515999999999998</v>
      </c>
      <c r="K22" s="26">
        <v>0</v>
      </c>
      <c r="L22" s="24"/>
      <c r="M22" s="46"/>
      <c r="N22" s="46"/>
    </row>
    <row r="23" spans="1:14" x14ac:dyDescent="0.25">
      <c r="A23" s="42">
        <f t="shared" si="0"/>
        <v>41168</v>
      </c>
      <c r="B23" s="76">
        <v>93.39</v>
      </c>
      <c r="C23" s="79">
        <v>1.0649999999999999</v>
      </c>
      <c r="D23" s="82">
        <v>0.246</v>
      </c>
      <c r="E23" s="86">
        <v>1.3109999999999999</v>
      </c>
      <c r="F23" s="89">
        <v>5.2290000000000001</v>
      </c>
      <c r="G23" s="7">
        <v>204.08948783179011</v>
      </c>
      <c r="H23" s="7">
        <v>1.5784126416666666</v>
      </c>
      <c r="I23" s="92">
        <v>38.811</v>
      </c>
      <c r="J23" s="95">
        <v>50.430999999999997</v>
      </c>
      <c r="K23" s="26">
        <v>0</v>
      </c>
      <c r="L23" s="24"/>
      <c r="M23" s="46"/>
      <c r="N23" s="46"/>
    </row>
    <row r="24" spans="1:14" x14ac:dyDescent="0.25">
      <c r="A24" s="42">
        <f t="shared" si="0"/>
        <v>41169</v>
      </c>
      <c r="B24" s="76">
        <v>93.078000000000003</v>
      </c>
      <c r="C24" s="79">
        <v>1.0549999999999999</v>
      </c>
      <c r="D24" s="82">
        <v>0.245</v>
      </c>
      <c r="E24" s="86">
        <v>1.3</v>
      </c>
      <c r="F24" s="89">
        <v>5.1289999999999996</v>
      </c>
      <c r="G24" s="7">
        <v>212.79155807303806</v>
      </c>
      <c r="H24" s="7">
        <v>1.5078086833333337</v>
      </c>
      <c r="I24" s="92">
        <v>39.058999999999997</v>
      </c>
      <c r="J24" s="95">
        <v>50.576999999999998</v>
      </c>
      <c r="K24" s="26">
        <v>0</v>
      </c>
      <c r="L24" s="24"/>
      <c r="M24" s="46"/>
      <c r="N24" s="46"/>
    </row>
    <row r="25" spans="1:14" x14ac:dyDescent="0.25">
      <c r="A25" s="42">
        <f t="shared" si="0"/>
        <v>41170</v>
      </c>
      <c r="B25" s="76">
        <v>93.450999999999993</v>
      </c>
      <c r="C25" s="79">
        <v>1.123</v>
      </c>
      <c r="D25" s="82">
        <v>0.246</v>
      </c>
      <c r="E25" s="86">
        <v>1.369</v>
      </c>
      <c r="F25" s="89">
        <v>5.0730000000000004</v>
      </c>
      <c r="G25" s="7">
        <v>204.41516566510171</v>
      </c>
      <c r="H25" s="7">
        <v>1.5314362861111117</v>
      </c>
      <c r="I25" s="92">
        <v>38.765999999999998</v>
      </c>
      <c r="J25" s="95">
        <v>50.365000000000002</v>
      </c>
      <c r="K25" s="26">
        <v>0</v>
      </c>
      <c r="L25" s="24"/>
      <c r="M25" s="46"/>
      <c r="N25" s="46"/>
    </row>
    <row r="26" spans="1:14" x14ac:dyDescent="0.25">
      <c r="A26" s="42">
        <f t="shared" si="0"/>
        <v>41171</v>
      </c>
      <c r="B26" s="76">
        <v>93.653000000000006</v>
      </c>
      <c r="C26" s="79">
        <v>1.123</v>
      </c>
      <c r="D26" s="82">
        <v>0.245</v>
      </c>
      <c r="E26" s="86">
        <v>1.3679999999999999</v>
      </c>
      <c r="F26" s="89">
        <v>4.8739999999999997</v>
      </c>
      <c r="G26" s="7">
        <v>203.98785474747473</v>
      </c>
      <c r="H26" s="7">
        <v>1.5406395583333334</v>
      </c>
      <c r="I26" s="92">
        <v>38.709000000000003</v>
      </c>
      <c r="J26" s="95">
        <v>50.332999999999998</v>
      </c>
      <c r="K26" s="26">
        <v>0</v>
      </c>
      <c r="L26" s="24"/>
      <c r="M26" s="46"/>
      <c r="N26" s="46"/>
    </row>
    <row r="27" spans="1:14" x14ac:dyDescent="0.25">
      <c r="A27" s="42">
        <f t="shared" si="0"/>
        <v>41172</v>
      </c>
      <c r="B27" s="76">
        <v>93.763000000000005</v>
      </c>
      <c r="C27" s="79">
        <v>1.119</v>
      </c>
      <c r="D27" s="82">
        <v>0.246</v>
      </c>
      <c r="E27" s="86">
        <v>1.365</v>
      </c>
      <c r="F27" s="89">
        <v>4.7560000000000002</v>
      </c>
      <c r="G27" s="7">
        <v>215.52654051251955</v>
      </c>
      <c r="H27" s="7">
        <v>1.5489130250000001</v>
      </c>
      <c r="I27" s="92">
        <v>38.685000000000002</v>
      </c>
      <c r="J27" s="95">
        <v>50.320999999999998</v>
      </c>
      <c r="K27" s="26">
        <v>0</v>
      </c>
      <c r="L27" s="24"/>
      <c r="M27" s="46"/>
      <c r="N27" s="46"/>
    </row>
    <row r="28" spans="1:14" x14ac:dyDescent="0.25">
      <c r="A28" s="42">
        <f t="shared" si="0"/>
        <v>41173</v>
      </c>
      <c r="B28" s="76">
        <v>93.847999999999999</v>
      </c>
      <c r="C28" s="79">
        <v>1.1160000000000001</v>
      </c>
      <c r="D28" s="82">
        <v>0.246</v>
      </c>
      <c r="E28" s="86">
        <v>1.3620000000000001</v>
      </c>
      <c r="F28" s="89">
        <v>4.6690000000000005</v>
      </c>
      <c r="G28" s="7">
        <v>223.90788786713284</v>
      </c>
      <c r="H28" s="7">
        <v>1.5535471416666664</v>
      </c>
      <c r="I28" s="92">
        <v>38.665999999999997</v>
      </c>
      <c r="J28" s="95">
        <v>50.311999999999998</v>
      </c>
      <c r="K28" s="26">
        <v>0</v>
      </c>
      <c r="L28" s="24"/>
      <c r="M28" s="46"/>
      <c r="N28" s="46"/>
    </row>
    <row r="29" spans="1:14" x14ac:dyDescent="0.25">
      <c r="A29" s="42">
        <f t="shared" si="0"/>
        <v>41174</v>
      </c>
      <c r="B29" s="76">
        <v>93.938000000000002</v>
      </c>
      <c r="C29" s="79">
        <v>1.113</v>
      </c>
      <c r="D29" s="82">
        <v>0.246</v>
      </c>
      <c r="E29" s="86">
        <v>1.359</v>
      </c>
      <c r="F29" s="89">
        <v>4.5809999999999995</v>
      </c>
      <c r="G29" s="7">
        <v>232.99327548122065</v>
      </c>
      <c r="H29" s="7">
        <v>1.6566897111111112</v>
      </c>
      <c r="I29" s="92">
        <v>38.643999999999998</v>
      </c>
      <c r="J29" s="95">
        <v>50.301000000000002</v>
      </c>
      <c r="K29" s="26">
        <v>0</v>
      </c>
      <c r="L29" s="24"/>
      <c r="M29" s="46"/>
      <c r="N29" s="46"/>
    </row>
    <row r="30" spans="1:14" x14ac:dyDescent="0.25">
      <c r="A30" s="42">
        <f t="shared" si="0"/>
        <v>41175</v>
      </c>
      <c r="B30" s="76">
        <v>93.91</v>
      </c>
      <c r="C30" s="79">
        <v>1.113</v>
      </c>
      <c r="D30" s="82">
        <v>0.246</v>
      </c>
      <c r="E30" s="86">
        <v>1.359</v>
      </c>
      <c r="F30" s="89">
        <v>4.6070000000000002</v>
      </c>
      <c r="G30" s="7">
        <v>227.1117812303807</v>
      </c>
      <c r="H30" s="7">
        <v>1.5388156666666666</v>
      </c>
      <c r="I30" s="92">
        <v>38.652000000000001</v>
      </c>
      <c r="J30" s="95">
        <v>50.305999999999997</v>
      </c>
      <c r="K30" s="26">
        <v>0</v>
      </c>
      <c r="L30" s="24"/>
      <c r="M30" s="46"/>
      <c r="N30" s="46"/>
    </row>
    <row r="31" spans="1:14" x14ac:dyDescent="0.25">
      <c r="A31" s="42">
        <f t="shared" si="0"/>
        <v>41176</v>
      </c>
      <c r="B31" s="76">
        <v>94.105999999999995</v>
      </c>
      <c r="C31" s="79">
        <v>1.105</v>
      </c>
      <c r="D31" s="82">
        <v>0.245</v>
      </c>
      <c r="E31" s="86">
        <v>1.35</v>
      </c>
      <c r="F31" s="89">
        <v>4.4130000000000003</v>
      </c>
      <c r="G31" s="7">
        <v>240.54788759577463</v>
      </c>
      <c r="H31" s="7">
        <v>1.5446360722222225</v>
      </c>
      <c r="I31" s="92">
        <v>38.606999999999999</v>
      </c>
      <c r="J31" s="95">
        <v>50.286000000000001</v>
      </c>
      <c r="K31" s="26">
        <v>0</v>
      </c>
      <c r="L31" s="24"/>
      <c r="M31" s="46"/>
      <c r="N31" s="46"/>
    </row>
    <row r="32" spans="1:14" x14ac:dyDescent="0.25">
      <c r="A32" s="42">
        <f t="shared" si="0"/>
        <v>41177</v>
      </c>
      <c r="B32" s="76">
        <v>94.097999999999999</v>
      </c>
      <c r="C32" s="79">
        <v>1.1040000000000001</v>
      </c>
      <c r="D32" s="82">
        <v>0.245</v>
      </c>
      <c r="E32" s="86">
        <v>1.349</v>
      </c>
      <c r="F32" s="89">
        <v>4.4189999999999996</v>
      </c>
      <c r="G32" s="7">
        <v>240.43926595707069</v>
      </c>
      <c r="H32" s="7">
        <v>1.6613391666666666</v>
      </c>
      <c r="I32" s="92">
        <v>38.61</v>
      </c>
      <c r="J32" s="95">
        <v>50.289000000000001</v>
      </c>
      <c r="K32" s="26">
        <v>0</v>
      </c>
      <c r="L32" s="24"/>
      <c r="M32" s="46"/>
      <c r="N32" s="46"/>
    </row>
    <row r="33" spans="1:14" x14ac:dyDescent="0.25">
      <c r="A33" s="42">
        <f t="shared" si="0"/>
        <v>41178</v>
      </c>
      <c r="B33" s="76">
        <v>94.165999999999997</v>
      </c>
      <c r="C33" s="79">
        <v>1.101</v>
      </c>
      <c r="D33" s="82">
        <v>0.24399999999999999</v>
      </c>
      <c r="E33" s="86">
        <v>1.345</v>
      </c>
      <c r="F33" s="89">
        <v>4.3479999999999999</v>
      </c>
      <c r="G33" s="7">
        <v>250.56010779182313</v>
      </c>
      <c r="H33" s="7">
        <v>1.6766511361111109</v>
      </c>
      <c r="I33" s="92">
        <v>38.597000000000001</v>
      </c>
      <c r="J33" s="95">
        <v>50.283000000000001</v>
      </c>
      <c r="K33" s="26">
        <v>0</v>
      </c>
      <c r="L33" s="24"/>
      <c r="M33" s="46"/>
      <c r="N33" s="46"/>
    </row>
    <row r="34" spans="1:14" x14ac:dyDescent="0.25">
      <c r="A34" s="42">
        <f t="shared" si="0"/>
        <v>41179</v>
      </c>
      <c r="B34" s="76">
        <v>94.164000000000001</v>
      </c>
      <c r="C34" s="79">
        <v>1.1000000000000001</v>
      </c>
      <c r="D34" s="82">
        <v>0.24399999999999999</v>
      </c>
      <c r="E34" s="86">
        <v>1.3439999999999999</v>
      </c>
      <c r="F34" s="89">
        <v>4.3479999999999999</v>
      </c>
      <c r="G34" s="7">
        <v>253.39578660125483</v>
      </c>
      <c r="H34" s="7">
        <v>1.6176887833333331</v>
      </c>
      <c r="I34" s="92">
        <v>38.6</v>
      </c>
      <c r="J34" s="95">
        <v>50.286000000000001</v>
      </c>
      <c r="K34" s="26">
        <v>0</v>
      </c>
      <c r="L34" s="24"/>
      <c r="M34" s="46"/>
      <c r="N34" s="46"/>
    </row>
    <row r="35" spans="1:14" x14ac:dyDescent="0.25">
      <c r="A35" s="42">
        <f t="shared" si="0"/>
        <v>41180</v>
      </c>
      <c r="B35" s="76">
        <v>94.194000000000003</v>
      </c>
      <c r="C35" s="79">
        <v>1.097</v>
      </c>
      <c r="D35" s="82">
        <v>0.24299999999999999</v>
      </c>
      <c r="E35" s="86">
        <v>1.34</v>
      </c>
      <c r="F35" s="89">
        <v>4.319</v>
      </c>
      <c r="G35" s="7">
        <v>254.35816877010953</v>
      </c>
      <c r="H35" s="7">
        <v>1.6675972805555555</v>
      </c>
      <c r="I35" s="92">
        <v>38.595999999999997</v>
      </c>
      <c r="J35" s="95">
        <v>50.286000000000001</v>
      </c>
      <c r="K35" s="26">
        <v>0</v>
      </c>
      <c r="L35" s="24"/>
      <c r="M35" s="46"/>
      <c r="N35" s="46"/>
    </row>
    <row r="36" spans="1:14" x14ac:dyDescent="0.25">
      <c r="A36" s="42">
        <f t="shared" si="0"/>
        <v>41181</v>
      </c>
      <c r="B36" s="76">
        <v>94.069000000000003</v>
      </c>
      <c r="C36" s="79">
        <v>1.093</v>
      </c>
      <c r="D36" s="82">
        <v>0.24099999999999999</v>
      </c>
      <c r="E36" s="86">
        <v>1.335</v>
      </c>
      <c r="F36" s="89">
        <v>4.4370000000000003</v>
      </c>
      <c r="G36" s="7">
        <v>257.48793366083913</v>
      </c>
      <c r="H36" s="7">
        <v>1.6644573305555559</v>
      </c>
      <c r="I36" s="92">
        <v>38.642000000000003</v>
      </c>
      <c r="J36" s="95">
        <v>50.316000000000003</v>
      </c>
      <c r="K36" s="26">
        <v>0</v>
      </c>
      <c r="L36" s="24"/>
      <c r="M36" s="46"/>
      <c r="N36" s="46"/>
    </row>
    <row r="37" spans="1:14" ht="15.75" thickBot="1" x14ac:dyDescent="0.3">
      <c r="A37" s="42">
        <f t="shared" si="0"/>
        <v>41182</v>
      </c>
      <c r="B37" s="77">
        <v>94.055000000000007</v>
      </c>
      <c r="C37" s="80">
        <v>1.091</v>
      </c>
      <c r="D37" s="84">
        <v>0.24</v>
      </c>
      <c r="E37" s="87">
        <v>1.331</v>
      </c>
      <c r="F37" s="90">
        <v>4.45</v>
      </c>
      <c r="G37" s="7">
        <v>259.93089441866192</v>
      </c>
      <c r="H37" s="7">
        <v>1.5313752666666669</v>
      </c>
      <c r="I37" s="93">
        <v>38.651000000000003</v>
      </c>
      <c r="J37" s="96">
        <v>50.323</v>
      </c>
      <c r="K37" s="26">
        <v>0</v>
      </c>
      <c r="L37" s="24"/>
      <c r="M37" s="46"/>
      <c r="N37" s="46"/>
    </row>
    <row r="38" spans="1:14" x14ac:dyDescent="0.25">
      <c r="A38" s="124" t="s">
        <v>18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8"/>
      <c r="M38" s="8"/>
      <c r="N38" s="8"/>
    </row>
    <row r="39" spans="1:14" ht="6.75" customHeight="1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4" x14ac:dyDescent="0.25">
      <c r="A40" s="10" t="s">
        <v>19</v>
      </c>
      <c r="B40" s="11">
        <f t="shared" ref="B40:K40" si="1">+MIN(B8:B37)</f>
        <v>92.918000000000006</v>
      </c>
      <c r="C40" s="11">
        <f t="shared" si="1"/>
        <v>1.05</v>
      </c>
      <c r="D40" s="11">
        <f t="shared" si="1"/>
        <v>0.23699999999999999</v>
      </c>
      <c r="E40" s="11">
        <f t="shared" si="1"/>
        <v>1.2969999999999999</v>
      </c>
      <c r="F40" s="11">
        <f t="shared" si="1"/>
        <v>4.319</v>
      </c>
      <c r="G40" s="11">
        <f t="shared" si="1"/>
        <v>203.98785474747473</v>
      </c>
      <c r="H40" s="11">
        <f t="shared" si="1"/>
        <v>1.5000566166666669</v>
      </c>
      <c r="I40" s="11">
        <f t="shared" si="1"/>
        <v>38.595999999999997</v>
      </c>
      <c r="J40" s="11">
        <f t="shared" si="1"/>
        <v>50.283000000000001</v>
      </c>
      <c r="K40" s="35">
        <f t="shared" si="1"/>
        <v>0</v>
      </c>
      <c r="L40" s="12"/>
      <c r="M40" s="27">
        <f>+MIN(M8:M37)</f>
        <v>1.59</v>
      </c>
      <c r="N40" s="28">
        <f>+MIN(N8:N37)</f>
        <v>5.0000000000000001E-3</v>
      </c>
    </row>
    <row r="41" spans="1:14" x14ac:dyDescent="0.25">
      <c r="A41" s="13" t="s">
        <v>20</v>
      </c>
      <c r="B41" s="14">
        <f t="shared" ref="B41:K41" si="2">+IF(ISERROR(AVERAGE(B8:B37)),"",AVERAGE(B8:B37))</f>
        <v>93.53966666666669</v>
      </c>
      <c r="C41" s="14">
        <f t="shared" si="2"/>
        <v>1.0855333333333335</v>
      </c>
      <c r="D41" s="14">
        <f t="shared" si="2"/>
        <v>0.24393333333333331</v>
      </c>
      <c r="E41" s="14">
        <f t="shared" si="2"/>
        <v>1.329466666666667</v>
      </c>
      <c r="F41" s="14">
        <f t="shared" si="2"/>
        <v>4.908266666666667</v>
      </c>
      <c r="G41" s="14">
        <f t="shared" si="2"/>
        <v>220.27284892770663</v>
      </c>
      <c r="H41" s="14">
        <f t="shared" si="2"/>
        <v>1.6080937837962963</v>
      </c>
      <c r="I41" s="14">
        <f t="shared" si="2"/>
        <v>38.811333333333337</v>
      </c>
      <c r="J41" s="14">
        <f t="shared" si="2"/>
        <v>50.416833333333336</v>
      </c>
      <c r="K41" s="36">
        <f t="shared" si="2"/>
        <v>0</v>
      </c>
      <c r="L41" s="12"/>
      <c r="M41" s="29">
        <f>+IF(ISERROR(AVERAGE(M8:M37)),"",AVERAGE(M8:M37))</f>
        <v>1.59</v>
      </c>
      <c r="N41" s="30">
        <f>+IF(ISERROR(AVERAGE(N8:N37)),"",AVERAGE(N8:N37))</f>
        <v>5.0000000000000001E-3</v>
      </c>
    </row>
    <row r="42" spans="1:14" x14ac:dyDescent="0.25">
      <c r="A42" s="15" t="s">
        <v>21</v>
      </c>
      <c r="B42" s="16">
        <f t="shared" ref="B42:K42" si="3">+MAX(B8:B37)</f>
        <v>94.194000000000003</v>
      </c>
      <c r="C42" s="16">
        <f t="shared" si="3"/>
        <v>1.123</v>
      </c>
      <c r="D42" s="16">
        <f t="shared" si="3"/>
        <v>0.247</v>
      </c>
      <c r="E42" s="16">
        <f t="shared" si="3"/>
        <v>1.369</v>
      </c>
      <c r="F42" s="16">
        <f t="shared" si="3"/>
        <v>5.6079999999999997</v>
      </c>
      <c r="G42" s="16">
        <f t="shared" si="3"/>
        <v>259.93089441866192</v>
      </c>
      <c r="H42" s="16">
        <f t="shared" si="3"/>
        <v>1.7067560888888891</v>
      </c>
      <c r="I42" s="16">
        <f t="shared" si="3"/>
        <v>39.176000000000002</v>
      </c>
      <c r="J42" s="16">
        <f t="shared" si="3"/>
        <v>50.622</v>
      </c>
      <c r="K42" s="37">
        <f t="shared" si="3"/>
        <v>0</v>
      </c>
      <c r="L42" s="12"/>
      <c r="M42" s="31">
        <f>+MAX(M8:M37)</f>
        <v>1.59</v>
      </c>
      <c r="N42" s="32">
        <f>+MAX(N8:N37)</f>
        <v>5.0000000000000001E-3</v>
      </c>
    </row>
    <row r="43" spans="1:14" ht="15.75" thickBot="1" x14ac:dyDescent="0.3">
      <c r="A43" s="17" t="s">
        <v>22</v>
      </c>
      <c r="B43" s="21">
        <f t="shared" ref="B43:K43" si="4">IF(ISERROR(STDEV(B8:B37)),"",STDEV(B8:B37))</f>
        <v>0.41431150477449458</v>
      </c>
      <c r="C43" s="21">
        <f t="shared" si="4"/>
        <v>2.4044116540848107E-2</v>
      </c>
      <c r="D43" s="21">
        <f t="shared" si="4"/>
        <v>2.4485510611074839E-3</v>
      </c>
      <c r="E43" s="21">
        <f t="shared" si="4"/>
        <v>2.4144298010850961E-2</v>
      </c>
      <c r="F43" s="21">
        <f t="shared" si="4"/>
        <v>0.35780836070235383</v>
      </c>
      <c r="G43" s="21">
        <f t="shared" si="4"/>
        <v>18.906308030514086</v>
      </c>
      <c r="H43" s="21">
        <f t="shared" si="4"/>
        <v>6.8003324751936114E-2</v>
      </c>
      <c r="I43" s="21">
        <f t="shared" si="4"/>
        <v>0.16813835299278529</v>
      </c>
      <c r="J43" s="21">
        <f t="shared" si="4"/>
        <v>0.10709489293124101</v>
      </c>
      <c r="K43" s="38">
        <f t="shared" si="4"/>
        <v>0</v>
      </c>
      <c r="L43" s="12"/>
      <c r="M43" s="33" t="str">
        <f>IF(ISERROR(STDEV(M8:M37)),"",STDEV(M8:M37))</f>
        <v/>
      </c>
      <c r="N43" s="34" t="str">
        <f>IF(ISERROR(STDEV(N8:N37)),"",STDEV(N8:N37))</f>
        <v/>
      </c>
    </row>
    <row r="44" spans="1:14" ht="8.2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25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7"/>
    </row>
    <row r="46" spans="1:14" x14ac:dyDescent="0.25">
      <c r="A46" s="18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0"/>
    </row>
    <row r="47" spans="1:14" x14ac:dyDescent="0.25">
      <c r="A47" s="18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</row>
    <row r="48" spans="1:14" x14ac:dyDescent="0.25">
      <c r="A48" s="18"/>
      <c r="B48" s="12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</row>
    <row r="49" spans="1:14" x14ac:dyDescent="0.25">
      <c r="A49" s="18"/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</row>
  </sheetData>
  <protectedRanges>
    <protectedRange sqref="A3:L5" name="Rango1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N8 B8:F37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3" orientation="landscape" r:id="rId1"/>
  <ignoredErrors>
    <ignoredError sqref="B40:N43 A10 A9 A11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zoomScale="91" zoomScaleNormal="100" zoomScaleSheetLayoutView="91" workbookViewId="0">
      <selection sqref="A1:K1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49" t="s">
        <v>28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4" x14ac:dyDescent="0.25">
      <c r="A2" s="138" t="s">
        <v>1</v>
      </c>
      <c r="B2" s="152"/>
      <c r="C2" s="139" t="s">
        <v>27</v>
      </c>
      <c r="D2" s="139"/>
      <c r="E2" s="139"/>
      <c r="F2" s="139"/>
      <c r="G2" s="139"/>
      <c r="H2" s="139"/>
      <c r="I2" s="139"/>
      <c r="J2" s="139"/>
      <c r="K2" s="139"/>
    </row>
    <row r="3" spans="1:14" x14ac:dyDescent="0.25">
      <c r="A3" s="138" t="s">
        <v>2</v>
      </c>
      <c r="B3" s="152"/>
      <c r="C3" s="74" t="s">
        <v>24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x14ac:dyDescent="0.25">
      <c r="A4" s="138" t="s">
        <v>3</v>
      </c>
      <c r="B4" s="138"/>
      <c r="C4" s="139" t="s">
        <v>4</v>
      </c>
      <c r="D4" s="139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8" t="s">
        <v>5</v>
      </c>
      <c r="B6" s="49" t="s">
        <v>6</v>
      </c>
      <c r="C6" s="49" t="s">
        <v>7</v>
      </c>
      <c r="D6" s="49" t="s">
        <v>8</v>
      </c>
      <c r="E6" s="50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49" t="s">
        <v>15</v>
      </c>
    </row>
    <row r="7" spans="1:14" x14ac:dyDescent="0.25">
      <c r="A7" s="51">
        <v>41153</v>
      </c>
      <c r="B7" s="52"/>
      <c r="C7" s="53"/>
      <c r="D7" s="53"/>
      <c r="E7" s="53"/>
      <c r="F7" s="54"/>
      <c r="G7" s="55">
        <v>228.11410999999998</v>
      </c>
      <c r="H7" s="56">
        <v>1.6891724666666665</v>
      </c>
      <c r="I7" s="52"/>
      <c r="J7" s="54"/>
      <c r="K7" s="57">
        <v>0</v>
      </c>
    </row>
    <row r="8" spans="1:14" x14ac:dyDescent="0.25">
      <c r="A8" s="58">
        <v>41154</v>
      </c>
      <c r="B8" s="59"/>
      <c r="C8" s="47"/>
      <c r="D8" s="47"/>
      <c r="E8" s="47"/>
      <c r="F8" s="60"/>
      <c r="G8" s="6">
        <v>219.19554944444442</v>
      </c>
      <c r="H8" s="61">
        <v>1.7294970000000001</v>
      </c>
      <c r="I8" s="59"/>
      <c r="J8" s="60"/>
      <c r="K8" s="62">
        <v>0</v>
      </c>
    </row>
    <row r="9" spans="1:14" x14ac:dyDescent="0.25">
      <c r="A9" s="58">
        <v>41155</v>
      </c>
      <c r="B9" s="59"/>
      <c r="C9" s="47"/>
      <c r="D9" s="47"/>
      <c r="E9" s="47"/>
      <c r="F9" s="60"/>
      <c r="G9" s="6">
        <v>232.86758944444443</v>
      </c>
      <c r="H9" s="61">
        <v>1.7396551333333332</v>
      </c>
      <c r="I9" s="59"/>
      <c r="J9" s="60"/>
      <c r="K9" s="62">
        <v>0</v>
      </c>
    </row>
    <row r="10" spans="1:14" x14ac:dyDescent="0.25">
      <c r="A10" s="58">
        <v>41156</v>
      </c>
      <c r="B10" s="59"/>
      <c r="C10" s="47"/>
      <c r="D10" s="47"/>
      <c r="E10" s="47"/>
      <c r="F10" s="60"/>
      <c r="G10" s="6">
        <v>232.68897277777776</v>
      </c>
      <c r="H10" s="61">
        <v>1.7613163333333333</v>
      </c>
      <c r="I10" s="59"/>
      <c r="J10" s="60"/>
      <c r="K10" s="62">
        <v>0</v>
      </c>
    </row>
    <row r="11" spans="1:14" x14ac:dyDescent="0.25">
      <c r="A11" s="58">
        <v>41157</v>
      </c>
      <c r="B11" s="59"/>
      <c r="C11" s="47"/>
      <c r="D11" s="47"/>
      <c r="E11" s="47"/>
      <c r="F11" s="60"/>
      <c r="G11" s="6">
        <v>239.15669944444443</v>
      </c>
      <c r="H11" s="61">
        <v>1.7779608</v>
      </c>
      <c r="I11" s="59"/>
      <c r="J11" s="60"/>
      <c r="K11" s="62">
        <v>0</v>
      </c>
    </row>
    <row r="12" spans="1:14" x14ac:dyDescent="0.25">
      <c r="A12" s="58">
        <v>41158</v>
      </c>
      <c r="B12" s="59"/>
      <c r="C12" s="47"/>
      <c r="D12" s="47"/>
      <c r="E12" s="47"/>
      <c r="F12" s="60"/>
      <c r="G12" s="6">
        <v>228.4126333333333</v>
      </c>
      <c r="H12" s="61">
        <v>1.758899266666667</v>
      </c>
      <c r="I12" s="59"/>
      <c r="J12" s="60"/>
      <c r="K12" s="62">
        <v>0</v>
      </c>
    </row>
    <row r="13" spans="1:14" x14ac:dyDescent="0.25">
      <c r="A13" s="58">
        <v>41159</v>
      </c>
      <c r="B13" s="59"/>
      <c r="C13" s="47"/>
      <c r="D13" s="47"/>
      <c r="E13" s="47"/>
      <c r="F13" s="60"/>
      <c r="G13" s="6">
        <v>228.4126333333333</v>
      </c>
      <c r="H13" s="61">
        <v>1.7581035999999999</v>
      </c>
      <c r="I13" s="59"/>
      <c r="J13" s="60"/>
      <c r="K13" s="62">
        <v>0</v>
      </c>
    </row>
    <row r="14" spans="1:14" x14ac:dyDescent="0.25">
      <c r="A14" s="58">
        <v>41160</v>
      </c>
      <c r="B14" s="59"/>
      <c r="C14" s="47"/>
      <c r="D14" s="47"/>
      <c r="E14" s="47"/>
      <c r="F14" s="60"/>
      <c r="G14" s="6">
        <v>260.58337999999998</v>
      </c>
      <c r="H14" s="61">
        <v>1.7686291333333335</v>
      </c>
      <c r="I14" s="59"/>
      <c r="J14" s="60"/>
      <c r="K14" s="62">
        <v>0</v>
      </c>
    </row>
    <row r="15" spans="1:14" x14ac:dyDescent="0.25">
      <c r="A15" s="58">
        <v>41161</v>
      </c>
      <c r="B15" s="59"/>
      <c r="C15" s="47"/>
      <c r="D15" s="47"/>
      <c r="E15" s="47"/>
      <c r="F15" s="60"/>
      <c r="G15" s="6">
        <v>260.58337999999998</v>
      </c>
      <c r="H15" s="61">
        <v>1.6631648000000001</v>
      </c>
      <c r="I15" s="59"/>
      <c r="J15" s="60"/>
      <c r="K15" s="62">
        <v>0</v>
      </c>
    </row>
    <row r="16" spans="1:14" x14ac:dyDescent="0.25">
      <c r="A16" s="58">
        <v>41162</v>
      </c>
      <c r="B16" s="59"/>
      <c r="C16" s="47"/>
      <c r="D16" s="47"/>
      <c r="E16" s="47"/>
      <c r="F16" s="60"/>
      <c r="G16" s="6">
        <v>229.36777222222219</v>
      </c>
      <c r="H16" s="61">
        <v>1.6961472</v>
      </c>
      <c r="I16" s="59"/>
      <c r="J16" s="60"/>
      <c r="K16" s="62">
        <v>0</v>
      </c>
    </row>
    <row r="17" spans="1:11" x14ac:dyDescent="0.25">
      <c r="A17" s="58">
        <v>41163</v>
      </c>
      <c r="B17" s="59"/>
      <c r="C17" s="47"/>
      <c r="D17" s="47"/>
      <c r="E17" s="47"/>
      <c r="F17" s="60"/>
      <c r="G17" s="6">
        <v>210.98152666666664</v>
      </c>
      <c r="H17" s="61">
        <v>1.7148105333333334</v>
      </c>
      <c r="I17" s="59"/>
      <c r="J17" s="60"/>
      <c r="K17" s="62">
        <v>0</v>
      </c>
    </row>
    <row r="18" spans="1:11" x14ac:dyDescent="0.25">
      <c r="A18" s="58">
        <v>41164</v>
      </c>
      <c r="B18" s="59"/>
      <c r="C18" s="47"/>
      <c r="D18" s="47"/>
      <c r="E18" s="47"/>
      <c r="F18" s="60"/>
      <c r="G18" s="6">
        <v>212.13529055555554</v>
      </c>
      <c r="H18" s="61">
        <v>1.6763523333333332</v>
      </c>
      <c r="I18" s="59"/>
      <c r="J18" s="60"/>
      <c r="K18" s="62">
        <v>0</v>
      </c>
    </row>
    <row r="19" spans="1:11" x14ac:dyDescent="0.25">
      <c r="A19" s="58">
        <v>41165</v>
      </c>
      <c r="B19" s="59"/>
      <c r="C19" s="47"/>
      <c r="D19" s="47"/>
      <c r="E19" s="47"/>
      <c r="F19" s="60"/>
      <c r="G19" s="6">
        <v>225.72300055555553</v>
      </c>
      <c r="H19" s="61">
        <v>1.523434</v>
      </c>
      <c r="I19" s="59"/>
      <c r="J19" s="60"/>
      <c r="K19" s="62">
        <v>0</v>
      </c>
    </row>
    <row r="20" spans="1:11" x14ac:dyDescent="0.25">
      <c r="A20" s="58">
        <v>41166</v>
      </c>
      <c r="B20" s="59"/>
      <c r="C20" s="47"/>
      <c r="D20" s="47"/>
      <c r="E20" s="47"/>
      <c r="F20" s="60"/>
      <c r="G20" s="6">
        <v>206.27225777777775</v>
      </c>
      <c r="H20" s="61">
        <v>1.5387306000000001</v>
      </c>
      <c r="I20" s="59"/>
      <c r="J20" s="60"/>
      <c r="K20" s="62">
        <v>0</v>
      </c>
    </row>
    <row r="21" spans="1:11" x14ac:dyDescent="0.25">
      <c r="A21" s="58">
        <v>41167</v>
      </c>
      <c r="B21" s="59"/>
      <c r="C21" s="47"/>
      <c r="D21" s="47"/>
      <c r="E21" s="47"/>
      <c r="F21" s="60"/>
      <c r="G21" s="6">
        <v>246.48151055555553</v>
      </c>
      <c r="H21" s="61">
        <v>1.5563841333333335</v>
      </c>
      <c r="I21" s="59"/>
      <c r="J21" s="60"/>
      <c r="K21" s="62">
        <v>0</v>
      </c>
    </row>
    <row r="22" spans="1:11" x14ac:dyDescent="0.25">
      <c r="A22" s="58">
        <v>41168</v>
      </c>
      <c r="B22" s="59"/>
      <c r="C22" s="47"/>
      <c r="D22" s="47"/>
      <c r="E22" s="47"/>
      <c r="F22" s="60"/>
      <c r="G22" s="6">
        <v>204.85248222222219</v>
      </c>
      <c r="H22" s="61">
        <v>1.6395756666666668</v>
      </c>
      <c r="I22" s="59"/>
      <c r="J22" s="60"/>
      <c r="K22" s="62">
        <v>0</v>
      </c>
    </row>
    <row r="23" spans="1:11" x14ac:dyDescent="0.25">
      <c r="A23" s="58">
        <v>41169</v>
      </c>
      <c r="B23" s="59"/>
      <c r="C23" s="47"/>
      <c r="D23" s="47"/>
      <c r="E23" s="47"/>
      <c r="F23" s="60"/>
      <c r="G23" s="6">
        <v>239.90623888888888</v>
      </c>
      <c r="H23" s="61">
        <v>1.5311736</v>
      </c>
      <c r="I23" s="59"/>
      <c r="J23" s="60"/>
      <c r="K23" s="62">
        <v>0</v>
      </c>
    </row>
    <row r="24" spans="1:11" x14ac:dyDescent="0.25">
      <c r="A24" s="58">
        <v>41170</v>
      </c>
      <c r="B24" s="59"/>
      <c r="C24" s="47"/>
      <c r="D24" s="47"/>
      <c r="E24" s="47"/>
      <c r="F24" s="60"/>
      <c r="G24" s="6">
        <v>205.3229872222222</v>
      </c>
      <c r="H24" s="61">
        <v>1.5566921333333332</v>
      </c>
      <c r="I24" s="59"/>
      <c r="J24" s="60"/>
      <c r="K24" s="62">
        <v>0</v>
      </c>
    </row>
    <row r="25" spans="1:11" x14ac:dyDescent="0.25">
      <c r="A25" s="58">
        <v>41171</v>
      </c>
      <c r="B25" s="59"/>
      <c r="C25" s="47"/>
      <c r="D25" s="47"/>
      <c r="E25" s="47"/>
      <c r="F25" s="60"/>
      <c r="G25" s="6">
        <v>204.4517572222222</v>
      </c>
      <c r="H25" s="61">
        <v>1.5567515333333333</v>
      </c>
      <c r="I25" s="59"/>
      <c r="J25" s="60"/>
      <c r="K25" s="62">
        <v>0</v>
      </c>
    </row>
    <row r="26" spans="1:11" x14ac:dyDescent="0.25">
      <c r="A26" s="58">
        <v>41172</v>
      </c>
      <c r="B26" s="59"/>
      <c r="C26" s="47"/>
      <c r="D26" s="47"/>
      <c r="E26" s="47"/>
      <c r="F26" s="60"/>
      <c r="G26" s="6">
        <v>247.83664444444443</v>
      </c>
      <c r="H26" s="61">
        <v>1.5702148</v>
      </c>
      <c r="I26" s="59"/>
      <c r="J26" s="60"/>
      <c r="K26" s="62">
        <v>0</v>
      </c>
    </row>
    <row r="27" spans="1:11" x14ac:dyDescent="0.25">
      <c r="A27" s="58">
        <v>41173</v>
      </c>
      <c r="B27" s="59"/>
      <c r="C27" s="47"/>
      <c r="D27" s="47"/>
      <c r="E27" s="47"/>
      <c r="F27" s="60"/>
      <c r="G27" s="6">
        <v>252.39941988888887</v>
      </c>
      <c r="H27" s="61">
        <v>1.5757829999999997</v>
      </c>
      <c r="I27" s="59"/>
      <c r="J27" s="60"/>
      <c r="K27" s="62">
        <v>0</v>
      </c>
    </row>
    <row r="28" spans="1:11" x14ac:dyDescent="0.25">
      <c r="A28" s="58">
        <v>41174</v>
      </c>
      <c r="B28" s="59"/>
      <c r="C28" s="47"/>
      <c r="D28" s="47"/>
      <c r="E28" s="47"/>
      <c r="F28" s="60"/>
      <c r="G28" s="6">
        <v>253.71690999999998</v>
      </c>
      <c r="H28" s="61">
        <v>1.7632435333333334</v>
      </c>
      <c r="I28" s="59"/>
      <c r="J28" s="60"/>
      <c r="K28" s="62">
        <v>0</v>
      </c>
    </row>
    <row r="29" spans="1:11" x14ac:dyDescent="0.25">
      <c r="A29" s="58">
        <v>41175</v>
      </c>
      <c r="B29" s="59"/>
      <c r="C29" s="47"/>
      <c r="D29" s="47"/>
      <c r="E29" s="47"/>
      <c r="F29" s="60"/>
      <c r="G29" s="6">
        <v>254.62769166666664</v>
      </c>
      <c r="H29" s="61">
        <v>1.5535087333333335</v>
      </c>
      <c r="I29" s="59"/>
      <c r="J29" s="60"/>
      <c r="K29" s="62">
        <v>0</v>
      </c>
    </row>
    <row r="30" spans="1:11" x14ac:dyDescent="0.25">
      <c r="A30" s="58">
        <v>41176</v>
      </c>
      <c r="B30" s="59"/>
      <c r="C30" s="47"/>
      <c r="D30" s="47"/>
      <c r="E30" s="47"/>
      <c r="F30" s="60"/>
      <c r="G30" s="6">
        <v>258.20181894444443</v>
      </c>
      <c r="H30" s="61">
        <v>1.5593526666666666</v>
      </c>
      <c r="I30" s="59"/>
      <c r="J30" s="60"/>
      <c r="K30" s="62">
        <v>0</v>
      </c>
    </row>
    <row r="31" spans="1:11" x14ac:dyDescent="0.25">
      <c r="A31" s="58">
        <v>41177</v>
      </c>
      <c r="B31" s="59"/>
      <c r="C31" s="47"/>
      <c r="D31" s="47"/>
      <c r="E31" s="47"/>
      <c r="F31" s="60"/>
      <c r="G31" s="6">
        <v>259.15317399999998</v>
      </c>
      <c r="H31" s="61">
        <v>1.7751448000000001</v>
      </c>
      <c r="I31" s="59"/>
      <c r="J31" s="60"/>
      <c r="K31" s="62">
        <v>0</v>
      </c>
    </row>
    <row r="32" spans="1:11" x14ac:dyDescent="0.25">
      <c r="A32" s="58">
        <v>41178</v>
      </c>
      <c r="B32" s="59"/>
      <c r="C32" s="47"/>
      <c r="D32" s="47"/>
      <c r="E32" s="47"/>
      <c r="F32" s="60"/>
      <c r="G32" s="6">
        <v>257.93674333333331</v>
      </c>
      <c r="H32" s="61">
        <v>1.7984288666666666</v>
      </c>
      <c r="I32" s="59"/>
      <c r="J32" s="60"/>
      <c r="K32" s="62">
        <v>0</v>
      </c>
    </row>
    <row r="33" spans="1:11" x14ac:dyDescent="0.25">
      <c r="A33" s="58">
        <v>41179</v>
      </c>
      <c r="B33" s="59"/>
      <c r="C33" s="47"/>
      <c r="D33" s="47"/>
      <c r="E33" s="47"/>
      <c r="F33" s="60"/>
      <c r="G33" s="6">
        <v>259.56912833333331</v>
      </c>
      <c r="H33" s="61">
        <v>1.7025103333333331</v>
      </c>
      <c r="I33" s="59"/>
      <c r="J33" s="60"/>
      <c r="K33" s="62">
        <v>0</v>
      </c>
    </row>
    <row r="34" spans="1:11" x14ac:dyDescent="0.25">
      <c r="A34" s="58">
        <v>41180</v>
      </c>
      <c r="B34" s="59"/>
      <c r="C34" s="47"/>
      <c r="D34" s="47"/>
      <c r="E34" s="47"/>
      <c r="F34" s="60"/>
      <c r="G34" s="6">
        <v>260.73575438888889</v>
      </c>
      <c r="H34" s="61">
        <v>1.7758194666666665</v>
      </c>
      <c r="I34" s="59"/>
      <c r="J34" s="60"/>
      <c r="K34" s="62">
        <v>0</v>
      </c>
    </row>
    <row r="35" spans="1:11" x14ac:dyDescent="0.25">
      <c r="A35" s="58">
        <v>41181</v>
      </c>
      <c r="B35" s="59"/>
      <c r="C35" s="47"/>
      <c r="D35" s="47"/>
      <c r="E35" s="47"/>
      <c r="F35" s="60"/>
      <c r="G35" s="6">
        <v>268.00836666666663</v>
      </c>
      <c r="H35" s="61">
        <v>1.7855478666666666</v>
      </c>
      <c r="I35" s="59"/>
      <c r="J35" s="60"/>
      <c r="K35" s="62">
        <v>0</v>
      </c>
    </row>
    <row r="36" spans="1:11" x14ac:dyDescent="0.25">
      <c r="A36" s="58">
        <v>41182</v>
      </c>
      <c r="B36" s="59"/>
      <c r="C36" s="47"/>
      <c r="D36" s="47"/>
      <c r="E36" s="47"/>
      <c r="F36" s="60"/>
      <c r="G36" s="6">
        <v>267.72403277777778</v>
      </c>
      <c r="H36" s="61">
        <v>1.5622288</v>
      </c>
      <c r="I36" s="59"/>
      <c r="J36" s="60"/>
      <c r="K36" s="62">
        <v>0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69" t="s">
        <v>21</v>
      </c>
      <c r="B38" s="21"/>
      <c r="C38" s="70"/>
      <c r="D38" s="70"/>
      <c r="E38" s="70"/>
      <c r="F38" s="70"/>
      <c r="G38" s="70">
        <f>+MAX(G7:G36)</f>
        <v>268.00836666666663</v>
      </c>
      <c r="H38" s="70">
        <f>+MAX(H7:H36)</f>
        <v>1.7984288666666666</v>
      </c>
      <c r="I38" s="70"/>
      <c r="J38" s="70"/>
      <c r="K38" s="70">
        <f>+MAX(K7:K36)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0"/>
      <c r="C40" s="141"/>
      <c r="D40" s="141"/>
      <c r="E40" s="141"/>
      <c r="F40" s="141"/>
      <c r="G40" s="141"/>
      <c r="H40" s="141"/>
      <c r="I40" s="141"/>
      <c r="J40" s="141"/>
      <c r="K40" s="142"/>
    </row>
    <row r="41" spans="1:11" x14ac:dyDescent="0.25">
      <c r="A41" s="18"/>
      <c r="B41" s="143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25">
      <c r="A42" s="18"/>
      <c r="B42" s="143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25">
      <c r="A43" s="18"/>
      <c r="B43" s="143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x14ac:dyDescent="0.25">
      <c r="A44" s="18"/>
      <c r="B44" s="146"/>
      <c r="C44" s="147"/>
      <c r="D44" s="147"/>
      <c r="E44" s="147"/>
      <c r="F44" s="147"/>
      <c r="G44" s="147"/>
      <c r="H44" s="147"/>
      <c r="I44" s="147"/>
      <c r="J44" s="147"/>
      <c r="K44" s="148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0:K44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62" t="s">
        <v>29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4" x14ac:dyDescent="0.25">
      <c r="A2" s="138" t="s">
        <v>1</v>
      </c>
      <c r="B2" s="152"/>
      <c r="C2" s="139" t="s">
        <v>27</v>
      </c>
      <c r="D2" s="139"/>
      <c r="E2" s="139"/>
      <c r="F2" s="139"/>
      <c r="G2" s="139"/>
      <c r="H2" s="139"/>
      <c r="I2" s="139"/>
      <c r="J2" s="139"/>
      <c r="K2" s="139"/>
    </row>
    <row r="3" spans="1:14" x14ac:dyDescent="0.25">
      <c r="A3" s="138" t="s">
        <v>2</v>
      </c>
      <c r="B3" s="152"/>
      <c r="C3" s="139" t="s">
        <v>24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3</v>
      </c>
      <c r="B4" s="138"/>
      <c r="C4" s="139" t="s">
        <v>4</v>
      </c>
      <c r="D4" s="139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1" t="s">
        <v>5</v>
      </c>
      <c r="B6" s="72" t="s">
        <v>6</v>
      </c>
      <c r="C6" s="72" t="s">
        <v>7</v>
      </c>
      <c r="D6" s="72" t="s">
        <v>8</v>
      </c>
      <c r="E6" s="73" t="s">
        <v>9</v>
      </c>
      <c r="F6" s="72" t="s">
        <v>10</v>
      </c>
      <c r="G6" s="72" t="s">
        <v>11</v>
      </c>
      <c r="H6" s="72" t="s">
        <v>12</v>
      </c>
      <c r="I6" s="72" t="s">
        <v>13</v>
      </c>
      <c r="J6" s="72" t="s">
        <v>14</v>
      </c>
      <c r="K6" s="72" t="s">
        <v>15</v>
      </c>
    </row>
    <row r="7" spans="1:14" x14ac:dyDescent="0.25">
      <c r="A7" s="51">
        <v>41153</v>
      </c>
      <c r="B7" s="52"/>
      <c r="C7" s="53"/>
      <c r="D7" s="53"/>
      <c r="E7" s="53"/>
      <c r="F7" s="54"/>
      <c r="G7" s="55">
        <v>204.79933944444443</v>
      </c>
      <c r="H7" s="56">
        <v>1.5972308</v>
      </c>
      <c r="I7" s="52"/>
      <c r="J7" s="54"/>
      <c r="K7" s="57">
        <v>0</v>
      </c>
    </row>
    <row r="8" spans="1:14" x14ac:dyDescent="0.25">
      <c r="A8" s="58">
        <v>41154</v>
      </c>
      <c r="B8" s="59"/>
      <c r="C8" s="47"/>
      <c r="D8" s="47"/>
      <c r="E8" s="47"/>
      <c r="F8" s="60"/>
      <c r="G8" s="6">
        <v>203.45695999999998</v>
      </c>
      <c r="H8" s="61">
        <v>1.6109675999999999</v>
      </c>
      <c r="I8" s="59"/>
      <c r="J8" s="60"/>
      <c r="K8" s="62">
        <v>0</v>
      </c>
    </row>
    <row r="9" spans="1:14" x14ac:dyDescent="0.25">
      <c r="A9" s="58">
        <v>41155</v>
      </c>
      <c r="B9" s="59"/>
      <c r="C9" s="47"/>
      <c r="D9" s="47"/>
      <c r="E9" s="47"/>
      <c r="F9" s="60"/>
      <c r="G9" s="6">
        <v>203.17054833333333</v>
      </c>
      <c r="H9" s="61">
        <v>1.6211873333333335</v>
      </c>
      <c r="I9" s="59"/>
      <c r="J9" s="60"/>
      <c r="K9" s="62">
        <v>0</v>
      </c>
    </row>
    <row r="10" spans="1:14" x14ac:dyDescent="0.25">
      <c r="A10" s="58">
        <v>41156</v>
      </c>
      <c r="B10" s="59"/>
      <c r="C10" s="47"/>
      <c r="D10" s="47"/>
      <c r="E10" s="47"/>
      <c r="F10" s="60"/>
      <c r="G10" s="6">
        <v>203.77475388888888</v>
      </c>
      <c r="H10" s="61">
        <v>1.6145785333333333</v>
      </c>
      <c r="I10" s="59"/>
      <c r="J10" s="60"/>
      <c r="K10" s="62">
        <v>0</v>
      </c>
    </row>
    <row r="11" spans="1:14" x14ac:dyDescent="0.25">
      <c r="A11" s="58">
        <v>41157</v>
      </c>
      <c r="B11" s="59"/>
      <c r="C11" s="47"/>
      <c r="D11" s="47"/>
      <c r="E11" s="47"/>
      <c r="F11" s="60"/>
      <c r="G11" s="6">
        <v>204.11674999999997</v>
      </c>
      <c r="H11" s="61">
        <v>1.6224105333333336</v>
      </c>
      <c r="I11" s="59"/>
      <c r="J11" s="60"/>
      <c r="K11" s="62">
        <v>0</v>
      </c>
    </row>
    <row r="12" spans="1:14" x14ac:dyDescent="0.25">
      <c r="A12" s="58">
        <v>41158</v>
      </c>
      <c r="B12" s="59"/>
      <c r="C12" s="47"/>
      <c r="D12" s="47"/>
      <c r="E12" s="47"/>
      <c r="F12" s="60"/>
      <c r="G12" s="6">
        <v>204.1648322222222</v>
      </c>
      <c r="H12" s="61">
        <v>1.6118241333333332</v>
      </c>
      <c r="I12" s="59"/>
      <c r="J12" s="60"/>
      <c r="K12" s="62">
        <v>0</v>
      </c>
    </row>
    <row r="13" spans="1:14" x14ac:dyDescent="0.25">
      <c r="A13" s="58">
        <v>41159</v>
      </c>
      <c r="B13" s="59"/>
      <c r="C13" s="47"/>
      <c r="D13" s="47"/>
      <c r="E13" s="47"/>
      <c r="F13" s="60"/>
      <c r="G13" s="6">
        <v>202.4889722222222</v>
      </c>
      <c r="H13" s="61">
        <v>1.6061950666666664</v>
      </c>
      <c r="I13" s="59"/>
      <c r="J13" s="60"/>
      <c r="K13" s="62">
        <v>0</v>
      </c>
    </row>
    <row r="14" spans="1:14" x14ac:dyDescent="0.25">
      <c r="A14" s="58">
        <v>41160</v>
      </c>
      <c r="B14" s="59"/>
      <c r="C14" s="47"/>
      <c r="D14" s="47"/>
      <c r="E14" s="47"/>
      <c r="F14" s="60"/>
      <c r="G14" s="6">
        <v>203.71127777777775</v>
      </c>
      <c r="H14" s="61">
        <v>1.6240634666666667</v>
      </c>
      <c r="I14" s="59"/>
      <c r="J14" s="60"/>
      <c r="K14" s="62">
        <v>0</v>
      </c>
    </row>
    <row r="15" spans="1:14" x14ac:dyDescent="0.25">
      <c r="A15" s="58">
        <v>41161</v>
      </c>
      <c r="B15" s="59"/>
      <c r="C15" s="47"/>
      <c r="D15" s="47"/>
      <c r="E15" s="47"/>
      <c r="F15" s="60"/>
      <c r="G15" s="6">
        <v>203.71127777777775</v>
      </c>
      <c r="H15" s="61">
        <v>1.5325816000000001</v>
      </c>
      <c r="I15" s="59"/>
      <c r="J15" s="60"/>
      <c r="K15" s="62">
        <v>0</v>
      </c>
    </row>
    <row r="16" spans="1:14" x14ac:dyDescent="0.25">
      <c r="A16" s="58">
        <v>41162</v>
      </c>
      <c r="B16" s="59"/>
      <c r="C16" s="47"/>
      <c r="D16" s="47"/>
      <c r="E16" s="47"/>
      <c r="F16" s="60"/>
      <c r="G16" s="6">
        <v>203.59217444444442</v>
      </c>
      <c r="H16" s="61">
        <v>1.5529279333333332</v>
      </c>
      <c r="I16" s="59"/>
      <c r="J16" s="60"/>
      <c r="K16" s="62">
        <v>0</v>
      </c>
    </row>
    <row r="17" spans="1:11" x14ac:dyDescent="0.25">
      <c r="A17" s="58">
        <v>41163</v>
      </c>
      <c r="B17" s="59"/>
      <c r="C17" s="47"/>
      <c r="D17" s="47"/>
      <c r="E17" s="47"/>
      <c r="F17" s="60"/>
      <c r="G17" s="6">
        <v>204.27441999999996</v>
      </c>
      <c r="H17" s="61">
        <v>1.5818102666666667</v>
      </c>
      <c r="I17" s="59"/>
      <c r="J17" s="60"/>
      <c r="K17" s="62">
        <v>0</v>
      </c>
    </row>
    <row r="18" spans="1:11" x14ac:dyDescent="0.25">
      <c r="A18" s="58">
        <v>41164</v>
      </c>
      <c r="B18" s="59"/>
      <c r="C18" s="47"/>
      <c r="D18" s="47"/>
      <c r="E18" s="47"/>
      <c r="F18" s="60"/>
      <c r="G18" s="6">
        <v>204.28130333333331</v>
      </c>
      <c r="H18" s="61">
        <v>1.4900834666666667</v>
      </c>
      <c r="I18" s="59"/>
      <c r="J18" s="60"/>
      <c r="K18" s="62">
        <v>0</v>
      </c>
    </row>
    <row r="19" spans="1:11" x14ac:dyDescent="0.25">
      <c r="A19" s="58">
        <v>41165</v>
      </c>
      <c r="B19" s="59"/>
      <c r="C19" s="47"/>
      <c r="D19" s="47"/>
      <c r="E19" s="47"/>
      <c r="F19" s="60"/>
      <c r="G19" s="6">
        <v>204.188085</v>
      </c>
      <c r="H19" s="61">
        <v>1.4615685333333333</v>
      </c>
      <c r="I19" s="59"/>
      <c r="J19" s="60"/>
      <c r="K19" s="62">
        <v>0</v>
      </c>
    </row>
    <row r="20" spans="1:11" x14ac:dyDescent="0.25">
      <c r="A20" s="58">
        <v>41166</v>
      </c>
      <c r="B20" s="59"/>
      <c r="C20" s="47"/>
      <c r="D20" s="47"/>
      <c r="E20" s="47"/>
      <c r="F20" s="60"/>
      <c r="G20" s="6">
        <v>203.89145444444443</v>
      </c>
      <c r="H20" s="61">
        <v>1.4884312666666666</v>
      </c>
      <c r="I20" s="59"/>
      <c r="J20" s="60"/>
      <c r="K20" s="62">
        <v>0</v>
      </c>
    </row>
    <row r="21" spans="1:11" x14ac:dyDescent="0.25">
      <c r="A21" s="58">
        <v>41167</v>
      </c>
      <c r="B21" s="59"/>
      <c r="C21" s="47"/>
      <c r="D21" s="47"/>
      <c r="E21" s="47"/>
      <c r="F21" s="60"/>
      <c r="G21" s="6">
        <v>202.4427383333333</v>
      </c>
      <c r="H21" s="61">
        <v>1.5179867999999999</v>
      </c>
      <c r="I21" s="59"/>
      <c r="J21" s="60"/>
      <c r="K21" s="62">
        <v>0</v>
      </c>
    </row>
    <row r="22" spans="1:11" x14ac:dyDescent="0.25">
      <c r="A22" s="58">
        <v>41168</v>
      </c>
      <c r="B22" s="59"/>
      <c r="C22" s="47"/>
      <c r="D22" s="47"/>
      <c r="E22" s="47"/>
      <c r="F22" s="60"/>
      <c r="G22" s="6">
        <v>203.65509555555553</v>
      </c>
      <c r="H22" s="61">
        <v>1.5065754</v>
      </c>
      <c r="I22" s="59"/>
      <c r="J22" s="60"/>
      <c r="K22" s="62">
        <v>0</v>
      </c>
    </row>
    <row r="23" spans="1:11" x14ac:dyDescent="0.25">
      <c r="A23" s="58">
        <v>41169</v>
      </c>
      <c r="B23" s="59"/>
      <c r="C23" s="47"/>
      <c r="D23" s="47"/>
      <c r="E23" s="47"/>
      <c r="F23" s="60"/>
      <c r="G23" s="6">
        <v>204.36922388888888</v>
      </c>
      <c r="H23" s="61">
        <v>1.4699527333333335</v>
      </c>
      <c r="I23" s="59"/>
      <c r="J23" s="60"/>
      <c r="K23" s="62">
        <v>0</v>
      </c>
    </row>
    <row r="24" spans="1:11" x14ac:dyDescent="0.25">
      <c r="A24" s="58">
        <v>41170</v>
      </c>
      <c r="B24" s="59"/>
      <c r="C24" s="47"/>
      <c r="D24" s="47"/>
      <c r="E24" s="47"/>
      <c r="F24" s="60"/>
      <c r="G24" s="6">
        <v>203.69126333333332</v>
      </c>
      <c r="H24" s="61">
        <v>1.5098174666666666</v>
      </c>
      <c r="I24" s="59"/>
      <c r="J24" s="60"/>
      <c r="K24" s="62">
        <v>0</v>
      </c>
    </row>
    <row r="25" spans="1:11" x14ac:dyDescent="0.25">
      <c r="A25" s="58">
        <v>41171</v>
      </c>
      <c r="B25" s="59"/>
      <c r="C25" s="47"/>
      <c r="D25" s="47"/>
      <c r="E25" s="47"/>
      <c r="F25" s="60"/>
      <c r="G25" s="6">
        <v>203.34212944444442</v>
      </c>
      <c r="H25" s="61">
        <v>1.5159371333333336</v>
      </c>
      <c r="I25" s="59"/>
      <c r="J25" s="60"/>
      <c r="K25" s="62">
        <v>0</v>
      </c>
    </row>
    <row r="26" spans="1:11" x14ac:dyDescent="0.25">
      <c r="A26" s="58">
        <v>41172</v>
      </c>
      <c r="B26" s="59"/>
      <c r="C26" s="47"/>
      <c r="D26" s="47"/>
      <c r="E26" s="47"/>
      <c r="F26" s="60"/>
      <c r="G26" s="6">
        <v>197.17372222222221</v>
      </c>
      <c r="H26" s="61">
        <v>1.5156929333333335</v>
      </c>
      <c r="I26" s="59"/>
      <c r="J26" s="60"/>
      <c r="K26" s="62">
        <v>0</v>
      </c>
    </row>
    <row r="27" spans="1:11" x14ac:dyDescent="0.25">
      <c r="A27" s="58">
        <v>41173</v>
      </c>
      <c r="B27" s="59"/>
      <c r="C27" s="47"/>
      <c r="D27" s="47"/>
      <c r="E27" s="47"/>
      <c r="F27" s="60"/>
      <c r="G27" s="6">
        <v>197.35955555555552</v>
      </c>
      <c r="H27" s="61">
        <v>1.5256061333333335</v>
      </c>
      <c r="I27" s="59"/>
      <c r="J27" s="60"/>
      <c r="K27" s="62">
        <v>0</v>
      </c>
    </row>
    <row r="28" spans="1:11" x14ac:dyDescent="0.25">
      <c r="A28" s="58">
        <v>41174</v>
      </c>
      <c r="B28" s="59"/>
      <c r="C28" s="47"/>
      <c r="D28" s="47"/>
      <c r="E28" s="47"/>
      <c r="F28" s="60"/>
      <c r="G28" s="6">
        <v>197.41644444444444</v>
      </c>
      <c r="H28" s="61">
        <v>1.5485521333333332</v>
      </c>
      <c r="I28" s="59"/>
      <c r="J28" s="60"/>
      <c r="K28" s="62">
        <v>0</v>
      </c>
    </row>
    <row r="29" spans="1:11" x14ac:dyDescent="0.25">
      <c r="A29" s="58">
        <v>41175</v>
      </c>
      <c r="B29" s="59"/>
      <c r="C29" s="47"/>
      <c r="D29" s="47"/>
      <c r="E29" s="47"/>
      <c r="F29" s="60"/>
      <c r="G29" s="6">
        <v>197.52172222222219</v>
      </c>
      <c r="H29" s="61">
        <v>1.5176194000000001</v>
      </c>
      <c r="I29" s="59"/>
      <c r="J29" s="60"/>
      <c r="K29" s="62">
        <v>0</v>
      </c>
    </row>
    <row r="30" spans="1:11" x14ac:dyDescent="0.25">
      <c r="A30" s="58">
        <v>41176</v>
      </c>
      <c r="B30" s="59"/>
      <c r="C30" s="47"/>
      <c r="D30" s="47"/>
      <c r="E30" s="47"/>
      <c r="F30" s="60"/>
      <c r="G30" s="6">
        <v>197.24155555555552</v>
      </c>
      <c r="H30" s="61">
        <v>1.5293072666666665</v>
      </c>
      <c r="I30" s="59"/>
      <c r="J30" s="60"/>
      <c r="K30" s="62">
        <v>0</v>
      </c>
    </row>
    <row r="31" spans="1:11" x14ac:dyDescent="0.25">
      <c r="A31" s="58">
        <v>41177</v>
      </c>
      <c r="B31" s="59"/>
      <c r="C31" s="47"/>
      <c r="D31" s="47"/>
      <c r="E31" s="47"/>
      <c r="F31" s="60"/>
      <c r="G31" s="6">
        <v>178.7765</v>
      </c>
      <c r="H31" s="61">
        <v>1.5442687333333336</v>
      </c>
      <c r="I31" s="59"/>
      <c r="J31" s="60"/>
      <c r="K31" s="62">
        <v>0</v>
      </c>
    </row>
    <row r="32" spans="1:11" x14ac:dyDescent="0.25">
      <c r="A32" s="58">
        <v>41178</v>
      </c>
      <c r="B32" s="59"/>
      <c r="C32" s="47"/>
      <c r="D32" s="47"/>
      <c r="E32" s="47"/>
      <c r="F32" s="60"/>
      <c r="G32" s="6">
        <v>197.3942222222222</v>
      </c>
      <c r="H32" s="61">
        <v>1.5426165333333335</v>
      </c>
      <c r="I32" s="59"/>
      <c r="J32" s="60"/>
      <c r="K32" s="62">
        <v>0</v>
      </c>
    </row>
    <row r="33" spans="1:11" x14ac:dyDescent="0.25">
      <c r="A33" s="58">
        <v>41179</v>
      </c>
      <c r="B33" s="59"/>
      <c r="C33" s="47"/>
      <c r="D33" s="47"/>
      <c r="E33" s="47"/>
      <c r="F33" s="60"/>
      <c r="G33" s="6">
        <v>243.79954944444444</v>
      </c>
      <c r="H33" s="61">
        <v>1.5300721333333334</v>
      </c>
      <c r="I33" s="59"/>
      <c r="J33" s="60"/>
      <c r="K33" s="62">
        <v>0</v>
      </c>
    </row>
    <row r="34" spans="1:11" x14ac:dyDescent="0.25">
      <c r="A34" s="58">
        <v>41180</v>
      </c>
      <c r="B34" s="59"/>
      <c r="C34" s="47"/>
      <c r="D34" s="47"/>
      <c r="E34" s="47"/>
      <c r="F34" s="60"/>
      <c r="G34" s="6">
        <v>245.13757833333332</v>
      </c>
      <c r="H34" s="61">
        <v>1.5350595333333332</v>
      </c>
      <c r="I34" s="59"/>
      <c r="J34" s="60"/>
      <c r="K34" s="62">
        <v>0</v>
      </c>
    </row>
    <row r="35" spans="1:11" x14ac:dyDescent="0.25">
      <c r="A35" s="58">
        <v>41181</v>
      </c>
      <c r="B35" s="59"/>
      <c r="C35" s="47"/>
      <c r="D35" s="47"/>
      <c r="E35" s="47"/>
      <c r="F35" s="60"/>
      <c r="G35" s="6">
        <v>246.74640555555553</v>
      </c>
      <c r="H35" s="61">
        <v>1.5315718</v>
      </c>
      <c r="I35" s="59"/>
      <c r="J35" s="60"/>
      <c r="K35" s="62">
        <v>0</v>
      </c>
    </row>
    <row r="36" spans="1:11" ht="15.75" thickBot="1" x14ac:dyDescent="0.3">
      <c r="A36" s="63">
        <v>41182</v>
      </c>
      <c r="B36" s="64"/>
      <c r="C36" s="65"/>
      <c r="D36" s="65"/>
      <c r="E36" s="65"/>
      <c r="F36" s="66"/>
      <c r="G36" s="43">
        <v>251.9193328333333</v>
      </c>
      <c r="H36" s="67">
        <v>1.5076159999999998</v>
      </c>
      <c r="I36" s="64"/>
      <c r="J36" s="66"/>
      <c r="K36" s="68">
        <v>0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69" t="s">
        <v>19</v>
      </c>
      <c r="B38" s="21"/>
      <c r="C38" s="70"/>
      <c r="D38" s="70"/>
      <c r="E38" s="70"/>
      <c r="F38" s="70"/>
      <c r="G38" s="70">
        <f>+MIN(G7:G36)</f>
        <v>178.7765</v>
      </c>
      <c r="H38" s="70">
        <f>+MIN(H7:H36)</f>
        <v>1.4615685333333333</v>
      </c>
      <c r="I38" s="70"/>
      <c r="J38" s="70"/>
      <c r="K38" s="70">
        <f>+MIN(K7:K36)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53"/>
      <c r="C40" s="154"/>
      <c r="D40" s="154"/>
      <c r="E40" s="154"/>
      <c r="F40" s="154"/>
      <c r="G40" s="154"/>
      <c r="H40" s="154"/>
      <c r="I40" s="154"/>
      <c r="J40" s="154"/>
      <c r="K40" s="155"/>
    </row>
    <row r="41" spans="1:11" x14ac:dyDescent="0.25">
      <c r="A41" s="18"/>
      <c r="B41" s="156"/>
      <c r="C41" s="157"/>
      <c r="D41" s="157"/>
      <c r="E41" s="157"/>
      <c r="F41" s="157"/>
      <c r="G41" s="157"/>
      <c r="H41" s="157"/>
      <c r="I41" s="157"/>
      <c r="J41" s="157"/>
      <c r="K41" s="158"/>
    </row>
    <row r="42" spans="1:11" x14ac:dyDescent="0.25">
      <c r="A42" s="18"/>
      <c r="B42" s="156"/>
      <c r="C42" s="157"/>
      <c r="D42" s="157"/>
      <c r="E42" s="157"/>
      <c r="F42" s="157"/>
      <c r="G42" s="157"/>
      <c r="H42" s="157"/>
      <c r="I42" s="157"/>
      <c r="J42" s="157"/>
      <c r="K42" s="158"/>
    </row>
    <row r="43" spans="1:11" x14ac:dyDescent="0.25">
      <c r="A43" s="18"/>
      <c r="B43" s="156"/>
      <c r="C43" s="157"/>
      <c r="D43" s="157"/>
      <c r="E43" s="157"/>
      <c r="F43" s="157"/>
      <c r="G43" s="157"/>
      <c r="H43" s="157"/>
      <c r="I43" s="157"/>
      <c r="J43" s="157"/>
      <c r="K43" s="158"/>
    </row>
    <row r="44" spans="1:11" x14ac:dyDescent="0.25">
      <c r="A44" s="18"/>
      <c r="B44" s="159"/>
      <c r="C44" s="160"/>
      <c r="D44" s="160"/>
      <c r="E44" s="160"/>
      <c r="F44" s="160"/>
      <c r="G44" s="160"/>
      <c r="H44" s="160"/>
      <c r="I44" s="160"/>
      <c r="J44" s="160"/>
      <c r="K44" s="161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0:K44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37" t="s">
        <v>1</v>
      </c>
      <c r="B3" s="137"/>
      <c r="C3" s="139" t="s">
        <v>27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2</v>
      </c>
      <c r="B4" s="137"/>
      <c r="C4" s="139" t="s">
        <v>25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138" t="s">
        <v>3</v>
      </c>
      <c r="B5" s="138"/>
      <c r="C5" s="139" t="s">
        <v>4</v>
      </c>
      <c r="D5" s="139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1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44" t="s">
        <v>16</v>
      </c>
      <c r="N7" s="45" t="s">
        <v>17</v>
      </c>
    </row>
    <row r="8" spans="1:14" x14ac:dyDescent="0.25">
      <c r="A8" s="42">
        <f>+'Caracol Criogénica'!A8</f>
        <v>41153</v>
      </c>
      <c r="B8" s="103">
        <v>95.468000000000004</v>
      </c>
      <c r="C8" s="104">
        <v>1.0429999999999999</v>
      </c>
      <c r="D8" s="104">
        <v>0.22800000000000001</v>
      </c>
      <c r="E8" s="104">
        <v>1.2709999999999999</v>
      </c>
      <c r="F8" s="104">
        <v>3.0720000000000001</v>
      </c>
      <c r="G8" s="5">
        <v>263.60256288497652</v>
      </c>
      <c r="H8" s="5">
        <v>2.2238493138888886</v>
      </c>
      <c r="I8" s="109">
        <v>38.305</v>
      </c>
      <c r="J8" s="109">
        <v>50.161999999999999</v>
      </c>
      <c r="K8" s="26">
        <v>0.20241604999999999</v>
      </c>
      <c r="L8" s="24"/>
      <c r="M8" s="47">
        <v>0.7</v>
      </c>
      <c r="N8" s="47">
        <v>5.0000000000000001E-3</v>
      </c>
    </row>
    <row r="9" spans="1:14" x14ac:dyDescent="0.25">
      <c r="A9" s="42">
        <f>+'Caracol Criogénica'!A9</f>
        <v>41154</v>
      </c>
      <c r="B9" s="98">
        <v>95.058999999999997</v>
      </c>
      <c r="C9" s="99">
        <v>1.048</v>
      </c>
      <c r="D9" s="100">
        <v>0.23</v>
      </c>
      <c r="E9" s="99">
        <v>1.278</v>
      </c>
      <c r="F9" s="99">
        <v>3.452</v>
      </c>
      <c r="G9" s="7">
        <v>261.68282915928512</v>
      </c>
      <c r="H9" s="7">
        <v>2.2208930638888891</v>
      </c>
      <c r="I9" s="105">
        <v>38.423999999999999</v>
      </c>
      <c r="J9" s="106">
        <v>50.226999999999997</v>
      </c>
      <c r="K9" s="26">
        <v>0.18970402569444444</v>
      </c>
      <c r="L9" s="24"/>
      <c r="M9" s="46"/>
      <c r="N9" s="46"/>
    </row>
    <row r="10" spans="1:14" x14ac:dyDescent="0.25">
      <c r="A10" s="42">
        <f>+'Caracol Criogénica'!A10</f>
        <v>41155</v>
      </c>
      <c r="B10" s="98">
        <v>94.841999999999999</v>
      </c>
      <c r="C10" s="99">
        <v>1.07</v>
      </c>
      <c r="D10" s="100">
        <v>0.23200000000000001</v>
      </c>
      <c r="E10" s="99">
        <v>1.302</v>
      </c>
      <c r="F10" s="99">
        <v>3.6040000000000001</v>
      </c>
      <c r="G10" s="7">
        <v>262.43682279201875</v>
      </c>
      <c r="H10" s="7">
        <v>2.213288611111111</v>
      </c>
      <c r="I10" s="105">
        <v>38.482999999999997</v>
      </c>
      <c r="J10" s="106">
        <v>50.244</v>
      </c>
      <c r="K10" s="26">
        <v>0.17936766180555561</v>
      </c>
      <c r="L10" s="24"/>
      <c r="M10" s="46"/>
      <c r="N10" s="46"/>
    </row>
    <row r="11" spans="1:14" x14ac:dyDescent="0.25">
      <c r="A11" s="42">
        <f>+'Caracol Criogénica'!A11</f>
        <v>41156</v>
      </c>
      <c r="B11" s="98">
        <v>94.756</v>
      </c>
      <c r="C11" s="99">
        <v>1.095</v>
      </c>
      <c r="D11" s="100">
        <v>0.23</v>
      </c>
      <c r="E11" s="99">
        <v>1.325</v>
      </c>
      <c r="F11" s="99">
        <v>3.585</v>
      </c>
      <c r="G11" s="7">
        <v>262.69701329331775</v>
      </c>
      <c r="H11" s="7">
        <v>2.2120444194444446</v>
      </c>
      <c r="I11" s="105">
        <v>38.526000000000003</v>
      </c>
      <c r="J11" s="106">
        <v>50.252000000000002</v>
      </c>
      <c r="K11" s="26">
        <v>0.17523637708333334</v>
      </c>
      <c r="L11" s="24"/>
      <c r="M11" s="46"/>
      <c r="N11" s="46"/>
    </row>
    <row r="12" spans="1:14" x14ac:dyDescent="0.25">
      <c r="A12" s="42">
        <f>+'Caracol Criogénica'!A12</f>
        <v>41157</v>
      </c>
      <c r="B12" s="98">
        <v>95.296000000000006</v>
      </c>
      <c r="C12" s="99">
        <v>1.044</v>
      </c>
      <c r="D12" s="100">
        <v>0.223</v>
      </c>
      <c r="E12" s="99">
        <v>1.266</v>
      </c>
      <c r="F12" s="99">
        <v>3.1819999999999999</v>
      </c>
      <c r="G12" s="7">
        <v>265.42762520920184</v>
      </c>
      <c r="H12" s="7">
        <v>2.2267851833333334</v>
      </c>
      <c r="I12" s="105">
        <v>38.387</v>
      </c>
      <c r="J12" s="106">
        <v>50.210999999999999</v>
      </c>
      <c r="K12" s="26">
        <v>0.14545096388888884</v>
      </c>
      <c r="L12" s="24"/>
      <c r="M12" s="46"/>
      <c r="N12" s="46"/>
    </row>
    <row r="13" spans="1:14" x14ac:dyDescent="0.25">
      <c r="A13" s="42">
        <f>+'Caracol Criogénica'!A13</f>
        <v>41158</v>
      </c>
      <c r="B13" s="98">
        <v>94.587000000000003</v>
      </c>
      <c r="C13" s="99">
        <v>1.0529999999999999</v>
      </c>
      <c r="D13" s="100">
        <v>0.22800000000000001</v>
      </c>
      <c r="E13" s="99">
        <v>1.2810000000000001</v>
      </c>
      <c r="F13" s="99">
        <v>3.8239999999999998</v>
      </c>
      <c r="G13" s="7">
        <v>272.32332040404037</v>
      </c>
      <c r="H13" s="7">
        <v>2.228188813888889</v>
      </c>
      <c r="I13" s="105">
        <v>38.604999999999997</v>
      </c>
      <c r="J13" s="106">
        <v>50.326999999999998</v>
      </c>
      <c r="K13" s="26">
        <v>0.17663677361111113</v>
      </c>
      <c r="L13" s="24"/>
      <c r="M13" s="46"/>
      <c r="N13" s="46"/>
    </row>
    <row r="14" spans="1:14" x14ac:dyDescent="0.25">
      <c r="A14" s="42">
        <f>+'Caracol Criogénica'!A14</f>
        <v>41159</v>
      </c>
      <c r="B14" s="98">
        <v>95.234999999999999</v>
      </c>
      <c r="C14" s="99">
        <v>1.0509999999999999</v>
      </c>
      <c r="D14" s="99">
        <v>0.22800000000000001</v>
      </c>
      <c r="E14" s="99">
        <v>1.278</v>
      </c>
      <c r="F14" s="99">
        <v>3.3149999999999999</v>
      </c>
      <c r="G14" s="7">
        <v>264.08180356416273</v>
      </c>
      <c r="H14" s="7">
        <v>2.2222913777777777</v>
      </c>
      <c r="I14" s="105">
        <v>38.359000000000002</v>
      </c>
      <c r="J14" s="106">
        <v>50.188000000000002</v>
      </c>
      <c r="K14" s="26">
        <v>0.15154943888888889</v>
      </c>
      <c r="L14" s="24"/>
      <c r="M14" s="46"/>
      <c r="N14" s="46"/>
    </row>
    <row r="15" spans="1:14" x14ac:dyDescent="0.25">
      <c r="A15" s="42">
        <f>+'Caracol Criogénica'!A15</f>
        <v>41160</v>
      </c>
      <c r="B15" s="98">
        <v>95.156000000000006</v>
      </c>
      <c r="C15" s="99">
        <v>1.08</v>
      </c>
      <c r="D15" s="99">
        <v>0.22800000000000001</v>
      </c>
      <c r="E15" s="99">
        <v>1.3080000000000001</v>
      </c>
      <c r="F15" s="99">
        <v>3.3570000000000002</v>
      </c>
      <c r="G15" s="7">
        <v>266.01060647513594</v>
      </c>
      <c r="H15" s="7">
        <v>2.2250386888888891</v>
      </c>
      <c r="I15" s="105">
        <v>38.369999999999997</v>
      </c>
      <c r="J15" s="106">
        <v>50.173999999999999</v>
      </c>
      <c r="K15" s="26">
        <v>0.20607546944444441</v>
      </c>
      <c r="L15" s="24"/>
      <c r="M15" s="46"/>
      <c r="N15" s="46"/>
    </row>
    <row r="16" spans="1:14" x14ac:dyDescent="0.25">
      <c r="A16" s="42">
        <f>+'Caracol Criogénica'!A16</f>
        <v>41161</v>
      </c>
      <c r="B16" s="98">
        <v>95.477000000000004</v>
      </c>
      <c r="C16" s="99">
        <v>1.0509999999999999</v>
      </c>
      <c r="D16" s="99">
        <v>0.223</v>
      </c>
      <c r="E16" s="99">
        <v>1.2749999999999999</v>
      </c>
      <c r="F16" s="99">
        <v>3.1040000000000001</v>
      </c>
      <c r="G16" s="7">
        <v>265.31044195383407</v>
      </c>
      <c r="H16" s="7">
        <v>2.1897437527777779</v>
      </c>
      <c r="I16" s="105">
        <v>38.286999999999999</v>
      </c>
      <c r="J16" s="106">
        <v>50.148000000000003</v>
      </c>
      <c r="K16" s="26">
        <v>0.14907198194444446</v>
      </c>
      <c r="L16" s="24"/>
      <c r="M16" s="46"/>
      <c r="N16" s="46"/>
    </row>
    <row r="17" spans="1:14" x14ac:dyDescent="0.25">
      <c r="A17" s="42">
        <f>+'Caracol Criogénica'!A17</f>
        <v>41162</v>
      </c>
      <c r="B17" s="98">
        <v>95.441000000000003</v>
      </c>
      <c r="C17" s="99">
        <v>1.044</v>
      </c>
      <c r="D17" s="99">
        <v>0.22500000000000001</v>
      </c>
      <c r="E17" s="99">
        <v>1.2690000000000001</v>
      </c>
      <c r="F17" s="99">
        <v>3.1549999999999998</v>
      </c>
      <c r="G17" s="7">
        <v>266.70985503108</v>
      </c>
      <c r="H17" s="7">
        <v>2.186294091666666</v>
      </c>
      <c r="I17" s="105">
        <v>38.298999999999999</v>
      </c>
      <c r="J17" s="106">
        <v>50.16</v>
      </c>
      <c r="K17" s="26">
        <v>0.18498623888888888</v>
      </c>
      <c r="L17" s="24"/>
      <c r="M17" s="46"/>
      <c r="N17" s="46"/>
    </row>
    <row r="18" spans="1:14" x14ac:dyDescent="0.25">
      <c r="A18" s="42">
        <f>+'Caracol Criogénica'!A18</f>
        <v>41163</v>
      </c>
      <c r="B18" s="98">
        <v>95.096000000000004</v>
      </c>
      <c r="C18" s="99">
        <v>1.0409999999999999</v>
      </c>
      <c r="D18" s="99">
        <v>0.22600000000000001</v>
      </c>
      <c r="E18" s="99">
        <v>1.2669999999999999</v>
      </c>
      <c r="F18" s="99">
        <v>3.4710000000000001</v>
      </c>
      <c r="G18" s="7">
        <v>264.58874380516431</v>
      </c>
      <c r="H18" s="7">
        <v>2.2049932666666665</v>
      </c>
      <c r="I18" s="105">
        <v>38.405000000000001</v>
      </c>
      <c r="J18" s="106">
        <v>50.222000000000001</v>
      </c>
      <c r="K18" s="26">
        <v>0.16348758263888888</v>
      </c>
      <c r="L18" s="24"/>
      <c r="M18" s="46"/>
      <c r="N18" s="46"/>
    </row>
    <row r="19" spans="1:14" x14ac:dyDescent="0.25">
      <c r="A19" s="42">
        <f>+'Caracol Criogénica'!A19</f>
        <v>41164</v>
      </c>
      <c r="B19" s="98">
        <v>94.756</v>
      </c>
      <c r="C19" s="99">
        <v>1.0489999999999999</v>
      </c>
      <c r="D19" s="99">
        <v>0.23499999999999999</v>
      </c>
      <c r="E19" s="99">
        <v>1.284</v>
      </c>
      <c r="F19" s="99">
        <v>3.73</v>
      </c>
      <c r="G19" s="7">
        <v>265.95824221056716</v>
      </c>
      <c r="H19" s="7">
        <v>2.1484979388888883</v>
      </c>
      <c r="I19" s="105">
        <v>38.518999999999998</v>
      </c>
      <c r="J19" s="106">
        <v>50.277999999999999</v>
      </c>
      <c r="K19" s="26">
        <v>0.14384195763888888</v>
      </c>
      <c r="L19" s="24"/>
      <c r="M19" s="46"/>
      <c r="N19" s="46"/>
    </row>
    <row r="20" spans="1:14" x14ac:dyDescent="0.25">
      <c r="A20" s="42">
        <f>+'Caracol Criogénica'!A20</f>
        <v>41165</v>
      </c>
      <c r="B20" s="98">
        <v>95.198999999999998</v>
      </c>
      <c r="C20" s="99">
        <v>1.048</v>
      </c>
      <c r="D20" s="99">
        <v>0.24199999999999999</v>
      </c>
      <c r="E20" s="99">
        <v>1.29</v>
      </c>
      <c r="F20" s="99">
        <v>3.32</v>
      </c>
      <c r="G20" s="7">
        <v>261.86597713458525</v>
      </c>
      <c r="H20" s="7">
        <v>2.0985545777777777</v>
      </c>
      <c r="I20" s="105">
        <v>38.366</v>
      </c>
      <c r="J20" s="106">
        <v>50.188000000000002</v>
      </c>
      <c r="K20" s="26">
        <v>0.1780773034722222</v>
      </c>
      <c r="L20" s="24"/>
      <c r="M20" s="46"/>
      <c r="N20" s="46"/>
    </row>
    <row r="21" spans="1:14" x14ac:dyDescent="0.25">
      <c r="A21" s="42">
        <f>+'Caracol Criogénica'!A21</f>
        <v>41166</v>
      </c>
      <c r="B21" s="98">
        <v>95.209000000000003</v>
      </c>
      <c r="C21" s="99">
        <v>1.0389999999999999</v>
      </c>
      <c r="D21" s="99">
        <v>0.248</v>
      </c>
      <c r="E21" s="99">
        <v>1.2869999999999999</v>
      </c>
      <c r="F21" s="99">
        <v>3.351</v>
      </c>
      <c r="G21" s="7">
        <v>261.72566917987564</v>
      </c>
      <c r="H21" s="7">
        <v>2.0877544416666667</v>
      </c>
      <c r="I21" s="105">
        <v>38.350999999999999</v>
      </c>
      <c r="J21" s="106">
        <v>50.182000000000002</v>
      </c>
      <c r="K21" s="26">
        <v>0.20035844027777772</v>
      </c>
      <c r="L21" s="24"/>
      <c r="M21" s="46"/>
      <c r="N21" s="46"/>
    </row>
    <row r="22" spans="1:14" x14ac:dyDescent="0.25">
      <c r="A22" s="42">
        <f>+'Caracol Criogénica'!A22</f>
        <v>41167</v>
      </c>
      <c r="B22" s="98">
        <v>94.671999999999997</v>
      </c>
      <c r="C22" s="99">
        <v>1.0489999999999999</v>
      </c>
      <c r="D22" s="99">
        <v>0.23599999999999999</v>
      </c>
      <c r="E22" s="99">
        <v>1.284</v>
      </c>
      <c r="F22" s="99">
        <v>3.8759999999999999</v>
      </c>
      <c r="G22" s="7">
        <v>259.24533087258061</v>
      </c>
      <c r="H22" s="7">
        <v>2.0735212361111115</v>
      </c>
      <c r="I22" s="105">
        <v>38.51</v>
      </c>
      <c r="J22" s="106">
        <v>50.265000000000001</v>
      </c>
      <c r="K22" s="26">
        <v>0.16612948472222222</v>
      </c>
      <c r="L22" s="24"/>
      <c r="M22" s="46"/>
      <c r="N22" s="46"/>
    </row>
    <row r="23" spans="1:14" x14ac:dyDescent="0.25">
      <c r="A23" s="42">
        <f>+'Caracol Criogénica'!A23</f>
        <v>41168</v>
      </c>
      <c r="B23" s="98">
        <v>95.185000000000002</v>
      </c>
      <c r="C23" s="99">
        <v>1.03</v>
      </c>
      <c r="D23" s="99">
        <v>0.23599999999999999</v>
      </c>
      <c r="E23" s="99">
        <v>1.266</v>
      </c>
      <c r="F23" s="99">
        <v>3.411</v>
      </c>
      <c r="G23" s="7">
        <v>258.54484882260101</v>
      </c>
      <c r="H23" s="7">
        <v>2.0900214500000005</v>
      </c>
      <c r="I23" s="105">
        <v>38.366999999999997</v>
      </c>
      <c r="J23" s="106">
        <v>50.204000000000001</v>
      </c>
      <c r="K23" s="26">
        <v>0.17001880486111112</v>
      </c>
      <c r="L23" s="24"/>
      <c r="M23" s="46"/>
      <c r="N23" s="46"/>
    </row>
    <row r="24" spans="1:14" x14ac:dyDescent="0.25">
      <c r="A24" s="42">
        <f>+'Caracol Criogénica'!A24</f>
        <v>41169</v>
      </c>
      <c r="B24" s="98">
        <v>93.936000000000007</v>
      </c>
      <c r="C24" s="99">
        <v>1.0589999999999999</v>
      </c>
      <c r="D24" s="99">
        <v>0.24199999999999999</v>
      </c>
      <c r="E24" s="99">
        <v>1.3009999999999999</v>
      </c>
      <c r="F24" s="99">
        <v>4.3070000000000004</v>
      </c>
      <c r="G24" s="7">
        <v>237.97378767676054</v>
      </c>
      <c r="H24" s="7">
        <v>2.0294223583333326</v>
      </c>
      <c r="I24" s="105">
        <v>38.807000000000002</v>
      </c>
      <c r="J24" s="106">
        <v>50.432000000000002</v>
      </c>
      <c r="K24" s="26">
        <v>0.21128784583333329</v>
      </c>
      <c r="L24" s="24"/>
      <c r="M24" s="46"/>
      <c r="N24" s="46"/>
    </row>
    <row r="25" spans="1:14" x14ac:dyDescent="0.25">
      <c r="A25" s="42">
        <f>+'Caracol Criogénica'!A25</f>
        <v>41170</v>
      </c>
      <c r="B25" s="98">
        <v>96.474000000000004</v>
      </c>
      <c r="C25" s="99">
        <v>1.008</v>
      </c>
      <c r="D25" s="99">
        <v>0.222</v>
      </c>
      <c r="E25" s="99">
        <v>1.2310000000000001</v>
      </c>
      <c r="F25" s="99">
        <v>2.0979999999999999</v>
      </c>
      <c r="G25" s="7">
        <v>268.59405100543898</v>
      </c>
      <c r="H25" s="7">
        <v>2.0312707250000002</v>
      </c>
      <c r="I25" s="105">
        <v>38.052999999999997</v>
      </c>
      <c r="J25" s="106">
        <v>50.043999999999997</v>
      </c>
      <c r="K25" s="26">
        <v>0.19371308888888888</v>
      </c>
      <c r="L25" s="24"/>
      <c r="M25" s="46"/>
      <c r="N25" s="46"/>
    </row>
    <row r="26" spans="1:14" x14ac:dyDescent="0.25">
      <c r="A26" s="42">
        <f>+'Caracol Criogénica'!A26</f>
        <v>41171</v>
      </c>
      <c r="B26" s="98">
        <v>96.323999999999998</v>
      </c>
      <c r="C26" s="99">
        <v>1.01</v>
      </c>
      <c r="D26" s="99">
        <v>0.245</v>
      </c>
      <c r="E26" s="99">
        <v>1.2549999999999999</v>
      </c>
      <c r="F26" s="99">
        <v>2.137</v>
      </c>
      <c r="G26" s="7">
        <v>272.01515299295772</v>
      </c>
      <c r="H26" s="7">
        <v>2.0287822499999999</v>
      </c>
      <c r="I26" s="105">
        <v>38.125</v>
      </c>
      <c r="J26" s="106">
        <v>50.073999999999998</v>
      </c>
      <c r="K26" s="26">
        <v>0.17289153333333332</v>
      </c>
      <c r="L26" s="24"/>
      <c r="M26" s="46"/>
      <c r="N26" s="46"/>
    </row>
    <row r="27" spans="1:14" x14ac:dyDescent="0.25">
      <c r="A27" s="42">
        <f>+'Caracol Criogénica'!A27</f>
        <v>41172</v>
      </c>
      <c r="B27" s="98">
        <v>96.302000000000007</v>
      </c>
      <c r="C27" s="99">
        <v>0.998</v>
      </c>
      <c r="D27" s="99">
        <v>0.26200000000000001</v>
      </c>
      <c r="E27" s="99">
        <v>1.26</v>
      </c>
      <c r="F27" s="99">
        <v>2.1459999999999999</v>
      </c>
      <c r="G27" s="7">
        <v>275.16703685314684</v>
      </c>
      <c r="H27" s="7">
        <v>2.0274144000000005</v>
      </c>
      <c r="I27" s="105">
        <v>38.137</v>
      </c>
      <c r="J27" s="106">
        <v>50.081000000000003</v>
      </c>
      <c r="K27" s="26">
        <v>0.20620423055555553</v>
      </c>
      <c r="L27" s="24"/>
      <c r="M27" s="46"/>
      <c r="N27" s="46"/>
    </row>
    <row r="28" spans="1:14" x14ac:dyDescent="0.25">
      <c r="A28" s="42">
        <f>+'Caracol Criogénica'!A28</f>
        <v>41173</v>
      </c>
      <c r="B28" s="98">
        <v>96.53</v>
      </c>
      <c r="C28" s="99">
        <v>0.999</v>
      </c>
      <c r="D28" s="99">
        <v>0.23699999999999999</v>
      </c>
      <c r="E28" s="99">
        <v>1.236</v>
      </c>
      <c r="F28" s="99">
        <v>2.0049999999999999</v>
      </c>
      <c r="G28" s="7">
        <v>274.59902790297338</v>
      </c>
      <c r="H28" s="7">
        <v>2.022281952777778</v>
      </c>
      <c r="I28" s="105">
        <v>38.055999999999997</v>
      </c>
      <c r="J28" s="106">
        <v>50.045000000000002</v>
      </c>
      <c r="K28" s="26">
        <v>0.16827667777777777</v>
      </c>
      <c r="L28" s="24"/>
      <c r="M28" s="46"/>
      <c r="N28" s="46"/>
    </row>
    <row r="29" spans="1:14" x14ac:dyDescent="0.25">
      <c r="A29" s="42">
        <f>+'Caracol Criogénica'!A29</f>
        <v>41174</v>
      </c>
      <c r="B29" s="98">
        <v>96.382000000000005</v>
      </c>
      <c r="C29" s="99">
        <v>0.98899999999999999</v>
      </c>
      <c r="D29" s="99">
        <v>0.23899999999999999</v>
      </c>
      <c r="E29" s="99">
        <v>1.228</v>
      </c>
      <c r="F29" s="99">
        <v>2.089</v>
      </c>
      <c r="G29" s="7">
        <v>275.60689838772333</v>
      </c>
      <c r="H29" s="7">
        <v>2.0929624527777779</v>
      </c>
      <c r="I29" s="105">
        <v>38.137999999999998</v>
      </c>
      <c r="J29" s="106">
        <v>50.097000000000001</v>
      </c>
      <c r="K29" s="26">
        <v>0.15654487430555555</v>
      </c>
      <c r="L29" s="24"/>
      <c r="M29" s="46"/>
      <c r="N29" s="46"/>
    </row>
    <row r="30" spans="1:14" x14ac:dyDescent="0.25">
      <c r="A30" s="42">
        <f>+'Caracol Criogénica'!A30</f>
        <v>41175</v>
      </c>
      <c r="B30" s="98">
        <v>96.504999999999995</v>
      </c>
      <c r="C30" s="99">
        <v>0.98</v>
      </c>
      <c r="D30" s="99">
        <v>0.23300000000000001</v>
      </c>
      <c r="E30" s="99">
        <v>1.2130000000000001</v>
      </c>
      <c r="F30" s="99">
        <v>2.0369999999999999</v>
      </c>
      <c r="G30" s="7">
        <v>274.53354092723004</v>
      </c>
      <c r="H30" s="7">
        <v>2.0318320000000001</v>
      </c>
      <c r="I30" s="105">
        <v>38.084000000000003</v>
      </c>
      <c r="J30" s="106">
        <v>50.076000000000001</v>
      </c>
      <c r="K30" s="26">
        <v>0.21101160069444444</v>
      </c>
      <c r="L30" s="24"/>
      <c r="M30" s="46"/>
      <c r="N30" s="46"/>
    </row>
    <row r="31" spans="1:14" x14ac:dyDescent="0.25">
      <c r="A31" s="42">
        <f>+'Caracol Criogénica'!A31</f>
        <v>41176</v>
      </c>
      <c r="B31" s="98">
        <v>96.28</v>
      </c>
      <c r="C31" s="99">
        <v>0.98699999999999999</v>
      </c>
      <c r="D31" s="99">
        <v>0.24</v>
      </c>
      <c r="E31" s="99">
        <v>1.2270000000000001</v>
      </c>
      <c r="F31" s="99">
        <v>2.2450000000000001</v>
      </c>
      <c r="G31" s="7">
        <v>272.14162363247863</v>
      </c>
      <c r="H31" s="7">
        <v>2.0333678749999997</v>
      </c>
      <c r="I31" s="105">
        <v>38.134</v>
      </c>
      <c r="J31" s="106">
        <v>50.097000000000001</v>
      </c>
      <c r="K31" s="26">
        <v>0.21312048194444444</v>
      </c>
      <c r="L31" s="24"/>
      <c r="M31" s="46"/>
      <c r="N31" s="46"/>
    </row>
    <row r="32" spans="1:14" x14ac:dyDescent="0.25">
      <c r="A32" s="42">
        <f>+'Caracol Criogénica'!A32</f>
        <v>41177</v>
      </c>
      <c r="B32" s="98">
        <v>96.322000000000003</v>
      </c>
      <c r="C32" s="99">
        <v>0.999</v>
      </c>
      <c r="D32" s="99">
        <v>0.23499999999999999</v>
      </c>
      <c r="E32" s="99">
        <v>1.234</v>
      </c>
      <c r="F32" s="99">
        <v>2.109</v>
      </c>
      <c r="G32" s="7">
        <v>273.21738992175273</v>
      </c>
      <c r="H32" s="7">
        <v>2.1023426111111112</v>
      </c>
      <c r="I32" s="105">
        <v>38.156999999999996</v>
      </c>
      <c r="J32" s="106">
        <v>50.103999999999999</v>
      </c>
      <c r="K32" s="26">
        <v>0.15456117083333332</v>
      </c>
      <c r="L32" s="24"/>
      <c r="M32" s="46"/>
      <c r="N32" s="46"/>
    </row>
    <row r="33" spans="1:14" x14ac:dyDescent="0.25">
      <c r="A33" s="42">
        <f>+'Caracol Criogénica'!A33</f>
        <v>41178</v>
      </c>
      <c r="B33" s="98">
        <v>96.352999999999994</v>
      </c>
      <c r="C33" s="99">
        <v>0.99399999999999999</v>
      </c>
      <c r="D33" s="99">
        <v>0.23499999999999999</v>
      </c>
      <c r="E33" s="99">
        <v>1.228</v>
      </c>
      <c r="F33" s="99">
        <v>2.113</v>
      </c>
      <c r="G33" s="7">
        <v>273.55933047008546</v>
      </c>
      <c r="H33" s="7">
        <v>2.1113850388888888</v>
      </c>
      <c r="I33" s="105">
        <v>38.137999999999998</v>
      </c>
      <c r="J33" s="106">
        <v>50.097000000000001</v>
      </c>
      <c r="K33" s="26">
        <v>0.13747718125</v>
      </c>
      <c r="L33" s="24"/>
      <c r="M33" s="46"/>
      <c r="N33" s="46"/>
    </row>
    <row r="34" spans="1:14" x14ac:dyDescent="0.25">
      <c r="A34" s="42">
        <f>+'Caracol Criogénica'!A34</f>
        <v>41179</v>
      </c>
      <c r="B34" s="98">
        <v>96.415999999999997</v>
      </c>
      <c r="C34" s="99">
        <v>0.95199999999999996</v>
      </c>
      <c r="D34" s="99">
        <v>0.23300000000000001</v>
      </c>
      <c r="E34" s="99">
        <v>1.1850000000000001</v>
      </c>
      <c r="F34" s="99">
        <v>2.1040000000000001</v>
      </c>
      <c r="G34" s="7">
        <v>275.12365383802813</v>
      </c>
      <c r="H34" s="7">
        <v>2.0748113527777772</v>
      </c>
      <c r="I34" s="105">
        <v>38.146999999999998</v>
      </c>
      <c r="J34" s="106">
        <v>50.131999999999998</v>
      </c>
      <c r="K34" s="26">
        <v>0.17547102569444442</v>
      </c>
      <c r="L34" s="24"/>
      <c r="M34" s="46"/>
      <c r="N34" s="46"/>
    </row>
    <row r="35" spans="1:14" x14ac:dyDescent="0.25">
      <c r="A35" s="42">
        <f>+'Caracol Criogénica'!A35</f>
        <v>41180</v>
      </c>
      <c r="B35" s="98">
        <v>95.680999999999997</v>
      </c>
      <c r="C35" s="99">
        <v>0.89200000000000002</v>
      </c>
      <c r="D35" s="99">
        <v>0.217</v>
      </c>
      <c r="E35" s="99">
        <v>1.109</v>
      </c>
      <c r="F35" s="99">
        <v>2.823</v>
      </c>
      <c r="G35" s="7">
        <v>286.85911462703956</v>
      </c>
      <c r="H35" s="7">
        <v>2.1072660277777779</v>
      </c>
      <c r="I35" s="105">
        <v>38.485999999999997</v>
      </c>
      <c r="J35" s="106">
        <v>50.374000000000002</v>
      </c>
      <c r="K35" s="26">
        <v>0.16944254513888887</v>
      </c>
      <c r="L35" s="24"/>
      <c r="M35" s="46"/>
      <c r="N35" s="46"/>
    </row>
    <row r="36" spans="1:14" x14ac:dyDescent="0.25">
      <c r="A36" s="42">
        <f>+'Caracol Criogénica'!A36</f>
        <v>41181</v>
      </c>
      <c r="B36" s="98">
        <v>95.700999999999993</v>
      </c>
      <c r="C36" s="99">
        <v>0.94</v>
      </c>
      <c r="D36" s="99">
        <v>0.217</v>
      </c>
      <c r="E36" s="99">
        <v>1.1579999999999999</v>
      </c>
      <c r="F36" s="99">
        <v>2.74</v>
      </c>
      <c r="G36" s="7">
        <v>281.61829210876368</v>
      </c>
      <c r="H36" s="7">
        <v>2.1115966361111114</v>
      </c>
      <c r="I36" s="105">
        <v>38.423000000000002</v>
      </c>
      <c r="J36" s="106">
        <v>50.305</v>
      </c>
      <c r="K36" s="26">
        <v>0.16417059583333335</v>
      </c>
      <c r="L36" s="24"/>
      <c r="M36" s="46"/>
      <c r="N36" s="46"/>
    </row>
    <row r="37" spans="1:14" ht="15.75" thickBot="1" x14ac:dyDescent="0.3">
      <c r="A37" s="42">
        <f>+'Caracol Criogénica'!A37</f>
        <v>41182</v>
      </c>
      <c r="B37" s="101">
        <v>96.153000000000006</v>
      </c>
      <c r="C37" s="102">
        <v>0.92900000000000005</v>
      </c>
      <c r="D37" s="102">
        <v>0.217</v>
      </c>
      <c r="E37" s="102">
        <v>1.1459999999999999</v>
      </c>
      <c r="F37" s="102">
        <v>2.375</v>
      </c>
      <c r="G37" s="7">
        <v>278.02081971639467</v>
      </c>
      <c r="H37" s="7">
        <v>2.0387069694444451</v>
      </c>
      <c r="I37" s="107">
        <v>38.267000000000003</v>
      </c>
      <c r="J37" s="108">
        <v>50.223999999999997</v>
      </c>
      <c r="K37" s="26">
        <v>0.18169602222222223</v>
      </c>
      <c r="L37" s="24"/>
      <c r="M37" s="46"/>
      <c r="N37" s="46"/>
    </row>
    <row r="38" spans="1:14" x14ac:dyDescent="0.25">
      <c r="A38" s="124" t="s">
        <v>18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8"/>
      <c r="M38" s="8"/>
      <c r="N38" s="8"/>
    </row>
    <row r="39" spans="1:14" ht="6.75" customHeight="1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4" x14ac:dyDescent="0.25">
      <c r="A40" s="10" t="s">
        <v>19</v>
      </c>
      <c r="B40" s="11">
        <f t="shared" ref="B40:K40" si="0">+MIN(B8:B37)</f>
        <v>93.936000000000007</v>
      </c>
      <c r="C40" s="11">
        <f t="shared" si="0"/>
        <v>0.89200000000000002</v>
      </c>
      <c r="D40" s="11">
        <f t="shared" si="0"/>
        <v>0.217</v>
      </c>
      <c r="E40" s="11">
        <f t="shared" si="0"/>
        <v>1.109</v>
      </c>
      <c r="F40" s="11">
        <f t="shared" si="0"/>
        <v>2.0049999999999999</v>
      </c>
      <c r="G40" s="11">
        <f t="shared" si="0"/>
        <v>237.97378767676054</v>
      </c>
      <c r="H40" s="11">
        <f t="shared" si="0"/>
        <v>2.022281952777778</v>
      </c>
      <c r="I40" s="11">
        <f t="shared" si="0"/>
        <v>38.052999999999997</v>
      </c>
      <c r="J40" s="11">
        <f t="shared" si="0"/>
        <v>50.043999999999997</v>
      </c>
      <c r="K40" s="35">
        <f t="shared" si="0"/>
        <v>0.13747718125</v>
      </c>
      <c r="L40" s="12"/>
      <c r="M40" s="27">
        <f>+MIN(M8:M37)</f>
        <v>0.7</v>
      </c>
      <c r="N40" s="28">
        <f>+MIN(N8:N37)</f>
        <v>5.0000000000000001E-3</v>
      </c>
    </row>
    <row r="41" spans="1:14" x14ac:dyDescent="0.25">
      <c r="A41" s="13" t="s">
        <v>20</v>
      </c>
      <c r="B41" s="14">
        <f t="shared" ref="B41:K41" si="1">+IF(ISERROR(AVERAGE(B8:B37)),"",AVERAGE(B8:B37))</f>
        <v>95.55976666666669</v>
      </c>
      <c r="C41" s="14">
        <f t="shared" si="1"/>
        <v>1.0190333333333335</v>
      </c>
      <c r="D41" s="14">
        <f t="shared" si="1"/>
        <v>0.2324</v>
      </c>
      <c r="E41" s="14">
        <f t="shared" si="1"/>
        <v>1.2514000000000003</v>
      </c>
      <c r="F41" s="14">
        <f t="shared" si="1"/>
        <v>2.9378999999999991</v>
      </c>
      <c r="G41" s="14">
        <f t="shared" si="1"/>
        <v>268.04138042843999</v>
      </c>
      <c r="H41" s="14">
        <f t="shared" si="1"/>
        <v>2.1231734292592592</v>
      </c>
      <c r="I41" s="14">
        <f t="shared" si="1"/>
        <v>38.32383333333334</v>
      </c>
      <c r="J41" s="14">
        <f t="shared" si="1"/>
        <v>50.187133333333335</v>
      </c>
      <c r="K41" s="36">
        <f t="shared" si="1"/>
        <v>0.17660924763888888</v>
      </c>
      <c r="L41" s="12"/>
      <c r="M41" s="29">
        <f>+IF(ISERROR(AVERAGE(M8:M37)),"",AVERAGE(M8:M37))</f>
        <v>0.7</v>
      </c>
      <c r="N41" s="30">
        <f>+IF(ISERROR(AVERAGE(N8:N37)),"",AVERAGE(N8:N37))</f>
        <v>5.0000000000000001E-3</v>
      </c>
    </row>
    <row r="42" spans="1:14" x14ac:dyDescent="0.25">
      <c r="A42" s="15" t="s">
        <v>21</v>
      </c>
      <c r="B42" s="16">
        <f t="shared" ref="B42:K42" si="2">+MAX(B8:B37)</f>
        <v>96.53</v>
      </c>
      <c r="C42" s="16">
        <f t="shared" si="2"/>
        <v>1.095</v>
      </c>
      <c r="D42" s="16">
        <f t="shared" si="2"/>
        <v>0.26200000000000001</v>
      </c>
      <c r="E42" s="16">
        <f t="shared" si="2"/>
        <v>1.325</v>
      </c>
      <c r="F42" s="16">
        <f t="shared" si="2"/>
        <v>4.3070000000000004</v>
      </c>
      <c r="G42" s="122">
        <f t="shared" si="2"/>
        <v>286.85911462703956</v>
      </c>
      <c r="H42" s="16">
        <f t="shared" si="2"/>
        <v>2.228188813888889</v>
      </c>
      <c r="I42" s="16">
        <f t="shared" si="2"/>
        <v>38.807000000000002</v>
      </c>
      <c r="J42" s="16">
        <f t="shared" si="2"/>
        <v>50.432000000000002</v>
      </c>
      <c r="K42" s="37">
        <f t="shared" si="2"/>
        <v>0.21312048194444444</v>
      </c>
      <c r="L42" s="12"/>
      <c r="M42" s="31">
        <f>+MAX(M8:M37)</f>
        <v>0.7</v>
      </c>
      <c r="N42" s="32">
        <f>+MAX(N8:N37)</f>
        <v>5.0000000000000001E-3</v>
      </c>
    </row>
    <row r="43" spans="1:14" ht="15.75" thickBot="1" x14ac:dyDescent="0.3">
      <c r="A43" s="17" t="s">
        <v>22</v>
      </c>
      <c r="B43" s="21">
        <f t="shared" ref="B43:K43" si="3">IF(ISERROR(STDEV(B8:B37)),"",STDEV(B8:B37))</f>
        <v>0.71282738072596696</v>
      </c>
      <c r="C43" s="21">
        <f t="shared" si="3"/>
        <v>4.6862589544865899E-2</v>
      </c>
      <c r="D43" s="21">
        <f t="shared" si="3"/>
        <v>9.8492079149403722E-3</v>
      </c>
      <c r="E43" s="21">
        <f t="shared" si="3"/>
        <v>4.9641195350858237E-2</v>
      </c>
      <c r="F43" s="21">
        <f t="shared" si="3"/>
        <v>0.69175909450298767</v>
      </c>
      <c r="G43" s="21">
        <f t="shared" si="3"/>
        <v>8.9282655735225305</v>
      </c>
      <c r="H43" s="21">
        <f t="shared" si="3"/>
        <v>7.7034047177549567E-2</v>
      </c>
      <c r="I43" s="21">
        <f t="shared" si="3"/>
        <v>0.18220509159268558</v>
      </c>
      <c r="J43" s="21">
        <f t="shared" si="3"/>
        <v>9.6425684564218614E-2</v>
      </c>
      <c r="K43" s="38">
        <f t="shared" si="3"/>
        <v>2.1760419081796996E-2</v>
      </c>
      <c r="L43" s="12"/>
      <c r="M43" s="33" t="str">
        <f>IF(ISERROR(STDEV(M8:M37)),"",STDEV(M8:M37))</f>
        <v/>
      </c>
      <c r="N43" s="34" t="str">
        <f>IF(ISERROR(STDEV(N8:N37)),"",STDEV(N8:N37))</f>
        <v/>
      </c>
    </row>
    <row r="44" spans="1:14" ht="8.2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25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7"/>
    </row>
    <row r="46" spans="1:14" x14ac:dyDescent="0.25">
      <c r="A46" s="18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0"/>
    </row>
    <row r="47" spans="1:14" x14ac:dyDescent="0.25">
      <c r="A47" s="18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</row>
    <row r="48" spans="1:14" x14ac:dyDescent="0.25">
      <c r="A48" s="18"/>
      <c r="B48" s="12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</row>
    <row r="49" spans="1:14" x14ac:dyDescent="0.25">
      <c r="A49" s="18"/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5:N49"/>
    <mergeCell ref="A38:K38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7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1" orientation="landscape" horizontalDpi="300" verticalDpi="300" r:id="rId1"/>
  <ignoredErrors>
    <ignoredError sqref="B40:N43 A8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49" t="s">
        <v>28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4" x14ac:dyDescent="0.25">
      <c r="A2" s="138" t="s">
        <v>1</v>
      </c>
      <c r="B2" s="152"/>
      <c r="C2" s="139" t="s">
        <v>27</v>
      </c>
      <c r="D2" s="139"/>
      <c r="E2" s="139"/>
      <c r="F2" s="139"/>
      <c r="G2" s="139"/>
      <c r="H2" s="139"/>
      <c r="I2" s="139"/>
      <c r="J2" s="139"/>
      <c r="K2" s="139"/>
    </row>
    <row r="3" spans="1:14" x14ac:dyDescent="0.25">
      <c r="A3" s="138" t="s">
        <v>2</v>
      </c>
      <c r="B3" s="152"/>
      <c r="C3" s="139" t="s">
        <v>25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3</v>
      </c>
      <c r="B4" s="138"/>
      <c r="C4" s="139" t="s">
        <v>4</v>
      </c>
      <c r="D4" s="139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8" t="s">
        <v>5</v>
      </c>
      <c r="B6" s="49" t="s">
        <v>6</v>
      </c>
      <c r="C6" s="49" t="s">
        <v>7</v>
      </c>
      <c r="D6" s="49" t="s">
        <v>8</v>
      </c>
      <c r="E6" s="50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49" t="s">
        <v>15</v>
      </c>
    </row>
    <row r="7" spans="1:14" x14ac:dyDescent="0.25">
      <c r="A7" s="51">
        <v>41153</v>
      </c>
      <c r="B7" s="52"/>
      <c r="C7" s="53"/>
      <c r="D7" s="53"/>
      <c r="E7" s="53"/>
      <c r="F7" s="54"/>
      <c r="G7" s="55">
        <v>266.50080055555554</v>
      </c>
      <c r="H7" s="56">
        <v>2.2423155333333331</v>
      </c>
      <c r="I7" s="52"/>
      <c r="J7" s="54"/>
      <c r="K7" s="57">
        <v>0.34595578333333332</v>
      </c>
    </row>
    <row r="8" spans="1:14" x14ac:dyDescent="0.25">
      <c r="A8" s="58">
        <v>41154</v>
      </c>
      <c r="B8" s="59"/>
      <c r="C8" s="47"/>
      <c r="D8" s="47"/>
      <c r="E8" s="47"/>
      <c r="F8" s="60"/>
      <c r="G8" s="6">
        <v>266.21094499999998</v>
      </c>
      <c r="H8" s="61">
        <v>2.2547367333333335</v>
      </c>
      <c r="I8" s="59"/>
      <c r="J8" s="60"/>
      <c r="K8" s="62">
        <v>0.31099821666666666</v>
      </c>
    </row>
    <row r="9" spans="1:14" x14ac:dyDescent="0.25">
      <c r="A9" s="58">
        <v>41155</v>
      </c>
      <c r="B9" s="59"/>
      <c r="C9" s="47"/>
      <c r="D9" s="47"/>
      <c r="E9" s="47"/>
      <c r="F9" s="60"/>
      <c r="G9" s="6">
        <v>270.16702777777778</v>
      </c>
      <c r="H9" s="61">
        <v>2.2453750000000001</v>
      </c>
      <c r="I9" s="59"/>
      <c r="J9" s="60"/>
      <c r="K9" s="62">
        <v>0.3152000333333333</v>
      </c>
    </row>
    <row r="10" spans="1:14" x14ac:dyDescent="0.25">
      <c r="A10" s="58">
        <v>41156</v>
      </c>
      <c r="B10" s="59"/>
      <c r="C10" s="47"/>
      <c r="D10" s="47"/>
      <c r="E10" s="47"/>
      <c r="F10" s="60"/>
      <c r="G10" s="6">
        <v>266.21869388888888</v>
      </c>
      <c r="H10" s="61">
        <v>2.2457724666666663</v>
      </c>
      <c r="I10" s="59"/>
      <c r="J10" s="60"/>
      <c r="K10" s="62">
        <v>0.28452383333333331</v>
      </c>
    </row>
    <row r="11" spans="1:14" x14ac:dyDescent="0.25">
      <c r="A11" s="58">
        <v>41157</v>
      </c>
      <c r="B11" s="59"/>
      <c r="C11" s="47"/>
      <c r="D11" s="47"/>
      <c r="E11" s="47"/>
      <c r="F11" s="60"/>
      <c r="G11" s="6">
        <v>277.48529944444442</v>
      </c>
      <c r="H11" s="61">
        <v>2.2584085333333332</v>
      </c>
      <c r="I11" s="59"/>
      <c r="J11" s="60"/>
      <c r="K11" s="62">
        <v>0.28564398333333335</v>
      </c>
    </row>
    <row r="12" spans="1:14" x14ac:dyDescent="0.25">
      <c r="A12" s="58">
        <v>41158</v>
      </c>
      <c r="B12" s="59"/>
      <c r="C12" s="47"/>
      <c r="D12" s="47"/>
      <c r="E12" s="47"/>
      <c r="F12" s="60"/>
      <c r="G12" s="6">
        <v>284.52777777777777</v>
      </c>
      <c r="H12" s="61">
        <v>2.2637017333333334</v>
      </c>
      <c r="I12" s="59"/>
      <c r="J12" s="60"/>
      <c r="K12" s="62">
        <v>0.28199041666666669</v>
      </c>
    </row>
    <row r="13" spans="1:14" x14ac:dyDescent="0.25">
      <c r="A13" s="58">
        <v>41159</v>
      </c>
      <c r="B13" s="59"/>
      <c r="C13" s="47"/>
      <c r="D13" s="47"/>
      <c r="E13" s="47"/>
      <c r="F13" s="60"/>
      <c r="G13" s="6">
        <v>266.7013</v>
      </c>
      <c r="H13" s="61">
        <v>2.2538193333333334</v>
      </c>
      <c r="I13" s="59"/>
      <c r="J13" s="60"/>
      <c r="K13" s="62">
        <v>0.30534729999999999</v>
      </c>
    </row>
    <row r="14" spans="1:14" x14ac:dyDescent="0.25">
      <c r="A14" s="58">
        <v>41160</v>
      </c>
      <c r="B14" s="59"/>
      <c r="C14" s="47"/>
      <c r="D14" s="47"/>
      <c r="E14" s="47"/>
      <c r="F14" s="60"/>
      <c r="G14" s="6">
        <v>270.21704444444441</v>
      </c>
      <c r="H14" s="61">
        <v>2.2590817333333333</v>
      </c>
      <c r="I14" s="59"/>
      <c r="J14" s="60"/>
      <c r="K14" s="62">
        <v>0.3598899333333333</v>
      </c>
    </row>
    <row r="15" spans="1:14" x14ac:dyDescent="0.25">
      <c r="A15" s="58">
        <v>41161</v>
      </c>
      <c r="B15" s="59"/>
      <c r="C15" s="47"/>
      <c r="D15" s="47"/>
      <c r="E15" s="47"/>
      <c r="F15" s="60"/>
      <c r="G15" s="6">
        <v>268.03769444444441</v>
      </c>
      <c r="H15" s="61">
        <v>2.21793</v>
      </c>
      <c r="I15" s="59"/>
      <c r="J15" s="60"/>
      <c r="K15" s="62">
        <v>0.22704286666666665</v>
      </c>
    </row>
    <row r="16" spans="1:14" x14ac:dyDescent="0.25">
      <c r="A16" s="58">
        <v>41162</v>
      </c>
      <c r="B16" s="59"/>
      <c r="C16" s="47"/>
      <c r="D16" s="47"/>
      <c r="E16" s="47"/>
      <c r="F16" s="60"/>
      <c r="G16" s="6">
        <v>269.33432777777773</v>
      </c>
      <c r="H16" s="61">
        <v>2.2223050666666668</v>
      </c>
      <c r="I16" s="59"/>
      <c r="J16" s="60"/>
      <c r="K16" s="62">
        <v>0.28575148333333333</v>
      </c>
    </row>
    <row r="17" spans="1:11" x14ac:dyDescent="0.25">
      <c r="A17" s="58">
        <v>41163</v>
      </c>
      <c r="B17" s="59"/>
      <c r="C17" s="47"/>
      <c r="D17" s="47"/>
      <c r="E17" s="47"/>
      <c r="F17" s="60"/>
      <c r="G17" s="6">
        <v>268.39798277777777</v>
      </c>
      <c r="H17" s="61">
        <v>2.2361958666666664</v>
      </c>
      <c r="I17" s="59"/>
      <c r="J17" s="60"/>
      <c r="K17" s="62">
        <v>0.33247528333333332</v>
      </c>
    </row>
    <row r="18" spans="1:11" x14ac:dyDescent="0.25">
      <c r="A18" s="58">
        <v>41164</v>
      </c>
      <c r="B18" s="59"/>
      <c r="C18" s="47"/>
      <c r="D18" s="47"/>
      <c r="E18" s="47"/>
      <c r="F18" s="60"/>
      <c r="G18" s="6">
        <v>269.68952166666662</v>
      </c>
      <c r="H18" s="61">
        <v>2.2205919999999999</v>
      </c>
      <c r="I18" s="59"/>
      <c r="J18" s="60"/>
      <c r="K18" s="62">
        <v>0.28068751666666664</v>
      </c>
    </row>
    <row r="19" spans="1:11" x14ac:dyDescent="0.25">
      <c r="A19" s="58">
        <v>41165</v>
      </c>
      <c r="B19" s="59"/>
      <c r="C19" s="47"/>
      <c r="D19" s="47"/>
      <c r="E19" s="47"/>
      <c r="F19" s="60"/>
      <c r="G19" s="6">
        <v>263.31714444444441</v>
      </c>
      <c r="H19" s="61">
        <v>2.1251325333333333</v>
      </c>
      <c r="I19" s="59"/>
      <c r="J19" s="60"/>
      <c r="K19" s="62">
        <v>0.41739813333333337</v>
      </c>
    </row>
    <row r="20" spans="1:11" x14ac:dyDescent="0.25">
      <c r="A20" s="58">
        <v>41166</v>
      </c>
      <c r="B20" s="59"/>
      <c r="C20" s="47"/>
      <c r="D20" s="47"/>
      <c r="E20" s="47"/>
      <c r="F20" s="60"/>
      <c r="G20" s="6">
        <v>263.66034444444443</v>
      </c>
      <c r="H20" s="61">
        <v>2.1007477333333333</v>
      </c>
      <c r="I20" s="59"/>
      <c r="J20" s="60"/>
      <c r="K20" s="62">
        <v>0.31299986666666668</v>
      </c>
    </row>
    <row r="21" spans="1:11" x14ac:dyDescent="0.25">
      <c r="A21" s="58">
        <v>41167</v>
      </c>
      <c r="B21" s="59"/>
      <c r="C21" s="47"/>
      <c r="D21" s="47"/>
      <c r="E21" s="47"/>
      <c r="F21" s="60"/>
      <c r="G21" s="6">
        <v>263.02237777777776</v>
      </c>
      <c r="H21" s="61">
        <v>2.0842264666666668</v>
      </c>
      <c r="I21" s="59"/>
      <c r="J21" s="60"/>
      <c r="K21" s="62">
        <v>0.28335709999999997</v>
      </c>
    </row>
    <row r="22" spans="1:11" x14ac:dyDescent="0.25">
      <c r="A22" s="58">
        <v>41168</v>
      </c>
      <c r="B22" s="59"/>
      <c r="C22" s="47"/>
      <c r="D22" s="47"/>
      <c r="E22" s="47"/>
      <c r="F22" s="60"/>
      <c r="G22" s="6">
        <v>263.26193888888889</v>
      </c>
      <c r="H22" s="61">
        <v>2.1208190666666669</v>
      </c>
      <c r="I22" s="59"/>
      <c r="J22" s="60"/>
      <c r="K22" s="62">
        <v>0.34428595000000001</v>
      </c>
    </row>
    <row r="23" spans="1:11" x14ac:dyDescent="0.25">
      <c r="A23" s="58">
        <v>41169</v>
      </c>
      <c r="B23" s="59"/>
      <c r="C23" s="47"/>
      <c r="D23" s="47"/>
      <c r="E23" s="47"/>
      <c r="F23" s="60"/>
      <c r="G23" s="6">
        <v>264.3625833333333</v>
      </c>
      <c r="H23" s="61">
        <v>2.0476947333333335</v>
      </c>
      <c r="I23" s="59"/>
      <c r="J23" s="60"/>
      <c r="K23" s="62">
        <v>0.38080728333333336</v>
      </c>
    </row>
    <row r="24" spans="1:11" x14ac:dyDescent="0.25">
      <c r="A24" s="58">
        <v>41170</v>
      </c>
      <c r="B24" s="59"/>
      <c r="C24" s="47"/>
      <c r="D24" s="47"/>
      <c r="E24" s="47"/>
      <c r="F24" s="60"/>
      <c r="G24" s="6">
        <v>275.67816722222221</v>
      </c>
      <c r="H24" s="61">
        <v>2.042951533333333</v>
      </c>
      <c r="I24" s="59"/>
      <c r="J24" s="60"/>
      <c r="K24" s="62">
        <v>0.33186109999999996</v>
      </c>
    </row>
    <row r="25" spans="1:11" x14ac:dyDescent="0.25">
      <c r="A25" s="58">
        <v>41171</v>
      </c>
      <c r="B25" s="59"/>
      <c r="C25" s="47"/>
      <c r="D25" s="47"/>
      <c r="E25" s="47"/>
      <c r="F25" s="60"/>
      <c r="G25" s="6">
        <v>277.56827111111107</v>
      </c>
      <c r="H25" s="61">
        <v>2.0404428000000001</v>
      </c>
      <c r="I25" s="59"/>
      <c r="J25" s="60"/>
      <c r="K25" s="62">
        <v>0.28836588333333335</v>
      </c>
    </row>
    <row r="26" spans="1:11" x14ac:dyDescent="0.25">
      <c r="A26" s="58">
        <v>41172</v>
      </c>
      <c r="B26" s="59"/>
      <c r="C26" s="47"/>
      <c r="D26" s="47"/>
      <c r="E26" s="47"/>
      <c r="F26" s="60"/>
      <c r="G26" s="6">
        <v>279.48117666666667</v>
      </c>
      <c r="H26" s="61">
        <v>2.0400145333333333</v>
      </c>
      <c r="I26" s="59"/>
      <c r="J26" s="60"/>
      <c r="K26" s="62">
        <v>0.36545556666666668</v>
      </c>
    </row>
    <row r="27" spans="1:11" x14ac:dyDescent="0.25">
      <c r="A27" s="58">
        <v>41173</v>
      </c>
      <c r="B27" s="59"/>
      <c r="C27" s="47"/>
      <c r="D27" s="47"/>
      <c r="E27" s="47"/>
      <c r="F27" s="60"/>
      <c r="G27" s="6">
        <v>279.87222777777777</v>
      </c>
      <c r="H27" s="61">
        <v>2.0354561333333332</v>
      </c>
      <c r="I27" s="59"/>
      <c r="J27" s="60"/>
      <c r="K27" s="62">
        <v>0.38177119999999992</v>
      </c>
    </row>
    <row r="28" spans="1:11" x14ac:dyDescent="0.25">
      <c r="A28" s="58">
        <v>41174</v>
      </c>
      <c r="B28" s="59"/>
      <c r="C28" s="47"/>
      <c r="D28" s="47"/>
      <c r="E28" s="47"/>
      <c r="F28" s="60"/>
      <c r="G28" s="6">
        <v>282.65262277777776</v>
      </c>
      <c r="H28" s="61">
        <v>2.1477434</v>
      </c>
      <c r="I28" s="59"/>
      <c r="J28" s="60"/>
      <c r="K28" s="62">
        <v>0.24313203333333333</v>
      </c>
    </row>
    <row r="29" spans="1:11" x14ac:dyDescent="0.25">
      <c r="A29" s="58">
        <v>41175</v>
      </c>
      <c r="B29" s="59"/>
      <c r="C29" s="47"/>
      <c r="D29" s="47"/>
      <c r="E29" s="47"/>
      <c r="F29" s="60"/>
      <c r="G29" s="6">
        <v>278.23835055555554</v>
      </c>
      <c r="H29" s="61">
        <v>2.0443595333333335</v>
      </c>
      <c r="I29" s="59"/>
      <c r="J29" s="60"/>
      <c r="K29" s="62">
        <v>0.35105773333333329</v>
      </c>
    </row>
    <row r="30" spans="1:11" x14ac:dyDescent="0.25">
      <c r="A30" s="58">
        <v>41176</v>
      </c>
      <c r="B30" s="59"/>
      <c r="C30" s="47"/>
      <c r="D30" s="47"/>
      <c r="E30" s="47"/>
      <c r="F30" s="60"/>
      <c r="G30" s="6">
        <v>273.2841883333333</v>
      </c>
      <c r="H30" s="61">
        <v>2.0403511333333331</v>
      </c>
      <c r="I30" s="59"/>
      <c r="J30" s="60"/>
      <c r="K30" s="62">
        <v>0.38892783333333336</v>
      </c>
    </row>
    <row r="31" spans="1:11" x14ac:dyDescent="0.25">
      <c r="A31" s="58">
        <v>41177</v>
      </c>
      <c r="B31" s="59"/>
      <c r="C31" s="47"/>
      <c r="D31" s="47"/>
      <c r="E31" s="47"/>
      <c r="F31" s="60"/>
      <c r="G31" s="6">
        <v>275.50840055555551</v>
      </c>
      <c r="H31" s="61">
        <v>2.1606544666666667</v>
      </c>
      <c r="I31" s="59"/>
      <c r="J31" s="60"/>
      <c r="K31" s="62">
        <v>0.32885396666666666</v>
      </c>
    </row>
    <row r="32" spans="1:11" x14ac:dyDescent="0.25">
      <c r="A32" s="58">
        <v>41178</v>
      </c>
      <c r="B32" s="59"/>
      <c r="C32" s="47"/>
      <c r="D32" s="47"/>
      <c r="E32" s="47"/>
      <c r="F32" s="60"/>
      <c r="G32" s="6">
        <v>275.64166722222222</v>
      </c>
      <c r="H32" s="61">
        <v>2.1626132</v>
      </c>
      <c r="I32" s="59"/>
      <c r="J32" s="60"/>
      <c r="K32" s="62">
        <v>0.27465604999999998</v>
      </c>
    </row>
    <row r="33" spans="1:11" x14ac:dyDescent="0.25">
      <c r="A33" s="58">
        <v>41179</v>
      </c>
      <c r="B33" s="59"/>
      <c r="C33" s="47"/>
      <c r="D33" s="47"/>
      <c r="E33" s="47"/>
      <c r="F33" s="60"/>
      <c r="G33" s="6">
        <v>275.92438277777774</v>
      </c>
      <c r="H33" s="61">
        <v>2.1191052666666668</v>
      </c>
      <c r="I33" s="59"/>
      <c r="J33" s="60"/>
      <c r="K33" s="62">
        <v>0.28669389999999995</v>
      </c>
    </row>
    <row r="34" spans="1:11" x14ac:dyDescent="0.25">
      <c r="A34" s="58">
        <v>41180</v>
      </c>
      <c r="B34" s="59"/>
      <c r="C34" s="47"/>
      <c r="D34" s="47"/>
      <c r="E34" s="47"/>
      <c r="F34" s="60"/>
      <c r="G34" s="6">
        <v>303.3624322222222</v>
      </c>
      <c r="H34" s="61">
        <v>2.1575025999999999</v>
      </c>
      <c r="I34" s="59"/>
      <c r="J34" s="60"/>
      <c r="K34" s="62">
        <v>0.31801581666666667</v>
      </c>
    </row>
    <row r="35" spans="1:11" x14ac:dyDescent="0.25">
      <c r="A35" s="58">
        <v>41181</v>
      </c>
      <c r="B35" s="59"/>
      <c r="C35" s="47"/>
      <c r="D35" s="47"/>
      <c r="E35" s="47"/>
      <c r="F35" s="60"/>
      <c r="G35" s="6">
        <v>297.24563722222217</v>
      </c>
      <c r="H35" s="61">
        <v>2.1704143999999999</v>
      </c>
      <c r="I35" s="59"/>
      <c r="J35" s="60"/>
      <c r="K35" s="62">
        <v>0.33740021666666664</v>
      </c>
    </row>
    <row r="36" spans="1:11" x14ac:dyDescent="0.25">
      <c r="A36" s="58">
        <v>41182</v>
      </c>
      <c r="B36" s="59"/>
      <c r="C36" s="47"/>
      <c r="D36" s="47"/>
      <c r="E36" s="47"/>
      <c r="F36" s="60"/>
      <c r="G36" s="6">
        <v>295.96936666666664</v>
      </c>
      <c r="H36" s="61">
        <v>2.055129266666667</v>
      </c>
      <c r="I36" s="59"/>
      <c r="J36" s="60"/>
      <c r="K36" s="62">
        <v>0.28949033333333329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69" t="s">
        <v>21</v>
      </c>
      <c r="B38" s="21"/>
      <c r="C38" s="70"/>
      <c r="D38" s="70"/>
      <c r="E38" s="70"/>
      <c r="F38" s="70"/>
      <c r="G38" s="70">
        <f>+MAX(G7:G36)</f>
        <v>303.3624322222222</v>
      </c>
      <c r="H38" s="70">
        <f>+MAX(H7:H36)</f>
        <v>2.2637017333333334</v>
      </c>
      <c r="I38" s="70"/>
      <c r="J38" s="70"/>
      <c r="K38" s="70">
        <f>+MAX(K7:K36)</f>
        <v>0.41739813333333337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0"/>
      <c r="C40" s="141"/>
      <c r="D40" s="141"/>
      <c r="E40" s="141"/>
      <c r="F40" s="141"/>
      <c r="G40" s="141"/>
      <c r="H40" s="141"/>
      <c r="I40" s="141"/>
      <c r="J40" s="141"/>
      <c r="K40" s="142"/>
    </row>
    <row r="41" spans="1:11" x14ac:dyDescent="0.25">
      <c r="A41" s="18"/>
      <c r="B41" s="143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25">
      <c r="A42" s="18"/>
      <c r="B42" s="143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25">
      <c r="A43" s="18"/>
      <c r="B43" s="143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x14ac:dyDescent="0.25">
      <c r="A44" s="18"/>
      <c r="B44" s="146"/>
      <c r="C44" s="147"/>
      <c r="D44" s="147"/>
      <c r="E44" s="147"/>
      <c r="F44" s="147"/>
      <c r="G44" s="147"/>
      <c r="H44" s="147"/>
      <c r="I44" s="147"/>
      <c r="J44" s="147"/>
      <c r="K44" s="148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62" t="s">
        <v>29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4" x14ac:dyDescent="0.25">
      <c r="A2" s="138" t="s">
        <v>1</v>
      </c>
      <c r="B2" s="152"/>
      <c r="C2" s="139" t="s">
        <v>27</v>
      </c>
      <c r="D2" s="139"/>
      <c r="E2" s="139"/>
      <c r="F2" s="139"/>
      <c r="G2" s="139"/>
      <c r="H2" s="139"/>
      <c r="I2" s="139"/>
      <c r="J2" s="139"/>
      <c r="K2" s="139"/>
    </row>
    <row r="3" spans="1:14" x14ac:dyDescent="0.25">
      <c r="A3" s="138" t="s">
        <v>2</v>
      </c>
      <c r="B3" s="152"/>
      <c r="C3" s="139" t="s">
        <v>25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3</v>
      </c>
      <c r="B4" s="138"/>
      <c r="C4" s="139" t="s">
        <v>4</v>
      </c>
      <c r="D4" s="139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1" t="s">
        <v>5</v>
      </c>
      <c r="B6" s="72" t="s">
        <v>6</v>
      </c>
      <c r="C6" s="72" t="s">
        <v>7</v>
      </c>
      <c r="D6" s="72" t="s">
        <v>8</v>
      </c>
      <c r="E6" s="73" t="s">
        <v>9</v>
      </c>
      <c r="F6" s="72" t="s">
        <v>10</v>
      </c>
      <c r="G6" s="72" t="s">
        <v>11</v>
      </c>
      <c r="H6" s="72" t="s">
        <v>12</v>
      </c>
      <c r="I6" s="72" t="s">
        <v>13</v>
      </c>
      <c r="J6" s="72" t="s">
        <v>14</v>
      </c>
      <c r="K6" s="72" t="s">
        <v>15</v>
      </c>
    </row>
    <row r="7" spans="1:14" x14ac:dyDescent="0.25">
      <c r="A7" s="51">
        <v>41153</v>
      </c>
      <c r="B7" s="52"/>
      <c r="C7" s="53"/>
      <c r="D7" s="53"/>
      <c r="E7" s="53"/>
      <c r="F7" s="54"/>
      <c r="G7" s="55">
        <v>258.16004061111107</v>
      </c>
      <c r="H7" s="56">
        <v>2.1966662666666665</v>
      </c>
      <c r="I7" s="52"/>
      <c r="J7" s="54"/>
      <c r="K7" s="57">
        <v>8.3421433333333336E-2</v>
      </c>
    </row>
    <row r="8" spans="1:14" x14ac:dyDescent="0.25">
      <c r="A8" s="58">
        <v>41154</v>
      </c>
      <c r="B8" s="59"/>
      <c r="C8" s="47"/>
      <c r="D8" s="47"/>
      <c r="E8" s="47"/>
      <c r="F8" s="60"/>
      <c r="G8" s="6">
        <v>258.44006933333333</v>
      </c>
      <c r="H8" s="61">
        <v>2.1815522666666669</v>
      </c>
      <c r="I8" s="59"/>
      <c r="J8" s="60"/>
      <c r="K8" s="62">
        <v>7.6915533333333341E-2</v>
      </c>
    </row>
    <row r="9" spans="1:14" x14ac:dyDescent="0.25">
      <c r="A9" s="58">
        <v>41155</v>
      </c>
      <c r="B9" s="59"/>
      <c r="C9" s="47"/>
      <c r="D9" s="47"/>
      <c r="E9" s="47"/>
      <c r="F9" s="60"/>
      <c r="G9" s="6">
        <v>254.89980159999999</v>
      </c>
      <c r="H9" s="61">
        <v>2.1824087999999997</v>
      </c>
      <c r="I9" s="59"/>
      <c r="J9" s="60"/>
      <c r="K9" s="62">
        <v>7.4761949999999994E-2</v>
      </c>
    </row>
    <row r="10" spans="1:14" x14ac:dyDescent="0.25">
      <c r="A10" s="58">
        <v>41156</v>
      </c>
      <c r="B10" s="59"/>
      <c r="C10" s="47"/>
      <c r="D10" s="47"/>
      <c r="E10" s="47"/>
      <c r="F10" s="60"/>
      <c r="G10" s="6">
        <v>260.87109983333329</v>
      </c>
      <c r="H10" s="61">
        <v>2.1783696000000004</v>
      </c>
      <c r="I10" s="59"/>
      <c r="J10" s="60"/>
      <c r="K10" s="62">
        <v>9.6770783333333332E-2</v>
      </c>
    </row>
    <row r="11" spans="1:14" x14ac:dyDescent="0.25">
      <c r="A11" s="58">
        <v>41157</v>
      </c>
      <c r="B11" s="59"/>
      <c r="C11" s="47"/>
      <c r="D11" s="47"/>
      <c r="E11" s="47"/>
      <c r="F11" s="60"/>
      <c r="G11" s="6">
        <v>246.13710499999999</v>
      </c>
      <c r="H11" s="61">
        <v>2.1872730000000002</v>
      </c>
      <c r="I11" s="59"/>
      <c r="J11" s="60"/>
      <c r="K11" s="62">
        <v>6.1575999999999992E-2</v>
      </c>
    </row>
    <row r="12" spans="1:14" x14ac:dyDescent="0.25">
      <c r="A12" s="58">
        <v>41158</v>
      </c>
      <c r="B12" s="59"/>
      <c r="C12" s="47"/>
      <c r="D12" s="47"/>
      <c r="E12" s="47"/>
      <c r="F12" s="60"/>
      <c r="G12" s="6">
        <v>264.82080555555552</v>
      </c>
      <c r="H12" s="61">
        <v>2.1911897333333332</v>
      </c>
      <c r="I12" s="59"/>
      <c r="J12" s="60"/>
      <c r="K12" s="62">
        <v>6.7546549999999997E-2</v>
      </c>
    </row>
    <row r="13" spans="1:14" x14ac:dyDescent="0.25">
      <c r="A13" s="58">
        <v>41159</v>
      </c>
      <c r="B13" s="59"/>
      <c r="C13" s="47"/>
      <c r="D13" s="47"/>
      <c r="E13" s="47"/>
      <c r="F13" s="60"/>
      <c r="G13" s="6">
        <v>262.34381666666667</v>
      </c>
      <c r="H13" s="61">
        <v>2.1903632666666666</v>
      </c>
      <c r="I13" s="59"/>
      <c r="J13" s="60"/>
      <c r="K13" s="62">
        <v>5.9716249999999992E-2</v>
      </c>
    </row>
    <row r="14" spans="1:14" x14ac:dyDescent="0.25">
      <c r="A14" s="58">
        <v>41160</v>
      </c>
      <c r="B14" s="59"/>
      <c r="C14" s="47"/>
      <c r="D14" s="47"/>
      <c r="E14" s="47"/>
      <c r="F14" s="60"/>
      <c r="G14" s="6">
        <v>258.56549655555551</v>
      </c>
      <c r="H14" s="61">
        <v>2.1913430000000003</v>
      </c>
      <c r="I14" s="59"/>
      <c r="J14" s="60"/>
      <c r="K14" s="62">
        <v>6.715811666666667E-2</v>
      </c>
    </row>
    <row r="15" spans="1:14" x14ac:dyDescent="0.25">
      <c r="A15" s="58">
        <v>41161</v>
      </c>
      <c r="B15" s="59"/>
      <c r="C15" s="47"/>
      <c r="D15" s="47"/>
      <c r="E15" s="47"/>
      <c r="F15" s="60"/>
      <c r="G15" s="6">
        <v>254.60468166666664</v>
      </c>
      <c r="H15" s="61">
        <v>2.1444389999999998</v>
      </c>
      <c r="I15" s="59"/>
      <c r="J15" s="60"/>
      <c r="K15" s="62">
        <v>5.9582233333333331E-2</v>
      </c>
    </row>
    <row r="16" spans="1:14" x14ac:dyDescent="0.25">
      <c r="A16" s="58">
        <v>41162</v>
      </c>
      <c r="B16" s="59"/>
      <c r="C16" s="47"/>
      <c r="D16" s="47"/>
      <c r="E16" s="47"/>
      <c r="F16" s="60"/>
      <c r="G16" s="6">
        <v>261.89249444444442</v>
      </c>
      <c r="H16" s="61">
        <v>2.1490281999999996</v>
      </c>
      <c r="I16" s="59"/>
      <c r="J16" s="60"/>
      <c r="K16" s="62">
        <v>5.6765733333333332E-2</v>
      </c>
    </row>
    <row r="17" spans="1:11" x14ac:dyDescent="0.25">
      <c r="A17" s="58">
        <v>41163</v>
      </c>
      <c r="B17" s="59"/>
      <c r="C17" s="47"/>
      <c r="D17" s="47"/>
      <c r="E17" s="47"/>
      <c r="F17" s="60"/>
      <c r="G17" s="6">
        <v>259.54630105555555</v>
      </c>
      <c r="H17" s="61">
        <v>2.1631939999999998</v>
      </c>
      <c r="I17" s="59"/>
      <c r="J17" s="60"/>
      <c r="K17" s="62">
        <v>4.6459349999999996E-2</v>
      </c>
    </row>
    <row r="18" spans="1:11" x14ac:dyDescent="0.25">
      <c r="A18" s="58">
        <v>41164</v>
      </c>
      <c r="B18" s="59"/>
      <c r="C18" s="47"/>
      <c r="D18" s="47"/>
      <c r="E18" s="47"/>
      <c r="F18" s="60"/>
      <c r="G18" s="6">
        <v>261.80087777777777</v>
      </c>
      <c r="H18" s="61">
        <v>2.1170548666666669</v>
      </c>
      <c r="I18" s="59"/>
      <c r="J18" s="60"/>
      <c r="K18" s="62">
        <v>3.6431033333333335E-2</v>
      </c>
    </row>
    <row r="19" spans="1:11" x14ac:dyDescent="0.25">
      <c r="A19" s="58">
        <v>41165</v>
      </c>
      <c r="B19" s="59"/>
      <c r="C19" s="47"/>
      <c r="D19" s="47"/>
      <c r="E19" s="47"/>
      <c r="F19" s="60"/>
      <c r="G19" s="6">
        <v>259.35071383333332</v>
      </c>
      <c r="H19" s="61">
        <v>2.0906204000000002</v>
      </c>
      <c r="I19" s="59"/>
      <c r="J19" s="60"/>
      <c r="K19" s="62">
        <v>7.7028766666666651E-2</v>
      </c>
    </row>
    <row r="20" spans="1:11" x14ac:dyDescent="0.25">
      <c r="A20" s="58">
        <v>41166</v>
      </c>
      <c r="B20" s="59"/>
      <c r="C20" s="47"/>
      <c r="D20" s="47"/>
      <c r="E20" s="47"/>
      <c r="F20" s="60"/>
      <c r="G20" s="6">
        <v>260.08808027777775</v>
      </c>
      <c r="H20" s="61">
        <v>2.0778926666666666</v>
      </c>
      <c r="I20" s="59"/>
      <c r="J20" s="60"/>
      <c r="K20" s="62">
        <v>0.10343864999999998</v>
      </c>
    </row>
    <row r="21" spans="1:11" x14ac:dyDescent="0.25">
      <c r="A21" s="58">
        <v>41167</v>
      </c>
      <c r="B21" s="59"/>
      <c r="C21" s="47"/>
      <c r="D21" s="47"/>
      <c r="E21" s="47"/>
      <c r="F21" s="60"/>
      <c r="G21" s="6">
        <v>255.04430239999999</v>
      </c>
      <c r="H21" s="61">
        <v>2.0622271999999997</v>
      </c>
      <c r="I21" s="59"/>
      <c r="J21" s="60"/>
      <c r="K21" s="62">
        <v>4.1406133333333331E-2</v>
      </c>
    </row>
    <row r="22" spans="1:11" x14ac:dyDescent="0.25">
      <c r="A22" s="58">
        <v>41168</v>
      </c>
      <c r="B22" s="59"/>
      <c r="C22" s="47"/>
      <c r="D22" s="47"/>
      <c r="E22" s="47"/>
      <c r="F22" s="60"/>
      <c r="G22" s="6">
        <v>255.27182617222221</v>
      </c>
      <c r="H22" s="61">
        <v>2.0503259333333332</v>
      </c>
      <c r="I22" s="59"/>
      <c r="J22" s="60"/>
      <c r="K22" s="62">
        <v>5.3014699999999998E-2</v>
      </c>
    </row>
    <row r="23" spans="1:11" x14ac:dyDescent="0.25">
      <c r="A23" s="58">
        <v>41169</v>
      </c>
      <c r="B23" s="59"/>
      <c r="C23" s="47"/>
      <c r="D23" s="47"/>
      <c r="E23" s="47"/>
      <c r="F23" s="60"/>
      <c r="G23" s="6">
        <v>204.47391166666665</v>
      </c>
      <c r="H23" s="61">
        <v>2.0123561333333333</v>
      </c>
      <c r="I23" s="59"/>
      <c r="J23" s="60"/>
      <c r="K23" s="62">
        <v>9.5776050000000001E-2</v>
      </c>
    </row>
    <row r="24" spans="1:11" x14ac:dyDescent="0.25">
      <c r="A24" s="58">
        <v>41170</v>
      </c>
      <c r="B24" s="59"/>
      <c r="C24" s="47"/>
      <c r="D24" s="47"/>
      <c r="E24" s="47"/>
      <c r="F24" s="60"/>
      <c r="G24" s="6">
        <v>250.50098255555554</v>
      </c>
      <c r="H24" s="61">
        <v>2.0202196666666663</v>
      </c>
      <c r="I24" s="59"/>
      <c r="J24" s="60"/>
      <c r="K24" s="62">
        <v>7.8608300000000006E-2</v>
      </c>
    </row>
    <row r="25" spans="1:11" x14ac:dyDescent="0.25">
      <c r="A25" s="58">
        <v>41171</v>
      </c>
      <c r="B25" s="59"/>
      <c r="C25" s="47"/>
      <c r="D25" s="47"/>
      <c r="E25" s="47"/>
      <c r="F25" s="60"/>
      <c r="G25" s="6">
        <v>267.42017222222222</v>
      </c>
      <c r="H25" s="61">
        <v>2.0148340666666669</v>
      </c>
      <c r="I25" s="59"/>
      <c r="J25" s="60"/>
      <c r="K25" s="62">
        <v>9.0800233333333327E-2</v>
      </c>
    </row>
    <row r="26" spans="1:11" x14ac:dyDescent="0.25">
      <c r="A26" s="58">
        <v>41172</v>
      </c>
      <c r="B26" s="59"/>
      <c r="C26" s="47"/>
      <c r="D26" s="47"/>
      <c r="E26" s="47"/>
      <c r="F26" s="60"/>
      <c r="G26" s="6">
        <v>270.14212833333329</v>
      </c>
      <c r="H26" s="61">
        <v>2.0152322666666667</v>
      </c>
      <c r="I26" s="59"/>
      <c r="J26" s="60"/>
      <c r="K26" s="62">
        <v>8.2129999999999995E-2</v>
      </c>
    </row>
    <row r="27" spans="1:11" x14ac:dyDescent="0.25">
      <c r="A27" s="58">
        <v>41173</v>
      </c>
      <c r="B27" s="59"/>
      <c r="C27" s="47"/>
      <c r="D27" s="47"/>
      <c r="E27" s="47"/>
      <c r="F27" s="60"/>
      <c r="G27" s="6">
        <v>270.74933388888888</v>
      </c>
      <c r="H27" s="61">
        <v>2.0088375999999997</v>
      </c>
      <c r="I27" s="59"/>
      <c r="J27" s="60"/>
      <c r="K27" s="62">
        <v>3.3579416666666667E-2</v>
      </c>
    </row>
    <row r="28" spans="1:11" x14ac:dyDescent="0.25">
      <c r="A28" s="58">
        <v>41174</v>
      </c>
      <c r="B28" s="59"/>
      <c r="C28" s="47"/>
      <c r="D28" s="47"/>
      <c r="E28" s="47"/>
      <c r="F28" s="60"/>
      <c r="G28" s="6">
        <v>270.99524499999995</v>
      </c>
      <c r="H28" s="61">
        <v>2.0076752666666668</v>
      </c>
      <c r="I28" s="59"/>
      <c r="J28" s="60"/>
      <c r="K28" s="62">
        <v>5.7779816666666664E-2</v>
      </c>
    </row>
    <row r="29" spans="1:11" x14ac:dyDescent="0.25">
      <c r="A29" s="58">
        <v>41175</v>
      </c>
      <c r="B29" s="59"/>
      <c r="C29" s="47"/>
      <c r="D29" s="47"/>
      <c r="E29" s="47"/>
      <c r="F29" s="60"/>
      <c r="G29" s="6">
        <v>272.16681666666665</v>
      </c>
      <c r="H29" s="61">
        <v>2.0214120666666666</v>
      </c>
      <c r="I29" s="59"/>
      <c r="J29" s="60"/>
      <c r="K29" s="62">
        <v>7.4514700000000003E-2</v>
      </c>
    </row>
    <row r="30" spans="1:11" x14ac:dyDescent="0.25">
      <c r="A30" s="58">
        <v>41176</v>
      </c>
      <c r="B30" s="59"/>
      <c r="C30" s="47"/>
      <c r="D30" s="47"/>
      <c r="E30" s="47"/>
      <c r="F30" s="60"/>
      <c r="G30" s="6">
        <v>270.1905283333333</v>
      </c>
      <c r="H30" s="61">
        <v>2.0224834666666669</v>
      </c>
      <c r="I30" s="59"/>
      <c r="J30" s="60"/>
      <c r="K30" s="62">
        <v>8.7360233333333343E-2</v>
      </c>
    </row>
    <row r="31" spans="1:11" x14ac:dyDescent="0.25">
      <c r="A31" s="58">
        <v>41177</v>
      </c>
      <c r="B31" s="59"/>
      <c r="C31" s="47"/>
      <c r="D31" s="47"/>
      <c r="E31" s="47"/>
      <c r="F31" s="60"/>
      <c r="G31" s="6">
        <v>271.25873333333334</v>
      </c>
      <c r="H31" s="61">
        <v>2.0316009999999998</v>
      </c>
      <c r="I31" s="59"/>
      <c r="J31" s="60"/>
      <c r="K31" s="62">
        <v>6.5260383333333338E-2</v>
      </c>
    </row>
    <row r="32" spans="1:11" x14ac:dyDescent="0.25">
      <c r="A32" s="58">
        <v>41178</v>
      </c>
      <c r="B32" s="59"/>
      <c r="C32" s="47"/>
      <c r="D32" s="47"/>
      <c r="E32" s="47"/>
      <c r="F32" s="60"/>
      <c r="G32" s="6">
        <v>272.1680661111111</v>
      </c>
      <c r="H32" s="61">
        <v>2.0442370666666667</v>
      </c>
      <c r="I32" s="59"/>
      <c r="J32" s="60"/>
      <c r="K32" s="62">
        <v>3.5252116666666659E-2</v>
      </c>
    </row>
    <row r="33" spans="1:11" x14ac:dyDescent="0.25">
      <c r="A33" s="58">
        <v>41179</v>
      </c>
      <c r="B33" s="59"/>
      <c r="C33" s="47"/>
      <c r="D33" s="47"/>
      <c r="E33" s="47"/>
      <c r="F33" s="60"/>
      <c r="G33" s="6">
        <v>273.72397222222219</v>
      </c>
      <c r="H33" s="61">
        <v>2.0290922666666664</v>
      </c>
      <c r="I33" s="59"/>
      <c r="J33" s="60"/>
      <c r="K33" s="62">
        <v>3.9129999999999998E-2</v>
      </c>
    </row>
    <row r="34" spans="1:11" x14ac:dyDescent="0.25">
      <c r="A34" s="58">
        <v>41180</v>
      </c>
      <c r="B34" s="59"/>
      <c r="C34" s="47"/>
      <c r="D34" s="47"/>
      <c r="E34" s="47"/>
      <c r="F34" s="60"/>
      <c r="G34" s="6">
        <v>270.94931722222219</v>
      </c>
      <c r="H34" s="61">
        <v>2.0332531999999999</v>
      </c>
      <c r="I34" s="59"/>
      <c r="J34" s="60"/>
      <c r="K34" s="62">
        <v>3.2722999999999995E-2</v>
      </c>
    </row>
    <row r="35" spans="1:11" x14ac:dyDescent="0.25">
      <c r="A35" s="58">
        <v>41181</v>
      </c>
      <c r="B35" s="59"/>
      <c r="C35" s="47"/>
      <c r="D35" s="47"/>
      <c r="E35" s="47"/>
      <c r="F35" s="60"/>
      <c r="G35" s="6">
        <v>275.50998388888888</v>
      </c>
      <c r="H35" s="61">
        <v>2.0294288666666667</v>
      </c>
      <c r="I35" s="59"/>
      <c r="J35" s="60"/>
      <c r="K35" s="62">
        <v>1.8053549999999998E-2</v>
      </c>
    </row>
    <row r="36" spans="1:11" x14ac:dyDescent="0.25">
      <c r="A36" s="58">
        <v>41182</v>
      </c>
      <c r="B36" s="59"/>
      <c r="C36" s="47"/>
      <c r="D36" s="47"/>
      <c r="E36" s="47"/>
      <c r="F36" s="60"/>
      <c r="G36" s="6">
        <v>274.41608333333329</v>
      </c>
      <c r="H36" s="61">
        <v>2.0246255333333334</v>
      </c>
      <c r="I36" s="59"/>
      <c r="J36" s="60"/>
      <c r="K36" s="62">
        <v>6.6348999999999991E-2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69" t="s">
        <v>19</v>
      </c>
      <c r="B38" s="21"/>
      <c r="C38" s="70"/>
      <c r="D38" s="70"/>
      <c r="E38" s="70"/>
      <c r="F38" s="70"/>
      <c r="G38" s="70">
        <f>+MIN(G7:G36)</f>
        <v>204.47391166666665</v>
      </c>
      <c r="H38" s="70">
        <f>+MIN(H7:H36)</f>
        <v>2.0076752666666668</v>
      </c>
      <c r="I38" s="70"/>
      <c r="J38" s="70"/>
      <c r="K38" s="70">
        <f>+MIN(K7:K36)</f>
        <v>1.8053549999999998E-2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53"/>
      <c r="C40" s="154"/>
      <c r="D40" s="154"/>
      <c r="E40" s="154"/>
      <c r="F40" s="154"/>
      <c r="G40" s="154"/>
      <c r="H40" s="154"/>
      <c r="I40" s="154"/>
      <c r="J40" s="154"/>
      <c r="K40" s="155"/>
    </row>
    <row r="41" spans="1:11" x14ac:dyDescent="0.25">
      <c r="A41" s="18"/>
      <c r="B41" s="156"/>
      <c r="C41" s="157"/>
      <c r="D41" s="157"/>
      <c r="E41" s="157"/>
      <c r="F41" s="157"/>
      <c r="G41" s="157"/>
      <c r="H41" s="157"/>
      <c r="I41" s="157"/>
      <c r="J41" s="157"/>
      <c r="K41" s="158"/>
    </row>
    <row r="42" spans="1:11" x14ac:dyDescent="0.25">
      <c r="A42" s="18"/>
      <c r="B42" s="156"/>
      <c r="C42" s="157"/>
      <c r="D42" s="157"/>
      <c r="E42" s="157"/>
      <c r="F42" s="157"/>
      <c r="G42" s="157"/>
      <c r="H42" s="157"/>
      <c r="I42" s="157"/>
      <c r="J42" s="157"/>
      <c r="K42" s="158"/>
    </row>
    <row r="43" spans="1:11" x14ac:dyDescent="0.25">
      <c r="A43" s="18"/>
      <c r="B43" s="156"/>
      <c r="C43" s="157"/>
      <c r="D43" s="157"/>
      <c r="E43" s="157"/>
      <c r="F43" s="157"/>
      <c r="G43" s="157"/>
      <c r="H43" s="157"/>
      <c r="I43" s="157"/>
      <c r="J43" s="157"/>
      <c r="K43" s="158"/>
    </row>
    <row r="44" spans="1:11" x14ac:dyDescent="0.25">
      <c r="A44" s="18"/>
      <c r="B44" s="159"/>
      <c r="C44" s="160"/>
      <c r="D44" s="160"/>
      <c r="E44" s="160"/>
      <c r="F44" s="160"/>
      <c r="G44" s="160"/>
      <c r="H44" s="160"/>
      <c r="I44" s="160"/>
      <c r="J44" s="160"/>
      <c r="K44" s="161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7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137" t="s">
        <v>1</v>
      </c>
      <c r="B3" s="137"/>
      <c r="C3" s="139" t="s">
        <v>27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2</v>
      </c>
      <c r="B4" s="137"/>
      <c r="C4" s="139" t="s">
        <v>26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138" t="s">
        <v>3</v>
      </c>
      <c r="B5" s="138"/>
      <c r="C5" s="139" t="s">
        <v>4</v>
      </c>
      <c r="D5" s="139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41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 t="s">
        <v>15</v>
      </c>
      <c r="L7" s="4"/>
      <c r="M7" s="44" t="s">
        <v>16</v>
      </c>
      <c r="N7" s="45" t="s">
        <v>17</v>
      </c>
    </row>
    <row r="8" spans="1:14" x14ac:dyDescent="0.25">
      <c r="A8" s="42">
        <f>+'Caracol Reynosa Arguelles'!A8</f>
        <v>41153</v>
      </c>
      <c r="B8" s="115">
        <v>94.072999999999993</v>
      </c>
      <c r="C8" s="116">
        <v>1.07</v>
      </c>
      <c r="D8" s="116">
        <v>0.23300000000000001</v>
      </c>
      <c r="E8" s="116">
        <v>1.304</v>
      </c>
      <c r="F8" s="116">
        <v>4.1310000000000002</v>
      </c>
      <c r="G8" s="5">
        <v>264.23605070389863</v>
      </c>
      <c r="H8" s="5">
        <v>0</v>
      </c>
      <c r="I8" s="121">
        <v>38.795000000000002</v>
      </c>
      <c r="J8" s="121">
        <v>50.420999999999999</v>
      </c>
      <c r="K8" s="26">
        <v>1.5967166708333331</v>
      </c>
      <c r="L8" s="24"/>
      <c r="M8" s="47">
        <v>1.39</v>
      </c>
      <c r="N8" s="47">
        <v>5.0000000000000001E-3</v>
      </c>
    </row>
    <row r="9" spans="1:14" x14ac:dyDescent="0.25">
      <c r="A9" s="42">
        <f>+'Caracol Reynosa Arguelles'!A9</f>
        <v>41154</v>
      </c>
      <c r="B9" s="110">
        <v>94.186000000000007</v>
      </c>
      <c r="C9" s="111">
        <v>1.07</v>
      </c>
      <c r="D9" s="112">
        <v>0.23400000000000001</v>
      </c>
      <c r="E9" s="111">
        <v>1.304</v>
      </c>
      <c r="F9" s="111">
        <v>4.202</v>
      </c>
      <c r="G9" s="7">
        <v>262.32577534424951</v>
      </c>
      <c r="H9" s="7">
        <v>0</v>
      </c>
      <c r="I9" s="117">
        <v>38.685000000000002</v>
      </c>
      <c r="J9" s="118">
        <v>50.359000000000002</v>
      </c>
      <c r="K9" s="26">
        <v>1.597020686805555</v>
      </c>
      <c r="L9" s="24"/>
      <c r="M9" s="46"/>
      <c r="N9" s="46"/>
    </row>
    <row r="10" spans="1:14" x14ac:dyDescent="0.25">
      <c r="A10" s="42">
        <f>+'Caracol Reynosa Arguelles'!A10</f>
        <v>41155</v>
      </c>
      <c r="B10" s="110">
        <v>94.191000000000003</v>
      </c>
      <c r="C10" s="111">
        <v>1.0780000000000001</v>
      </c>
      <c r="D10" s="112">
        <v>0.23400000000000001</v>
      </c>
      <c r="E10" s="111">
        <v>1.3120000000000001</v>
      </c>
      <c r="F10" s="111">
        <v>4.202</v>
      </c>
      <c r="G10" s="7">
        <v>264.45792183567249</v>
      </c>
      <c r="H10" s="7">
        <v>0</v>
      </c>
      <c r="I10" s="117">
        <v>38.673999999999999</v>
      </c>
      <c r="J10" s="118">
        <v>50.347000000000001</v>
      </c>
      <c r="K10" s="26">
        <v>1.5965644986111109</v>
      </c>
      <c r="L10" s="24"/>
      <c r="M10" s="46"/>
      <c r="N10" s="46"/>
    </row>
    <row r="11" spans="1:14" x14ac:dyDescent="0.25">
      <c r="A11" s="42">
        <f>+'Caracol Reynosa Arguelles'!A11</f>
        <v>41156</v>
      </c>
      <c r="B11" s="110">
        <v>94.149000000000001</v>
      </c>
      <c r="C11" s="111">
        <v>1.1000000000000001</v>
      </c>
      <c r="D11" s="112">
        <v>0.23300000000000001</v>
      </c>
      <c r="E11" s="111">
        <v>1.333</v>
      </c>
      <c r="F11" s="111">
        <v>4.1260000000000003</v>
      </c>
      <c r="G11" s="7">
        <v>266.96767909941519</v>
      </c>
      <c r="H11" s="7">
        <v>0</v>
      </c>
      <c r="I11" s="117">
        <v>38.715000000000003</v>
      </c>
      <c r="J11" s="118">
        <v>50.354999999999997</v>
      </c>
      <c r="K11" s="26">
        <v>1.5966649215277779</v>
      </c>
      <c r="L11" s="24"/>
      <c r="M11" s="46"/>
      <c r="N11" s="46"/>
    </row>
    <row r="12" spans="1:14" x14ac:dyDescent="0.25">
      <c r="A12" s="42">
        <f>+'Caracol Reynosa Arguelles'!A12</f>
        <v>41157</v>
      </c>
      <c r="B12" s="110">
        <v>94.179000000000002</v>
      </c>
      <c r="C12" s="111">
        <v>1.0589999999999999</v>
      </c>
      <c r="D12" s="112">
        <v>0.23300000000000001</v>
      </c>
      <c r="E12" s="111">
        <v>1.292</v>
      </c>
      <c r="F12" s="111">
        <v>4.1589999999999998</v>
      </c>
      <c r="G12" s="7">
        <v>266.12489957988299</v>
      </c>
      <c r="H12" s="7">
        <v>0</v>
      </c>
      <c r="I12" s="117">
        <v>38.722000000000001</v>
      </c>
      <c r="J12" s="118">
        <v>50.387999999999998</v>
      </c>
      <c r="K12" s="26">
        <v>1.5973587743055551</v>
      </c>
      <c r="L12" s="24"/>
      <c r="M12" s="46"/>
      <c r="N12" s="46"/>
    </row>
    <row r="13" spans="1:14" x14ac:dyDescent="0.25">
      <c r="A13" s="42">
        <f>+'Caracol Reynosa Arguelles'!A13</f>
        <v>41158</v>
      </c>
      <c r="B13" s="110">
        <v>93.944000000000003</v>
      </c>
      <c r="C13" s="111">
        <v>1.0580000000000001</v>
      </c>
      <c r="D13" s="112">
        <v>0.23400000000000001</v>
      </c>
      <c r="E13" s="111">
        <v>1.292</v>
      </c>
      <c r="F13" s="111">
        <v>4.4909999999999997</v>
      </c>
      <c r="G13" s="7">
        <v>275.07931702339181</v>
      </c>
      <c r="H13" s="7">
        <v>0</v>
      </c>
      <c r="I13" s="117">
        <v>38.764000000000003</v>
      </c>
      <c r="J13" s="118">
        <v>50.412999999999997</v>
      </c>
      <c r="K13" s="26">
        <v>1.5971932840277776</v>
      </c>
      <c r="L13" s="24"/>
      <c r="M13" s="46"/>
      <c r="N13" s="46"/>
    </row>
    <row r="14" spans="1:14" x14ac:dyDescent="0.25">
      <c r="A14" s="42">
        <f>+'Caracol Reynosa Arguelles'!A14</f>
        <v>41159</v>
      </c>
      <c r="B14" s="110">
        <v>94.497</v>
      </c>
      <c r="C14" s="111">
        <v>1.0609999999999999</v>
      </c>
      <c r="D14" s="111">
        <v>0.23200000000000001</v>
      </c>
      <c r="E14" s="111">
        <v>1.2929999999999999</v>
      </c>
      <c r="F14" s="111">
        <v>3.988</v>
      </c>
      <c r="G14" s="7">
        <v>267.86616644834305</v>
      </c>
      <c r="H14" s="7">
        <v>0</v>
      </c>
      <c r="I14" s="117">
        <v>38.575000000000003</v>
      </c>
      <c r="J14" s="118">
        <v>50.302999999999997</v>
      </c>
      <c r="K14" s="26">
        <v>1.5969448993055555</v>
      </c>
      <c r="L14" s="24"/>
      <c r="M14" s="46"/>
      <c r="N14" s="46"/>
    </row>
    <row r="15" spans="1:14" x14ac:dyDescent="0.25">
      <c r="A15" s="42">
        <f>+'Caracol Reynosa Arguelles'!A15</f>
        <v>41160</v>
      </c>
      <c r="B15" s="110">
        <v>94.33</v>
      </c>
      <c r="C15" s="111">
        <v>1.0760000000000001</v>
      </c>
      <c r="D15" s="111">
        <v>0.23400000000000001</v>
      </c>
      <c r="E15" s="111">
        <v>1.3089999999999999</v>
      </c>
      <c r="F15" s="111">
        <v>4.0990000000000002</v>
      </c>
      <c r="G15" s="7">
        <v>269.39712061403509</v>
      </c>
      <c r="H15" s="7">
        <v>0</v>
      </c>
      <c r="I15" s="117">
        <v>38.633000000000003</v>
      </c>
      <c r="J15" s="118">
        <v>50.325000000000003</v>
      </c>
      <c r="K15" s="26">
        <v>1.5973720625000001</v>
      </c>
      <c r="L15" s="24"/>
      <c r="M15" s="46"/>
      <c r="N15" s="46"/>
    </row>
    <row r="16" spans="1:14" x14ac:dyDescent="0.25">
      <c r="A16" s="42">
        <f>+'Caracol Reynosa Arguelles'!A16</f>
        <v>41161</v>
      </c>
      <c r="B16" s="110">
        <v>94.572999999999993</v>
      </c>
      <c r="C16" s="111">
        <v>1.0580000000000001</v>
      </c>
      <c r="D16" s="111">
        <v>0.23</v>
      </c>
      <c r="E16" s="111">
        <v>1.2889999999999999</v>
      </c>
      <c r="F16" s="111">
        <v>3.9980000000000002</v>
      </c>
      <c r="G16" s="7">
        <v>267.34164938206624</v>
      </c>
      <c r="H16" s="7">
        <v>0</v>
      </c>
      <c r="I16" s="117">
        <v>38.53</v>
      </c>
      <c r="J16" s="118">
        <v>50.28</v>
      </c>
      <c r="K16" s="26">
        <v>1.596999545138889</v>
      </c>
      <c r="L16" s="24"/>
      <c r="M16" s="46"/>
      <c r="N16" s="46"/>
    </row>
    <row r="17" spans="1:14" x14ac:dyDescent="0.25">
      <c r="A17" s="42">
        <f>+'Caracol Reynosa Arguelles'!A17</f>
        <v>41162</v>
      </c>
      <c r="B17" s="110">
        <v>94.641999999999996</v>
      </c>
      <c r="C17" s="111">
        <v>1.0569999999999999</v>
      </c>
      <c r="D17" s="111">
        <v>0.23400000000000001</v>
      </c>
      <c r="E17" s="111">
        <v>1.2909999999999999</v>
      </c>
      <c r="F17" s="111">
        <v>3.927</v>
      </c>
      <c r="G17" s="7">
        <v>265.84958189558705</v>
      </c>
      <c r="H17" s="7">
        <v>0</v>
      </c>
      <c r="I17" s="117">
        <v>38.509</v>
      </c>
      <c r="J17" s="118">
        <v>50.268000000000001</v>
      </c>
      <c r="K17" s="26">
        <v>6.1745137812499999</v>
      </c>
      <c r="L17" s="24"/>
      <c r="M17" s="46"/>
      <c r="N17" s="46"/>
    </row>
    <row r="18" spans="1:14" x14ac:dyDescent="0.25">
      <c r="A18" s="42">
        <f>+'Caracol Reynosa Arguelles'!A18</f>
        <v>41163</v>
      </c>
      <c r="B18" s="110">
        <v>94.537000000000006</v>
      </c>
      <c r="C18" s="111">
        <v>1.054</v>
      </c>
      <c r="D18" s="111">
        <v>0.23</v>
      </c>
      <c r="E18" s="111">
        <v>1.284</v>
      </c>
      <c r="F18" s="111">
        <v>4.0170000000000003</v>
      </c>
      <c r="G18" s="7">
        <v>265.2422598791423</v>
      </c>
      <c r="H18" s="7">
        <v>0</v>
      </c>
      <c r="I18" s="117">
        <v>38.546999999999997</v>
      </c>
      <c r="J18" s="118">
        <v>50.292999999999999</v>
      </c>
      <c r="K18" s="26">
        <v>6.8000499208333327</v>
      </c>
      <c r="L18" s="24"/>
      <c r="M18" s="46"/>
      <c r="N18" s="46"/>
    </row>
    <row r="19" spans="1:14" x14ac:dyDescent="0.25">
      <c r="A19" s="42">
        <f>+'Caracol Reynosa Arguelles'!A19</f>
        <v>41164</v>
      </c>
      <c r="B19" s="110">
        <v>94.165999999999997</v>
      </c>
      <c r="C19" s="111">
        <v>1.0569999999999999</v>
      </c>
      <c r="D19" s="111">
        <v>0.23400000000000001</v>
      </c>
      <c r="E19" s="111">
        <v>1.2909999999999999</v>
      </c>
      <c r="F19" s="111">
        <v>4.3230000000000004</v>
      </c>
      <c r="G19" s="7">
        <v>269.75928725341129</v>
      </c>
      <c r="H19" s="7">
        <v>0</v>
      </c>
      <c r="I19" s="117">
        <v>38.676000000000002</v>
      </c>
      <c r="J19" s="118">
        <v>50.363</v>
      </c>
      <c r="K19" s="26">
        <v>7.6320696416666634</v>
      </c>
      <c r="L19" s="24"/>
      <c r="M19" s="46"/>
      <c r="N19" s="46"/>
    </row>
    <row r="20" spans="1:14" x14ac:dyDescent="0.25">
      <c r="A20" s="42">
        <f>+'Caracol Reynosa Arguelles'!A20</f>
        <v>41165</v>
      </c>
      <c r="B20" s="110">
        <v>94.551000000000002</v>
      </c>
      <c r="C20" s="111">
        <v>1.056</v>
      </c>
      <c r="D20" s="111">
        <v>0.24099999999999999</v>
      </c>
      <c r="E20" s="111">
        <v>1.2969999999999999</v>
      </c>
      <c r="F20" s="111">
        <v>3.92</v>
      </c>
      <c r="G20" s="7">
        <v>265.93557623001948</v>
      </c>
      <c r="H20" s="7">
        <v>0</v>
      </c>
      <c r="I20" s="117">
        <v>38.558999999999997</v>
      </c>
      <c r="J20" s="118">
        <v>50.292999999999999</v>
      </c>
      <c r="K20" s="26">
        <v>8.4863129270833326</v>
      </c>
      <c r="L20" s="24"/>
      <c r="M20" s="46"/>
      <c r="N20" s="46"/>
    </row>
    <row r="21" spans="1:14" x14ac:dyDescent="0.25">
      <c r="A21" s="42">
        <f>+'Caracol Reynosa Arguelles'!A21</f>
        <v>41166</v>
      </c>
      <c r="B21" s="110">
        <v>94.584999999999994</v>
      </c>
      <c r="C21" s="111">
        <v>1.05</v>
      </c>
      <c r="D21" s="111">
        <v>0.24299999999999999</v>
      </c>
      <c r="E21" s="111">
        <v>1.2929999999999999</v>
      </c>
      <c r="F21" s="111">
        <v>3.9830000000000001</v>
      </c>
      <c r="G21" s="7">
        <v>265.03587313450288</v>
      </c>
      <c r="H21" s="7">
        <v>0</v>
      </c>
      <c r="I21" s="117">
        <v>38.518000000000001</v>
      </c>
      <c r="J21" s="118">
        <v>50.273000000000003</v>
      </c>
      <c r="K21" s="26">
        <v>9.5929537305555588</v>
      </c>
      <c r="L21" s="24"/>
      <c r="M21" s="46"/>
      <c r="N21" s="46"/>
    </row>
    <row r="22" spans="1:14" x14ac:dyDescent="0.25">
      <c r="A22" s="42">
        <f>+'Caracol Reynosa Arguelles'!A22</f>
        <v>41167</v>
      </c>
      <c r="B22" s="110">
        <v>94.477000000000004</v>
      </c>
      <c r="C22" s="111">
        <v>1.054</v>
      </c>
      <c r="D22" s="111">
        <v>0.24199999999999999</v>
      </c>
      <c r="E22" s="111">
        <v>1.296</v>
      </c>
      <c r="F22" s="111">
        <v>4.0890000000000004</v>
      </c>
      <c r="G22" s="7">
        <v>263.55862702670561</v>
      </c>
      <c r="H22" s="7">
        <v>0</v>
      </c>
      <c r="I22" s="117">
        <v>38.545999999999999</v>
      </c>
      <c r="J22" s="118">
        <v>50.286999999999999</v>
      </c>
      <c r="K22" s="26">
        <v>9.540152865972221</v>
      </c>
      <c r="L22" s="24"/>
      <c r="M22" s="46"/>
      <c r="N22" s="46"/>
    </row>
    <row r="23" spans="1:14" x14ac:dyDescent="0.25">
      <c r="A23" s="42">
        <f>+'Caracol Reynosa Arguelles'!A23</f>
        <v>41168</v>
      </c>
      <c r="B23" s="110">
        <v>94.477000000000004</v>
      </c>
      <c r="C23" s="111">
        <v>1.0569999999999999</v>
      </c>
      <c r="D23" s="111">
        <v>0.23499999999999999</v>
      </c>
      <c r="E23" s="111">
        <v>1.292</v>
      </c>
      <c r="F23" s="111">
        <v>4.1210000000000004</v>
      </c>
      <c r="G23" s="7">
        <v>258.56523217753215</v>
      </c>
      <c r="H23" s="7">
        <v>0</v>
      </c>
      <c r="I23" s="117">
        <v>38.536999999999999</v>
      </c>
      <c r="J23" s="118">
        <v>50.283000000000001</v>
      </c>
      <c r="K23" s="26">
        <v>9.5485220395833323</v>
      </c>
      <c r="L23" s="24"/>
      <c r="M23" s="46"/>
      <c r="N23" s="46"/>
    </row>
    <row r="24" spans="1:14" x14ac:dyDescent="0.25">
      <c r="A24" s="42">
        <f>+'Caracol Reynosa Arguelles'!A24</f>
        <v>41169</v>
      </c>
      <c r="B24" s="110">
        <v>93.837000000000003</v>
      </c>
      <c r="C24" s="111">
        <v>1.0529999999999999</v>
      </c>
      <c r="D24" s="111">
        <v>0.24</v>
      </c>
      <c r="E24" s="111">
        <v>1.2929999999999999</v>
      </c>
      <c r="F24" s="111">
        <v>4.407</v>
      </c>
      <c r="G24" s="7">
        <v>245.69865949881088</v>
      </c>
      <c r="H24" s="7">
        <v>0</v>
      </c>
      <c r="I24" s="117">
        <v>38.845999999999997</v>
      </c>
      <c r="J24" s="118">
        <v>50.459000000000003</v>
      </c>
      <c r="K24" s="26">
        <v>10.246466297222222</v>
      </c>
      <c r="L24" s="24"/>
      <c r="M24" s="46"/>
      <c r="N24" s="46"/>
    </row>
    <row r="25" spans="1:14" x14ac:dyDescent="0.25">
      <c r="A25" s="42">
        <f>+'Caracol Reynosa Arguelles'!A25</f>
        <v>41170</v>
      </c>
      <c r="B25" s="110">
        <v>95.421000000000006</v>
      </c>
      <c r="C25" s="111">
        <v>1.0269999999999999</v>
      </c>
      <c r="D25" s="111">
        <v>0.22900000000000001</v>
      </c>
      <c r="E25" s="111">
        <v>1.2549999999999999</v>
      </c>
      <c r="F25" s="111">
        <v>3.1230000000000002</v>
      </c>
      <c r="G25" s="7">
        <v>262.77130996157695</v>
      </c>
      <c r="H25" s="7">
        <v>0</v>
      </c>
      <c r="I25" s="117">
        <v>38.332999999999998</v>
      </c>
      <c r="J25" s="118">
        <v>50.19</v>
      </c>
      <c r="K25" s="26">
        <v>7.0370261458333347</v>
      </c>
      <c r="L25" s="24"/>
      <c r="M25" s="46"/>
      <c r="N25" s="46"/>
    </row>
    <row r="26" spans="1:14" x14ac:dyDescent="0.25">
      <c r="A26" s="42">
        <f>+'Caracol Reynosa Arguelles'!A26</f>
        <v>41171</v>
      </c>
      <c r="B26" s="110">
        <v>96.46</v>
      </c>
      <c r="C26" s="111">
        <v>1.0169999999999999</v>
      </c>
      <c r="D26" s="111">
        <v>0.23</v>
      </c>
      <c r="E26" s="111">
        <v>1.2469999999999999</v>
      </c>
      <c r="F26" s="111">
        <v>2.0390000000000001</v>
      </c>
      <c r="G26" s="7">
        <v>279.00538660818711</v>
      </c>
      <c r="H26" s="7">
        <v>0</v>
      </c>
      <c r="I26" s="117">
        <v>38.084000000000003</v>
      </c>
      <c r="J26" s="118">
        <v>50.052</v>
      </c>
      <c r="K26" s="26">
        <v>4.5012439118055552</v>
      </c>
      <c r="L26" s="24"/>
      <c r="M26" s="46"/>
      <c r="N26" s="46"/>
    </row>
    <row r="27" spans="1:14" x14ac:dyDescent="0.25">
      <c r="A27" s="42">
        <f>+'Caracol Reynosa Arguelles'!A27</f>
        <v>41172</v>
      </c>
      <c r="B27" s="110">
        <v>96.210999999999999</v>
      </c>
      <c r="C27" s="111">
        <v>1.0069999999999999</v>
      </c>
      <c r="D27" s="111">
        <v>0.26600000000000001</v>
      </c>
      <c r="E27" s="111">
        <v>1.272</v>
      </c>
      <c r="F27" s="111">
        <v>2.1800000000000002</v>
      </c>
      <c r="G27" s="7">
        <v>283.75515977972708</v>
      </c>
      <c r="H27" s="7">
        <v>0</v>
      </c>
      <c r="I27" s="117">
        <v>38.191000000000003</v>
      </c>
      <c r="J27" s="118">
        <v>50.103999999999999</v>
      </c>
      <c r="K27" s="26">
        <v>3.0801169645833331</v>
      </c>
      <c r="L27" s="24"/>
      <c r="M27" s="46"/>
      <c r="N27" s="46"/>
    </row>
    <row r="28" spans="1:14" x14ac:dyDescent="0.25">
      <c r="A28" s="42">
        <f>+'Caracol Reynosa Arguelles'!A28</f>
        <v>41173</v>
      </c>
      <c r="B28" s="110">
        <v>96.49</v>
      </c>
      <c r="C28" s="111">
        <v>1.0049999999999999</v>
      </c>
      <c r="D28" s="111">
        <v>0.23599999999999999</v>
      </c>
      <c r="E28" s="111">
        <v>1.2410000000000001</v>
      </c>
      <c r="F28" s="111">
        <v>2.0150000000000001</v>
      </c>
      <c r="G28" s="7">
        <v>282.59442021442493</v>
      </c>
      <c r="H28" s="7">
        <v>0</v>
      </c>
      <c r="I28" s="117">
        <v>38.091000000000001</v>
      </c>
      <c r="J28" s="118">
        <v>50.061</v>
      </c>
      <c r="K28" s="26">
        <v>2.3284446249999999</v>
      </c>
      <c r="L28" s="24"/>
      <c r="M28" s="46"/>
      <c r="N28" s="46"/>
    </row>
    <row r="29" spans="1:14" x14ac:dyDescent="0.25">
      <c r="A29" s="42">
        <f>+'Caracol Reynosa Arguelles'!A29</f>
        <v>41174</v>
      </c>
      <c r="B29" s="110">
        <v>96.463999999999999</v>
      </c>
      <c r="C29" s="111">
        <v>0.99099999999999999</v>
      </c>
      <c r="D29" s="111">
        <v>0.23699999999999999</v>
      </c>
      <c r="E29" s="111">
        <v>1.2270000000000001</v>
      </c>
      <c r="F29" s="111">
        <v>2.0270000000000001</v>
      </c>
      <c r="G29" s="7">
        <v>283.19863579337232</v>
      </c>
      <c r="H29" s="7">
        <v>0</v>
      </c>
      <c r="I29" s="117">
        <v>38.119</v>
      </c>
      <c r="J29" s="118">
        <v>50.087000000000003</v>
      </c>
      <c r="K29" s="26">
        <v>1.8807803743055553</v>
      </c>
      <c r="L29" s="24"/>
      <c r="M29" s="46"/>
      <c r="N29" s="46"/>
    </row>
    <row r="30" spans="1:14" x14ac:dyDescent="0.25">
      <c r="A30" s="42">
        <f>+'Caracol Reynosa Arguelles'!A30</f>
        <v>41175</v>
      </c>
      <c r="B30" s="110">
        <v>96.414000000000001</v>
      </c>
      <c r="C30" s="111">
        <v>0.98499999999999999</v>
      </c>
      <c r="D30" s="111">
        <v>0.23100000000000001</v>
      </c>
      <c r="E30" s="111">
        <v>1.216</v>
      </c>
      <c r="F30" s="111">
        <v>2.077</v>
      </c>
      <c r="G30" s="7">
        <v>284.3527319805068</v>
      </c>
      <c r="H30" s="7">
        <v>0</v>
      </c>
      <c r="I30" s="117">
        <v>38.149000000000001</v>
      </c>
      <c r="J30" s="118">
        <v>50.11</v>
      </c>
      <c r="K30" s="26">
        <v>1.7618715187499998</v>
      </c>
      <c r="L30" s="24"/>
      <c r="M30" s="46"/>
      <c r="N30" s="46"/>
    </row>
    <row r="31" spans="1:14" x14ac:dyDescent="0.25">
      <c r="A31" s="42">
        <f>+'Caracol Reynosa Arguelles'!A31</f>
        <v>41176</v>
      </c>
      <c r="B31" s="110">
        <v>96.311000000000007</v>
      </c>
      <c r="C31" s="111">
        <v>0.99299999999999999</v>
      </c>
      <c r="D31" s="111">
        <v>0.23799999999999999</v>
      </c>
      <c r="E31" s="111">
        <v>1.2310000000000001</v>
      </c>
      <c r="F31" s="111">
        <v>2.2120000000000002</v>
      </c>
      <c r="G31" s="7">
        <v>280.84051499415204</v>
      </c>
      <c r="H31" s="7">
        <v>0</v>
      </c>
      <c r="I31" s="117">
        <v>38.136000000000003</v>
      </c>
      <c r="J31" s="118">
        <v>50.094999999999999</v>
      </c>
      <c r="K31" s="26">
        <v>1.8198030597222228</v>
      </c>
      <c r="L31" s="24"/>
      <c r="M31" s="46"/>
      <c r="N31" s="46"/>
    </row>
    <row r="32" spans="1:14" x14ac:dyDescent="0.25">
      <c r="A32" s="42">
        <f>+'Caracol Reynosa Arguelles'!A32</f>
        <v>41177</v>
      </c>
      <c r="B32" s="110">
        <v>96.256</v>
      </c>
      <c r="C32" s="111">
        <v>0.999</v>
      </c>
      <c r="D32" s="111">
        <v>0.23200000000000001</v>
      </c>
      <c r="E32" s="111">
        <v>1.232</v>
      </c>
      <c r="F32" s="111">
        <v>2.1629999999999998</v>
      </c>
      <c r="G32" s="7">
        <v>281.83902546393762</v>
      </c>
      <c r="H32" s="7">
        <v>0</v>
      </c>
      <c r="I32" s="117">
        <v>38.195999999999998</v>
      </c>
      <c r="J32" s="118">
        <v>50.127000000000002</v>
      </c>
      <c r="K32" s="26">
        <v>1.6661654034722222</v>
      </c>
      <c r="L32" s="24"/>
      <c r="M32" s="46"/>
      <c r="N32" s="46"/>
    </row>
    <row r="33" spans="1:14" x14ac:dyDescent="0.25">
      <c r="A33" s="42">
        <f>+'Caracol Reynosa Arguelles'!A33</f>
        <v>41178</v>
      </c>
      <c r="B33" s="110">
        <v>96.421999999999997</v>
      </c>
      <c r="C33" s="111">
        <v>0.97699999999999998</v>
      </c>
      <c r="D33" s="111">
        <v>0.23100000000000001</v>
      </c>
      <c r="E33" s="111">
        <v>1.208</v>
      </c>
      <c r="F33" s="111">
        <v>2.0590000000000002</v>
      </c>
      <c r="G33" s="7">
        <v>283.39516092592589</v>
      </c>
      <c r="H33" s="7">
        <v>0</v>
      </c>
      <c r="I33" s="117">
        <v>38.151000000000003</v>
      </c>
      <c r="J33" s="118">
        <v>50.116999999999997</v>
      </c>
      <c r="K33" s="26">
        <v>1.597751746527778</v>
      </c>
      <c r="L33" s="24"/>
      <c r="M33" s="46"/>
      <c r="N33" s="46"/>
    </row>
    <row r="34" spans="1:14" x14ac:dyDescent="0.25">
      <c r="A34" s="42">
        <f>+'Caracol Reynosa Arguelles'!A34</f>
        <v>41179</v>
      </c>
      <c r="B34" s="110">
        <v>96.325000000000003</v>
      </c>
      <c r="C34" s="111">
        <v>0.99299999999999999</v>
      </c>
      <c r="D34" s="111">
        <v>0.23200000000000001</v>
      </c>
      <c r="E34" s="111">
        <v>1.2250000000000001</v>
      </c>
      <c r="F34" s="111">
        <v>2.1219999999999999</v>
      </c>
      <c r="G34" s="7">
        <v>284.38767129434694</v>
      </c>
      <c r="H34" s="7">
        <v>0</v>
      </c>
      <c r="I34" s="117">
        <v>38.176000000000002</v>
      </c>
      <c r="J34" s="118">
        <v>50.12</v>
      </c>
      <c r="K34" s="26">
        <v>1.5965921798611111</v>
      </c>
      <c r="L34" s="24"/>
      <c r="M34" s="46"/>
      <c r="N34" s="46"/>
    </row>
    <row r="35" spans="1:14" x14ac:dyDescent="0.25">
      <c r="A35" s="42">
        <f>+'Caracol Reynosa Arguelles'!A35</f>
        <v>41180</v>
      </c>
      <c r="B35" s="110">
        <v>96.137</v>
      </c>
      <c r="C35" s="111">
        <v>0.877</v>
      </c>
      <c r="D35" s="111">
        <v>0.219</v>
      </c>
      <c r="E35" s="111">
        <v>1.0960000000000001</v>
      </c>
      <c r="F35" s="111">
        <v>2.3959999999999999</v>
      </c>
      <c r="G35" s="7">
        <v>289.66320525341126</v>
      </c>
      <c r="H35" s="7">
        <v>0</v>
      </c>
      <c r="I35" s="117">
        <v>38.363</v>
      </c>
      <c r="J35" s="118">
        <v>50.313000000000002</v>
      </c>
      <c r="K35" s="26">
        <v>1.5967954743055555</v>
      </c>
      <c r="L35" s="24"/>
      <c r="M35" s="46"/>
      <c r="N35" s="46"/>
    </row>
    <row r="36" spans="1:14" x14ac:dyDescent="0.25">
      <c r="A36" s="42">
        <f>+'Caracol Reynosa Arguelles'!A36</f>
        <v>41181</v>
      </c>
      <c r="B36" s="110">
        <v>95.513999999999996</v>
      </c>
      <c r="C36" s="111">
        <v>0.97599999999999998</v>
      </c>
      <c r="D36" s="111">
        <v>0.21099999999999999</v>
      </c>
      <c r="E36" s="111">
        <v>1.1870000000000001</v>
      </c>
      <c r="F36" s="111">
        <v>2.9169999999999998</v>
      </c>
      <c r="G36" s="7">
        <v>298.31773311890839</v>
      </c>
      <c r="H36" s="7">
        <v>0</v>
      </c>
      <c r="I36" s="117">
        <v>38.506999999999998</v>
      </c>
      <c r="J36" s="118">
        <v>50.331000000000003</v>
      </c>
      <c r="K36" s="26">
        <v>1.5971666479166666</v>
      </c>
      <c r="L36" s="24"/>
      <c r="M36" s="46"/>
      <c r="N36" s="46"/>
    </row>
    <row r="37" spans="1:14" ht="15.75" thickBot="1" x14ac:dyDescent="0.3">
      <c r="A37" s="42">
        <f>+'Caracol Reynosa Arguelles'!A37</f>
        <v>41182</v>
      </c>
      <c r="B37" s="113">
        <v>95.841999999999999</v>
      </c>
      <c r="C37" s="114">
        <v>0.92900000000000005</v>
      </c>
      <c r="D37" s="114">
        <v>0.219</v>
      </c>
      <c r="E37" s="114">
        <v>1.1479999999999999</v>
      </c>
      <c r="F37" s="114">
        <v>2.5960000000000001</v>
      </c>
      <c r="G37" s="7">
        <v>289.1210897387914</v>
      </c>
      <c r="H37" s="7">
        <v>0</v>
      </c>
      <c r="I37" s="119">
        <v>38.414999999999999</v>
      </c>
      <c r="J37" s="120">
        <v>50.307000000000002</v>
      </c>
      <c r="K37" s="26">
        <v>1.5970633881944443</v>
      </c>
      <c r="L37" s="24"/>
      <c r="M37" s="46"/>
      <c r="N37" s="46"/>
    </row>
    <row r="38" spans="1:14" x14ac:dyDescent="0.25">
      <c r="A38" s="124" t="s">
        <v>18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8"/>
      <c r="M38" s="8"/>
      <c r="N38" s="8"/>
    </row>
    <row r="39" spans="1:14" ht="6.75" customHeight="1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4" x14ac:dyDescent="0.25">
      <c r="A40" s="10" t="s">
        <v>19</v>
      </c>
      <c r="B40" s="11">
        <f t="shared" ref="B40:K40" si="0">+MIN(B8:B37)</f>
        <v>93.837000000000003</v>
      </c>
      <c r="C40" s="11">
        <f t="shared" si="0"/>
        <v>0.877</v>
      </c>
      <c r="D40" s="11">
        <f t="shared" si="0"/>
        <v>0.21099999999999999</v>
      </c>
      <c r="E40" s="11">
        <f t="shared" si="0"/>
        <v>1.0960000000000001</v>
      </c>
      <c r="F40" s="11">
        <f t="shared" si="0"/>
        <v>2.0150000000000001</v>
      </c>
      <c r="G40" s="11">
        <f t="shared" si="0"/>
        <v>245.69865949881088</v>
      </c>
      <c r="H40" s="11">
        <f t="shared" si="0"/>
        <v>0</v>
      </c>
      <c r="I40" s="11">
        <f t="shared" si="0"/>
        <v>38.084000000000003</v>
      </c>
      <c r="J40" s="11">
        <f t="shared" si="0"/>
        <v>50.052</v>
      </c>
      <c r="K40" s="35">
        <f t="shared" si="0"/>
        <v>1.5965644986111109</v>
      </c>
      <c r="L40" s="12"/>
      <c r="M40" s="27">
        <f>+MIN(M8:M37)</f>
        <v>1.39</v>
      </c>
      <c r="N40" s="28">
        <f>+MIN(N8:N37)</f>
        <v>5.0000000000000001E-3</v>
      </c>
    </row>
    <row r="41" spans="1:14" x14ac:dyDescent="0.25">
      <c r="A41" s="13" t="s">
        <v>20</v>
      </c>
      <c r="B41" s="14">
        <f t="shared" ref="B41:K41" si="1">+IF(ISERROR(AVERAGE(B8:B37)),"",AVERAGE(B8:B37))</f>
        <v>95.122033333333349</v>
      </c>
      <c r="C41" s="14">
        <f t="shared" si="1"/>
        <v>1.0281333333333331</v>
      </c>
      <c r="D41" s="14">
        <f t="shared" si="1"/>
        <v>0.23356666666666673</v>
      </c>
      <c r="E41" s="14">
        <f t="shared" si="1"/>
        <v>1.2616666666666667</v>
      </c>
      <c r="F41" s="14">
        <f t="shared" si="1"/>
        <v>3.3369666666666671</v>
      </c>
      <c r="G41" s="14">
        <f t="shared" si="1"/>
        <v>272.88945740846447</v>
      </c>
      <c r="H41" s="14">
        <f t="shared" si="1"/>
        <v>0</v>
      </c>
      <c r="I41" s="14">
        <f t="shared" si="1"/>
        <v>38.458066666666674</v>
      </c>
      <c r="J41" s="14">
        <f t="shared" si="1"/>
        <v>50.257466666666666</v>
      </c>
      <c r="K41" s="36">
        <f t="shared" si="1"/>
        <v>3.8151565995833332</v>
      </c>
      <c r="L41" s="12"/>
      <c r="M41" s="29">
        <f>+IF(ISERROR(AVERAGE(M8:M37)),"",AVERAGE(M8:M37))</f>
        <v>1.39</v>
      </c>
      <c r="N41" s="30">
        <f>+IF(ISERROR(AVERAGE(N8:N37)),"",AVERAGE(N8:N37))</f>
        <v>5.0000000000000001E-3</v>
      </c>
    </row>
    <row r="42" spans="1:14" x14ac:dyDescent="0.25">
      <c r="A42" s="15" t="s">
        <v>21</v>
      </c>
      <c r="B42" s="16">
        <f t="shared" ref="B42:K42" si="2">+MAX(B8:B37)</f>
        <v>96.49</v>
      </c>
      <c r="C42" s="16">
        <f t="shared" si="2"/>
        <v>1.1000000000000001</v>
      </c>
      <c r="D42" s="16">
        <f t="shared" si="2"/>
        <v>0.26600000000000001</v>
      </c>
      <c r="E42" s="16">
        <f t="shared" si="2"/>
        <v>1.333</v>
      </c>
      <c r="F42" s="16">
        <f t="shared" si="2"/>
        <v>4.4909999999999997</v>
      </c>
      <c r="G42" s="122">
        <f t="shared" si="2"/>
        <v>298.31773311890839</v>
      </c>
      <c r="H42" s="122">
        <f t="shared" si="2"/>
        <v>0</v>
      </c>
      <c r="I42" s="122">
        <f t="shared" si="2"/>
        <v>38.845999999999997</v>
      </c>
      <c r="J42" s="122">
        <f t="shared" si="2"/>
        <v>50.459000000000003</v>
      </c>
      <c r="K42" s="123">
        <f t="shared" si="2"/>
        <v>10.246466297222222</v>
      </c>
      <c r="L42" s="12"/>
      <c r="M42" s="31">
        <f>+MAX(M8:M37)</f>
        <v>1.39</v>
      </c>
      <c r="N42" s="32">
        <f>+MAX(N8:N37)</f>
        <v>5.0000000000000001E-3</v>
      </c>
    </row>
    <row r="43" spans="1:14" ht="15.75" thickBot="1" x14ac:dyDescent="0.3">
      <c r="A43" s="17" t="s">
        <v>22</v>
      </c>
      <c r="B43" s="21">
        <f t="shared" ref="B43:K43" si="3">IF(ISERROR(STDEV(B8:B37)),"",STDEV(B8:B37))</f>
        <v>0.98114726945949104</v>
      </c>
      <c r="C43" s="21">
        <f t="shared" si="3"/>
        <v>4.8651280830382899E-2</v>
      </c>
      <c r="D43" s="21">
        <f t="shared" si="3"/>
        <v>9.0274803959272381E-3</v>
      </c>
      <c r="E43" s="21">
        <f t="shared" si="3"/>
        <v>5.27233072410749E-2</v>
      </c>
      <c r="F43" s="21">
        <f t="shared" si="3"/>
        <v>0.95679311651792842</v>
      </c>
      <c r="G43" s="21">
        <f t="shared" si="3"/>
        <v>11.503950580784798</v>
      </c>
      <c r="H43" s="21">
        <f t="shared" si="3"/>
        <v>0</v>
      </c>
      <c r="I43" s="21">
        <f t="shared" si="3"/>
        <v>0.23912670618146203</v>
      </c>
      <c r="J43" s="21">
        <f t="shared" si="3"/>
        <v>0.11916685877325588</v>
      </c>
      <c r="K43" s="38">
        <f t="shared" si="3"/>
        <v>3.1639005083102383</v>
      </c>
      <c r="L43" s="12"/>
      <c r="M43" s="33" t="str">
        <f>IF(ISERROR(STDEV(M8:M37)),"",STDEV(M8:M37))</f>
        <v/>
      </c>
      <c r="N43" s="34" t="str">
        <f>IF(ISERROR(STDEV(N8:N37)),"",STDEV(N8:N37))</f>
        <v/>
      </c>
    </row>
    <row r="44" spans="1:14" ht="8.2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125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7"/>
    </row>
    <row r="46" spans="1:14" x14ac:dyDescent="0.25">
      <c r="A46" s="18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0"/>
    </row>
    <row r="47" spans="1:14" x14ac:dyDescent="0.25">
      <c r="A47" s="18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</row>
    <row r="48" spans="1:14" x14ac:dyDescent="0.25">
      <c r="A48" s="18"/>
      <c r="B48" s="12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</row>
    <row r="49" spans="1:14" x14ac:dyDescent="0.25">
      <c r="A49" s="18"/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0" orientation="landscape" r:id="rId1"/>
  <ignoredErrors>
    <ignoredError sqref="B40:N43 A8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49" t="s">
        <v>28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4" x14ac:dyDescent="0.25">
      <c r="A2" s="138" t="s">
        <v>1</v>
      </c>
      <c r="B2" s="152"/>
      <c r="C2" s="139" t="s">
        <v>27</v>
      </c>
      <c r="D2" s="139"/>
      <c r="E2" s="139"/>
      <c r="F2" s="139"/>
      <c r="G2" s="139"/>
      <c r="H2" s="139"/>
      <c r="I2" s="139"/>
      <c r="J2" s="139"/>
      <c r="K2" s="139"/>
    </row>
    <row r="3" spans="1:14" x14ac:dyDescent="0.25">
      <c r="A3" s="138" t="s">
        <v>2</v>
      </c>
      <c r="B3" s="152"/>
      <c r="C3" s="139" t="s">
        <v>26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3</v>
      </c>
      <c r="B4" s="138"/>
      <c r="C4" s="139" t="s">
        <v>4</v>
      </c>
      <c r="D4" s="139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8" t="s">
        <v>5</v>
      </c>
      <c r="B6" s="49" t="s">
        <v>6</v>
      </c>
      <c r="C6" s="49" t="s">
        <v>7</v>
      </c>
      <c r="D6" s="49" t="s">
        <v>8</v>
      </c>
      <c r="E6" s="50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49" t="s">
        <v>15</v>
      </c>
    </row>
    <row r="7" spans="1:14" x14ac:dyDescent="0.25">
      <c r="A7" s="51">
        <v>41153</v>
      </c>
      <c r="B7" s="52"/>
      <c r="C7" s="53"/>
      <c r="D7" s="53"/>
      <c r="E7" s="53"/>
      <c r="F7" s="54"/>
      <c r="G7" s="55">
        <v>267.59277777777777</v>
      </c>
      <c r="H7" s="56">
        <v>0</v>
      </c>
      <c r="I7" s="52"/>
      <c r="J7" s="54"/>
      <c r="K7" s="57">
        <v>1.5978807166666666</v>
      </c>
    </row>
    <row r="8" spans="1:14" x14ac:dyDescent="0.25">
      <c r="A8" s="58">
        <v>41154</v>
      </c>
      <c r="B8" s="59"/>
      <c r="C8" s="47"/>
      <c r="D8" s="47"/>
      <c r="E8" s="47"/>
      <c r="F8" s="60"/>
      <c r="G8" s="6">
        <v>266.84357222222218</v>
      </c>
      <c r="H8" s="61">
        <v>0</v>
      </c>
      <c r="I8" s="59"/>
      <c r="J8" s="60"/>
      <c r="K8" s="62">
        <v>1.6001410833333332</v>
      </c>
    </row>
    <row r="9" spans="1:14" x14ac:dyDescent="0.25">
      <c r="A9" s="58">
        <v>41155</v>
      </c>
      <c r="B9" s="59"/>
      <c r="C9" s="47"/>
      <c r="D9" s="47"/>
      <c r="E9" s="47"/>
      <c r="F9" s="60"/>
      <c r="G9" s="6">
        <v>273.86099999999999</v>
      </c>
      <c r="H9" s="61">
        <v>0</v>
      </c>
      <c r="I9" s="59"/>
      <c r="J9" s="60"/>
      <c r="K9" s="62">
        <v>1.5981380000000001</v>
      </c>
    </row>
    <row r="10" spans="1:14" x14ac:dyDescent="0.25">
      <c r="A10" s="58">
        <v>41156</v>
      </c>
      <c r="B10" s="59"/>
      <c r="C10" s="47"/>
      <c r="D10" s="47"/>
      <c r="E10" s="47"/>
      <c r="F10" s="60"/>
      <c r="G10" s="6">
        <v>272.45999944444441</v>
      </c>
      <c r="H10" s="61">
        <v>0</v>
      </c>
      <c r="I10" s="59"/>
      <c r="J10" s="60"/>
      <c r="K10" s="62">
        <v>1.5978986333333334</v>
      </c>
    </row>
    <row r="11" spans="1:14" x14ac:dyDescent="0.25">
      <c r="A11" s="58">
        <v>41157</v>
      </c>
      <c r="B11" s="59"/>
      <c r="C11" s="47"/>
      <c r="D11" s="47"/>
      <c r="E11" s="47"/>
      <c r="F11" s="60"/>
      <c r="G11" s="6">
        <v>270.52334999999999</v>
      </c>
      <c r="H11" s="61">
        <v>0</v>
      </c>
      <c r="I11" s="59"/>
      <c r="J11" s="60"/>
      <c r="K11" s="62">
        <v>1.5981501833333334</v>
      </c>
    </row>
    <row r="12" spans="1:14" x14ac:dyDescent="0.25">
      <c r="A12" s="58">
        <v>41158</v>
      </c>
      <c r="B12" s="59"/>
      <c r="C12" s="47"/>
      <c r="D12" s="47"/>
      <c r="E12" s="47"/>
      <c r="F12" s="60"/>
      <c r="G12" s="6">
        <v>289.47431055555552</v>
      </c>
      <c r="H12" s="61">
        <v>0</v>
      </c>
      <c r="I12" s="59"/>
      <c r="J12" s="60"/>
      <c r="K12" s="62">
        <v>1.5980598833333333</v>
      </c>
    </row>
    <row r="13" spans="1:14" x14ac:dyDescent="0.25">
      <c r="A13" s="58">
        <v>41159</v>
      </c>
      <c r="B13" s="59"/>
      <c r="C13" s="47"/>
      <c r="D13" s="47"/>
      <c r="E13" s="47"/>
      <c r="F13" s="60"/>
      <c r="G13" s="6">
        <v>271.09372777777776</v>
      </c>
      <c r="H13" s="61">
        <v>0</v>
      </c>
      <c r="I13" s="59"/>
      <c r="J13" s="60"/>
      <c r="K13" s="62">
        <v>1.5980419666666668</v>
      </c>
    </row>
    <row r="14" spans="1:14" x14ac:dyDescent="0.25">
      <c r="A14" s="58">
        <v>41160</v>
      </c>
      <c r="B14" s="59"/>
      <c r="C14" s="47"/>
      <c r="D14" s="47"/>
      <c r="E14" s="47"/>
      <c r="F14" s="60"/>
      <c r="G14" s="6">
        <v>273.5647338888889</v>
      </c>
      <c r="H14" s="61">
        <v>0</v>
      </c>
      <c r="I14" s="59"/>
      <c r="J14" s="60"/>
      <c r="K14" s="62">
        <v>1.5981974833333334</v>
      </c>
    </row>
    <row r="15" spans="1:14" x14ac:dyDescent="0.25">
      <c r="A15" s="58">
        <v>41161</v>
      </c>
      <c r="B15" s="59"/>
      <c r="C15" s="47"/>
      <c r="D15" s="47"/>
      <c r="E15" s="47"/>
      <c r="F15" s="60"/>
      <c r="G15" s="6">
        <v>270.31461055555553</v>
      </c>
      <c r="H15" s="61">
        <v>0</v>
      </c>
      <c r="I15" s="59"/>
      <c r="J15" s="60"/>
      <c r="K15" s="62">
        <v>1.5980004000000001</v>
      </c>
    </row>
    <row r="16" spans="1:14" x14ac:dyDescent="0.25">
      <c r="A16" s="58">
        <v>41162</v>
      </c>
      <c r="B16" s="59"/>
      <c r="C16" s="47"/>
      <c r="D16" s="47"/>
      <c r="E16" s="47"/>
      <c r="F16" s="60"/>
      <c r="G16" s="6">
        <v>270.22147166666662</v>
      </c>
      <c r="H16" s="61">
        <v>0</v>
      </c>
      <c r="I16" s="59"/>
      <c r="J16" s="60"/>
      <c r="K16" s="62">
        <v>13.157709033333335</v>
      </c>
    </row>
    <row r="17" spans="1:11" x14ac:dyDescent="0.25">
      <c r="A17" s="58">
        <v>41163</v>
      </c>
      <c r="B17" s="59"/>
      <c r="C17" s="47"/>
      <c r="D17" s="47"/>
      <c r="E17" s="47"/>
      <c r="F17" s="60"/>
      <c r="G17" s="6">
        <v>271.28708277777775</v>
      </c>
      <c r="H17" s="61">
        <v>0</v>
      </c>
      <c r="I17" s="59"/>
      <c r="J17" s="60"/>
      <c r="K17" s="62">
        <v>8.2399488166666668</v>
      </c>
    </row>
    <row r="18" spans="1:11" x14ac:dyDescent="0.25">
      <c r="A18" s="58">
        <v>41164</v>
      </c>
      <c r="B18" s="59"/>
      <c r="C18" s="47"/>
      <c r="D18" s="47"/>
      <c r="E18" s="47"/>
      <c r="F18" s="60"/>
      <c r="G18" s="6">
        <v>273.40598333333332</v>
      </c>
      <c r="H18" s="61">
        <v>0</v>
      </c>
      <c r="I18" s="59"/>
      <c r="J18" s="60"/>
      <c r="K18" s="62">
        <v>8.3582883999999993</v>
      </c>
    </row>
    <row r="19" spans="1:11" x14ac:dyDescent="0.25">
      <c r="A19" s="58">
        <v>41165</v>
      </c>
      <c r="B19" s="59"/>
      <c r="C19" s="47"/>
      <c r="D19" s="47"/>
      <c r="E19" s="47"/>
      <c r="F19" s="60"/>
      <c r="G19" s="6">
        <v>268.53329944444442</v>
      </c>
      <c r="H19" s="61">
        <v>0</v>
      </c>
      <c r="I19" s="59"/>
      <c r="J19" s="60"/>
      <c r="K19" s="62">
        <v>9.8559432833333318</v>
      </c>
    </row>
    <row r="20" spans="1:11" x14ac:dyDescent="0.25">
      <c r="A20" s="58">
        <v>41166</v>
      </c>
      <c r="B20" s="59"/>
      <c r="C20" s="47"/>
      <c r="D20" s="47"/>
      <c r="E20" s="47"/>
      <c r="F20" s="60"/>
      <c r="G20" s="6">
        <v>267.7603838888889</v>
      </c>
      <c r="H20" s="61">
        <v>0</v>
      </c>
      <c r="I20" s="59"/>
      <c r="J20" s="60"/>
      <c r="K20" s="62">
        <v>10.448296233333332</v>
      </c>
    </row>
    <row r="21" spans="1:11" x14ac:dyDescent="0.25">
      <c r="A21" s="58">
        <v>41167</v>
      </c>
      <c r="B21" s="59"/>
      <c r="C21" s="47"/>
      <c r="D21" s="47"/>
      <c r="E21" s="47"/>
      <c r="F21" s="60"/>
      <c r="G21" s="6">
        <v>270.00940555555553</v>
      </c>
      <c r="H21" s="61">
        <v>0</v>
      </c>
      <c r="I21" s="59"/>
      <c r="J21" s="60"/>
      <c r="K21" s="62">
        <v>10.607711566666666</v>
      </c>
    </row>
    <row r="22" spans="1:11" x14ac:dyDescent="0.25">
      <c r="A22" s="58">
        <v>41168</v>
      </c>
      <c r="B22" s="59"/>
      <c r="C22" s="47"/>
      <c r="D22" s="47"/>
      <c r="E22" s="47"/>
      <c r="F22" s="60"/>
      <c r="G22" s="6">
        <v>267.98739944444441</v>
      </c>
      <c r="H22" s="61">
        <v>0</v>
      </c>
      <c r="I22" s="59"/>
      <c r="J22" s="60"/>
      <c r="K22" s="62">
        <v>10.422762833333332</v>
      </c>
    </row>
    <row r="23" spans="1:11" x14ac:dyDescent="0.25">
      <c r="A23" s="58">
        <v>41169</v>
      </c>
      <c r="B23" s="59"/>
      <c r="C23" s="47"/>
      <c r="D23" s="47"/>
      <c r="E23" s="47"/>
      <c r="F23" s="60"/>
      <c r="G23" s="6">
        <v>265.03507166666662</v>
      </c>
      <c r="H23" s="61">
        <v>0</v>
      </c>
      <c r="I23" s="59"/>
      <c r="J23" s="60"/>
      <c r="K23" s="62">
        <v>11.275037166666666</v>
      </c>
    </row>
    <row r="24" spans="1:11" x14ac:dyDescent="0.25">
      <c r="A24" s="58">
        <v>41170</v>
      </c>
      <c r="B24" s="59"/>
      <c r="C24" s="47"/>
      <c r="D24" s="47"/>
      <c r="E24" s="47"/>
      <c r="F24" s="60"/>
      <c r="G24" s="6">
        <v>283.90821111111109</v>
      </c>
      <c r="H24" s="61">
        <v>0</v>
      </c>
      <c r="I24" s="59"/>
      <c r="J24" s="60"/>
      <c r="K24" s="62">
        <v>11.259595149999999</v>
      </c>
    </row>
    <row r="25" spans="1:11" x14ac:dyDescent="0.25">
      <c r="A25" s="58">
        <v>41171</v>
      </c>
      <c r="B25" s="59"/>
      <c r="C25" s="47"/>
      <c r="D25" s="47"/>
      <c r="E25" s="47"/>
      <c r="F25" s="60"/>
      <c r="G25" s="6">
        <v>284.35456055555551</v>
      </c>
      <c r="H25" s="61">
        <v>0</v>
      </c>
      <c r="I25" s="59"/>
      <c r="J25" s="60"/>
      <c r="K25" s="62">
        <v>5.4394304833333322</v>
      </c>
    </row>
    <row r="26" spans="1:11" x14ac:dyDescent="0.25">
      <c r="A26" s="58">
        <v>41172</v>
      </c>
      <c r="B26" s="59"/>
      <c r="C26" s="47"/>
      <c r="D26" s="47"/>
      <c r="E26" s="47"/>
      <c r="F26" s="60"/>
      <c r="G26" s="6">
        <v>287.98505055555552</v>
      </c>
      <c r="H26" s="61">
        <v>0</v>
      </c>
      <c r="I26" s="59"/>
      <c r="J26" s="60"/>
      <c r="K26" s="62">
        <v>3.5422138666666667</v>
      </c>
    </row>
    <row r="27" spans="1:11" x14ac:dyDescent="0.25">
      <c r="A27" s="58">
        <v>41173</v>
      </c>
      <c r="B27" s="59"/>
      <c r="C27" s="47"/>
      <c r="D27" s="47"/>
      <c r="E27" s="47"/>
      <c r="F27" s="60"/>
      <c r="G27" s="6">
        <v>287.20957333333331</v>
      </c>
      <c r="H27" s="61">
        <v>0</v>
      </c>
      <c r="I27" s="59"/>
      <c r="J27" s="60"/>
      <c r="K27" s="62">
        <v>2.7012012333333337</v>
      </c>
    </row>
    <row r="28" spans="1:11" x14ac:dyDescent="0.25">
      <c r="A28" s="58">
        <v>41174</v>
      </c>
      <c r="B28" s="59"/>
      <c r="C28" s="47"/>
      <c r="D28" s="47"/>
      <c r="E28" s="47"/>
      <c r="F28" s="60"/>
      <c r="G28" s="6">
        <v>286.894295</v>
      </c>
      <c r="H28" s="61">
        <v>0</v>
      </c>
      <c r="I28" s="59"/>
      <c r="J28" s="60"/>
      <c r="K28" s="62">
        <v>2.067073783333333</v>
      </c>
    </row>
    <row r="29" spans="1:11" x14ac:dyDescent="0.25">
      <c r="A29" s="58">
        <v>41175</v>
      </c>
      <c r="B29" s="59"/>
      <c r="C29" s="47"/>
      <c r="D29" s="47"/>
      <c r="E29" s="47"/>
      <c r="F29" s="60"/>
      <c r="G29" s="6">
        <v>287.58667722222219</v>
      </c>
      <c r="H29" s="61">
        <v>0</v>
      </c>
      <c r="I29" s="59"/>
      <c r="J29" s="60"/>
      <c r="K29" s="62">
        <v>1.8114187166666667</v>
      </c>
    </row>
    <row r="30" spans="1:11" x14ac:dyDescent="0.25">
      <c r="A30" s="58">
        <v>41176</v>
      </c>
      <c r="B30" s="59"/>
      <c r="C30" s="47"/>
      <c r="D30" s="47"/>
      <c r="E30" s="47"/>
      <c r="F30" s="60"/>
      <c r="G30" s="6">
        <v>283.94318388888888</v>
      </c>
      <c r="H30" s="61">
        <v>0</v>
      </c>
      <c r="I30" s="59"/>
      <c r="J30" s="60"/>
      <c r="K30" s="62">
        <v>2.0296781166666666</v>
      </c>
    </row>
    <row r="31" spans="1:11" x14ac:dyDescent="0.25">
      <c r="A31" s="58">
        <v>41177</v>
      </c>
      <c r="B31" s="59"/>
      <c r="C31" s="47"/>
      <c r="D31" s="47"/>
      <c r="E31" s="47"/>
      <c r="F31" s="60"/>
      <c r="G31" s="6">
        <v>284.85568888888889</v>
      </c>
      <c r="H31" s="61">
        <v>0</v>
      </c>
      <c r="I31" s="59"/>
      <c r="J31" s="60"/>
      <c r="K31" s="62">
        <v>1.7895438999999997</v>
      </c>
    </row>
    <row r="32" spans="1:11" x14ac:dyDescent="0.25">
      <c r="A32" s="58">
        <v>41178</v>
      </c>
      <c r="B32" s="59"/>
      <c r="C32" s="47"/>
      <c r="D32" s="47"/>
      <c r="E32" s="47"/>
      <c r="F32" s="60"/>
      <c r="G32" s="6">
        <v>286.01562833333332</v>
      </c>
      <c r="H32" s="61">
        <v>0</v>
      </c>
      <c r="I32" s="59"/>
      <c r="J32" s="60"/>
      <c r="K32" s="62">
        <v>1.6079455833333334</v>
      </c>
    </row>
    <row r="33" spans="1:11" x14ac:dyDescent="0.25">
      <c r="A33" s="58">
        <v>41179</v>
      </c>
      <c r="B33" s="59"/>
      <c r="C33" s="47"/>
      <c r="D33" s="47"/>
      <c r="E33" s="47"/>
      <c r="F33" s="60"/>
      <c r="G33" s="6">
        <v>286.51273388888887</v>
      </c>
      <c r="H33" s="61">
        <v>0</v>
      </c>
      <c r="I33" s="59"/>
      <c r="J33" s="60"/>
      <c r="K33" s="62">
        <v>1.6006499166666666</v>
      </c>
    </row>
    <row r="34" spans="1:11" x14ac:dyDescent="0.25">
      <c r="A34" s="58">
        <v>41180</v>
      </c>
      <c r="B34" s="59"/>
      <c r="C34" s="47"/>
      <c r="D34" s="47"/>
      <c r="E34" s="47"/>
      <c r="F34" s="60"/>
      <c r="G34" s="6">
        <v>311.30461111111106</v>
      </c>
      <c r="H34" s="61">
        <v>0</v>
      </c>
      <c r="I34" s="59"/>
      <c r="J34" s="60"/>
      <c r="K34" s="62">
        <v>1.597923</v>
      </c>
    </row>
    <row r="35" spans="1:11" x14ac:dyDescent="0.25">
      <c r="A35" s="58">
        <v>41181</v>
      </c>
      <c r="B35" s="59"/>
      <c r="C35" s="47"/>
      <c r="D35" s="47"/>
      <c r="E35" s="47"/>
      <c r="F35" s="60"/>
      <c r="G35" s="6">
        <v>314.791</v>
      </c>
      <c r="H35" s="61">
        <v>0</v>
      </c>
      <c r="I35" s="59"/>
      <c r="J35" s="60"/>
      <c r="K35" s="62">
        <v>1.5982039333333333</v>
      </c>
    </row>
    <row r="36" spans="1:11" x14ac:dyDescent="0.25">
      <c r="A36" s="58">
        <v>41182</v>
      </c>
      <c r="B36" s="59"/>
      <c r="C36" s="47"/>
      <c r="D36" s="47"/>
      <c r="E36" s="47"/>
      <c r="F36" s="60"/>
      <c r="G36" s="6">
        <v>304.5609211111111</v>
      </c>
      <c r="H36" s="61">
        <v>0</v>
      </c>
      <c r="I36" s="59"/>
      <c r="J36" s="60"/>
      <c r="K36" s="62">
        <v>1.5982519500000001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69" t="s">
        <v>21</v>
      </c>
      <c r="B38" s="21"/>
      <c r="C38" s="70"/>
      <c r="D38" s="70"/>
      <c r="E38" s="70"/>
      <c r="F38" s="70"/>
      <c r="G38" s="70">
        <f>+MAX(G7:G36)</f>
        <v>314.791</v>
      </c>
      <c r="H38" s="70">
        <f>+MAX(H7:H36)</f>
        <v>0</v>
      </c>
      <c r="I38" s="70"/>
      <c r="J38" s="70"/>
      <c r="K38" s="70">
        <f>+MAX(K7:K36)</f>
        <v>13.157709033333335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40"/>
      <c r="C40" s="141"/>
      <c r="D40" s="141"/>
      <c r="E40" s="141"/>
      <c r="F40" s="141"/>
      <c r="G40" s="141"/>
      <c r="H40" s="141"/>
      <c r="I40" s="141"/>
      <c r="J40" s="141"/>
      <c r="K40" s="142"/>
    </row>
    <row r="41" spans="1:11" x14ac:dyDescent="0.25">
      <c r="A41" s="18"/>
      <c r="B41" s="143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25">
      <c r="A42" s="18"/>
      <c r="B42" s="143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25">
      <c r="A43" s="18"/>
      <c r="B43" s="143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x14ac:dyDescent="0.25">
      <c r="A44" s="18"/>
      <c r="B44" s="146"/>
      <c r="C44" s="147"/>
      <c r="D44" s="147"/>
      <c r="E44" s="147"/>
      <c r="F44" s="147"/>
      <c r="G44" s="147"/>
      <c r="H44" s="147"/>
      <c r="I44" s="147"/>
      <c r="J44" s="147"/>
      <c r="K44" s="148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view="pageBreakPreview" zoomScale="60" zoomScaleNormal="100" workbookViewId="0">
      <selection sqref="A1:K1"/>
    </sheetView>
  </sheetViews>
  <sheetFormatPr baseColWidth="10" defaultRowHeight="15" x14ac:dyDescent="0.25"/>
  <sheetData>
    <row r="1" spans="1:14" ht="32.25" customHeight="1" x14ac:dyDescent="0.25">
      <c r="A1" s="162" t="s">
        <v>29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4" x14ac:dyDescent="0.25">
      <c r="A2" s="138" t="s">
        <v>1</v>
      </c>
      <c r="B2" s="152"/>
      <c r="C2" s="139" t="s">
        <v>27</v>
      </c>
      <c r="D2" s="139"/>
      <c r="E2" s="139"/>
      <c r="F2" s="139"/>
      <c r="G2" s="139"/>
      <c r="H2" s="139"/>
      <c r="I2" s="139"/>
      <c r="J2" s="139"/>
      <c r="K2" s="139"/>
    </row>
    <row r="3" spans="1:14" x14ac:dyDescent="0.25">
      <c r="A3" s="138" t="s">
        <v>2</v>
      </c>
      <c r="B3" s="152"/>
      <c r="C3" s="139" t="s">
        <v>26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8" t="s">
        <v>3</v>
      </c>
      <c r="B4" s="138"/>
      <c r="C4" s="139" t="s">
        <v>4</v>
      </c>
      <c r="D4" s="139"/>
      <c r="E4" s="39"/>
      <c r="F4" s="39"/>
      <c r="G4" s="39"/>
      <c r="H4" s="39"/>
      <c r="I4" s="39"/>
      <c r="J4" s="39"/>
      <c r="K4" s="39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71" t="s">
        <v>5</v>
      </c>
      <c r="B6" s="72" t="s">
        <v>6</v>
      </c>
      <c r="C6" s="72" t="s">
        <v>7</v>
      </c>
      <c r="D6" s="72" t="s">
        <v>8</v>
      </c>
      <c r="E6" s="73" t="s">
        <v>9</v>
      </c>
      <c r="F6" s="72" t="s">
        <v>10</v>
      </c>
      <c r="G6" s="72" t="s">
        <v>11</v>
      </c>
      <c r="H6" s="72" t="s">
        <v>12</v>
      </c>
      <c r="I6" s="72" t="s">
        <v>13</v>
      </c>
      <c r="J6" s="72" t="s">
        <v>14</v>
      </c>
      <c r="K6" s="72" t="s">
        <v>15</v>
      </c>
    </row>
    <row r="7" spans="1:14" x14ac:dyDescent="0.25">
      <c r="A7" s="51">
        <v>41153</v>
      </c>
      <c r="B7" s="52"/>
      <c r="C7" s="53"/>
      <c r="D7" s="53"/>
      <c r="E7" s="53"/>
      <c r="F7" s="54"/>
      <c r="G7" s="55">
        <v>260.19898094444443</v>
      </c>
      <c r="H7" s="56">
        <v>0</v>
      </c>
      <c r="I7" s="52"/>
      <c r="J7" s="54"/>
      <c r="K7" s="57">
        <v>1.5947768333333334</v>
      </c>
    </row>
    <row r="8" spans="1:14" x14ac:dyDescent="0.25">
      <c r="A8" s="58">
        <v>41154</v>
      </c>
      <c r="B8" s="59"/>
      <c r="C8" s="47"/>
      <c r="D8" s="47"/>
      <c r="E8" s="47"/>
      <c r="F8" s="60"/>
      <c r="G8" s="6">
        <v>257.50763555555551</v>
      </c>
      <c r="H8" s="61">
        <v>0</v>
      </c>
      <c r="I8" s="59"/>
      <c r="J8" s="60"/>
      <c r="K8" s="62">
        <v>1.5939519499999999</v>
      </c>
    </row>
    <row r="9" spans="1:14" x14ac:dyDescent="0.25">
      <c r="A9" s="58">
        <v>41155</v>
      </c>
      <c r="B9" s="59"/>
      <c r="C9" s="47"/>
      <c r="D9" s="47"/>
      <c r="E9" s="47"/>
      <c r="F9" s="60"/>
      <c r="G9" s="6">
        <v>258.85327783333332</v>
      </c>
      <c r="H9" s="61">
        <v>0</v>
      </c>
      <c r="I9" s="59"/>
      <c r="J9" s="60"/>
      <c r="K9" s="62">
        <v>1.5940357999999999</v>
      </c>
    </row>
    <row r="10" spans="1:14" x14ac:dyDescent="0.25">
      <c r="A10" s="58">
        <v>41156</v>
      </c>
      <c r="B10" s="59"/>
      <c r="C10" s="47"/>
      <c r="D10" s="47"/>
      <c r="E10" s="47"/>
      <c r="F10" s="60"/>
      <c r="G10" s="6">
        <v>261.81415555555554</v>
      </c>
      <c r="H10" s="61">
        <v>0</v>
      </c>
      <c r="I10" s="59"/>
      <c r="J10" s="60"/>
      <c r="K10" s="62">
        <v>1.59335425</v>
      </c>
    </row>
    <row r="11" spans="1:14" x14ac:dyDescent="0.25">
      <c r="A11" s="58">
        <v>41157</v>
      </c>
      <c r="B11" s="59"/>
      <c r="C11" s="47"/>
      <c r="D11" s="47"/>
      <c r="E11" s="47"/>
      <c r="F11" s="60"/>
      <c r="G11" s="6">
        <v>248.66870555555553</v>
      </c>
      <c r="H11" s="61">
        <v>0</v>
      </c>
      <c r="I11" s="59"/>
      <c r="J11" s="60"/>
      <c r="K11" s="62">
        <v>1.5952498333333331</v>
      </c>
    </row>
    <row r="12" spans="1:14" x14ac:dyDescent="0.25">
      <c r="A12" s="58">
        <v>41158</v>
      </c>
      <c r="B12" s="59"/>
      <c r="C12" s="47"/>
      <c r="D12" s="47"/>
      <c r="E12" s="47"/>
      <c r="F12" s="60"/>
      <c r="G12" s="6">
        <v>266.07788944444439</v>
      </c>
      <c r="H12" s="61">
        <v>0</v>
      </c>
      <c r="I12" s="59"/>
      <c r="J12" s="60"/>
      <c r="K12" s="62">
        <v>1.5964036666666663</v>
      </c>
    </row>
    <row r="13" spans="1:14" x14ac:dyDescent="0.25">
      <c r="A13" s="58">
        <v>41159</v>
      </c>
      <c r="B13" s="59"/>
      <c r="C13" s="47"/>
      <c r="D13" s="47"/>
      <c r="E13" s="47"/>
      <c r="F13" s="60"/>
      <c r="G13" s="6">
        <v>265.32089944444442</v>
      </c>
      <c r="H13" s="61">
        <v>0</v>
      </c>
      <c r="I13" s="59"/>
      <c r="J13" s="60"/>
      <c r="K13" s="62">
        <v>1.5956203499999999</v>
      </c>
    </row>
    <row r="14" spans="1:14" x14ac:dyDescent="0.25">
      <c r="A14" s="58">
        <v>41160</v>
      </c>
      <c r="B14" s="59"/>
      <c r="C14" s="47"/>
      <c r="D14" s="47"/>
      <c r="E14" s="47"/>
      <c r="F14" s="60"/>
      <c r="G14" s="6">
        <v>264.59091722222217</v>
      </c>
      <c r="H14" s="61">
        <v>0</v>
      </c>
      <c r="I14" s="59"/>
      <c r="J14" s="60"/>
      <c r="K14" s="62">
        <v>1.5964932499999998</v>
      </c>
    </row>
    <row r="15" spans="1:14" x14ac:dyDescent="0.25">
      <c r="A15" s="58">
        <v>41161</v>
      </c>
      <c r="B15" s="59"/>
      <c r="C15" s="47"/>
      <c r="D15" s="47"/>
      <c r="E15" s="47"/>
      <c r="F15" s="60"/>
      <c r="G15" s="6">
        <v>263.62815000000001</v>
      </c>
      <c r="H15" s="61">
        <v>0</v>
      </c>
      <c r="I15" s="59"/>
      <c r="J15" s="60"/>
      <c r="K15" s="62">
        <v>1.5957937833333333</v>
      </c>
    </row>
    <row r="16" spans="1:14" x14ac:dyDescent="0.25">
      <c r="A16" s="58">
        <v>41162</v>
      </c>
      <c r="B16" s="59"/>
      <c r="C16" s="47"/>
      <c r="D16" s="47"/>
      <c r="E16" s="47"/>
      <c r="F16" s="60"/>
      <c r="G16" s="6">
        <v>260.22363872222218</v>
      </c>
      <c r="H16" s="61">
        <v>0</v>
      </c>
      <c r="I16" s="59"/>
      <c r="J16" s="60"/>
      <c r="K16" s="62">
        <v>1.5961048166666667</v>
      </c>
    </row>
    <row r="17" spans="1:11" x14ac:dyDescent="0.25">
      <c r="A17" s="58">
        <v>41163</v>
      </c>
      <c r="B17" s="59"/>
      <c r="C17" s="47"/>
      <c r="D17" s="47"/>
      <c r="E17" s="47"/>
      <c r="F17" s="60"/>
      <c r="G17" s="6">
        <v>261.28296666666665</v>
      </c>
      <c r="H17" s="61">
        <v>0</v>
      </c>
      <c r="I17" s="59"/>
      <c r="J17" s="60"/>
      <c r="K17" s="62">
        <v>4.5142381833333332</v>
      </c>
    </row>
    <row r="18" spans="1:11" x14ac:dyDescent="0.25">
      <c r="A18" s="58">
        <v>41164</v>
      </c>
      <c r="B18" s="59"/>
      <c r="C18" s="47"/>
      <c r="D18" s="47"/>
      <c r="E18" s="47"/>
      <c r="F18" s="60"/>
      <c r="G18" s="6">
        <v>265.29950555555553</v>
      </c>
      <c r="H18" s="61">
        <v>0</v>
      </c>
      <c r="I18" s="59"/>
      <c r="J18" s="60"/>
      <c r="K18" s="62">
        <v>6.9712438499999987</v>
      </c>
    </row>
    <row r="19" spans="1:11" x14ac:dyDescent="0.25">
      <c r="A19" s="58">
        <v>41165</v>
      </c>
      <c r="B19" s="59"/>
      <c r="C19" s="47"/>
      <c r="D19" s="47"/>
      <c r="E19" s="47"/>
      <c r="F19" s="60"/>
      <c r="G19" s="6">
        <v>262.29282222222218</v>
      </c>
      <c r="H19" s="61">
        <v>0</v>
      </c>
      <c r="I19" s="59"/>
      <c r="J19" s="60"/>
      <c r="K19" s="62">
        <v>6.4841262333333329</v>
      </c>
    </row>
    <row r="20" spans="1:11" x14ac:dyDescent="0.25">
      <c r="A20" s="58">
        <v>41166</v>
      </c>
      <c r="B20" s="59"/>
      <c r="C20" s="47"/>
      <c r="D20" s="47"/>
      <c r="E20" s="47"/>
      <c r="F20" s="60"/>
      <c r="G20" s="6">
        <v>261.34204444444441</v>
      </c>
      <c r="H20" s="61">
        <v>0</v>
      </c>
      <c r="I20" s="59"/>
      <c r="J20" s="60"/>
      <c r="K20" s="62">
        <v>8.6834006499999994</v>
      </c>
    </row>
    <row r="21" spans="1:11" x14ac:dyDescent="0.25">
      <c r="A21" s="58">
        <v>41167</v>
      </c>
      <c r="B21" s="59"/>
      <c r="C21" s="47"/>
      <c r="D21" s="47"/>
      <c r="E21" s="47"/>
      <c r="F21" s="60"/>
      <c r="G21" s="6">
        <v>258.82581177777774</v>
      </c>
      <c r="H21" s="61">
        <v>0</v>
      </c>
      <c r="I21" s="59"/>
      <c r="J21" s="60"/>
      <c r="K21" s="62">
        <v>8.3122941666666659</v>
      </c>
    </row>
    <row r="22" spans="1:11" x14ac:dyDescent="0.25">
      <c r="A22" s="58">
        <v>41168</v>
      </c>
      <c r="B22" s="59"/>
      <c r="C22" s="47"/>
      <c r="D22" s="47"/>
      <c r="E22" s="47"/>
      <c r="F22" s="60"/>
      <c r="G22" s="6">
        <v>200.34507444444444</v>
      </c>
      <c r="H22" s="61">
        <v>0</v>
      </c>
      <c r="I22" s="59"/>
      <c r="J22" s="60"/>
      <c r="K22" s="62">
        <v>8.6328175999999992</v>
      </c>
    </row>
    <row r="23" spans="1:11" x14ac:dyDescent="0.25">
      <c r="A23" s="58">
        <v>41169</v>
      </c>
      <c r="B23" s="59"/>
      <c r="C23" s="47"/>
      <c r="D23" s="47"/>
      <c r="E23" s="47"/>
      <c r="F23" s="60"/>
      <c r="G23" s="6">
        <v>204.82985722222219</v>
      </c>
      <c r="H23" s="61">
        <v>0</v>
      </c>
      <c r="I23" s="59"/>
      <c r="J23" s="60"/>
      <c r="K23" s="62">
        <v>9.1648788166666666</v>
      </c>
    </row>
    <row r="24" spans="1:11" x14ac:dyDescent="0.25">
      <c r="A24" s="58">
        <v>41170</v>
      </c>
      <c r="B24" s="59"/>
      <c r="C24" s="47"/>
      <c r="D24" s="47"/>
      <c r="E24" s="47"/>
      <c r="F24" s="60"/>
      <c r="G24" s="6">
        <v>204.43428166666666</v>
      </c>
      <c r="H24" s="61">
        <v>0</v>
      </c>
      <c r="I24" s="59"/>
      <c r="J24" s="60"/>
      <c r="K24" s="62">
        <v>2.9845017166666663</v>
      </c>
    </row>
    <row r="25" spans="1:11" x14ac:dyDescent="0.25">
      <c r="A25" s="58">
        <v>41171</v>
      </c>
      <c r="B25" s="59"/>
      <c r="C25" s="47"/>
      <c r="D25" s="47"/>
      <c r="E25" s="47"/>
      <c r="F25" s="60"/>
      <c r="G25" s="6">
        <v>276.01508333333334</v>
      </c>
      <c r="H25" s="61">
        <v>0</v>
      </c>
      <c r="I25" s="59"/>
      <c r="J25" s="60"/>
      <c r="K25" s="62">
        <v>3.0674006999999999</v>
      </c>
    </row>
    <row r="26" spans="1:11" x14ac:dyDescent="0.25">
      <c r="A26" s="58">
        <v>41172</v>
      </c>
      <c r="B26" s="59"/>
      <c r="C26" s="47"/>
      <c r="D26" s="47"/>
      <c r="E26" s="47"/>
      <c r="F26" s="60"/>
      <c r="G26" s="6">
        <v>279.74542722222219</v>
      </c>
      <c r="H26" s="61">
        <v>0</v>
      </c>
      <c r="I26" s="59"/>
      <c r="J26" s="60"/>
      <c r="K26" s="62">
        <v>2.4434463333333332</v>
      </c>
    </row>
    <row r="27" spans="1:11" x14ac:dyDescent="0.25">
      <c r="A27" s="58">
        <v>41173</v>
      </c>
      <c r="B27" s="59"/>
      <c r="C27" s="47"/>
      <c r="D27" s="47"/>
      <c r="E27" s="47"/>
      <c r="F27" s="60"/>
      <c r="G27" s="6">
        <v>277.80857166666664</v>
      </c>
      <c r="H27" s="61">
        <v>0</v>
      </c>
      <c r="I27" s="59"/>
      <c r="J27" s="60"/>
      <c r="K27" s="62">
        <v>1.8497933499999999</v>
      </c>
    </row>
    <row r="28" spans="1:11" x14ac:dyDescent="0.25">
      <c r="A28" s="58">
        <v>41174</v>
      </c>
      <c r="B28" s="59"/>
      <c r="C28" s="47"/>
      <c r="D28" s="47"/>
      <c r="E28" s="47"/>
      <c r="F28" s="60"/>
      <c r="G28" s="6">
        <v>278.54388888888889</v>
      </c>
      <c r="H28" s="61">
        <v>0</v>
      </c>
      <c r="I28" s="59"/>
      <c r="J28" s="60"/>
      <c r="K28" s="62">
        <v>1.7317705333333333</v>
      </c>
    </row>
    <row r="29" spans="1:11" x14ac:dyDescent="0.25">
      <c r="A29" s="58">
        <v>41175</v>
      </c>
      <c r="B29" s="59"/>
      <c r="C29" s="47"/>
      <c r="D29" s="47"/>
      <c r="E29" s="47"/>
      <c r="F29" s="60"/>
      <c r="G29" s="6">
        <v>280.5324161111111</v>
      </c>
      <c r="H29" s="61">
        <v>0</v>
      </c>
      <c r="I29" s="59"/>
      <c r="J29" s="60"/>
      <c r="K29" s="62">
        <v>1.6406549666666665</v>
      </c>
    </row>
    <row r="30" spans="1:11" x14ac:dyDescent="0.25">
      <c r="A30" s="58">
        <v>41176</v>
      </c>
      <c r="B30" s="59"/>
      <c r="C30" s="47"/>
      <c r="D30" s="47"/>
      <c r="E30" s="47"/>
      <c r="F30" s="60"/>
      <c r="G30" s="6">
        <v>278.58786555555554</v>
      </c>
      <c r="H30" s="61">
        <v>0</v>
      </c>
      <c r="I30" s="59"/>
      <c r="J30" s="60"/>
      <c r="K30" s="62">
        <v>1.7162539833333332</v>
      </c>
    </row>
    <row r="31" spans="1:11" x14ac:dyDescent="0.25">
      <c r="A31" s="58">
        <v>41177</v>
      </c>
      <c r="B31" s="59"/>
      <c r="C31" s="47"/>
      <c r="D31" s="47"/>
      <c r="E31" s="47"/>
      <c r="F31" s="60"/>
      <c r="G31" s="6">
        <v>280.11905555555552</v>
      </c>
      <c r="H31" s="61">
        <v>0</v>
      </c>
      <c r="I31" s="59"/>
      <c r="J31" s="60"/>
      <c r="K31" s="62">
        <v>1.5958532666666665</v>
      </c>
    </row>
    <row r="32" spans="1:11" x14ac:dyDescent="0.25">
      <c r="A32" s="58">
        <v>41178</v>
      </c>
      <c r="B32" s="59"/>
      <c r="C32" s="47"/>
      <c r="D32" s="47"/>
      <c r="E32" s="47"/>
      <c r="F32" s="60"/>
      <c r="G32" s="6">
        <v>281.76953944444443</v>
      </c>
      <c r="H32" s="61">
        <v>0</v>
      </c>
      <c r="I32" s="59"/>
      <c r="J32" s="60"/>
      <c r="K32" s="62">
        <v>1.5956984666666667</v>
      </c>
    </row>
    <row r="33" spans="1:11" x14ac:dyDescent="0.25">
      <c r="A33" s="58">
        <v>41179</v>
      </c>
      <c r="B33" s="59"/>
      <c r="C33" s="47"/>
      <c r="D33" s="47"/>
      <c r="E33" s="47"/>
      <c r="F33" s="60"/>
      <c r="G33" s="6">
        <v>282.98197333333331</v>
      </c>
      <c r="H33" s="61">
        <v>0</v>
      </c>
      <c r="I33" s="59"/>
      <c r="J33" s="60"/>
      <c r="K33" s="62">
        <v>1.5947954666666668</v>
      </c>
    </row>
    <row r="34" spans="1:11" x14ac:dyDescent="0.25">
      <c r="A34" s="58">
        <v>41180</v>
      </c>
      <c r="B34" s="59"/>
      <c r="C34" s="47"/>
      <c r="D34" s="47"/>
      <c r="E34" s="47"/>
      <c r="F34" s="60"/>
      <c r="G34" s="6">
        <v>280.45401555555554</v>
      </c>
      <c r="H34" s="61">
        <v>0</v>
      </c>
      <c r="I34" s="59"/>
      <c r="J34" s="60"/>
      <c r="K34" s="62">
        <v>1.5959313833333335</v>
      </c>
    </row>
    <row r="35" spans="1:11" x14ac:dyDescent="0.25">
      <c r="A35" s="58">
        <v>41181</v>
      </c>
      <c r="B35" s="59"/>
      <c r="C35" s="47"/>
      <c r="D35" s="47"/>
      <c r="E35" s="47"/>
      <c r="F35" s="60"/>
      <c r="G35" s="6">
        <v>286.85764388888884</v>
      </c>
      <c r="H35" s="61">
        <v>0</v>
      </c>
      <c r="I35" s="59"/>
      <c r="J35" s="60"/>
      <c r="K35" s="62">
        <v>1.5962961666666666</v>
      </c>
    </row>
    <row r="36" spans="1:11" x14ac:dyDescent="0.25">
      <c r="A36" s="58">
        <v>41182</v>
      </c>
      <c r="B36" s="59"/>
      <c r="C36" s="47"/>
      <c r="D36" s="47"/>
      <c r="E36" s="47"/>
      <c r="F36" s="60"/>
      <c r="G36" s="6">
        <v>282.91043888888885</v>
      </c>
      <c r="H36" s="61">
        <v>0</v>
      </c>
      <c r="I36" s="59"/>
      <c r="J36" s="60"/>
      <c r="K36" s="62">
        <v>1.5954289999999998</v>
      </c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thickBot="1" x14ac:dyDescent="0.3">
      <c r="A38" s="69" t="s">
        <v>19</v>
      </c>
      <c r="B38" s="21"/>
      <c r="C38" s="70"/>
      <c r="D38" s="70"/>
      <c r="E38" s="70"/>
      <c r="F38" s="70"/>
      <c r="G38" s="70">
        <f>+MIN(G7:G36)</f>
        <v>200.34507444444444</v>
      </c>
      <c r="H38" s="70">
        <f>+MIN(H7:H36)</f>
        <v>0</v>
      </c>
      <c r="I38" s="70"/>
      <c r="J38" s="70"/>
      <c r="K38" s="70">
        <f>+MIN(K7:K36)</f>
        <v>1.59335425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53"/>
      <c r="C40" s="154"/>
      <c r="D40" s="154"/>
      <c r="E40" s="154"/>
      <c r="F40" s="154"/>
      <c r="G40" s="154"/>
      <c r="H40" s="154"/>
      <c r="I40" s="154"/>
      <c r="J40" s="154"/>
      <c r="K40" s="155"/>
    </row>
    <row r="41" spans="1:11" x14ac:dyDescent="0.25">
      <c r="A41" s="18"/>
      <c r="B41" s="156"/>
      <c r="C41" s="157"/>
      <c r="D41" s="157"/>
      <c r="E41" s="157"/>
      <c r="F41" s="157"/>
      <c r="G41" s="157"/>
      <c r="H41" s="157"/>
      <c r="I41" s="157"/>
      <c r="J41" s="157"/>
      <c r="K41" s="158"/>
    </row>
    <row r="42" spans="1:11" x14ac:dyDescent="0.25">
      <c r="A42" s="18"/>
      <c r="B42" s="156"/>
      <c r="C42" s="157"/>
      <c r="D42" s="157"/>
      <c r="E42" s="157"/>
      <c r="F42" s="157"/>
      <c r="G42" s="157"/>
      <c r="H42" s="157"/>
      <c r="I42" s="157"/>
      <c r="J42" s="157"/>
      <c r="K42" s="158"/>
    </row>
    <row r="43" spans="1:11" x14ac:dyDescent="0.25">
      <c r="A43" s="18"/>
      <c r="B43" s="156"/>
      <c r="C43" s="157"/>
      <c r="D43" s="157"/>
      <c r="E43" s="157"/>
      <c r="F43" s="157"/>
      <c r="G43" s="157"/>
      <c r="H43" s="157"/>
      <c r="I43" s="157"/>
      <c r="J43" s="157"/>
      <c r="K43" s="158"/>
    </row>
    <row r="44" spans="1:11" x14ac:dyDescent="0.25">
      <c r="A44" s="18"/>
      <c r="B44" s="159"/>
      <c r="C44" s="160"/>
      <c r="D44" s="160"/>
      <c r="E44" s="160"/>
      <c r="F44" s="160"/>
      <c r="G44" s="160"/>
      <c r="H44" s="160"/>
      <c r="I44" s="160"/>
      <c r="J44" s="160"/>
      <c r="K44" s="161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2012-09-10T18:53:52Z</cp:lastPrinted>
  <dcterms:created xsi:type="dcterms:W3CDTF">2012-06-19T15:23:28Z</dcterms:created>
  <dcterms:modified xsi:type="dcterms:W3CDTF">2015-06-11T22:51:53Z</dcterms:modified>
</cp:coreProperties>
</file>