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2\"/>
    </mc:Choice>
  </mc:AlternateContent>
  <bookViews>
    <workbookView xWindow="10215" yWindow="45" windowWidth="10305" windowHeight="8040" tabRatio="946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Criogénica'!$A$1:$O$52</definedName>
    <definedName name="_xlnm.Print_Area" localSheetId="3">'Caracol Reynosa Arguelles'!$A$1:$O$53</definedName>
    <definedName name="_xlnm.Print_Area" localSheetId="6">'Los Indios'!$A$1:$O$53</definedName>
    <definedName name="_xlnm.Print_Area" localSheetId="1">'Máximos Car Crio'!$A$1:$L$47</definedName>
    <definedName name="_xlnm.Print_Area" localSheetId="4">'Máximos Car Rey'!$A$1:$L$47</definedName>
    <definedName name="_xlnm.Print_Area" localSheetId="7">'Máximos LI'!$A$1:$L$47</definedName>
    <definedName name="_xlnm.Print_Area" localSheetId="2">'Mínimos Car Crio'!$A$1:$L$48</definedName>
    <definedName name="_xlnm.Print_Area" localSheetId="5">'Mínimos Car Rey'!$A$1:$L$48</definedName>
    <definedName name="_xlnm.Print_Area" localSheetId="8">'Mínimos LI'!$A$1:$L$47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M41" i="1" l="1"/>
  <c r="N41" i="1"/>
  <c r="M42" i="1"/>
  <c r="N42" i="1"/>
  <c r="M43" i="1"/>
  <c r="N43" i="1"/>
  <c r="M44" i="1"/>
  <c r="N44" i="1"/>
  <c r="A10" i="4" l="1"/>
  <c r="A11" i="4"/>
  <c r="A11" i="5" s="1"/>
  <c r="A12" i="4"/>
  <c r="A12" i="5" s="1"/>
  <c r="A13" i="4"/>
  <c r="A13" i="5" s="1"/>
  <c r="A14" i="4"/>
  <c r="A15" i="4"/>
  <c r="A15" i="5" s="1"/>
  <c r="A16" i="4"/>
  <c r="A16" i="5" s="1"/>
  <c r="A17" i="4"/>
  <c r="A17" i="5" s="1"/>
  <c r="A18" i="4"/>
  <c r="A19" i="4"/>
  <c r="A20" i="4"/>
  <c r="A20" i="5" s="1"/>
  <c r="A21" i="4"/>
  <c r="A21" i="5" s="1"/>
  <c r="A22" i="4"/>
  <c r="A23" i="4"/>
  <c r="A23" i="5" s="1"/>
  <c r="A24" i="4"/>
  <c r="A25" i="4"/>
  <c r="A25" i="5" s="1"/>
  <c r="A26" i="4"/>
  <c r="A27" i="4"/>
  <c r="A28" i="4"/>
  <c r="A28" i="5" s="1"/>
  <c r="A29" i="4"/>
  <c r="A29" i="5" s="1"/>
  <c r="A30" i="4"/>
  <c r="A31" i="4"/>
  <c r="A31" i="5" s="1"/>
  <c r="A32" i="4"/>
  <c r="A32" i="5" s="1"/>
  <c r="A33" i="4"/>
  <c r="A33" i="5" s="1"/>
  <c r="A34" i="4"/>
  <c r="A35" i="4"/>
  <c r="A36" i="4"/>
  <c r="A36" i="5" s="1"/>
  <c r="A37" i="4"/>
  <c r="A37" i="5" s="1"/>
  <c r="A38" i="4"/>
  <c r="A24" i="5"/>
  <c r="A10" i="5"/>
  <c r="A14" i="5"/>
  <c r="A18" i="5"/>
  <c r="A19" i="5"/>
  <c r="A22" i="5"/>
  <c r="A26" i="5"/>
  <c r="A27" i="5"/>
  <c r="A30" i="5"/>
  <c r="A34" i="5"/>
  <c r="A35" i="5"/>
  <c r="A38" i="5"/>
  <c r="A9" i="4"/>
  <c r="A9" i="5" s="1"/>
  <c r="H39" i="6"/>
  <c r="H39" i="7" l="1"/>
  <c r="H39" i="11" l="1"/>
  <c r="G39" i="11"/>
  <c r="K39" i="11"/>
  <c r="K39" i="10"/>
  <c r="H39" i="10"/>
  <c r="G39" i="10"/>
  <c r="K39" i="9" l="1"/>
  <c r="H39" i="9"/>
  <c r="G39" i="9"/>
  <c r="K39" i="7"/>
  <c r="G39" i="7"/>
  <c r="K39" i="6"/>
  <c r="G39" i="6"/>
  <c r="K39" i="8"/>
  <c r="H39" i="8"/>
  <c r="G39" i="8"/>
  <c r="A8" i="4" l="1"/>
  <c r="A8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G44" i="5" l="1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G41" i="5" l="1"/>
  <c r="G42" i="5"/>
  <c r="G43" i="5"/>
</calcChain>
</file>

<file path=xl/sharedStrings.xml><?xml version="1.0" encoding="utf-8"?>
<sst xmlns="http://schemas.openxmlformats.org/spreadsheetml/2006/main" count="201" uniqueCount="31">
  <si>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</si>
  <si>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</si>
  <si>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</si>
  <si>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</si>
  <si>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</si>
  <si>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</si>
  <si>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</si>
  <si>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</si>
  <si>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</si>
  <si>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</si>
  <si>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</si>
  <si>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</si>
  <si>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</si>
  <si>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</si>
  <si>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</si>
  <si>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</si>
  <si>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</si>
  <si>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</si>
  <si>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</si>
  <si>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</si>
  <si>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</si>
  <si>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</si>
  <si>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</si>
  <si>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</si>
  <si>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</si>
  <si>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</si>
  <si>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</si>
  <si>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</si>
  <si>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</si>
  <si>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</si>
  <si>
    <t>No se muestran datos del 01/10/2012 al 26/10/2012 debido a que El Caracol Criogenicas estaba fuera de operación por la explosión suscitada el pasado 17 de septiembre en el Centro Receptor de Gas Condensado de PEMEX en Reynosa Tamaulipas.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</si>
</sst>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 applyProtection="1">
      <alignment horizontal="center" vertical="center"/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46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Neutral 2" xfId="40"/>
    <cellStyle name="Normal" xfId="0" builtinId="0"/>
    <cellStyle name="Normal 2" xfId="3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view="pageBreakPreview" topLeftCell="A22" zoomScale="60" zoomScaleNormal="100" workbookViewId="0">
      <selection activeCell="R30" sqref="R30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44" t="s">
        <v>1</v>
      </c>
      <c r="B3" s="144"/>
      <c r="C3" s="146" t="s">
        <v>27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2</v>
      </c>
      <c r="B4" s="144"/>
      <c r="C4" s="146" t="s">
        <v>24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25">
      <c r="A5" s="145" t="s">
        <v>3</v>
      </c>
      <c r="B5" s="145"/>
      <c r="C5" s="146" t="s">
        <v>4</v>
      </c>
      <c r="D5" s="146"/>
      <c r="E5" s="39"/>
      <c r="F5" s="39"/>
      <c r="G5" s="39"/>
      <c r="H5" s="39"/>
      <c r="I5" s="39"/>
      <c r="J5" s="39"/>
      <c r="K5" s="39"/>
      <c r="L5" s="39"/>
      <c r="M5" s="40"/>
      <c r="N5" s="40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1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127" t="s">
        <v>16</v>
      </c>
      <c r="N7" s="128" t="s">
        <v>17</v>
      </c>
    </row>
    <row r="8" spans="1:14" x14ac:dyDescent="0.25">
      <c r="A8" s="42">
        <v>41183</v>
      </c>
      <c r="B8" s="78"/>
      <c r="C8" s="81"/>
      <c r="D8" s="85"/>
      <c r="E8" s="88"/>
      <c r="F8" s="91"/>
      <c r="G8" s="5"/>
      <c r="H8" s="5"/>
      <c r="I8" s="94"/>
      <c r="J8" s="97"/>
      <c r="K8" s="26"/>
      <c r="L8" s="24"/>
      <c r="M8" s="47"/>
      <c r="N8" s="47"/>
    </row>
    <row r="9" spans="1:14" x14ac:dyDescent="0.25">
      <c r="A9" s="42">
        <v>41184</v>
      </c>
      <c r="B9" s="76"/>
      <c r="C9" s="79"/>
      <c r="D9" s="83"/>
      <c r="E9" s="86"/>
      <c r="F9" s="89"/>
      <c r="G9" s="7"/>
      <c r="H9" s="7"/>
      <c r="I9" s="92"/>
      <c r="J9" s="95"/>
      <c r="K9" s="26"/>
      <c r="L9" s="24"/>
      <c r="M9" s="46"/>
      <c r="N9" s="46"/>
    </row>
    <row r="10" spans="1:14" x14ac:dyDescent="0.25">
      <c r="A10" s="42">
        <v>41185</v>
      </c>
      <c r="B10" s="110"/>
      <c r="C10" s="117"/>
      <c r="D10" s="118"/>
      <c r="E10" s="117"/>
      <c r="F10" s="117"/>
      <c r="G10" s="7"/>
      <c r="H10" s="7"/>
      <c r="I10" s="117"/>
      <c r="J10" s="118"/>
      <c r="K10" s="26"/>
      <c r="L10" s="24"/>
      <c r="M10" s="46"/>
      <c r="N10" s="46"/>
    </row>
    <row r="11" spans="1:14" x14ac:dyDescent="0.25">
      <c r="A11" s="42">
        <v>41186</v>
      </c>
      <c r="B11" s="76"/>
      <c r="C11" s="79"/>
      <c r="D11" s="83"/>
      <c r="E11" s="86"/>
      <c r="F11" s="89"/>
      <c r="G11" s="7"/>
      <c r="H11" s="7"/>
      <c r="I11" s="92"/>
      <c r="J11" s="95"/>
      <c r="K11" s="26"/>
      <c r="L11" s="24"/>
      <c r="M11" s="46"/>
      <c r="N11" s="46"/>
    </row>
    <row r="12" spans="1:14" x14ac:dyDescent="0.25">
      <c r="A12" s="42">
        <v>41187</v>
      </c>
      <c r="B12" s="76"/>
      <c r="C12" s="79"/>
      <c r="D12" s="83"/>
      <c r="E12" s="86"/>
      <c r="F12" s="89"/>
      <c r="G12" s="7"/>
      <c r="H12" s="7"/>
      <c r="I12" s="92"/>
      <c r="J12" s="95"/>
      <c r="K12" s="26"/>
      <c r="L12" s="24"/>
      <c r="M12" s="46"/>
      <c r="N12" s="46"/>
    </row>
    <row r="13" spans="1:14" x14ac:dyDescent="0.25">
      <c r="A13" s="42">
        <v>41188</v>
      </c>
      <c r="B13" s="76"/>
      <c r="C13" s="79"/>
      <c r="D13" s="83"/>
      <c r="E13" s="86"/>
      <c r="F13" s="89"/>
      <c r="G13" s="7"/>
      <c r="H13" s="7"/>
      <c r="I13" s="92"/>
      <c r="J13" s="95"/>
      <c r="K13" s="26"/>
      <c r="L13" s="24"/>
      <c r="M13" s="46"/>
      <c r="N13" s="46"/>
    </row>
    <row r="14" spans="1:14" x14ac:dyDescent="0.25">
      <c r="A14" s="42">
        <v>41189</v>
      </c>
      <c r="B14" s="76"/>
      <c r="C14" s="79"/>
      <c r="D14" s="83"/>
      <c r="E14" s="86"/>
      <c r="F14" s="89"/>
      <c r="G14" s="7"/>
      <c r="H14" s="7"/>
      <c r="I14" s="92"/>
      <c r="J14" s="95"/>
      <c r="K14" s="26"/>
      <c r="L14" s="24"/>
      <c r="M14" s="46"/>
      <c r="N14" s="46"/>
    </row>
    <row r="15" spans="1:14" x14ac:dyDescent="0.25">
      <c r="A15" s="42">
        <v>41190</v>
      </c>
      <c r="B15" s="76"/>
      <c r="C15" s="79"/>
      <c r="D15" s="82"/>
      <c r="E15" s="86"/>
      <c r="F15" s="89"/>
      <c r="G15" s="7"/>
      <c r="H15" s="7"/>
      <c r="I15" s="92"/>
      <c r="J15" s="95"/>
      <c r="K15" s="26"/>
      <c r="L15" s="24"/>
      <c r="M15" s="46"/>
      <c r="N15" s="46"/>
    </row>
    <row r="16" spans="1:14" x14ac:dyDescent="0.25">
      <c r="A16" s="42">
        <v>41191</v>
      </c>
      <c r="B16" s="76"/>
      <c r="C16" s="79"/>
      <c r="D16" s="82"/>
      <c r="E16" s="86"/>
      <c r="F16" s="89"/>
      <c r="G16" s="7"/>
      <c r="H16" s="7"/>
      <c r="I16" s="92"/>
      <c r="J16" s="95"/>
      <c r="K16" s="26"/>
      <c r="L16" s="24"/>
      <c r="M16" s="46"/>
      <c r="N16" s="46"/>
    </row>
    <row r="17" spans="1:14" x14ac:dyDescent="0.25">
      <c r="A17" s="42">
        <v>41192</v>
      </c>
      <c r="B17" s="76"/>
      <c r="C17" s="79"/>
      <c r="D17" s="82"/>
      <c r="E17" s="86"/>
      <c r="F17" s="89"/>
      <c r="G17" s="7"/>
      <c r="H17" s="7"/>
      <c r="I17" s="92"/>
      <c r="J17" s="95"/>
      <c r="K17" s="26"/>
      <c r="L17" s="24"/>
      <c r="M17" s="46"/>
      <c r="N17" s="46"/>
    </row>
    <row r="18" spans="1:14" x14ac:dyDescent="0.25">
      <c r="A18" s="42">
        <v>41193</v>
      </c>
      <c r="B18" s="76"/>
      <c r="C18" s="79"/>
      <c r="D18" s="82"/>
      <c r="E18" s="86"/>
      <c r="F18" s="89"/>
      <c r="G18" s="7"/>
      <c r="H18" s="7"/>
      <c r="I18" s="92"/>
      <c r="J18" s="95"/>
      <c r="K18" s="26"/>
      <c r="L18" s="24"/>
      <c r="M18" s="46"/>
      <c r="N18" s="46"/>
    </row>
    <row r="19" spans="1:14" x14ac:dyDescent="0.25">
      <c r="A19" s="42">
        <v>41194</v>
      </c>
      <c r="B19" s="76"/>
      <c r="C19" s="79"/>
      <c r="D19" s="82"/>
      <c r="E19" s="86"/>
      <c r="F19" s="89"/>
      <c r="G19" s="7"/>
      <c r="H19" s="7"/>
      <c r="I19" s="92"/>
      <c r="J19" s="95"/>
      <c r="K19" s="26"/>
      <c r="L19" s="24"/>
      <c r="M19" s="46"/>
      <c r="N19" s="46"/>
    </row>
    <row r="20" spans="1:14" x14ac:dyDescent="0.25">
      <c r="A20" s="42">
        <v>41195</v>
      </c>
      <c r="B20" s="76"/>
      <c r="C20" s="79"/>
      <c r="D20" s="82"/>
      <c r="E20" s="86"/>
      <c r="F20" s="89"/>
      <c r="G20" s="7"/>
      <c r="H20" s="7"/>
      <c r="I20" s="92"/>
      <c r="J20" s="95"/>
      <c r="K20" s="26"/>
      <c r="L20" s="24"/>
      <c r="M20" s="46"/>
      <c r="N20" s="46"/>
    </row>
    <row r="21" spans="1:14" x14ac:dyDescent="0.25">
      <c r="A21" s="42">
        <v>41196</v>
      </c>
      <c r="B21" s="76"/>
      <c r="C21" s="79"/>
      <c r="D21" s="82"/>
      <c r="E21" s="86"/>
      <c r="F21" s="89"/>
      <c r="G21" s="7"/>
      <c r="H21" s="7"/>
      <c r="I21" s="92"/>
      <c r="J21" s="95"/>
      <c r="K21" s="26"/>
      <c r="L21" s="24"/>
      <c r="M21" s="46"/>
      <c r="N21" s="46"/>
    </row>
    <row r="22" spans="1:14" x14ac:dyDescent="0.25">
      <c r="A22" s="42">
        <v>41197</v>
      </c>
      <c r="B22" s="76"/>
      <c r="C22" s="79"/>
      <c r="D22" s="82"/>
      <c r="E22" s="86"/>
      <c r="F22" s="89"/>
      <c r="G22" s="7"/>
      <c r="H22" s="7"/>
      <c r="I22" s="92"/>
      <c r="J22" s="95"/>
      <c r="K22" s="26"/>
      <c r="L22" s="24"/>
      <c r="M22" s="46"/>
      <c r="N22" s="46"/>
    </row>
    <row r="23" spans="1:14" x14ac:dyDescent="0.25">
      <c r="A23" s="42">
        <v>41198</v>
      </c>
      <c r="B23" s="76"/>
      <c r="C23" s="79"/>
      <c r="D23" s="82"/>
      <c r="E23" s="86"/>
      <c r="F23" s="89"/>
      <c r="G23" s="7"/>
      <c r="H23" s="7"/>
      <c r="I23" s="92"/>
      <c r="J23" s="95"/>
      <c r="K23" s="26"/>
      <c r="L23" s="24"/>
      <c r="M23" s="46"/>
      <c r="N23" s="46"/>
    </row>
    <row r="24" spans="1:14" x14ac:dyDescent="0.25">
      <c r="A24" s="42">
        <v>41199</v>
      </c>
      <c r="B24" s="76"/>
      <c r="C24" s="79"/>
      <c r="D24" s="82"/>
      <c r="E24" s="86"/>
      <c r="F24" s="89"/>
      <c r="G24" s="7"/>
      <c r="H24" s="7"/>
      <c r="I24" s="92"/>
      <c r="J24" s="95"/>
      <c r="K24" s="26"/>
      <c r="L24" s="24"/>
      <c r="M24" s="46"/>
      <c r="N24" s="46"/>
    </row>
    <row r="25" spans="1:14" x14ac:dyDescent="0.25">
      <c r="A25" s="42">
        <v>41200</v>
      </c>
      <c r="B25" s="76"/>
      <c r="C25" s="79"/>
      <c r="D25" s="82"/>
      <c r="E25" s="86"/>
      <c r="F25" s="89"/>
      <c r="G25" s="7"/>
      <c r="H25" s="7"/>
      <c r="I25" s="92"/>
      <c r="J25" s="95"/>
      <c r="K25" s="26"/>
      <c r="L25" s="24"/>
      <c r="M25" s="46"/>
      <c r="N25" s="46"/>
    </row>
    <row r="26" spans="1:14" x14ac:dyDescent="0.25">
      <c r="A26" s="42">
        <v>41201</v>
      </c>
      <c r="B26" s="76"/>
      <c r="C26" s="79"/>
      <c r="D26" s="82"/>
      <c r="E26" s="86"/>
      <c r="F26" s="89"/>
      <c r="G26" s="7"/>
      <c r="H26" s="7"/>
      <c r="I26" s="92"/>
      <c r="J26" s="95"/>
      <c r="K26" s="26"/>
      <c r="L26" s="24"/>
      <c r="M26" s="46"/>
      <c r="N26" s="46"/>
    </row>
    <row r="27" spans="1:14" x14ac:dyDescent="0.25">
      <c r="A27" s="42">
        <v>41202</v>
      </c>
      <c r="B27" s="76"/>
      <c r="C27" s="79"/>
      <c r="D27" s="82"/>
      <c r="E27" s="86"/>
      <c r="F27" s="89"/>
      <c r="G27" s="7"/>
      <c r="H27" s="7"/>
      <c r="I27" s="92"/>
      <c r="J27" s="95"/>
      <c r="K27" s="26"/>
      <c r="L27" s="24"/>
      <c r="M27" s="46"/>
      <c r="N27" s="46"/>
    </row>
    <row r="28" spans="1:14" x14ac:dyDescent="0.25">
      <c r="A28" s="42">
        <v>41203</v>
      </c>
      <c r="B28" s="76"/>
      <c r="C28" s="79"/>
      <c r="D28" s="82"/>
      <c r="E28" s="86"/>
      <c r="F28" s="89"/>
      <c r="G28" s="7"/>
      <c r="H28" s="7"/>
      <c r="I28" s="92"/>
      <c r="J28" s="95"/>
      <c r="K28" s="26"/>
      <c r="L28" s="24"/>
      <c r="M28" s="46"/>
      <c r="N28" s="46"/>
    </row>
    <row r="29" spans="1:14" x14ac:dyDescent="0.25">
      <c r="A29" s="42">
        <v>41204</v>
      </c>
      <c r="B29" s="76"/>
      <c r="C29" s="79"/>
      <c r="D29" s="82"/>
      <c r="E29" s="86"/>
      <c r="F29" s="89"/>
      <c r="G29" s="7"/>
      <c r="H29" s="7"/>
      <c r="I29" s="92"/>
      <c r="J29" s="95"/>
      <c r="K29" s="26"/>
      <c r="L29" s="24"/>
      <c r="M29" s="46"/>
      <c r="N29" s="46"/>
    </row>
    <row r="30" spans="1:14" x14ac:dyDescent="0.25">
      <c r="A30" s="42">
        <v>41205</v>
      </c>
      <c r="B30" s="76"/>
      <c r="C30" s="79"/>
      <c r="D30" s="82"/>
      <c r="E30" s="86"/>
      <c r="F30" s="89"/>
      <c r="G30" s="7"/>
      <c r="H30" s="7"/>
      <c r="I30" s="92"/>
      <c r="J30" s="95"/>
      <c r="K30" s="26"/>
      <c r="L30" s="24"/>
      <c r="M30" s="46"/>
      <c r="N30" s="46"/>
    </row>
    <row r="31" spans="1:14" x14ac:dyDescent="0.25">
      <c r="A31" s="42">
        <v>41206</v>
      </c>
      <c r="B31" s="76"/>
      <c r="C31" s="79"/>
      <c r="D31" s="82"/>
      <c r="E31" s="86"/>
      <c r="F31" s="89"/>
      <c r="G31" s="7"/>
      <c r="H31" s="7"/>
      <c r="I31" s="92"/>
      <c r="J31" s="95"/>
      <c r="K31" s="26"/>
      <c r="L31" s="24"/>
      <c r="M31" s="46"/>
      <c r="N31" s="46"/>
    </row>
    <row r="32" spans="1:14" x14ac:dyDescent="0.25">
      <c r="A32" s="42">
        <v>41207</v>
      </c>
      <c r="B32" s="76"/>
      <c r="C32" s="79"/>
      <c r="D32" s="82"/>
      <c r="E32" s="86"/>
      <c r="F32" s="89"/>
      <c r="G32" s="7"/>
      <c r="H32" s="7"/>
      <c r="I32" s="92"/>
      <c r="J32" s="95"/>
      <c r="K32" s="26"/>
      <c r="L32" s="24"/>
      <c r="M32" s="46"/>
      <c r="N32" s="46"/>
    </row>
    <row r="33" spans="1:14" x14ac:dyDescent="0.25">
      <c r="A33" s="42">
        <v>41208</v>
      </c>
      <c r="B33" s="76"/>
      <c r="C33" s="79"/>
      <c r="D33" s="82"/>
      <c r="E33" s="86"/>
      <c r="F33" s="89"/>
      <c r="G33" s="7"/>
      <c r="H33" s="7"/>
      <c r="I33" s="92"/>
      <c r="J33" s="95"/>
      <c r="K33" s="26"/>
      <c r="L33" s="24"/>
      <c r="M33" s="46"/>
      <c r="N33" s="46"/>
    </row>
    <row r="34" spans="1:14" x14ac:dyDescent="0.25">
      <c r="A34" s="42">
        <v>41209</v>
      </c>
      <c r="B34" s="76">
        <v>93.308999999999997</v>
      </c>
      <c r="C34" s="79">
        <v>1.0369999999999999</v>
      </c>
      <c r="D34" s="82">
        <v>0.22</v>
      </c>
      <c r="E34" s="86">
        <v>1.2570000000000001</v>
      </c>
      <c r="F34" s="89">
        <v>5.3529999999999998</v>
      </c>
      <c r="G34" s="7">
        <v>254.22937207601328</v>
      </c>
      <c r="H34" s="7">
        <v>9.9456467440000011</v>
      </c>
      <c r="I34" s="92">
        <v>38.875</v>
      </c>
      <c r="J34" s="95">
        <v>50.497999999999998</v>
      </c>
      <c r="K34" s="26">
        <v>0</v>
      </c>
      <c r="L34" s="24"/>
      <c r="M34" s="46"/>
      <c r="N34" s="46"/>
    </row>
    <row r="35" spans="1:14" x14ac:dyDescent="0.25">
      <c r="A35" s="42">
        <v>41210</v>
      </c>
      <c r="B35" s="76">
        <v>93.42</v>
      </c>
      <c r="C35" s="79">
        <v>1.056</v>
      </c>
      <c r="D35" s="82">
        <v>0.221</v>
      </c>
      <c r="E35" s="86">
        <v>1.2770000000000001</v>
      </c>
      <c r="F35" s="89">
        <v>5.2809999999999997</v>
      </c>
      <c r="G35" s="7">
        <v>245.70766616083915</v>
      </c>
      <c r="H35" s="7">
        <v>9.6442230500000026</v>
      </c>
      <c r="I35" s="92">
        <v>38.811999999999998</v>
      </c>
      <c r="J35" s="95">
        <v>50.448</v>
      </c>
      <c r="K35" s="26">
        <v>0</v>
      </c>
      <c r="L35" s="24"/>
      <c r="M35" s="46"/>
      <c r="N35" s="46"/>
    </row>
    <row r="36" spans="1:14" x14ac:dyDescent="0.25">
      <c r="A36" s="42">
        <v>41211</v>
      </c>
      <c r="B36" s="76">
        <v>93.387</v>
      </c>
      <c r="C36" s="79">
        <v>1.056</v>
      </c>
      <c r="D36" s="82">
        <v>0.223</v>
      </c>
      <c r="E36" s="86">
        <v>1.2789999999999999</v>
      </c>
      <c r="F36" s="89">
        <v>5.2720000000000002</v>
      </c>
      <c r="G36" s="7">
        <v>251.35480269229262</v>
      </c>
      <c r="H36" s="7">
        <v>9.2826941472222213</v>
      </c>
      <c r="I36" s="92">
        <v>38.832000000000001</v>
      </c>
      <c r="J36" s="95">
        <v>50.459000000000003</v>
      </c>
      <c r="K36" s="26">
        <v>0</v>
      </c>
      <c r="L36" s="24"/>
      <c r="M36" s="46"/>
      <c r="N36" s="46"/>
    </row>
    <row r="37" spans="1:14" x14ac:dyDescent="0.25">
      <c r="A37" s="42">
        <v>41212</v>
      </c>
      <c r="B37" s="76">
        <v>93.397999999999996</v>
      </c>
      <c r="C37" s="79">
        <v>1.0640000000000001</v>
      </c>
      <c r="D37" s="82">
        <v>0.224</v>
      </c>
      <c r="E37" s="86">
        <v>1.288</v>
      </c>
      <c r="F37" s="89">
        <v>5.3049999999999997</v>
      </c>
      <c r="G37" s="7">
        <v>258.78119599507534</v>
      </c>
      <c r="H37" s="7">
        <v>12.03751553888889</v>
      </c>
      <c r="I37" s="92">
        <v>38.808</v>
      </c>
      <c r="J37" s="95">
        <v>50.441000000000003</v>
      </c>
      <c r="K37" s="26">
        <v>0</v>
      </c>
      <c r="L37" s="24"/>
      <c r="M37" s="46"/>
      <c r="N37" s="46"/>
    </row>
    <row r="38" spans="1:14" ht="15.75" thickBot="1" x14ac:dyDescent="0.3">
      <c r="A38" s="42">
        <v>41213</v>
      </c>
      <c r="B38" s="77">
        <v>93.346999999999994</v>
      </c>
      <c r="C38" s="80">
        <v>1.056</v>
      </c>
      <c r="D38" s="84">
        <v>0.22600000000000001</v>
      </c>
      <c r="E38" s="87">
        <v>1.282</v>
      </c>
      <c r="F38" s="90">
        <v>5.359</v>
      </c>
      <c r="G38" s="7">
        <v>259.5894074874804</v>
      </c>
      <c r="H38" s="7">
        <v>15.363336816666667</v>
      </c>
      <c r="I38" s="93">
        <v>38.826000000000001</v>
      </c>
      <c r="J38" s="96">
        <v>50.454000000000001</v>
      </c>
      <c r="K38" s="26">
        <v>0</v>
      </c>
      <c r="L38" s="24"/>
      <c r="M38" s="46"/>
      <c r="N38" s="46"/>
    </row>
    <row r="39" spans="1:14" x14ac:dyDescent="0.25">
      <c r="A39" s="131" t="s">
        <v>18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8"/>
      <c r="M39" s="8"/>
      <c r="N39" s="8"/>
    </row>
    <row r="40" spans="1:14" ht="6.75" customHeight="1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x14ac:dyDescent="0.25">
      <c r="A41" s="10" t="s">
        <v>19</v>
      </c>
      <c r="B41" s="11">
        <f t="shared" ref="B41:K41" si="0">+MIN(B8:B38)</f>
        <v>93.308999999999997</v>
      </c>
      <c r="C41" s="11">
        <f t="shared" si="0"/>
        <v>1.0369999999999999</v>
      </c>
      <c r="D41" s="11">
        <f t="shared" si="0"/>
        <v>0.22</v>
      </c>
      <c r="E41" s="11">
        <f t="shared" si="0"/>
        <v>1.2570000000000001</v>
      </c>
      <c r="F41" s="11">
        <f t="shared" si="0"/>
        <v>5.2720000000000002</v>
      </c>
      <c r="G41" s="11">
        <f t="shared" si="0"/>
        <v>245.70766616083915</v>
      </c>
      <c r="H41" s="11">
        <f t="shared" si="0"/>
        <v>9.2826941472222213</v>
      </c>
      <c r="I41" s="11">
        <f t="shared" si="0"/>
        <v>38.808</v>
      </c>
      <c r="J41" s="11">
        <f t="shared" si="0"/>
        <v>50.441000000000003</v>
      </c>
      <c r="K41" s="35">
        <f t="shared" si="0"/>
        <v>0</v>
      </c>
      <c r="L41" s="12"/>
      <c r="M41" s="27">
        <f>+MIN(M8:M38)</f>
        <v>0</v>
      </c>
      <c r="N41" s="28">
        <f>+MIN(N8:N38)</f>
        <v>0</v>
      </c>
    </row>
    <row r="42" spans="1:14" x14ac:dyDescent="0.25">
      <c r="A42" s="13" t="s">
        <v>20</v>
      </c>
      <c r="B42" s="14">
        <f t="shared" ref="B42:K42" si="1">+IF(ISERROR(AVERAGE(B8:B38)),"",AVERAGE(B8:B38))</f>
        <v>93.372199999999992</v>
      </c>
      <c r="C42" s="14">
        <f t="shared" si="1"/>
        <v>1.0538000000000001</v>
      </c>
      <c r="D42" s="14">
        <f t="shared" si="1"/>
        <v>0.22280000000000003</v>
      </c>
      <c r="E42" s="14">
        <f t="shared" si="1"/>
        <v>1.2766</v>
      </c>
      <c r="F42" s="14">
        <f t="shared" si="1"/>
        <v>5.3140000000000001</v>
      </c>
      <c r="G42" s="14">
        <f t="shared" si="1"/>
        <v>253.93248888234015</v>
      </c>
      <c r="H42" s="14">
        <f t="shared" si="1"/>
        <v>11.254683259355556</v>
      </c>
      <c r="I42" s="14">
        <f t="shared" si="1"/>
        <v>38.830599999999997</v>
      </c>
      <c r="J42" s="14">
        <f t="shared" si="1"/>
        <v>50.46</v>
      </c>
      <c r="K42" s="36">
        <f t="shared" si="1"/>
        <v>0</v>
      </c>
      <c r="L42" s="12"/>
      <c r="M42" s="29" t="str">
        <f>+IF(ISERROR(AVERAGE(M8:M38)),"",AVERAGE(M8:M38))</f>
        <v/>
      </c>
      <c r="N42" s="30" t="str">
        <f>+IF(ISERROR(AVERAGE(N8:N38)),"",AVERAGE(N8:N38))</f>
        <v/>
      </c>
    </row>
    <row r="43" spans="1:14" x14ac:dyDescent="0.25">
      <c r="A43" s="15" t="s">
        <v>21</v>
      </c>
      <c r="B43" s="16">
        <f t="shared" ref="B43:K43" si="2">+MAX(B8:B38)</f>
        <v>93.42</v>
      </c>
      <c r="C43" s="16">
        <f t="shared" si="2"/>
        <v>1.0640000000000001</v>
      </c>
      <c r="D43" s="16">
        <f t="shared" si="2"/>
        <v>0.22600000000000001</v>
      </c>
      <c r="E43" s="16">
        <f t="shared" si="2"/>
        <v>1.288</v>
      </c>
      <c r="F43" s="16">
        <f t="shared" si="2"/>
        <v>5.359</v>
      </c>
      <c r="G43" s="16">
        <f t="shared" si="2"/>
        <v>259.5894074874804</v>
      </c>
      <c r="H43" s="16">
        <f t="shared" si="2"/>
        <v>15.363336816666667</v>
      </c>
      <c r="I43" s="16">
        <f t="shared" si="2"/>
        <v>38.875</v>
      </c>
      <c r="J43" s="16">
        <f t="shared" si="2"/>
        <v>50.497999999999998</v>
      </c>
      <c r="K43" s="37">
        <f t="shared" si="2"/>
        <v>0</v>
      </c>
      <c r="L43" s="12"/>
      <c r="M43" s="31">
        <f>+MAX(M8:M38)</f>
        <v>0</v>
      </c>
      <c r="N43" s="32">
        <f>+MAX(N8:N38)</f>
        <v>0</v>
      </c>
    </row>
    <row r="44" spans="1:14" ht="15.75" thickBot="1" x14ac:dyDescent="0.3">
      <c r="A44" s="17" t="s">
        <v>22</v>
      </c>
      <c r="B44" s="21">
        <f t="shared" ref="B44:K44" si="3">IF(ISERROR(STDEV(B8:B38)),"",STDEV(B8:B38))</f>
        <v>4.4155407369881057E-2</v>
      </c>
      <c r="C44" s="21">
        <f t="shared" si="3"/>
        <v>1.0009995004993815E-2</v>
      </c>
      <c r="D44" s="21">
        <f t="shared" si="3"/>
        <v>2.3874672772626663E-3</v>
      </c>
      <c r="E44" s="21">
        <f t="shared" si="3"/>
        <v>1.1717508267545581E-2</v>
      </c>
      <c r="F44" s="21">
        <f t="shared" si="3"/>
        <v>4.0249223594996171E-2</v>
      </c>
      <c r="G44" s="21">
        <f t="shared" si="3"/>
        <v>5.6984867134932653</v>
      </c>
      <c r="H44" s="21">
        <f t="shared" si="3"/>
        <v>2.5342533503336186</v>
      </c>
      <c r="I44" s="21">
        <f t="shared" si="3"/>
        <v>2.6698314553544825E-2</v>
      </c>
      <c r="J44" s="21">
        <f t="shared" si="3"/>
        <v>2.2282279955155485E-2</v>
      </c>
      <c r="K44" s="38">
        <f t="shared" si="3"/>
        <v>0</v>
      </c>
      <c r="L44" s="12"/>
      <c r="M44" s="33" t="str">
        <f>IF(ISERROR(STDEV(M8:M38)),"",STDEV(M8:M38))</f>
        <v/>
      </c>
      <c r="N44" s="34" t="str">
        <f>IF(ISERROR(STDEV(N8:N38)),"",STDEV(N8:N38))</f>
        <v/>
      </c>
    </row>
    <row r="45" spans="1:14" ht="8.2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132" t="s">
        <v>30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4"/>
    </row>
    <row r="47" spans="1:14" x14ac:dyDescent="0.25">
      <c r="A47" s="18"/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</row>
    <row r="48" spans="1:14" x14ac:dyDescent="0.25">
      <c r="A48" s="18"/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7"/>
    </row>
    <row r="49" spans="1:14" x14ac:dyDescent="0.25">
      <c r="A49" s="18"/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7"/>
    </row>
    <row r="50" spans="1:14" x14ac:dyDescent="0.25">
      <c r="A50" s="18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40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1" orientation="landscape" r:id="rId1"/>
  <ignoredErrors>
    <ignoredError sqref="B41:N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23" zoomScale="91" zoomScaleNormal="100" zoomScaleSheetLayoutView="91" workbookViewId="0">
      <selection activeCell="N31" sqref="N31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4" x14ac:dyDescent="0.25">
      <c r="A2" s="145" t="s">
        <v>1</v>
      </c>
      <c r="B2" s="159"/>
      <c r="C2" s="146" t="s">
        <v>27</v>
      </c>
      <c r="D2" s="146"/>
      <c r="E2" s="146"/>
      <c r="F2" s="146"/>
      <c r="G2" s="146"/>
      <c r="H2" s="146"/>
      <c r="I2" s="146"/>
      <c r="J2" s="146"/>
      <c r="K2" s="146"/>
    </row>
    <row r="3" spans="1:14" x14ac:dyDescent="0.25">
      <c r="A3" s="145" t="s">
        <v>2</v>
      </c>
      <c r="B3" s="159"/>
      <c r="C3" s="74" t="s">
        <v>24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x14ac:dyDescent="0.25">
      <c r="A4" s="145" t="s">
        <v>3</v>
      </c>
      <c r="B4" s="145"/>
      <c r="C4" s="146" t="s">
        <v>4</v>
      </c>
      <c r="D4" s="146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8" t="s">
        <v>5</v>
      </c>
      <c r="B6" s="49" t="s">
        <v>6</v>
      </c>
      <c r="C6" s="49" t="s">
        <v>7</v>
      </c>
      <c r="D6" s="49" t="s">
        <v>8</v>
      </c>
      <c r="E6" s="50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129" t="s">
        <v>15</v>
      </c>
    </row>
    <row r="7" spans="1:14" x14ac:dyDescent="0.25">
      <c r="A7" s="51">
        <v>41183</v>
      </c>
      <c r="B7" s="52"/>
      <c r="C7" s="53"/>
      <c r="D7" s="53"/>
      <c r="E7" s="53"/>
      <c r="F7" s="54"/>
      <c r="G7" s="55"/>
      <c r="H7" s="56"/>
      <c r="I7" s="52"/>
      <c r="J7" s="54"/>
      <c r="K7" s="57"/>
    </row>
    <row r="8" spans="1:14" x14ac:dyDescent="0.25">
      <c r="A8" s="58">
        <v>41184</v>
      </c>
      <c r="B8" s="59"/>
      <c r="C8" s="47"/>
      <c r="D8" s="47"/>
      <c r="E8" s="47"/>
      <c r="F8" s="60"/>
      <c r="G8" s="6"/>
      <c r="H8" s="61"/>
      <c r="I8" s="59"/>
      <c r="J8" s="60"/>
      <c r="K8" s="62"/>
    </row>
    <row r="9" spans="1:14" x14ac:dyDescent="0.25">
      <c r="A9" s="58">
        <v>41185</v>
      </c>
      <c r="B9" s="59"/>
      <c r="C9" s="47"/>
      <c r="D9" s="47"/>
      <c r="E9" s="47"/>
      <c r="F9" s="60"/>
      <c r="G9" s="6"/>
      <c r="H9" s="61"/>
      <c r="I9" s="59"/>
      <c r="J9" s="60"/>
      <c r="K9" s="62"/>
    </row>
    <row r="10" spans="1:14" x14ac:dyDescent="0.25">
      <c r="A10" s="58">
        <v>41186</v>
      </c>
      <c r="B10" s="59"/>
      <c r="C10" s="47"/>
      <c r="D10" s="47"/>
      <c r="E10" s="47"/>
      <c r="F10" s="60"/>
      <c r="G10" s="6"/>
      <c r="H10" s="61"/>
      <c r="I10" s="59"/>
      <c r="J10" s="60"/>
      <c r="K10" s="62"/>
    </row>
    <row r="11" spans="1:14" x14ac:dyDescent="0.25">
      <c r="A11" s="58">
        <v>41187</v>
      </c>
      <c r="B11" s="59"/>
      <c r="C11" s="47"/>
      <c r="D11" s="47"/>
      <c r="E11" s="47"/>
      <c r="F11" s="60"/>
      <c r="G11" s="6"/>
      <c r="H11" s="61"/>
      <c r="I11" s="59"/>
      <c r="J11" s="60"/>
      <c r="K11" s="62"/>
    </row>
    <row r="12" spans="1:14" x14ac:dyDescent="0.25">
      <c r="A12" s="58">
        <v>41188</v>
      </c>
      <c r="B12" s="59"/>
      <c r="C12" s="47"/>
      <c r="D12" s="47"/>
      <c r="E12" s="47"/>
      <c r="F12" s="60"/>
      <c r="G12" s="6"/>
      <c r="H12" s="61"/>
      <c r="I12" s="59"/>
      <c r="J12" s="60"/>
      <c r="K12" s="62"/>
    </row>
    <row r="13" spans="1:14" x14ac:dyDescent="0.25">
      <c r="A13" s="58">
        <v>41189</v>
      </c>
      <c r="B13" s="59"/>
      <c r="C13" s="47"/>
      <c r="D13" s="47"/>
      <c r="E13" s="47"/>
      <c r="F13" s="60"/>
      <c r="G13" s="6"/>
      <c r="H13" s="61"/>
      <c r="I13" s="59"/>
      <c r="J13" s="60"/>
      <c r="K13" s="62"/>
    </row>
    <row r="14" spans="1:14" x14ac:dyDescent="0.25">
      <c r="A14" s="58">
        <v>41190</v>
      </c>
      <c r="B14" s="59"/>
      <c r="C14" s="47"/>
      <c r="D14" s="47"/>
      <c r="E14" s="47"/>
      <c r="F14" s="60"/>
      <c r="G14" s="6"/>
      <c r="H14" s="61"/>
      <c r="I14" s="59"/>
      <c r="J14" s="60"/>
      <c r="K14" s="62"/>
    </row>
    <row r="15" spans="1:14" x14ac:dyDescent="0.25">
      <c r="A15" s="58">
        <v>41191</v>
      </c>
      <c r="B15" s="59"/>
      <c r="C15" s="47"/>
      <c r="D15" s="47"/>
      <c r="E15" s="47"/>
      <c r="F15" s="60"/>
      <c r="G15" s="6"/>
      <c r="H15" s="61"/>
      <c r="I15" s="59"/>
      <c r="J15" s="60"/>
      <c r="K15" s="62"/>
    </row>
    <row r="16" spans="1:14" x14ac:dyDescent="0.25">
      <c r="A16" s="58">
        <v>41192</v>
      </c>
      <c r="B16" s="59"/>
      <c r="C16" s="47"/>
      <c r="D16" s="47"/>
      <c r="E16" s="47"/>
      <c r="F16" s="60"/>
      <c r="G16" s="6"/>
      <c r="H16" s="61"/>
      <c r="I16" s="59"/>
      <c r="J16" s="60"/>
      <c r="K16" s="62"/>
    </row>
    <row r="17" spans="1:11" x14ac:dyDescent="0.25">
      <c r="A17" s="58">
        <v>41193</v>
      </c>
      <c r="B17" s="59"/>
      <c r="C17" s="47"/>
      <c r="D17" s="47"/>
      <c r="E17" s="47"/>
      <c r="F17" s="60"/>
      <c r="G17" s="6"/>
      <c r="H17" s="61"/>
      <c r="I17" s="59"/>
      <c r="J17" s="60"/>
      <c r="K17" s="62"/>
    </row>
    <row r="18" spans="1:11" x14ac:dyDescent="0.25">
      <c r="A18" s="58">
        <v>41194</v>
      </c>
      <c r="B18" s="59"/>
      <c r="C18" s="47"/>
      <c r="D18" s="47"/>
      <c r="E18" s="47"/>
      <c r="F18" s="60"/>
      <c r="G18" s="6"/>
      <c r="H18" s="61"/>
      <c r="I18" s="59"/>
      <c r="J18" s="60"/>
      <c r="K18" s="62"/>
    </row>
    <row r="19" spans="1:11" x14ac:dyDescent="0.25">
      <c r="A19" s="58">
        <v>41195</v>
      </c>
      <c r="B19" s="59"/>
      <c r="C19" s="47"/>
      <c r="D19" s="47"/>
      <c r="E19" s="47"/>
      <c r="F19" s="60"/>
      <c r="G19" s="6"/>
      <c r="H19" s="61"/>
      <c r="I19" s="59"/>
      <c r="J19" s="60"/>
      <c r="K19" s="62"/>
    </row>
    <row r="20" spans="1:11" x14ac:dyDescent="0.25">
      <c r="A20" s="58">
        <v>41196</v>
      </c>
      <c r="B20" s="59"/>
      <c r="C20" s="47"/>
      <c r="D20" s="47"/>
      <c r="E20" s="47"/>
      <c r="F20" s="60"/>
      <c r="G20" s="6"/>
      <c r="H20" s="61"/>
      <c r="I20" s="59"/>
      <c r="J20" s="60"/>
      <c r="K20" s="62"/>
    </row>
    <row r="21" spans="1:11" x14ac:dyDescent="0.25">
      <c r="A21" s="58">
        <v>41197</v>
      </c>
      <c r="B21" s="59"/>
      <c r="C21" s="47"/>
      <c r="D21" s="47"/>
      <c r="E21" s="47"/>
      <c r="F21" s="60"/>
      <c r="G21" s="6"/>
      <c r="H21" s="61"/>
      <c r="I21" s="59"/>
      <c r="J21" s="60"/>
      <c r="K21" s="62"/>
    </row>
    <row r="22" spans="1:11" x14ac:dyDescent="0.25">
      <c r="A22" s="58">
        <v>41198</v>
      </c>
      <c r="B22" s="59"/>
      <c r="C22" s="47"/>
      <c r="D22" s="47"/>
      <c r="E22" s="47"/>
      <c r="F22" s="60"/>
      <c r="G22" s="6"/>
      <c r="H22" s="61"/>
      <c r="I22" s="59"/>
      <c r="J22" s="60"/>
      <c r="K22" s="62"/>
    </row>
    <row r="23" spans="1:11" x14ac:dyDescent="0.25">
      <c r="A23" s="58">
        <v>41199</v>
      </c>
      <c r="B23" s="59"/>
      <c r="C23" s="47"/>
      <c r="D23" s="47"/>
      <c r="E23" s="47"/>
      <c r="F23" s="60"/>
      <c r="G23" s="6"/>
      <c r="H23" s="61"/>
      <c r="I23" s="59"/>
      <c r="J23" s="60"/>
      <c r="K23" s="62"/>
    </row>
    <row r="24" spans="1:11" x14ac:dyDescent="0.25">
      <c r="A24" s="58">
        <v>41200</v>
      </c>
      <c r="B24" s="59"/>
      <c r="C24" s="47"/>
      <c r="D24" s="47"/>
      <c r="E24" s="47"/>
      <c r="F24" s="60"/>
      <c r="G24" s="6"/>
      <c r="H24" s="61"/>
      <c r="I24" s="59"/>
      <c r="J24" s="60"/>
      <c r="K24" s="62"/>
    </row>
    <row r="25" spans="1:11" x14ac:dyDescent="0.25">
      <c r="A25" s="58">
        <v>41201</v>
      </c>
      <c r="B25" s="59"/>
      <c r="C25" s="47"/>
      <c r="D25" s="47"/>
      <c r="E25" s="47"/>
      <c r="F25" s="60"/>
      <c r="G25" s="6"/>
      <c r="H25" s="61"/>
      <c r="I25" s="59"/>
      <c r="J25" s="60"/>
      <c r="K25" s="62"/>
    </row>
    <row r="26" spans="1:11" x14ac:dyDescent="0.25">
      <c r="A26" s="58">
        <v>41202</v>
      </c>
      <c r="B26" s="59"/>
      <c r="C26" s="47"/>
      <c r="D26" s="47"/>
      <c r="E26" s="47"/>
      <c r="F26" s="60"/>
      <c r="G26" s="6"/>
      <c r="H26" s="61"/>
      <c r="I26" s="59"/>
      <c r="J26" s="60"/>
      <c r="K26" s="62"/>
    </row>
    <row r="27" spans="1:11" x14ac:dyDescent="0.25">
      <c r="A27" s="58">
        <v>41203</v>
      </c>
      <c r="B27" s="59"/>
      <c r="C27" s="47"/>
      <c r="D27" s="47"/>
      <c r="E27" s="47"/>
      <c r="F27" s="60"/>
      <c r="G27" s="6"/>
      <c r="H27" s="61"/>
      <c r="I27" s="59"/>
      <c r="J27" s="60"/>
      <c r="K27" s="62"/>
    </row>
    <row r="28" spans="1:11" x14ac:dyDescent="0.25">
      <c r="A28" s="58">
        <v>41204</v>
      </c>
      <c r="B28" s="59"/>
      <c r="C28" s="47"/>
      <c r="D28" s="47"/>
      <c r="E28" s="47"/>
      <c r="F28" s="60"/>
      <c r="G28" s="6"/>
      <c r="H28" s="61"/>
      <c r="I28" s="59"/>
      <c r="J28" s="60"/>
      <c r="K28" s="62"/>
    </row>
    <row r="29" spans="1:11" x14ac:dyDescent="0.25">
      <c r="A29" s="58">
        <v>41205</v>
      </c>
      <c r="B29" s="59"/>
      <c r="C29" s="47"/>
      <c r="D29" s="47"/>
      <c r="E29" s="47"/>
      <c r="F29" s="60"/>
      <c r="G29" s="6"/>
      <c r="H29" s="61"/>
      <c r="I29" s="59"/>
      <c r="J29" s="60"/>
      <c r="K29" s="62"/>
    </row>
    <row r="30" spans="1:11" x14ac:dyDescent="0.25">
      <c r="A30" s="58">
        <v>41206</v>
      </c>
      <c r="B30" s="59"/>
      <c r="C30" s="47"/>
      <c r="D30" s="47"/>
      <c r="E30" s="47"/>
      <c r="F30" s="60"/>
      <c r="G30" s="6"/>
      <c r="H30" s="61"/>
      <c r="I30" s="59"/>
      <c r="J30" s="60"/>
      <c r="K30" s="62"/>
    </row>
    <row r="31" spans="1:11" x14ac:dyDescent="0.25">
      <c r="A31" s="58">
        <v>41207</v>
      </c>
      <c r="B31" s="59"/>
      <c r="C31" s="47"/>
      <c r="D31" s="47"/>
      <c r="E31" s="47"/>
      <c r="F31" s="60"/>
      <c r="G31" s="6"/>
      <c r="H31" s="61"/>
      <c r="I31" s="59"/>
      <c r="J31" s="60"/>
      <c r="K31" s="62"/>
    </row>
    <row r="32" spans="1:11" x14ac:dyDescent="0.25">
      <c r="A32" s="58">
        <v>41208</v>
      </c>
      <c r="B32" s="59"/>
      <c r="C32" s="47"/>
      <c r="D32" s="47"/>
      <c r="E32" s="47"/>
      <c r="F32" s="60"/>
      <c r="G32" s="6"/>
      <c r="H32" s="61"/>
      <c r="I32" s="59"/>
      <c r="J32" s="60"/>
      <c r="K32" s="62"/>
    </row>
    <row r="33" spans="1:11" x14ac:dyDescent="0.25">
      <c r="A33" s="58">
        <v>41209</v>
      </c>
      <c r="B33" s="59"/>
      <c r="C33" s="47"/>
      <c r="D33" s="47"/>
      <c r="E33" s="47"/>
      <c r="F33" s="60"/>
      <c r="G33" s="6">
        <v>270.42194444444442</v>
      </c>
      <c r="H33" s="61">
        <v>11.076158133333333</v>
      </c>
      <c r="I33" s="59"/>
      <c r="J33" s="60"/>
      <c r="K33" s="62">
        <v>0</v>
      </c>
    </row>
    <row r="34" spans="1:11" x14ac:dyDescent="0.25">
      <c r="A34" s="58">
        <v>41210</v>
      </c>
      <c r="B34" s="59"/>
      <c r="C34" s="47"/>
      <c r="D34" s="47"/>
      <c r="E34" s="47"/>
      <c r="F34" s="60"/>
      <c r="G34" s="6">
        <v>254.77083444444443</v>
      </c>
      <c r="H34" s="61">
        <v>12.164239999999998</v>
      </c>
      <c r="I34" s="59"/>
      <c r="J34" s="60"/>
      <c r="K34" s="62">
        <v>0</v>
      </c>
    </row>
    <row r="35" spans="1:11" x14ac:dyDescent="0.25">
      <c r="A35" s="58">
        <v>41211</v>
      </c>
      <c r="B35" s="59"/>
      <c r="C35" s="47"/>
      <c r="D35" s="47"/>
      <c r="E35" s="47"/>
      <c r="F35" s="60"/>
      <c r="G35" s="6">
        <v>262.3803444444444</v>
      </c>
      <c r="H35" s="61">
        <v>11.248197399999999</v>
      </c>
      <c r="I35" s="59"/>
      <c r="J35" s="60"/>
      <c r="K35" s="62">
        <v>0</v>
      </c>
    </row>
    <row r="36" spans="1:11" x14ac:dyDescent="0.25">
      <c r="A36" s="58">
        <v>41212</v>
      </c>
      <c r="B36" s="59"/>
      <c r="C36" s="47"/>
      <c r="D36" s="47"/>
      <c r="E36" s="47"/>
      <c r="F36" s="60"/>
      <c r="G36" s="6">
        <v>267.22943944444444</v>
      </c>
      <c r="H36" s="61">
        <v>19.209566933333331</v>
      </c>
      <c r="I36" s="59"/>
      <c r="J36" s="60"/>
      <c r="K36" s="62">
        <v>0</v>
      </c>
    </row>
    <row r="37" spans="1:11" ht="15.75" thickBot="1" x14ac:dyDescent="0.3">
      <c r="A37" s="63">
        <v>41213</v>
      </c>
      <c r="B37" s="124"/>
      <c r="C37" s="125"/>
      <c r="D37" s="125"/>
      <c r="E37" s="125"/>
      <c r="F37" s="126"/>
      <c r="G37" s="43">
        <v>262.53964999999999</v>
      </c>
      <c r="H37" s="67">
        <v>26.614098133333332</v>
      </c>
      <c r="I37" s="124"/>
      <c r="J37" s="126"/>
      <c r="K37" s="68">
        <v>0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9" t="s">
        <v>21</v>
      </c>
      <c r="B39" s="21"/>
      <c r="C39" s="70"/>
      <c r="D39" s="70"/>
      <c r="E39" s="70"/>
      <c r="F39" s="70"/>
      <c r="G39" s="70">
        <f>+MAX(G7:G37)</f>
        <v>270.42194444444442</v>
      </c>
      <c r="H39" s="70">
        <f>+MAX(H7:H37)</f>
        <v>26.614098133333332</v>
      </c>
      <c r="I39" s="70"/>
      <c r="J39" s="70"/>
      <c r="K39" s="70">
        <f>+MAX(K7:K37)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15" customHeight="1" x14ac:dyDescent="0.25">
      <c r="A41" s="20" t="s">
        <v>23</v>
      </c>
      <c r="B41" s="147" t="s">
        <v>30</v>
      </c>
      <c r="C41" s="148"/>
      <c r="D41" s="148"/>
      <c r="E41" s="148"/>
      <c r="F41" s="148"/>
      <c r="G41" s="148"/>
      <c r="H41" s="148"/>
      <c r="I41" s="148"/>
      <c r="J41" s="148"/>
      <c r="K41" s="149"/>
    </row>
    <row r="42" spans="1:11" x14ac:dyDescent="0.25">
      <c r="A42" s="18"/>
      <c r="B42" s="150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1" x14ac:dyDescent="0.25">
      <c r="A43" s="18"/>
      <c r="B43" s="150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1" x14ac:dyDescent="0.25">
      <c r="A44" s="18"/>
      <c r="B44" s="150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1" x14ac:dyDescent="0.25">
      <c r="A45" s="18"/>
      <c r="B45" s="153"/>
      <c r="C45" s="154"/>
      <c r="D45" s="154"/>
      <c r="E45" s="154"/>
      <c r="F45" s="154"/>
      <c r="G45" s="154"/>
      <c r="H45" s="154"/>
      <c r="I45" s="154"/>
      <c r="J45" s="154"/>
      <c r="K45" s="155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5" zoomScale="60" zoomScaleNormal="100" workbookViewId="0">
      <selection activeCell="N37" sqref="N37"/>
    </sheetView>
  </sheetViews>
  <sheetFormatPr baseColWidth="10" defaultRowHeight="15" x14ac:dyDescent="0.25"/>
  <sheetData>
    <row r="1" spans="1:14" ht="32.25" customHeight="1" x14ac:dyDescent="0.25">
      <c r="A1" s="169" t="s">
        <v>29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4" x14ac:dyDescent="0.25">
      <c r="A2" s="145" t="s">
        <v>1</v>
      </c>
      <c r="B2" s="159"/>
      <c r="C2" s="146" t="s">
        <v>27</v>
      </c>
      <c r="D2" s="146"/>
      <c r="E2" s="146"/>
      <c r="F2" s="146"/>
      <c r="G2" s="146"/>
      <c r="H2" s="146"/>
      <c r="I2" s="146"/>
      <c r="J2" s="146"/>
      <c r="K2" s="146"/>
    </row>
    <row r="3" spans="1:14" x14ac:dyDescent="0.25">
      <c r="A3" s="145" t="s">
        <v>2</v>
      </c>
      <c r="B3" s="159"/>
      <c r="C3" s="146" t="s">
        <v>24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3</v>
      </c>
      <c r="B4" s="145"/>
      <c r="C4" s="146" t="s">
        <v>4</v>
      </c>
      <c r="D4" s="146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1" t="s">
        <v>5</v>
      </c>
      <c r="B6" s="72" t="s">
        <v>6</v>
      </c>
      <c r="C6" s="72" t="s">
        <v>7</v>
      </c>
      <c r="D6" s="72" t="s">
        <v>8</v>
      </c>
      <c r="E6" s="73" t="s">
        <v>9</v>
      </c>
      <c r="F6" s="72" t="s">
        <v>10</v>
      </c>
      <c r="G6" s="72" t="s">
        <v>11</v>
      </c>
      <c r="H6" s="72" t="s">
        <v>12</v>
      </c>
      <c r="I6" s="72" t="s">
        <v>13</v>
      </c>
      <c r="J6" s="72" t="s">
        <v>14</v>
      </c>
      <c r="K6" s="130" t="s">
        <v>15</v>
      </c>
    </row>
    <row r="7" spans="1:14" x14ac:dyDescent="0.25">
      <c r="A7" s="51">
        <v>41183</v>
      </c>
      <c r="B7" s="52"/>
      <c r="C7" s="53"/>
      <c r="D7" s="53"/>
      <c r="E7" s="53"/>
      <c r="F7" s="54"/>
      <c r="G7" s="55"/>
      <c r="H7" s="56"/>
      <c r="I7" s="52"/>
      <c r="J7" s="54"/>
      <c r="K7" s="57"/>
    </row>
    <row r="8" spans="1:14" x14ac:dyDescent="0.25">
      <c r="A8" s="58">
        <v>41184</v>
      </c>
      <c r="B8" s="59"/>
      <c r="C8" s="47"/>
      <c r="D8" s="47"/>
      <c r="E8" s="47"/>
      <c r="F8" s="60"/>
      <c r="G8" s="6"/>
      <c r="H8" s="61"/>
      <c r="I8" s="59"/>
      <c r="J8" s="60"/>
      <c r="K8" s="62"/>
    </row>
    <row r="9" spans="1:14" x14ac:dyDescent="0.25">
      <c r="A9" s="58">
        <v>41185</v>
      </c>
      <c r="B9" s="59"/>
      <c r="C9" s="47"/>
      <c r="D9" s="47"/>
      <c r="E9" s="47"/>
      <c r="F9" s="60"/>
      <c r="G9" s="6"/>
      <c r="H9" s="61"/>
      <c r="I9" s="59"/>
      <c r="J9" s="60"/>
      <c r="K9" s="62"/>
    </row>
    <row r="10" spans="1:14" x14ac:dyDescent="0.25">
      <c r="A10" s="58">
        <v>41186</v>
      </c>
      <c r="B10" s="59"/>
      <c r="C10" s="47"/>
      <c r="D10" s="47"/>
      <c r="E10" s="47"/>
      <c r="F10" s="60"/>
      <c r="G10" s="6"/>
      <c r="H10" s="61"/>
      <c r="I10" s="59"/>
      <c r="J10" s="60"/>
      <c r="K10" s="62"/>
    </row>
    <row r="11" spans="1:14" x14ac:dyDescent="0.25">
      <c r="A11" s="58">
        <v>41187</v>
      </c>
      <c r="B11" s="59"/>
      <c r="C11" s="47"/>
      <c r="D11" s="47"/>
      <c r="E11" s="47"/>
      <c r="F11" s="60"/>
      <c r="G11" s="6"/>
      <c r="H11" s="61"/>
      <c r="I11" s="59"/>
      <c r="J11" s="60"/>
      <c r="K11" s="62"/>
    </row>
    <row r="12" spans="1:14" x14ac:dyDescent="0.25">
      <c r="A12" s="58">
        <v>41188</v>
      </c>
      <c r="B12" s="59"/>
      <c r="C12" s="47"/>
      <c r="D12" s="47"/>
      <c r="E12" s="47"/>
      <c r="F12" s="60"/>
      <c r="G12" s="6"/>
      <c r="H12" s="61"/>
      <c r="I12" s="59"/>
      <c r="J12" s="60"/>
      <c r="K12" s="62"/>
    </row>
    <row r="13" spans="1:14" x14ac:dyDescent="0.25">
      <c r="A13" s="58">
        <v>41189</v>
      </c>
      <c r="B13" s="59"/>
      <c r="C13" s="47"/>
      <c r="D13" s="47"/>
      <c r="E13" s="47"/>
      <c r="F13" s="60"/>
      <c r="G13" s="6"/>
      <c r="H13" s="61"/>
      <c r="I13" s="59"/>
      <c r="J13" s="60"/>
      <c r="K13" s="62"/>
    </row>
    <row r="14" spans="1:14" x14ac:dyDescent="0.25">
      <c r="A14" s="58">
        <v>41190</v>
      </c>
      <c r="B14" s="59"/>
      <c r="C14" s="47"/>
      <c r="D14" s="47"/>
      <c r="E14" s="47"/>
      <c r="F14" s="60"/>
      <c r="G14" s="6"/>
      <c r="H14" s="61"/>
      <c r="I14" s="59"/>
      <c r="J14" s="60"/>
      <c r="K14" s="62"/>
    </row>
    <row r="15" spans="1:14" x14ac:dyDescent="0.25">
      <c r="A15" s="58">
        <v>41191</v>
      </c>
      <c r="B15" s="59"/>
      <c r="C15" s="47"/>
      <c r="D15" s="47"/>
      <c r="E15" s="47"/>
      <c r="F15" s="60"/>
      <c r="G15" s="6"/>
      <c r="H15" s="61"/>
      <c r="I15" s="59"/>
      <c r="J15" s="60"/>
      <c r="K15" s="62"/>
    </row>
    <row r="16" spans="1:14" x14ac:dyDescent="0.25">
      <c r="A16" s="58">
        <v>41192</v>
      </c>
      <c r="B16" s="59"/>
      <c r="C16" s="47"/>
      <c r="D16" s="47"/>
      <c r="E16" s="47"/>
      <c r="F16" s="60"/>
      <c r="G16" s="6"/>
      <c r="H16" s="61"/>
      <c r="I16" s="59"/>
      <c r="J16" s="60"/>
      <c r="K16" s="62"/>
    </row>
    <row r="17" spans="1:11" x14ac:dyDescent="0.25">
      <c r="A17" s="58">
        <v>41193</v>
      </c>
      <c r="B17" s="59"/>
      <c r="C17" s="47"/>
      <c r="D17" s="47"/>
      <c r="E17" s="47"/>
      <c r="F17" s="60"/>
      <c r="G17" s="6"/>
      <c r="H17" s="61"/>
      <c r="I17" s="59"/>
      <c r="J17" s="60"/>
      <c r="K17" s="62"/>
    </row>
    <row r="18" spans="1:11" x14ac:dyDescent="0.25">
      <c r="A18" s="58">
        <v>41194</v>
      </c>
      <c r="B18" s="59"/>
      <c r="C18" s="47"/>
      <c r="D18" s="47"/>
      <c r="E18" s="47"/>
      <c r="F18" s="60"/>
      <c r="G18" s="6"/>
      <c r="H18" s="61"/>
      <c r="I18" s="59"/>
      <c r="J18" s="60"/>
      <c r="K18" s="62"/>
    </row>
    <row r="19" spans="1:11" x14ac:dyDescent="0.25">
      <c r="A19" s="58">
        <v>41195</v>
      </c>
      <c r="B19" s="59"/>
      <c r="C19" s="47"/>
      <c r="D19" s="47"/>
      <c r="E19" s="47"/>
      <c r="F19" s="60"/>
      <c r="G19" s="6"/>
      <c r="H19" s="61"/>
      <c r="I19" s="59"/>
      <c r="J19" s="60"/>
      <c r="K19" s="62"/>
    </row>
    <row r="20" spans="1:11" x14ac:dyDescent="0.25">
      <c r="A20" s="58">
        <v>41196</v>
      </c>
      <c r="B20" s="59"/>
      <c r="C20" s="47"/>
      <c r="D20" s="47"/>
      <c r="E20" s="47"/>
      <c r="F20" s="60"/>
      <c r="G20" s="6"/>
      <c r="H20" s="61"/>
      <c r="I20" s="59"/>
      <c r="J20" s="60"/>
      <c r="K20" s="62"/>
    </row>
    <row r="21" spans="1:11" x14ac:dyDescent="0.25">
      <c r="A21" s="58">
        <v>41197</v>
      </c>
      <c r="B21" s="59"/>
      <c r="C21" s="47"/>
      <c r="D21" s="47"/>
      <c r="E21" s="47"/>
      <c r="F21" s="60"/>
      <c r="G21" s="6"/>
      <c r="H21" s="61"/>
      <c r="I21" s="59"/>
      <c r="J21" s="60"/>
      <c r="K21" s="62"/>
    </row>
    <row r="22" spans="1:11" x14ac:dyDescent="0.25">
      <c r="A22" s="58">
        <v>41198</v>
      </c>
      <c r="B22" s="59"/>
      <c r="C22" s="47"/>
      <c r="D22" s="47"/>
      <c r="E22" s="47"/>
      <c r="F22" s="60"/>
      <c r="G22" s="6"/>
      <c r="H22" s="61"/>
      <c r="I22" s="59"/>
      <c r="J22" s="60"/>
      <c r="K22" s="62"/>
    </row>
    <row r="23" spans="1:11" x14ac:dyDescent="0.25">
      <c r="A23" s="58">
        <v>41199</v>
      </c>
      <c r="B23" s="59"/>
      <c r="C23" s="47"/>
      <c r="D23" s="47"/>
      <c r="E23" s="47"/>
      <c r="F23" s="60"/>
      <c r="G23" s="6"/>
      <c r="H23" s="61"/>
      <c r="I23" s="59"/>
      <c r="J23" s="60"/>
      <c r="K23" s="62"/>
    </row>
    <row r="24" spans="1:11" x14ac:dyDescent="0.25">
      <c r="A24" s="58">
        <v>41200</v>
      </c>
      <c r="B24" s="59"/>
      <c r="C24" s="47"/>
      <c r="D24" s="47"/>
      <c r="E24" s="47"/>
      <c r="F24" s="60"/>
      <c r="G24" s="6"/>
      <c r="H24" s="61"/>
      <c r="I24" s="59"/>
      <c r="J24" s="60"/>
      <c r="K24" s="62"/>
    </row>
    <row r="25" spans="1:11" x14ac:dyDescent="0.25">
      <c r="A25" s="58">
        <v>41201</v>
      </c>
      <c r="B25" s="59"/>
      <c r="C25" s="47"/>
      <c r="D25" s="47"/>
      <c r="E25" s="47"/>
      <c r="F25" s="60"/>
      <c r="G25" s="6"/>
      <c r="H25" s="61"/>
      <c r="I25" s="59"/>
      <c r="J25" s="60"/>
      <c r="K25" s="62"/>
    </row>
    <row r="26" spans="1:11" x14ac:dyDescent="0.25">
      <c r="A26" s="58">
        <v>41202</v>
      </c>
      <c r="B26" s="59"/>
      <c r="C26" s="47"/>
      <c r="D26" s="47"/>
      <c r="E26" s="47"/>
      <c r="F26" s="60"/>
      <c r="G26" s="6"/>
      <c r="H26" s="61"/>
      <c r="I26" s="59"/>
      <c r="J26" s="60"/>
      <c r="K26" s="62"/>
    </row>
    <row r="27" spans="1:11" x14ac:dyDescent="0.25">
      <c r="A27" s="58">
        <v>41203</v>
      </c>
      <c r="B27" s="59"/>
      <c r="C27" s="47"/>
      <c r="D27" s="47"/>
      <c r="E27" s="47"/>
      <c r="F27" s="60"/>
      <c r="G27" s="6"/>
      <c r="H27" s="61"/>
      <c r="I27" s="59"/>
      <c r="J27" s="60"/>
      <c r="K27" s="62"/>
    </row>
    <row r="28" spans="1:11" x14ac:dyDescent="0.25">
      <c r="A28" s="58">
        <v>41204</v>
      </c>
      <c r="B28" s="59"/>
      <c r="C28" s="47"/>
      <c r="D28" s="47"/>
      <c r="E28" s="47"/>
      <c r="F28" s="60"/>
      <c r="G28" s="6"/>
      <c r="H28" s="61"/>
      <c r="I28" s="59"/>
      <c r="J28" s="60"/>
      <c r="K28" s="62"/>
    </row>
    <row r="29" spans="1:11" x14ac:dyDescent="0.25">
      <c r="A29" s="58">
        <v>41205</v>
      </c>
      <c r="B29" s="59"/>
      <c r="C29" s="47"/>
      <c r="D29" s="47"/>
      <c r="E29" s="47"/>
      <c r="F29" s="60"/>
      <c r="G29" s="6"/>
      <c r="H29" s="61"/>
      <c r="I29" s="59"/>
      <c r="J29" s="60"/>
      <c r="K29" s="62"/>
    </row>
    <row r="30" spans="1:11" x14ac:dyDescent="0.25">
      <c r="A30" s="58">
        <v>41206</v>
      </c>
      <c r="B30" s="59"/>
      <c r="C30" s="47"/>
      <c r="D30" s="47"/>
      <c r="E30" s="47"/>
      <c r="F30" s="60"/>
      <c r="G30" s="6"/>
      <c r="H30" s="61"/>
      <c r="I30" s="59"/>
      <c r="J30" s="60"/>
      <c r="K30" s="62"/>
    </row>
    <row r="31" spans="1:11" x14ac:dyDescent="0.25">
      <c r="A31" s="58">
        <v>41207</v>
      </c>
      <c r="B31" s="59"/>
      <c r="C31" s="47"/>
      <c r="D31" s="47"/>
      <c r="E31" s="47"/>
      <c r="F31" s="60"/>
      <c r="G31" s="6"/>
      <c r="H31" s="61"/>
      <c r="I31" s="59"/>
      <c r="J31" s="60"/>
      <c r="K31" s="62"/>
    </row>
    <row r="32" spans="1:11" x14ac:dyDescent="0.25">
      <c r="A32" s="58">
        <v>41208</v>
      </c>
      <c r="B32" s="59"/>
      <c r="C32" s="47"/>
      <c r="D32" s="47"/>
      <c r="E32" s="47"/>
      <c r="F32" s="60"/>
      <c r="G32" s="6"/>
      <c r="H32" s="61"/>
      <c r="I32" s="59"/>
      <c r="J32" s="60"/>
      <c r="K32" s="62"/>
    </row>
    <row r="33" spans="1:11" x14ac:dyDescent="0.25">
      <c r="A33" s="58">
        <v>41209</v>
      </c>
      <c r="B33" s="59"/>
      <c r="C33" s="47"/>
      <c r="D33" s="47"/>
      <c r="E33" s="47"/>
      <c r="F33" s="60"/>
      <c r="G33" s="6">
        <v>202.62054944444441</v>
      </c>
      <c r="H33" s="61">
        <v>8.3840188666666666</v>
      </c>
      <c r="I33" s="59"/>
      <c r="J33" s="60"/>
      <c r="K33" s="62">
        <v>0</v>
      </c>
    </row>
    <row r="34" spans="1:11" x14ac:dyDescent="0.25">
      <c r="A34" s="58">
        <v>41210</v>
      </c>
      <c r="B34" s="59"/>
      <c r="C34" s="47"/>
      <c r="D34" s="47"/>
      <c r="E34" s="47"/>
      <c r="F34" s="60"/>
      <c r="G34" s="6">
        <v>195.27811111111109</v>
      </c>
      <c r="H34" s="61">
        <v>7.4510282000000005</v>
      </c>
      <c r="I34" s="59"/>
      <c r="J34" s="60"/>
      <c r="K34" s="62">
        <v>0</v>
      </c>
    </row>
    <row r="35" spans="1:11" x14ac:dyDescent="0.25">
      <c r="A35" s="58">
        <v>41211</v>
      </c>
      <c r="B35" s="59"/>
      <c r="C35" s="47"/>
      <c r="D35" s="47"/>
      <c r="E35" s="47"/>
      <c r="F35" s="60"/>
      <c r="G35" s="6">
        <v>194.52388888888888</v>
      </c>
      <c r="H35" s="61">
        <v>7.3966603333333323</v>
      </c>
      <c r="I35" s="59"/>
      <c r="J35" s="60"/>
      <c r="K35" s="62">
        <v>0</v>
      </c>
    </row>
    <row r="36" spans="1:11" x14ac:dyDescent="0.25">
      <c r="A36" s="58">
        <v>41212</v>
      </c>
      <c r="B36" s="59"/>
      <c r="C36" s="47"/>
      <c r="D36" s="47"/>
      <c r="E36" s="47"/>
      <c r="F36" s="60"/>
      <c r="G36" s="6">
        <v>254.29761333333332</v>
      </c>
      <c r="H36" s="61">
        <v>7.6359770666666673</v>
      </c>
      <c r="I36" s="59"/>
      <c r="J36" s="60"/>
      <c r="K36" s="62">
        <v>0</v>
      </c>
    </row>
    <row r="37" spans="1:11" ht="15.75" thickBot="1" x14ac:dyDescent="0.3">
      <c r="A37" s="63">
        <v>41213</v>
      </c>
      <c r="B37" s="64"/>
      <c r="C37" s="65"/>
      <c r="D37" s="65"/>
      <c r="E37" s="65"/>
      <c r="F37" s="66"/>
      <c r="G37" s="43">
        <v>256.54053338888889</v>
      </c>
      <c r="H37" s="67">
        <v>8.3146975999999988</v>
      </c>
      <c r="I37" s="64"/>
      <c r="J37" s="66"/>
      <c r="K37" s="68">
        <v>0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9" t="s">
        <v>19</v>
      </c>
      <c r="B39" s="21"/>
      <c r="C39" s="70"/>
      <c r="D39" s="70"/>
      <c r="E39" s="70"/>
      <c r="F39" s="70"/>
      <c r="G39" s="70">
        <f>+MIN(G7:G37)</f>
        <v>194.52388888888888</v>
      </c>
      <c r="H39" s="70">
        <f>+MIN(H7:H37)</f>
        <v>7.3966603333333323</v>
      </c>
      <c r="I39" s="70"/>
      <c r="J39" s="70"/>
      <c r="K39" s="70">
        <f>+MIN(K7:K37)</f>
        <v>0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60" t="s">
        <v>30</v>
      </c>
      <c r="C41" s="161"/>
      <c r="D41" s="161"/>
      <c r="E41" s="161"/>
      <c r="F41" s="161"/>
      <c r="G41" s="161"/>
      <c r="H41" s="161"/>
      <c r="I41" s="161"/>
      <c r="J41" s="161"/>
      <c r="K41" s="162"/>
    </row>
    <row r="42" spans="1:11" x14ac:dyDescent="0.25">
      <c r="A42" s="18"/>
      <c r="B42" s="163"/>
      <c r="C42" s="164"/>
      <c r="D42" s="164"/>
      <c r="E42" s="164"/>
      <c r="F42" s="164"/>
      <c r="G42" s="164"/>
      <c r="H42" s="164"/>
      <c r="I42" s="164"/>
      <c r="J42" s="164"/>
      <c r="K42" s="165"/>
    </row>
    <row r="43" spans="1:11" x14ac:dyDescent="0.25">
      <c r="A43" s="18"/>
      <c r="B43" s="163"/>
      <c r="C43" s="164"/>
      <c r="D43" s="164"/>
      <c r="E43" s="164"/>
      <c r="F43" s="164"/>
      <c r="G43" s="164"/>
      <c r="H43" s="164"/>
      <c r="I43" s="164"/>
      <c r="J43" s="164"/>
      <c r="K43" s="165"/>
    </row>
    <row r="44" spans="1:11" x14ac:dyDescent="0.25">
      <c r="A44" s="18"/>
      <c r="B44" s="163"/>
      <c r="C44" s="164"/>
      <c r="D44" s="164"/>
      <c r="E44" s="164"/>
      <c r="F44" s="164"/>
      <c r="G44" s="164"/>
      <c r="H44" s="164"/>
      <c r="I44" s="164"/>
      <c r="J44" s="164"/>
      <c r="K44" s="165"/>
    </row>
    <row r="45" spans="1:11" x14ac:dyDescent="0.25">
      <c r="A45" s="18"/>
      <c r="B45" s="166"/>
      <c r="C45" s="167"/>
      <c r="D45" s="167"/>
      <c r="E45" s="167"/>
      <c r="F45" s="167"/>
      <c r="G45" s="167"/>
      <c r="H45" s="167"/>
      <c r="I45" s="167"/>
      <c r="J45" s="167"/>
      <c r="K45" s="168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5" zoomScale="60" zoomScaleNormal="100" workbookViewId="0">
      <selection activeCell="M37" sqref="M37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44" t="s">
        <v>1</v>
      </c>
      <c r="B3" s="144"/>
      <c r="C3" s="146" t="s">
        <v>27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2</v>
      </c>
      <c r="B4" s="144"/>
      <c r="C4" s="146" t="s">
        <v>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25">
      <c r="A5" s="145" t="s">
        <v>3</v>
      </c>
      <c r="B5" s="145"/>
      <c r="C5" s="146" t="s">
        <v>4</v>
      </c>
      <c r="D5" s="146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1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44" t="s">
        <v>16</v>
      </c>
      <c r="N7" s="45" t="s">
        <v>17</v>
      </c>
    </row>
    <row r="8" spans="1:14" x14ac:dyDescent="0.25">
      <c r="A8" s="42">
        <f>+'Caracol Criogénica'!A8</f>
        <v>41183</v>
      </c>
      <c r="B8" s="103">
        <v>95.622</v>
      </c>
      <c r="C8" s="104">
        <v>0.87</v>
      </c>
      <c r="D8" s="104">
        <v>0.23400000000000001</v>
      </c>
      <c r="E8" s="104">
        <v>1.1040000000000001</v>
      </c>
      <c r="F8" s="104">
        <v>2.83</v>
      </c>
      <c r="G8" s="5">
        <v>281.81793971048512</v>
      </c>
      <c r="H8" s="5">
        <v>2.0773992861111115</v>
      </c>
      <c r="I8" s="109">
        <v>38.5</v>
      </c>
      <c r="J8" s="109">
        <v>50.39</v>
      </c>
      <c r="K8" s="26">
        <v>0.33707069767441855</v>
      </c>
      <c r="L8" s="24"/>
      <c r="M8" s="47"/>
      <c r="N8" s="47"/>
    </row>
    <row r="9" spans="1:14" x14ac:dyDescent="0.25">
      <c r="A9" s="42">
        <f>+'Caracol Criogénica'!A9</f>
        <v>41184</v>
      </c>
      <c r="B9" s="98">
        <v>95.974000000000004</v>
      </c>
      <c r="C9" s="99">
        <v>1.0069999999999999</v>
      </c>
      <c r="D9" s="100">
        <v>0.22500000000000001</v>
      </c>
      <c r="E9" s="99">
        <v>1.232</v>
      </c>
      <c r="F9" s="99">
        <v>2.4540000000000002</v>
      </c>
      <c r="G9" s="7">
        <v>279.85664027972024</v>
      </c>
      <c r="H9" s="7">
        <v>2.0875368555555558</v>
      </c>
      <c r="I9" s="105">
        <v>38.268000000000001</v>
      </c>
      <c r="J9" s="106">
        <v>50.165999999999997</v>
      </c>
      <c r="K9" s="26">
        <v>0.33853668604651166</v>
      </c>
      <c r="L9" s="24"/>
      <c r="M9" s="46"/>
      <c r="N9" s="46"/>
    </row>
    <row r="10" spans="1:14" x14ac:dyDescent="0.25">
      <c r="A10" s="42">
        <f>+'Caracol Criogénica'!A10</f>
        <v>41185</v>
      </c>
      <c r="B10" s="98">
        <v>96.242999999999995</v>
      </c>
      <c r="C10" s="99">
        <v>1.0149999999999999</v>
      </c>
      <c r="D10" s="100">
        <v>0.23100000000000001</v>
      </c>
      <c r="E10" s="99">
        <v>1.246</v>
      </c>
      <c r="F10" s="99">
        <v>2.1760000000000002</v>
      </c>
      <c r="G10" s="7">
        <v>276.46017754303597</v>
      </c>
      <c r="H10" s="7">
        <v>2.1196942555555554</v>
      </c>
      <c r="I10" s="105">
        <v>38.170999999999999</v>
      </c>
      <c r="J10" s="106">
        <v>50.101999999999997</v>
      </c>
      <c r="K10" s="26">
        <v>0.34698005813953492</v>
      </c>
      <c r="L10" s="24"/>
      <c r="M10" s="46"/>
      <c r="N10" s="46"/>
    </row>
    <row r="11" spans="1:14" x14ac:dyDescent="0.25">
      <c r="A11" s="42">
        <f>+'Caracol Criogénica'!A11</f>
        <v>41186</v>
      </c>
      <c r="B11" s="110">
        <v>96.31</v>
      </c>
      <c r="C11" s="117">
        <v>1.054</v>
      </c>
      <c r="D11" s="118">
        <v>0.22500000000000001</v>
      </c>
      <c r="E11" s="117">
        <v>1.2789999999999999</v>
      </c>
      <c r="F11" s="117">
        <v>2.089</v>
      </c>
      <c r="G11" s="7">
        <v>275.21019500388496</v>
      </c>
      <c r="H11" s="7">
        <v>2.112277322222222</v>
      </c>
      <c r="I11" s="117">
        <v>38.128</v>
      </c>
      <c r="J11" s="118">
        <v>50.052999999999997</v>
      </c>
      <c r="K11" s="26">
        <v>0.34323697674418618</v>
      </c>
      <c r="L11" s="24"/>
      <c r="M11" s="46"/>
      <c r="N11" s="46"/>
    </row>
    <row r="12" spans="1:14" x14ac:dyDescent="0.25">
      <c r="A12" s="42">
        <f>+'Caracol Criogénica'!A12</f>
        <v>41187</v>
      </c>
      <c r="B12" s="98">
        <v>96.647999999999996</v>
      </c>
      <c r="C12" s="99">
        <v>1.016</v>
      </c>
      <c r="D12" s="100">
        <v>0.22500000000000001</v>
      </c>
      <c r="E12" s="99">
        <v>1.2410000000000001</v>
      </c>
      <c r="F12" s="99">
        <v>1.861</v>
      </c>
      <c r="G12" s="7">
        <v>273.15661832550859</v>
      </c>
      <c r="H12" s="7">
        <v>2.1091578750000002</v>
      </c>
      <c r="I12" s="105">
        <v>38.024999999999999</v>
      </c>
      <c r="J12" s="106">
        <v>50.02</v>
      </c>
      <c r="K12" s="26">
        <v>0.36506122093023263</v>
      </c>
      <c r="L12" s="24"/>
      <c r="M12" s="46"/>
      <c r="N12" s="46"/>
    </row>
    <row r="13" spans="1:14" x14ac:dyDescent="0.25">
      <c r="A13" s="42">
        <f>+'Caracol Criogénica'!A13</f>
        <v>41188</v>
      </c>
      <c r="B13" s="98">
        <v>96.542000000000002</v>
      </c>
      <c r="C13" s="99">
        <v>1.026</v>
      </c>
      <c r="D13" s="100">
        <v>0.22600000000000001</v>
      </c>
      <c r="E13" s="99">
        <v>1.252</v>
      </c>
      <c r="F13" s="99">
        <v>1.9649999999999999</v>
      </c>
      <c r="G13" s="7">
        <v>273.67311827117328</v>
      </c>
      <c r="H13" s="7">
        <v>2.1170541027777769</v>
      </c>
      <c r="I13" s="105">
        <v>38.045000000000002</v>
      </c>
      <c r="J13" s="106">
        <v>50.024999999999999</v>
      </c>
      <c r="K13" s="26">
        <v>0.36577040697674423</v>
      </c>
      <c r="L13" s="24"/>
      <c r="M13" s="46"/>
      <c r="N13" s="46"/>
    </row>
    <row r="14" spans="1:14" x14ac:dyDescent="0.25">
      <c r="A14" s="42">
        <f>+'Caracol Criogénica'!A14</f>
        <v>41189</v>
      </c>
      <c r="B14" s="98">
        <v>96.484999999999999</v>
      </c>
      <c r="C14" s="99">
        <v>0.998</v>
      </c>
      <c r="D14" s="100">
        <v>0.23</v>
      </c>
      <c r="E14" s="99">
        <v>1.228</v>
      </c>
      <c r="F14" s="99">
        <v>2.02</v>
      </c>
      <c r="G14" s="7">
        <v>273.05775134976523</v>
      </c>
      <c r="H14" s="7">
        <v>2.0654909916666666</v>
      </c>
      <c r="I14" s="105">
        <v>38.088000000000001</v>
      </c>
      <c r="J14" s="106">
        <v>50.067</v>
      </c>
      <c r="K14" s="26">
        <v>0.35808215116279069</v>
      </c>
      <c r="L14" s="24"/>
      <c r="M14" s="46"/>
      <c r="N14" s="46"/>
    </row>
    <row r="15" spans="1:14" x14ac:dyDescent="0.25">
      <c r="A15" s="42">
        <f>+'Caracol Criogénica'!A15</f>
        <v>41190</v>
      </c>
      <c r="B15" s="98">
        <v>96.378</v>
      </c>
      <c r="C15" s="99">
        <v>0.98299999999999998</v>
      </c>
      <c r="D15" s="99">
        <v>0.23799999999999999</v>
      </c>
      <c r="E15" s="99">
        <v>1.2210000000000001</v>
      </c>
      <c r="F15" s="99">
        <v>2.1150000000000002</v>
      </c>
      <c r="G15" s="7">
        <v>274.93881191530687</v>
      </c>
      <c r="H15" s="7">
        <v>2.0689433416666669</v>
      </c>
      <c r="I15" s="105">
        <v>38.128</v>
      </c>
      <c r="J15" s="106">
        <v>50.097000000000001</v>
      </c>
      <c r="K15" s="26">
        <v>0.32317953488372092</v>
      </c>
      <c r="L15" s="24"/>
      <c r="M15" s="46"/>
      <c r="N15" s="46"/>
    </row>
    <row r="16" spans="1:14" x14ac:dyDescent="0.25">
      <c r="A16" s="42">
        <f>+'Caracol Criogénica'!A16</f>
        <v>41191</v>
      </c>
      <c r="B16" s="98">
        <v>95.953999999999994</v>
      </c>
      <c r="C16" s="99">
        <v>1.0109999999999999</v>
      </c>
      <c r="D16" s="99">
        <v>0.246</v>
      </c>
      <c r="E16" s="99">
        <v>1.2570000000000001</v>
      </c>
      <c r="F16" s="99">
        <v>2.5129999999999999</v>
      </c>
      <c r="G16" s="7">
        <v>282.02470334507041</v>
      </c>
      <c r="H16" s="7">
        <v>2.1260468166666668</v>
      </c>
      <c r="I16" s="105">
        <v>38.225999999999999</v>
      </c>
      <c r="J16" s="106">
        <v>50.128</v>
      </c>
      <c r="K16" s="26">
        <v>0.31456290697674427</v>
      </c>
      <c r="L16" s="24"/>
      <c r="M16" s="46"/>
      <c r="N16" s="46"/>
    </row>
    <row r="17" spans="1:14" x14ac:dyDescent="0.25">
      <c r="A17" s="42">
        <f>+'Caracol Criogénica'!A17</f>
        <v>41192</v>
      </c>
      <c r="B17" s="98">
        <v>96.248999999999995</v>
      </c>
      <c r="C17" s="99">
        <v>0.97899999999999998</v>
      </c>
      <c r="D17" s="99">
        <v>0.224</v>
      </c>
      <c r="E17" s="99">
        <v>1.2030000000000001</v>
      </c>
      <c r="F17" s="99">
        <v>2.2770000000000001</v>
      </c>
      <c r="G17" s="7">
        <v>276.04322096600328</v>
      </c>
      <c r="H17" s="7">
        <v>2.1531319027777776</v>
      </c>
      <c r="I17" s="105">
        <v>38.173000000000002</v>
      </c>
      <c r="J17" s="106">
        <v>50.131999999999998</v>
      </c>
      <c r="K17" s="26">
        <v>0.38095750000000006</v>
      </c>
      <c r="L17" s="24"/>
      <c r="M17" s="46"/>
      <c r="N17" s="46"/>
    </row>
    <row r="18" spans="1:14" x14ac:dyDescent="0.25">
      <c r="A18" s="42">
        <f>+'Caracol Criogénica'!A18</f>
        <v>41193</v>
      </c>
      <c r="B18" s="98">
        <v>96.221000000000004</v>
      </c>
      <c r="C18" s="99">
        <v>1.0069999999999999</v>
      </c>
      <c r="D18" s="99">
        <v>0.22900000000000001</v>
      </c>
      <c r="E18" s="99">
        <v>1.236</v>
      </c>
      <c r="F18" s="99">
        <v>2.27</v>
      </c>
      <c r="G18" s="7">
        <v>275.24124766040688</v>
      </c>
      <c r="H18" s="7">
        <v>2.1339572222222225</v>
      </c>
      <c r="I18" s="105">
        <v>38.159999999999997</v>
      </c>
      <c r="J18" s="106">
        <v>50.103000000000002</v>
      </c>
      <c r="K18" s="26">
        <v>0.3420355813953489</v>
      </c>
      <c r="L18" s="24"/>
      <c r="M18" s="46"/>
      <c r="N18" s="46"/>
    </row>
    <row r="19" spans="1:14" x14ac:dyDescent="0.25">
      <c r="A19" s="42">
        <f>+'Caracol Criogénica'!A19</f>
        <v>41194</v>
      </c>
      <c r="B19" s="98">
        <v>96.483999999999995</v>
      </c>
      <c r="C19" s="99">
        <v>0.95199999999999996</v>
      </c>
      <c r="D19" s="99">
        <v>0.224</v>
      </c>
      <c r="E19" s="99">
        <v>1.1759999999999999</v>
      </c>
      <c r="F19" s="99">
        <v>2.0720000000000001</v>
      </c>
      <c r="G19" s="7">
        <v>274.62505075048728</v>
      </c>
      <c r="H19" s="7">
        <v>2.1203496111111111</v>
      </c>
      <c r="I19" s="105">
        <v>38.122999999999998</v>
      </c>
      <c r="J19" s="106">
        <v>50.122</v>
      </c>
      <c r="K19" s="26">
        <v>0.32174563953488367</v>
      </c>
      <c r="L19" s="24"/>
      <c r="M19" s="46"/>
      <c r="N19" s="46"/>
    </row>
    <row r="20" spans="1:14" x14ac:dyDescent="0.25">
      <c r="A20" s="42">
        <f>+'Caracol Criogénica'!A20</f>
        <v>41195</v>
      </c>
      <c r="B20" s="98">
        <v>96.622</v>
      </c>
      <c r="C20" s="99">
        <v>0.98699999999999999</v>
      </c>
      <c r="D20" s="99">
        <v>0.22</v>
      </c>
      <c r="E20" s="99">
        <v>1.2070000000000001</v>
      </c>
      <c r="F20" s="99">
        <v>1.915</v>
      </c>
      <c r="G20" s="7">
        <v>273.14318453411306</v>
      </c>
      <c r="H20" s="7">
        <v>2.128702491666667</v>
      </c>
      <c r="I20" s="105">
        <v>38.055999999999997</v>
      </c>
      <c r="J20" s="106">
        <v>50.061</v>
      </c>
      <c r="K20" s="26">
        <v>0.29846773255813952</v>
      </c>
      <c r="L20" s="24"/>
      <c r="M20" s="46"/>
      <c r="N20" s="46"/>
    </row>
    <row r="21" spans="1:14" x14ac:dyDescent="0.25">
      <c r="A21" s="42">
        <f>+'Caracol Criogénica'!A21</f>
        <v>41196</v>
      </c>
      <c r="B21" s="98">
        <v>96.513000000000005</v>
      </c>
      <c r="C21" s="99">
        <v>0.97399999999999998</v>
      </c>
      <c r="D21" s="99">
        <v>0.224</v>
      </c>
      <c r="E21" s="99">
        <v>1.198</v>
      </c>
      <c r="F21" s="99">
        <v>2.0219999999999998</v>
      </c>
      <c r="G21" s="7">
        <v>272.98643597660816</v>
      </c>
      <c r="H21" s="7">
        <v>2.0977163166666668</v>
      </c>
      <c r="I21" s="105">
        <v>38.098999999999997</v>
      </c>
      <c r="J21" s="106">
        <v>50.093000000000004</v>
      </c>
      <c r="K21" s="26">
        <v>0.32616854651162791</v>
      </c>
      <c r="L21" s="24"/>
      <c r="M21" s="46"/>
      <c r="N21" s="46"/>
    </row>
    <row r="22" spans="1:14" x14ac:dyDescent="0.25">
      <c r="A22" s="42">
        <f>+'Caracol Criogénica'!A22</f>
        <v>41197</v>
      </c>
      <c r="B22" s="98">
        <v>96.492000000000004</v>
      </c>
      <c r="C22" s="99">
        <v>0.97199999999999998</v>
      </c>
      <c r="D22" s="99">
        <v>0.221</v>
      </c>
      <c r="E22" s="99">
        <v>1.1919999999999999</v>
      </c>
      <c r="F22" s="99">
        <v>2.0680000000000001</v>
      </c>
      <c r="G22" s="7">
        <v>274.53986685964912</v>
      </c>
      <c r="H22" s="7">
        <v>2.1006240444444444</v>
      </c>
      <c r="I22" s="105">
        <v>38.101999999999997</v>
      </c>
      <c r="J22" s="106">
        <v>50.097999999999999</v>
      </c>
      <c r="K22" s="26">
        <v>0.37671436046511636</v>
      </c>
      <c r="L22" s="24"/>
      <c r="M22" s="46"/>
      <c r="N22" s="46"/>
    </row>
    <row r="23" spans="1:14" x14ac:dyDescent="0.25">
      <c r="A23" s="42">
        <f>+'Caracol Criogénica'!A23</f>
        <v>41198</v>
      </c>
      <c r="B23" s="98">
        <v>96.516000000000005</v>
      </c>
      <c r="C23" s="99">
        <v>0.96</v>
      </c>
      <c r="D23" s="99">
        <v>0.221</v>
      </c>
      <c r="E23" s="99">
        <v>1.181</v>
      </c>
      <c r="F23" s="99">
        <v>2.0670000000000002</v>
      </c>
      <c r="G23" s="7">
        <v>272.97909430409356</v>
      </c>
      <c r="H23" s="7">
        <v>2.1363512194444443</v>
      </c>
      <c r="I23" s="105">
        <v>38.095999999999997</v>
      </c>
      <c r="J23" s="106">
        <v>50.103000000000002</v>
      </c>
      <c r="K23" s="26">
        <v>0.29339848837209298</v>
      </c>
      <c r="L23" s="24"/>
      <c r="M23" s="46"/>
      <c r="N23" s="46"/>
    </row>
    <row r="24" spans="1:14" x14ac:dyDescent="0.25">
      <c r="A24" s="42">
        <f>+'Caracol Criogénica'!A24</f>
        <v>41199</v>
      </c>
      <c r="B24" s="98">
        <v>96.608000000000004</v>
      </c>
      <c r="C24" s="99">
        <v>0.97299999999999998</v>
      </c>
      <c r="D24" s="99">
        <v>0.22</v>
      </c>
      <c r="E24" s="99">
        <v>1.1930000000000001</v>
      </c>
      <c r="F24" s="99">
        <v>1.9590000000000001</v>
      </c>
      <c r="G24" s="7">
        <v>273.49593715399607</v>
      </c>
      <c r="H24" s="7">
        <v>2.1015229583333328</v>
      </c>
      <c r="I24" s="105">
        <v>38.064999999999998</v>
      </c>
      <c r="J24" s="106">
        <v>50.076000000000001</v>
      </c>
      <c r="K24" s="26">
        <v>0.36997674418604654</v>
      </c>
      <c r="L24" s="24"/>
      <c r="M24" s="46"/>
      <c r="N24" s="46"/>
    </row>
    <row r="25" spans="1:14" x14ac:dyDescent="0.25">
      <c r="A25" s="42">
        <f>+'Caracol Criogénica'!A25</f>
        <v>41200</v>
      </c>
      <c r="B25" s="98">
        <v>96.600999999999999</v>
      </c>
      <c r="C25" s="99">
        <v>1.02</v>
      </c>
      <c r="D25" s="99">
        <v>0.221</v>
      </c>
      <c r="E25" s="99">
        <v>1.24</v>
      </c>
      <c r="F25" s="99">
        <v>1.9319999999999999</v>
      </c>
      <c r="G25" s="7">
        <v>274.25252285080853</v>
      </c>
      <c r="H25" s="7">
        <v>2.1409162194444447</v>
      </c>
      <c r="I25" s="105">
        <v>38.033000000000001</v>
      </c>
      <c r="J25" s="106">
        <v>50.024999999999999</v>
      </c>
      <c r="K25" s="26">
        <v>0.29363104651162797</v>
      </c>
      <c r="L25" s="24"/>
      <c r="M25" s="46"/>
      <c r="N25" s="46"/>
    </row>
    <row r="26" spans="1:14" x14ac:dyDescent="0.25">
      <c r="A26" s="42">
        <f>+'Caracol Criogénica'!A26</f>
        <v>41201</v>
      </c>
      <c r="B26" s="98">
        <v>96.637</v>
      </c>
      <c r="C26" s="99">
        <v>1.0309999999999999</v>
      </c>
      <c r="D26" s="99">
        <v>0.21199999999999999</v>
      </c>
      <c r="E26" s="99">
        <v>1.2429999999999999</v>
      </c>
      <c r="F26" s="99">
        <v>1.893</v>
      </c>
      <c r="G26" s="7">
        <v>275.02923805653018</v>
      </c>
      <c r="H26" s="7">
        <v>2.0830330277777782</v>
      </c>
      <c r="I26" s="105">
        <v>38.020000000000003</v>
      </c>
      <c r="J26" s="106">
        <v>50.012999999999998</v>
      </c>
      <c r="K26" s="26">
        <v>0.33152604651162798</v>
      </c>
      <c r="L26" s="24"/>
      <c r="M26" s="46"/>
      <c r="N26" s="46"/>
    </row>
    <row r="27" spans="1:14" x14ac:dyDescent="0.25">
      <c r="A27" s="42">
        <f>+'Caracol Criogénica'!A27</f>
        <v>41202</v>
      </c>
      <c r="B27" s="98">
        <v>96.686000000000007</v>
      </c>
      <c r="C27" s="99">
        <v>0.96099999999999997</v>
      </c>
      <c r="D27" s="99">
        <v>0.214</v>
      </c>
      <c r="E27" s="99">
        <v>1.175</v>
      </c>
      <c r="F27" s="99">
        <v>1.9079999999999999</v>
      </c>
      <c r="G27" s="7">
        <v>272.27826859454188</v>
      </c>
      <c r="H27" s="7">
        <v>2.1064848444444442</v>
      </c>
      <c r="I27" s="105">
        <v>38.052</v>
      </c>
      <c r="J27" s="106">
        <v>50.08</v>
      </c>
      <c r="K27" s="26">
        <v>0.35184895348837214</v>
      </c>
      <c r="L27" s="24"/>
      <c r="M27" s="46"/>
      <c r="N27" s="46"/>
    </row>
    <row r="28" spans="1:14" x14ac:dyDescent="0.25">
      <c r="A28" s="42">
        <f>+'Caracol Criogénica'!A28</f>
        <v>41203</v>
      </c>
      <c r="B28" s="98">
        <v>96.641000000000005</v>
      </c>
      <c r="C28" s="99">
        <v>0.98699999999999999</v>
      </c>
      <c r="D28" s="99">
        <v>0.214</v>
      </c>
      <c r="E28" s="99">
        <v>1.2</v>
      </c>
      <c r="F28" s="99">
        <v>1.911</v>
      </c>
      <c r="G28" s="7">
        <v>273.5387161890838</v>
      </c>
      <c r="H28" s="7">
        <v>2.1197312888888891</v>
      </c>
      <c r="I28" s="105">
        <v>38.055</v>
      </c>
      <c r="J28" s="106">
        <v>50.064</v>
      </c>
      <c r="K28" s="26">
        <v>0.37591325581395346</v>
      </c>
      <c r="L28" s="24"/>
      <c r="M28" s="46"/>
      <c r="N28" s="46"/>
    </row>
    <row r="29" spans="1:14" x14ac:dyDescent="0.25">
      <c r="A29" s="42">
        <f>+'Caracol Criogénica'!A29</f>
        <v>41204</v>
      </c>
      <c r="B29" s="98">
        <v>96.504000000000005</v>
      </c>
      <c r="C29" s="99">
        <v>0.98199999999999998</v>
      </c>
      <c r="D29" s="99">
        <v>0.216</v>
      </c>
      <c r="E29" s="99">
        <v>1.198</v>
      </c>
      <c r="F29" s="99">
        <v>2.0720000000000001</v>
      </c>
      <c r="G29" s="7">
        <v>273.83098381481477</v>
      </c>
      <c r="H29" s="7">
        <v>2.1166717611111108</v>
      </c>
      <c r="I29" s="105">
        <v>38.085000000000001</v>
      </c>
      <c r="J29" s="106">
        <v>50.084000000000003</v>
      </c>
      <c r="K29" s="26">
        <v>0.42293343023255814</v>
      </c>
      <c r="L29" s="24"/>
      <c r="M29" s="46"/>
      <c r="N29" s="46"/>
    </row>
    <row r="30" spans="1:14" x14ac:dyDescent="0.25">
      <c r="A30" s="42">
        <f>+'Caracol Criogénica'!A30</f>
        <v>41205</v>
      </c>
      <c r="B30" s="98">
        <v>96.341999999999999</v>
      </c>
      <c r="C30" s="99">
        <v>0.99399999999999999</v>
      </c>
      <c r="D30" s="99">
        <v>0.216</v>
      </c>
      <c r="E30" s="99">
        <v>1.2110000000000001</v>
      </c>
      <c r="F30" s="99">
        <v>2.1859999999999999</v>
      </c>
      <c r="G30" s="7">
        <v>274.02865493957114</v>
      </c>
      <c r="H30" s="7">
        <v>2.1131760833333333</v>
      </c>
      <c r="I30" s="105">
        <v>38.136000000000003</v>
      </c>
      <c r="J30" s="106">
        <v>50.103999999999999</v>
      </c>
      <c r="K30" s="26">
        <v>0.33625168604651157</v>
      </c>
      <c r="L30" s="24"/>
      <c r="M30" s="46"/>
      <c r="N30" s="46"/>
    </row>
    <row r="31" spans="1:14" x14ac:dyDescent="0.25">
      <c r="A31" s="42">
        <f>+'Caracol Criogénica'!A31</f>
        <v>41206</v>
      </c>
      <c r="B31" s="98">
        <v>96.44</v>
      </c>
      <c r="C31" s="99">
        <v>0.97399999999999998</v>
      </c>
      <c r="D31" s="99">
        <v>0.22700000000000001</v>
      </c>
      <c r="E31" s="99">
        <v>1.202</v>
      </c>
      <c r="F31" s="99">
        <v>2.113</v>
      </c>
      <c r="G31" s="7">
        <v>273.3336209844054</v>
      </c>
      <c r="H31" s="7">
        <v>2.1050528888888889</v>
      </c>
      <c r="I31" s="105">
        <v>38.107999999999997</v>
      </c>
      <c r="J31" s="106">
        <v>50.095999999999997</v>
      </c>
      <c r="K31" s="26">
        <v>0.32520761627906974</v>
      </c>
      <c r="L31" s="24"/>
      <c r="M31" s="46"/>
      <c r="N31" s="46"/>
    </row>
    <row r="32" spans="1:14" x14ac:dyDescent="0.25">
      <c r="A32" s="42">
        <f>+'Caracol Criogénica'!A32</f>
        <v>41207</v>
      </c>
      <c r="B32" s="98">
        <v>96.117999999999995</v>
      </c>
      <c r="C32" s="99">
        <v>1.006</v>
      </c>
      <c r="D32" s="99">
        <v>0.219</v>
      </c>
      <c r="E32" s="99">
        <v>1.224</v>
      </c>
      <c r="F32" s="99">
        <v>2.3860000000000001</v>
      </c>
      <c r="G32" s="7">
        <v>274.43358391752577</v>
      </c>
      <c r="H32" s="7">
        <v>2.1079315888888899</v>
      </c>
      <c r="I32" s="105">
        <v>38.195</v>
      </c>
      <c r="J32" s="106">
        <v>50.128999999999998</v>
      </c>
      <c r="K32" s="26">
        <v>0.43712424418604667</v>
      </c>
      <c r="L32" s="24"/>
      <c r="M32" s="46"/>
      <c r="N32" s="46"/>
    </row>
    <row r="33" spans="1:14" x14ac:dyDescent="0.25">
      <c r="A33" s="42">
        <f>+'Caracol Criogénica'!A33</f>
        <v>41208</v>
      </c>
      <c r="B33" s="98">
        <v>96.372</v>
      </c>
      <c r="C33" s="99">
        <v>0.995</v>
      </c>
      <c r="D33" s="99">
        <v>0.217</v>
      </c>
      <c r="E33" s="99">
        <v>1.212</v>
      </c>
      <c r="F33" s="99">
        <v>2.1640000000000001</v>
      </c>
      <c r="G33" s="7">
        <v>273.94560569541568</v>
      </c>
      <c r="H33" s="7">
        <v>2.0711398277777779</v>
      </c>
      <c r="I33" s="105">
        <v>38.119999999999997</v>
      </c>
      <c r="J33" s="106">
        <v>50.094000000000001</v>
      </c>
      <c r="K33" s="26">
        <v>0.38043220930232569</v>
      </c>
      <c r="L33" s="24"/>
      <c r="M33" s="46"/>
      <c r="N33" s="46"/>
    </row>
    <row r="34" spans="1:14" x14ac:dyDescent="0.25">
      <c r="A34" s="42">
        <f>+'Caracol Criogénica'!A34</f>
        <v>41209</v>
      </c>
      <c r="B34" s="98">
        <v>94.456000000000003</v>
      </c>
      <c r="C34" s="99">
        <v>0.94299999999999995</v>
      </c>
      <c r="D34" s="99">
        <v>0.217</v>
      </c>
      <c r="E34" s="99">
        <v>1.1599999999999999</v>
      </c>
      <c r="F34" s="99">
        <v>4.21</v>
      </c>
      <c r="G34" s="7">
        <v>254.22937207601328</v>
      </c>
      <c r="H34" s="7">
        <v>2.0457546853333337</v>
      </c>
      <c r="I34" s="105">
        <v>38.665999999999997</v>
      </c>
      <c r="J34" s="106">
        <v>50.444000000000003</v>
      </c>
      <c r="K34" s="26">
        <v>0.33180122790697675</v>
      </c>
      <c r="L34" s="24"/>
      <c r="M34" s="46"/>
      <c r="N34" s="46"/>
    </row>
    <row r="35" spans="1:14" x14ac:dyDescent="0.25">
      <c r="A35" s="42">
        <f>+'Caracol Criogénica'!A35</f>
        <v>41210</v>
      </c>
      <c r="B35" s="98">
        <v>94.772999999999996</v>
      </c>
      <c r="C35" s="99">
        <v>0.94799999999999995</v>
      </c>
      <c r="D35" s="99">
        <v>0.21099999999999999</v>
      </c>
      <c r="E35" s="99">
        <v>1.159</v>
      </c>
      <c r="F35" s="99">
        <v>4.0019999999999998</v>
      </c>
      <c r="G35" s="7">
        <v>245.70766616083915</v>
      </c>
      <c r="H35" s="7">
        <v>2.0483867861111116</v>
      </c>
      <c r="I35" s="105">
        <v>38.524999999999999</v>
      </c>
      <c r="J35" s="106">
        <v>50.363</v>
      </c>
      <c r="K35" s="26">
        <v>0.29814843023255816</v>
      </c>
      <c r="L35" s="24"/>
      <c r="M35" s="46"/>
      <c r="N35" s="46"/>
    </row>
    <row r="36" spans="1:14" x14ac:dyDescent="0.25">
      <c r="A36" s="42">
        <f>+'Caracol Criogénica'!A36</f>
        <v>41211</v>
      </c>
      <c r="B36" s="98">
        <v>94.805000000000007</v>
      </c>
      <c r="C36" s="99">
        <v>0.98899999999999999</v>
      </c>
      <c r="D36" s="99">
        <v>0.21099999999999999</v>
      </c>
      <c r="E36" s="99">
        <v>1.2</v>
      </c>
      <c r="F36" s="99">
        <v>3.911</v>
      </c>
      <c r="G36" s="7">
        <v>251.35480269229262</v>
      </c>
      <c r="H36" s="7">
        <v>2.0508215444444442</v>
      </c>
      <c r="I36" s="105">
        <v>38.497</v>
      </c>
      <c r="J36" s="106">
        <v>50.317999999999998</v>
      </c>
      <c r="K36" s="26">
        <v>0.32640889534883721</v>
      </c>
      <c r="L36" s="24"/>
      <c r="M36" s="46"/>
      <c r="N36" s="46"/>
    </row>
    <row r="37" spans="1:14" x14ac:dyDescent="0.25">
      <c r="A37" s="42">
        <f>+'Caracol Criogénica'!A37</f>
        <v>41212</v>
      </c>
      <c r="B37" s="98">
        <v>94.637</v>
      </c>
      <c r="C37" s="99">
        <v>1.0229999999999999</v>
      </c>
      <c r="D37" s="99">
        <v>0.22</v>
      </c>
      <c r="E37" s="99">
        <v>1.2429999999999999</v>
      </c>
      <c r="F37" s="99">
        <v>4.0439999999999996</v>
      </c>
      <c r="G37" s="7">
        <v>257.65613507083305</v>
      </c>
      <c r="H37" s="7">
        <v>2.0797324166666664</v>
      </c>
      <c r="I37" s="105">
        <v>38.517000000000003</v>
      </c>
      <c r="J37" s="106">
        <v>50.304000000000002</v>
      </c>
      <c r="K37" s="26">
        <v>0.39489796511627917</v>
      </c>
      <c r="L37" s="24"/>
      <c r="M37" s="46"/>
      <c r="N37" s="46"/>
    </row>
    <row r="38" spans="1:14" ht="15.75" thickBot="1" x14ac:dyDescent="0.3">
      <c r="A38" s="42">
        <f>+'Caracol Criogénica'!A38</f>
        <v>41213</v>
      </c>
      <c r="B38" s="101">
        <v>94.620999999999995</v>
      </c>
      <c r="C38" s="102">
        <v>1.0049999999999999</v>
      </c>
      <c r="D38" s="102">
        <v>0.219</v>
      </c>
      <c r="E38" s="102">
        <v>1.224</v>
      </c>
      <c r="F38" s="102">
        <v>4.0640000000000001</v>
      </c>
      <c r="G38" s="7">
        <v>259.5894074874804</v>
      </c>
      <c r="H38" s="7">
        <v>2.1113277166666662</v>
      </c>
      <c r="I38" s="107">
        <v>38.536000000000001</v>
      </c>
      <c r="J38" s="108">
        <v>50.326000000000001</v>
      </c>
      <c r="K38" s="26">
        <v>0.34622889534883722</v>
      </c>
      <c r="L38" s="24"/>
      <c r="M38" s="46"/>
      <c r="N38" s="46"/>
    </row>
    <row r="39" spans="1:14" x14ac:dyDescent="0.25">
      <c r="A39" s="131" t="s">
        <v>18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8"/>
      <c r="M39" s="8"/>
      <c r="N39" s="8"/>
    </row>
    <row r="40" spans="1:14" ht="6.75" customHeight="1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x14ac:dyDescent="0.25">
      <c r="A41" s="10" t="s">
        <v>19</v>
      </c>
      <c r="B41" s="11">
        <f t="shared" ref="B41:K41" si="0">+MIN(B8:B38)</f>
        <v>94.456000000000003</v>
      </c>
      <c r="C41" s="11">
        <f t="shared" si="0"/>
        <v>0.87</v>
      </c>
      <c r="D41" s="11">
        <f t="shared" si="0"/>
        <v>0.21099999999999999</v>
      </c>
      <c r="E41" s="11">
        <f t="shared" si="0"/>
        <v>1.1040000000000001</v>
      </c>
      <c r="F41" s="11">
        <f t="shared" si="0"/>
        <v>1.861</v>
      </c>
      <c r="G41" s="11">
        <f t="shared" si="0"/>
        <v>245.70766616083915</v>
      </c>
      <c r="H41" s="11">
        <f t="shared" si="0"/>
        <v>2.0457546853333337</v>
      </c>
      <c r="I41" s="11">
        <f t="shared" si="0"/>
        <v>38.020000000000003</v>
      </c>
      <c r="J41" s="11">
        <f t="shared" si="0"/>
        <v>50.012999999999998</v>
      </c>
      <c r="K41" s="35">
        <f t="shared" si="0"/>
        <v>0.29339848837209298</v>
      </c>
      <c r="L41" s="12"/>
      <c r="M41" s="27">
        <f>+MIN(M8:M38)</f>
        <v>0</v>
      </c>
      <c r="N41" s="28">
        <f>+MIN(N8:N38)</f>
        <v>0</v>
      </c>
    </row>
    <row r="42" spans="1:14" x14ac:dyDescent="0.25">
      <c r="A42" s="13" t="s">
        <v>20</v>
      </c>
      <c r="B42" s="14">
        <f t="shared" ref="B42:K42" si="1">+IF(ISERROR(AVERAGE(B8:B38)),"",AVERAGE(B8:B38))</f>
        <v>96.11270967741936</v>
      </c>
      <c r="C42" s="14">
        <f t="shared" si="1"/>
        <v>0.98845161290322558</v>
      </c>
      <c r="D42" s="14">
        <f t="shared" si="1"/>
        <v>0.22248387096774203</v>
      </c>
      <c r="E42" s="14">
        <f t="shared" si="1"/>
        <v>1.2108709677419354</v>
      </c>
      <c r="F42" s="14">
        <f t="shared" si="1"/>
        <v>2.4344838709677425</v>
      </c>
      <c r="G42" s="14">
        <f t="shared" si="1"/>
        <v>271.49866362836985</v>
      </c>
      <c r="H42" s="14">
        <f t="shared" si="1"/>
        <v>2.10181023527957</v>
      </c>
      <c r="I42" s="14">
        <f t="shared" si="1"/>
        <v>38.193483870967754</v>
      </c>
      <c r="J42" s="14">
        <f t="shared" si="1"/>
        <v>50.138064516129035</v>
      </c>
      <c r="K42" s="36">
        <f t="shared" si="1"/>
        <v>0.34691287531882975</v>
      </c>
      <c r="L42" s="12"/>
      <c r="M42" s="29" t="str">
        <f>+IF(ISERROR(AVERAGE(M8:M38)),"",AVERAGE(M8:M38))</f>
        <v/>
      </c>
      <c r="N42" s="30" t="str">
        <f>+IF(ISERROR(AVERAGE(N8:N38)),"",AVERAGE(N8:N38))</f>
        <v/>
      </c>
    </row>
    <row r="43" spans="1:14" x14ac:dyDescent="0.25">
      <c r="A43" s="15" t="s">
        <v>21</v>
      </c>
      <c r="B43" s="16">
        <f t="shared" ref="B43:K43" si="2">+MAX(B8:B38)</f>
        <v>96.686000000000007</v>
      </c>
      <c r="C43" s="16">
        <f t="shared" si="2"/>
        <v>1.054</v>
      </c>
      <c r="D43" s="16">
        <f t="shared" si="2"/>
        <v>0.246</v>
      </c>
      <c r="E43" s="16">
        <f t="shared" si="2"/>
        <v>1.2789999999999999</v>
      </c>
      <c r="F43" s="16">
        <f t="shared" si="2"/>
        <v>4.21</v>
      </c>
      <c r="G43" s="122">
        <f t="shared" si="2"/>
        <v>282.02470334507041</v>
      </c>
      <c r="H43" s="16">
        <f t="shared" si="2"/>
        <v>2.1531319027777776</v>
      </c>
      <c r="I43" s="16">
        <f t="shared" si="2"/>
        <v>38.665999999999997</v>
      </c>
      <c r="J43" s="16">
        <f t="shared" si="2"/>
        <v>50.444000000000003</v>
      </c>
      <c r="K43" s="37">
        <f t="shared" si="2"/>
        <v>0.43712424418604667</v>
      </c>
      <c r="L43" s="12"/>
      <c r="M43" s="31">
        <f>+MAX(M8:M38)</f>
        <v>0</v>
      </c>
      <c r="N43" s="32">
        <f>+MAX(N8:N38)</f>
        <v>0</v>
      </c>
    </row>
    <row r="44" spans="1:14" ht="15.75" thickBot="1" x14ac:dyDescent="0.3">
      <c r="A44" s="17" t="s">
        <v>22</v>
      </c>
      <c r="B44" s="21">
        <f t="shared" ref="B44:K44" si="3">IF(ISERROR(STDEV(B8:B38)),"",STDEV(B8:B38))</f>
        <v>0.69075235280325065</v>
      </c>
      <c r="C44" s="21">
        <f t="shared" si="3"/>
        <v>3.4073292287535528E-2</v>
      </c>
      <c r="D44" s="21">
        <f t="shared" si="3"/>
        <v>7.8903779704225241E-3</v>
      </c>
      <c r="E44" s="21">
        <f t="shared" si="3"/>
        <v>3.5037829019013013E-2</v>
      </c>
      <c r="F44" s="21">
        <f t="shared" si="3"/>
        <v>0.74823039548736492</v>
      </c>
      <c r="G44" s="21">
        <f t="shared" si="3"/>
        <v>8.5035471549093256</v>
      </c>
      <c r="H44" s="21">
        <f t="shared" si="3"/>
        <v>2.7800134469151621E-2</v>
      </c>
      <c r="I44" s="21">
        <f t="shared" si="3"/>
        <v>0.18348748748761093</v>
      </c>
      <c r="J44" s="21">
        <f t="shared" si="3"/>
        <v>0.11649204135444104</v>
      </c>
      <c r="K44" s="38">
        <f t="shared" si="3"/>
        <v>3.4820401658995817E-2</v>
      </c>
      <c r="L44" s="12"/>
      <c r="M44" s="33" t="str">
        <f>IF(ISERROR(STDEV(M8:M38)),"",STDEV(M8:M38))</f>
        <v/>
      </c>
      <c r="N44" s="34" t="str">
        <f>IF(ISERROR(STDEV(N8:N38)),"",STDEV(N8:N38))</f>
        <v/>
      </c>
    </row>
    <row r="45" spans="1:14" ht="8.2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4"/>
    </row>
    <row r="47" spans="1:14" x14ac:dyDescent="0.25">
      <c r="A47" s="18"/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</row>
    <row r="48" spans="1:14" x14ac:dyDescent="0.25">
      <c r="A48" s="18"/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7"/>
    </row>
    <row r="49" spans="1:14" x14ac:dyDescent="0.25">
      <c r="A49" s="18"/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7"/>
    </row>
    <row r="50" spans="1:14" x14ac:dyDescent="0.25">
      <c r="A50" s="18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40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69" orientation="landscape" horizontalDpi="300" verticalDpi="300" r:id="rId1"/>
  <ignoredErrors>
    <ignoredError sqref="B41:N44 A8:A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O16" sqref="O16"/>
    </sheetView>
  </sheetViews>
  <sheetFormatPr baseColWidth="10" defaultRowHeight="15" x14ac:dyDescent="0.25"/>
  <sheetData>
    <row r="1" spans="1:14" ht="32.25" customHeight="1" x14ac:dyDescent="0.25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4" x14ac:dyDescent="0.25">
      <c r="A2" s="145" t="s">
        <v>1</v>
      </c>
      <c r="B2" s="159"/>
      <c r="C2" s="146" t="s">
        <v>27</v>
      </c>
      <c r="D2" s="146"/>
      <c r="E2" s="146"/>
      <c r="F2" s="146"/>
      <c r="G2" s="146"/>
      <c r="H2" s="146"/>
      <c r="I2" s="146"/>
      <c r="J2" s="146"/>
      <c r="K2" s="146"/>
    </row>
    <row r="3" spans="1:14" x14ac:dyDescent="0.25">
      <c r="A3" s="145" t="s">
        <v>2</v>
      </c>
      <c r="B3" s="159"/>
      <c r="C3" s="146" t="s">
        <v>25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3</v>
      </c>
      <c r="B4" s="145"/>
      <c r="C4" s="146" t="s">
        <v>4</v>
      </c>
      <c r="D4" s="146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8" t="s">
        <v>5</v>
      </c>
      <c r="B6" s="49" t="s">
        <v>6</v>
      </c>
      <c r="C6" s="49" t="s">
        <v>7</v>
      </c>
      <c r="D6" s="49" t="s">
        <v>8</v>
      </c>
      <c r="E6" s="50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129" t="s">
        <v>15</v>
      </c>
    </row>
    <row r="7" spans="1:14" x14ac:dyDescent="0.25">
      <c r="A7" s="51">
        <v>41183</v>
      </c>
      <c r="B7" s="52"/>
      <c r="C7" s="53"/>
      <c r="D7" s="53"/>
      <c r="E7" s="53"/>
      <c r="F7" s="54"/>
      <c r="G7" s="55">
        <v>293.42175888888886</v>
      </c>
      <c r="H7" s="56">
        <v>2.1303648666666666</v>
      </c>
      <c r="I7" s="52"/>
      <c r="J7" s="54"/>
      <c r="K7" s="57">
        <v>0.60882000000000003</v>
      </c>
    </row>
    <row r="8" spans="1:14" x14ac:dyDescent="0.25">
      <c r="A8" s="58">
        <v>41184</v>
      </c>
      <c r="B8" s="59"/>
      <c r="C8" s="47"/>
      <c r="D8" s="47"/>
      <c r="E8" s="47"/>
      <c r="F8" s="60"/>
      <c r="G8" s="6">
        <v>282.14319555555551</v>
      </c>
      <c r="H8" s="61">
        <v>2.1317713999999999</v>
      </c>
      <c r="I8" s="59"/>
      <c r="J8" s="60"/>
      <c r="K8" s="62">
        <v>0.77397767441860466</v>
      </c>
    </row>
    <row r="9" spans="1:14" x14ac:dyDescent="0.25">
      <c r="A9" s="58">
        <v>41185</v>
      </c>
      <c r="B9" s="59"/>
      <c r="C9" s="47"/>
      <c r="D9" s="47"/>
      <c r="E9" s="47"/>
      <c r="F9" s="60"/>
      <c r="G9" s="6">
        <v>280.07178277777774</v>
      </c>
      <c r="H9" s="61">
        <v>2.1744228000000003</v>
      </c>
      <c r="I9" s="59"/>
      <c r="J9" s="60"/>
      <c r="K9" s="62">
        <v>0.55353209302325579</v>
      </c>
    </row>
    <row r="10" spans="1:14" x14ac:dyDescent="0.25">
      <c r="A10" s="58">
        <v>41186</v>
      </c>
      <c r="B10" s="59"/>
      <c r="C10" s="47"/>
      <c r="D10" s="47"/>
      <c r="E10" s="47"/>
      <c r="F10" s="60"/>
      <c r="G10" s="6">
        <v>278.723455</v>
      </c>
      <c r="H10" s="61">
        <v>2.1779721333333337</v>
      </c>
      <c r="I10" s="59"/>
      <c r="J10" s="60"/>
      <c r="K10" s="62">
        <v>0.65035953488372089</v>
      </c>
    </row>
    <row r="11" spans="1:14" x14ac:dyDescent="0.25">
      <c r="A11" s="58">
        <v>41187</v>
      </c>
      <c r="B11" s="59"/>
      <c r="C11" s="47"/>
      <c r="D11" s="47"/>
      <c r="E11" s="47"/>
      <c r="F11" s="60"/>
      <c r="G11" s="6">
        <v>276.38086611111106</v>
      </c>
      <c r="H11" s="61">
        <v>2.1724039333333334</v>
      </c>
      <c r="I11" s="59"/>
      <c r="J11" s="60"/>
      <c r="K11" s="62">
        <v>0.67097441860465112</v>
      </c>
    </row>
    <row r="12" spans="1:14" x14ac:dyDescent="0.25">
      <c r="A12" s="58">
        <v>41188</v>
      </c>
      <c r="B12" s="59"/>
      <c r="C12" s="47"/>
      <c r="D12" s="47"/>
      <c r="E12" s="47"/>
      <c r="F12" s="60"/>
      <c r="G12" s="6">
        <v>275.14319388888885</v>
      </c>
      <c r="H12" s="61">
        <v>2.1721590000000002</v>
      </c>
      <c r="I12" s="59"/>
      <c r="J12" s="60"/>
      <c r="K12" s="62">
        <v>0.66161302325581406</v>
      </c>
    </row>
    <row r="13" spans="1:14" x14ac:dyDescent="0.25">
      <c r="A13" s="58">
        <v>41189</v>
      </c>
      <c r="B13" s="59"/>
      <c r="C13" s="47"/>
      <c r="D13" s="47"/>
      <c r="E13" s="47"/>
      <c r="F13" s="60"/>
      <c r="G13" s="6">
        <v>274.24243833333333</v>
      </c>
      <c r="H13" s="61">
        <v>2.0745882666666668</v>
      </c>
      <c r="I13" s="59"/>
      <c r="J13" s="60"/>
      <c r="K13" s="62">
        <v>0.58336883720930233</v>
      </c>
    </row>
    <row r="14" spans="1:14" x14ac:dyDescent="0.25">
      <c r="A14" s="58">
        <v>41190</v>
      </c>
      <c r="B14" s="59"/>
      <c r="C14" s="47"/>
      <c r="D14" s="47"/>
      <c r="E14" s="47"/>
      <c r="F14" s="60"/>
      <c r="G14" s="6">
        <v>325.33355555555556</v>
      </c>
      <c r="H14" s="61">
        <v>2.0753839333333333</v>
      </c>
      <c r="I14" s="59"/>
      <c r="J14" s="60"/>
      <c r="K14" s="62">
        <v>0.59952279069767445</v>
      </c>
    </row>
    <row r="15" spans="1:14" x14ac:dyDescent="0.25">
      <c r="A15" s="58">
        <v>41191</v>
      </c>
      <c r="B15" s="59"/>
      <c r="C15" s="47"/>
      <c r="D15" s="47"/>
      <c r="E15" s="47"/>
      <c r="F15" s="60"/>
      <c r="G15" s="6">
        <v>336.03105555555555</v>
      </c>
      <c r="H15" s="61">
        <v>2.1724647999999998</v>
      </c>
      <c r="I15" s="59"/>
      <c r="J15" s="60"/>
      <c r="K15" s="62">
        <v>0.53153023255813958</v>
      </c>
    </row>
    <row r="16" spans="1:14" x14ac:dyDescent="0.25">
      <c r="A16" s="58">
        <v>41192</v>
      </c>
      <c r="B16" s="59"/>
      <c r="C16" s="47"/>
      <c r="D16" s="47"/>
      <c r="E16" s="47"/>
      <c r="F16" s="60"/>
      <c r="G16" s="6">
        <v>277.00354333333331</v>
      </c>
      <c r="H16" s="61">
        <v>2.2070994000000002</v>
      </c>
      <c r="I16" s="59"/>
      <c r="J16" s="60"/>
      <c r="K16" s="62">
        <v>0.66063069767441862</v>
      </c>
    </row>
    <row r="17" spans="1:11" x14ac:dyDescent="0.25">
      <c r="A17" s="58">
        <v>41193</v>
      </c>
      <c r="B17" s="59"/>
      <c r="C17" s="47"/>
      <c r="D17" s="47"/>
      <c r="E17" s="47"/>
      <c r="F17" s="60"/>
      <c r="G17" s="6">
        <v>276.39774444444441</v>
      </c>
      <c r="H17" s="61">
        <v>2.1934227333333336</v>
      </c>
      <c r="I17" s="59"/>
      <c r="J17" s="60"/>
      <c r="K17" s="62">
        <v>0.73148093023255822</v>
      </c>
    </row>
    <row r="18" spans="1:11" x14ac:dyDescent="0.25">
      <c r="A18" s="58">
        <v>41194</v>
      </c>
      <c r="B18" s="59"/>
      <c r="C18" s="47"/>
      <c r="D18" s="47"/>
      <c r="E18" s="47"/>
      <c r="F18" s="60"/>
      <c r="G18" s="6">
        <v>276.28830499999998</v>
      </c>
      <c r="H18" s="61">
        <v>2.1692520666666666</v>
      </c>
      <c r="I18" s="59"/>
      <c r="J18" s="60"/>
      <c r="K18" s="62">
        <v>0.63582279069767444</v>
      </c>
    </row>
    <row r="19" spans="1:11" x14ac:dyDescent="0.25">
      <c r="A19" s="58">
        <v>41195</v>
      </c>
      <c r="B19" s="59"/>
      <c r="C19" s="47"/>
      <c r="D19" s="47"/>
      <c r="E19" s="47"/>
      <c r="F19" s="60"/>
      <c r="G19" s="6">
        <v>274.61887222222219</v>
      </c>
      <c r="H19" s="61">
        <v>2.1867838666666661</v>
      </c>
      <c r="I19" s="59"/>
      <c r="J19" s="60"/>
      <c r="K19" s="62">
        <v>0.5896102325581396</v>
      </c>
    </row>
    <row r="20" spans="1:11" x14ac:dyDescent="0.25">
      <c r="A20" s="58">
        <v>41196</v>
      </c>
      <c r="B20" s="59"/>
      <c r="C20" s="47"/>
      <c r="D20" s="47"/>
      <c r="E20" s="47"/>
      <c r="F20" s="60"/>
      <c r="G20" s="6">
        <v>274.28818277777776</v>
      </c>
      <c r="H20" s="61">
        <v>2.1565859333333335</v>
      </c>
      <c r="I20" s="59"/>
      <c r="J20" s="60"/>
      <c r="K20" s="62">
        <v>0.67800000000000005</v>
      </c>
    </row>
    <row r="21" spans="1:11" x14ac:dyDescent="0.25">
      <c r="A21" s="58">
        <v>41197</v>
      </c>
      <c r="B21" s="59"/>
      <c r="C21" s="47"/>
      <c r="D21" s="47"/>
      <c r="E21" s="47"/>
      <c r="F21" s="60"/>
      <c r="G21" s="6">
        <v>275.97378944444444</v>
      </c>
      <c r="H21" s="61">
        <v>2.1487832666666669</v>
      </c>
      <c r="I21" s="59"/>
      <c r="J21" s="60"/>
      <c r="K21" s="62">
        <v>0.71454139534883732</v>
      </c>
    </row>
    <row r="22" spans="1:11" x14ac:dyDescent="0.25">
      <c r="A22" s="58">
        <v>41198</v>
      </c>
      <c r="B22" s="59"/>
      <c r="C22" s="47"/>
      <c r="D22" s="47"/>
      <c r="E22" s="47"/>
      <c r="F22" s="60"/>
      <c r="G22" s="6">
        <v>275.40149388888887</v>
      </c>
      <c r="H22" s="61">
        <v>2.1908531333333334</v>
      </c>
      <c r="I22" s="59"/>
      <c r="J22" s="60"/>
      <c r="K22" s="62">
        <v>0.70324325581395342</v>
      </c>
    </row>
    <row r="23" spans="1:11" x14ac:dyDescent="0.25">
      <c r="A23" s="58">
        <v>41199</v>
      </c>
      <c r="B23" s="59"/>
      <c r="C23" s="47"/>
      <c r="D23" s="47"/>
      <c r="E23" s="47"/>
      <c r="F23" s="60"/>
      <c r="G23" s="6">
        <v>274.86319555555554</v>
      </c>
      <c r="H23" s="61">
        <v>2.1484474000000002</v>
      </c>
      <c r="I23" s="59"/>
      <c r="J23" s="60"/>
      <c r="K23" s="62">
        <v>0.77527674418604653</v>
      </c>
    </row>
    <row r="24" spans="1:11" x14ac:dyDescent="0.25">
      <c r="A24" s="58">
        <v>41200</v>
      </c>
      <c r="B24" s="59"/>
      <c r="C24" s="47"/>
      <c r="D24" s="47"/>
      <c r="E24" s="47"/>
      <c r="F24" s="60"/>
      <c r="G24" s="6">
        <v>277.22055555555551</v>
      </c>
      <c r="H24" s="61">
        <v>2.2279363333333335</v>
      </c>
      <c r="I24" s="59"/>
      <c r="J24" s="60"/>
      <c r="K24" s="62">
        <v>0.48312418604651169</v>
      </c>
    </row>
    <row r="25" spans="1:11" x14ac:dyDescent="0.25">
      <c r="A25" s="58">
        <v>41201</v>
      </c>
      <c r="B25" s="59"/>
      <c r="C25" s="47"/>
      <c r="D25" s="47"/>
      <c r="E25" s="47"/>
      <c r="F25" s="60"/>
      <c r="G25" s="6">
        <v>276.77381166666663</v>
      </c>
      <c r="H25" s="61">
        <v>2.1354725333333331</v>
      </c>
      <c r="I25" s="59"/>
      <c r="J25" s="60"/>
      <c r="K25" s="62">
        <v>0.63901395348837209</v>
      </c>
    </row>
    <row r="26" spans="1:11" x14ac:dyDescent="0.25">
      <c r="A26" s="58">
        <v>41202</v>
      </c>
      <c r="B26" s="59"/>
      <c r="C26" s="47"/>
      <c r="D26" s="47"/>
      <c r="E26" s="47"/>
      <c r="F26" s="60"/>
      <c r="G26" s="6">
        <v>275.1564672222222</v>
      </c>
      <c r="H26" s="61">
        <v>2.1640974666666666</v>
      </c>
      <c r="I26" s="59"/>
      <c r="J26" s="60"/>
      <c r="K26" s="62">
        <v>0.7154581395348838</v>
      </c>
    </row>
    <row r="27" spans="1:11" x14ac:dyDescent="0.25">
      <c r="A27" s="58">
        <v>41203</v>
      </c>
      <c r="B27" s="59"/>
      <c r="C27" s="47"/>
      <c r="D27" s="47"/>
      <c r="E27" s="47"/>
      <c r="F27" s="60"/>
      <c r="G27" s="6">
        <v>275.1743222222222</v>
      </c>
      <c r="H27" s="61">
        <v>2.1779413333333335</v>
      </c>
      <c r="I27" s="59"/>
      <c r="J27" s="60"/>
      <c r="K27" s="62">
        <v>0.81292744186046506</v>
      </c>
    </row>
    <row r="28" spans="1:11" x14ac:dyDescent="0.25">
      <c r="A28" s="58">
        <v>41204</v>
      </c>
      <c r="B28" s="59"/>
      <c r="C28" s="47"/>
      <c r="D28" s="47"/>
      <c r="E28" s="47"/>
      <c r="F28" s="60"/>
      <c r="G28" s="6">
        <v>274.96747222222223</v>
      </c>
      <c r="H28" s="61">
        <v>2.1693437333333336</v>
      </c>
      <c r="I28" s="59"/>
      <c r="J28" s="60"/>
      <c r="K28" s="62">
        <v>0.82415023255813957</v>
      </c>
    </row>
    <row r="29" spans="1:11" x14ac:dyDescent="0.25">
      <c r="A29" s="58">
        <v>41205</v>
      </c>
      <c r="B29" s="59"/>
      <c r="C29" s="47"/>
      <c r="D29" s="47"/>
      <c r="E29" s="47"/>
      <c r="F29" s="60"/>
      <c r="G29" s="6">
        <v>275.61817277777777</v>
      </c>
      <c r="H29" s="61">
        <v>2.1780029333333331</v>
      </c>
      <c r="I29" s="59"/>
      <c r="J29" s="60"/>
      <c r="K29" s="62">
        <v>0.64216325581395339</v>
      </c>
    </row>
    <row r="30" spans="1:11" x14ac:dyDescent="0.25">
      <c r="A30" s="58">
        <v>41206</v>
      </c>
      <c r="B30" s="59"/>
      <c r="C30" s="47"/>
      <c r="D30" s="47"/>
      <c r="E30" s="47"/>
      <c r="F30" s="60"/>
      <c r="G30" s="6">
        <v>275.69092333333333</v>
      </c>
      <c r="H30" s="61">
        <v>2.1694361333333334</v>
      </c>
      <c r="I30" s="59"/>
      <c r="J30" s="60"/>
      <c r="K30" s="62">
        <v>0.60960000000000003</v>
      </c>
    </row>
    <row r="31" spans="1:11" x14ac:dyDescent="0.25">
      <c r="A31" s="58">
        <v>41207</v>
      </c>
      <c r="B31" s="59"/>
      <c r="C31" s="47"/>
      <c r="D31" s="47"/>
      <c r="E31" s="47"/>
      <c r="F31" s="60"/>
      <c r="G31" s="6">
        <v>280.72711611111112</v>
      </c>
      <c r="H31" s="61">
        <v>2.1629189999999996</v>
      </c>
      <c r="I31" s="59"/>
      <c r="J31" s="60"/>
      <c r="K31" s="62">
        <v>0.85972604651162798</v>
      </c>
    </row>
    <row r="32" spans="1:11" x14ac:dyDescent="0.25">
      <c r="A32" s="58">
        <v>41208</v>
      </c>
      <c r="B32" s="59"/>
      <c r="C32" s="47"/>
      <c r="D32" s="47"/>
      <c r="E32" s="47"/>
      <c r="F32" s="60"/>
      <c r="G32" s="6">
        <v>274.88980499999997</v>
      </c>
      <c r="H32" s="61">
        <v>2.1236028</v>
      </c>
      <c r="I32" s="59"/>
      <c r="J32" s="60"/>
      <c r="K32" s="62">
        <v>0.63581441860465115</v>
      </c>
    </row>
    <row r="33" spans="1:11" x14ac:dyDescent="0.25">
      <c r="A33" s="58">
        <v>41209</v>
      </c>
      <c r="B33" s="59"/>
      <c r="C33" s="47"/>
      <c r="D33" s="47"/>
      <c r="E33" s="47"/>
      <c r="F33" s="60"/>
      <c r="G33" s="6">
        <v>270.42194444444442</v>
      </c>
      <c r="H33" s="61">
        <v>2.0564140666666666</v>
      </c>
      <c r="I33" s="59"/>
      <c r="J33" s="60"/>
      <c r="K33" s="62">
        <v>0.62742558139534899</v>
      </c>
    </row>
    <row r="34" spans="1:11" x14ac:dyDescent="0.25">
      <c r="A34" s="58">
        <v>41210</v>
      </c>
      <c r="B34" s="59"/>
      <c r="C34" s="47"/>
      <c r="D34" s="47"/>
      <c r="E34" s="47"/>
      <c r="F34" s="60"/>
      <c r="G34" s="6">
        <v>254.77083444444443</v>
      </c>
      <c r="H34" s="61">
        <v>2.0599942000000002</v>
      </c>
      <c r="I34" s="59"/>
      <c r="J34" s="60"/>
      <c r="K34" s="62">
        <v>0.63198279069767449</v>
      </c>
    </row>
    <row r="35" spans="1:11" x14ac:dyDescent="0.25">
      <c r="A35" s="58">
        <v>41211</v>
      </c>
      <c r="B35" s="59"/>
      <c r="C35" s="47"/>
      <c r="D35" s="47"/>
      <c r="E35" s="47"/>
      <c r="F35" s="60"/>
      <c r="G35" s="6">
        <v>262.3803444444444</v>
      </c>
      <c r="H35" s="61">
        <v>2.0597800666666664</v>
      </c>
      <c r="I35" s="59"/>
      <c r="J35" s="60"/>
      <c r="K35" s="62">
        <v>0.60696837209302323</v>
      </c>
    </row>
    <row r="36" spans="1:11" x14ac:dyDescent="0.25">
      <c r="A36" s="58">
        <v>41212</v>
      </c>
      <c r="B36" s="59"/>
      <c r="C36" s="47"/>
      <c r="D36" s="47"/>
      <c r="E36" s="47"/>
      <c r="F36" s="60"/>
      <c r="G36" s="6">
        <v>267.22943944444444</v>
      </c>
      <c r="H36" s="61">
        <v>2.1282844000000001</v>
      </c>
      <c r="I36" s="59"/>
      <c r="J36" s="60"/>
      <c r="K36" s="62">
        <v>0.6091172093023256</v>
      </c>
    </row>
    <row r="37" spans="1:11" ht="15.75" thickBot="1" x14ac:dyDescent="0.3">
      <c r="A37" s="63">
        <v>41213</v>
      </c>
      <c r="B37" s="124"/>
      <c r="C37" s="125"/>
      <c r="D37" s="125"/>
      <c r="E37" s="125"/>
      <c r="F37" s="126"/>
      <c r="G37" s="43">
        <v>262.53964999999999</v>
      </c>
      <c r="H37" s="67">
        <v>2.1592471999999998</v>
      </c>
      <c r="I37" s="124"/>
      <c r="J37" s="126"/>
      <c r="K37" s="68">
        <v>0.75094465116279074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9" t="s">
        <v>21</v>
      </c>
      <c r="B39" s="21"/>
      <c r="C39" s="70"/>
      <c r="D39" s="70"/>
      <c r="E39" s="70"/>
      <c r="F39" s="70"/>
      <c r="G39" s="70">
        <f>+MAX(G7:G37)</f>
        <v>336.03105555555555</v>
      </c>
      <c r="H39" s="70">
        <f>+MAX(H7:H37)</f>
        <v>2.2279363333333335</v>
      </c>
      <c r="I39" s="70"/>
      <c r="J39" s="70"/>
      <c r="K39" s="70">
        <f>+MAX(K7:K37)</f>
        <v>0.85972604651162798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47"/>
      <c r="C41" s="148"/>
      <c r="D41" s="148"/>
      <c r="E41" s="148"/>
      <c r="F41" s="148"/>
      <c r="G41" s="148"/>
      <c r="H41" s="148"/>
      <c r="I41" s="148"/>
      <c r="J41" s="148"/>
      <c r="K41" s="149"/>
    </row>
    <row r="42" spans="1:11" x14ac:dyDescent="0.25">
      <c r="A42" s="18"/>
      <c r="B42" s="150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1" x14ac:dyDescent="0.25">
      <c r="A43" s="18"/>
      <c r="B43" s="150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1" x14ac:dyDescent="0.25">
      <c r="A44" s="18"/>
      <c r="B44" s="150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1" x14ac:dyDescent="0.25">
      <c r="A45" s="18"/>
      <c r="B45" s="153"/>
      <c r="C45" s="154"/>
      <c r="D45" s="154"/>
      <c r="E45" s="154"/>
      <c r="F45" s="154"/>
      <c r="G45" s="154"/>
      <c r="H45" s="154"/>
      <c r="I45" s="154"/>
      <c r="J45" s="154"/>
      <c r="K45" s="155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K11" sqref="K11"/>
    </sheetView>
  </sheetViews>
  <sheetFormatPr baseColWidth="10" defaultRowHeight="15" x14ac:dyDescent="0.25"/>
  <sheetData>
    <row r="1" spans="1:14" ht="32.25" customHeight="1" x14ac:dyDescent="0.25">
      <c r="A1" s="169" t="s">
        <v>29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4" x14ac:dyDescent="0.25">
      <c r="A2" s="145" t="s">
        <v>1</v>
      </c>
      <c r="B2" s="159"/>
      <c r="C2" s="146" t="s">
        <v>27</v>
      </c>
      <c r="D2" s="146"/>
      <c r="E2" s="146"/>
      <c r="F2" s="146"/>
      <c r="G2" s="146"/>
      <c r="H2" s="146"/>
      <c r="I2" s="146"/>
      <c r="J2" s="146"/>
      <c r="K2" s="146"/>
    </row>
    <row r="3" spans="1:14" x14ac:dyDescent="0.25">
      <c r="A3" s="145" t="s">
        <v>2</v>
      </c>
      <c r="B3" s="159"/>
      <c r="C3" s="146" t="s">
        <v>25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3</v>
      </c>
      <c r="B4" s="145"/>
      <c r="C4" s="146" t="s">
        <v>4</v>
      </c>
      <c r="D4" s="146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1" t="s">
        <v>5</v>
      </c>
      <c r="B6" s="72" t="s">
        <v>6</v>
      </c>
      <c r="C6" s="72" t="s">
        <v>7</v>
      </c>
      <c r="D6" s="72" t="s">
        <v>8</v>
      </c>
      <c r="E6" s="73" t="s">
        <v>9</v>
      </c>
      <c r="F6" s="72" t="s">
        <v>10</v>
      </c>
      <c r="G6" s="72" t="s">
        <v>11</v>
      </c>
      <c r="H6" s="72" t="s">
        <v>12</v>
      </c>
      <c r="I6" s="72" t="s">
        <v>13</v>
      </c>
      <c r="J6" s="72" t="s">
        <v>14</v>
      </c>
      <c r="K6" s="130" t="s">
        <v>15</v>
      </c>
    </row>
    <row r="7" spans="1:14" x14ac:dyDescent="0.25">
      <c r="A7" s="51">
        <v>41183</v>
      </c>
      <c r="B7" s="52"/>
      <c r="C7" s="53"/>
      <c r="D7" s="53"/>
      <c r="E7" s="53"/>
      <c r="F7" s="54"/>
      <c r="G7" s="55">
        <v>273.02502722222221</v>
      </c>
      <c r="H7" s="56">
        <v>2.0352112</v>
      </c>
      <c r="I7" s="52"/>
      <c r="J7" s="54"/>
      <c r="K7" s="57">
        <v>0.12154046511627907</v>
      </c>
    </row>
    <row r="8" spans="1:14" x14ac:dyDescent="0.25">
      <c r="A8" s="58">
        <v>41184</v>
      </c>
      <c r="B8" s="59"/>
      <c r="C8" s="47"/>
      <c r="D8" s="47"/>
      <c r="E8" s="47"/>
      <c r="F8" s="60"/>
      <c r="G8" s="6">
        <v>277.77603888888888</v>
      </c>
      <c r="H8" s="61">
        <v>2.0399536666666664</v>
      </c>
      <c r="I8" s="59"/>
      <c r="J8" s="60"/>
      <c r="K8" s="62">
        <v>0.14102790697674419</v>
      </c>
    </row>
    <row r="9" spans="1:14" x14ac:dyDescent="0.25">
      <c r="A9" s="58">
        <v>41185</v>
      </c>
      <c r="B9" s="59"/>
      <c r="C9" s="47"/>
      <c r="D9" s="47"/>
      <c r="E9" s="47"/>
      <c r="F9" s="60"/>
      <c r="G9" s="6">
        <v>274.14151611111106</v>
      </c>
      <c r="H9" s="61">
        <v>2.0517948000000001</v>
      </c>
      <c r="I9" s="59"/>
      <c r="J9" s="60"/>
      <c r="K9" s="62">
        <v>0.16391162790697675</v>
      </c>
    </row>
    <row r="10" spans="1:14" x14ac:dyDescent="0.25">
      <c r="A10" s="58">
        <v>41186</v>
      </c>
      <c r="B10" s="59"/>
      <c r="C10" s="47"/>
      <c r="D10" s="47"/>
      <c r="E10" s="47"/>
      <c r="F10" s="60"/>
      <c r="G10" s="6">
        <v>273.36490499999996</v>
      </c>
      <c r="H10" s="61">
        <v>2.0524063999999997</v>
      </c>
      <c r="I10" s="59"/>
      <c r="J10" s="60"/>
      <c r="K10" s="62">
        <v>5.555302325581396E-2</v>
      </c>
    </row>
    <row r="11" spans="1:14" x14ac:dyDescent="0.25">
      <c r="A11" s="58">
        <v>41187</v>
      </c>
      <c r="B11" s="59"/>
      <c r="C11" s="47"/>
      <c r="D11" s="47"/>
      <c r="E11" s="47"/>
      <c r="F11" s="60"/>
      <c r="G11" s="6">
        <v>271.56971055555556</v>
      </c>
      <c r="H11" s="61">
        <v>2.0496827999999998</v>
      </c>
      <c r="I11" s="59"/>
      <c r="J11" s="60"/>
      <c r="K11" s="62">
        <v>0.13857488372093024</v>
      </c>
    </row>
    <row r="12" spans="1:14" x14ac:dyDescent="0.25">
      <c r="A12" s="58">
        <v>41188</v>
      </c>
      <c r="B12" s="59"/>
      <c r="C12" s="47"/>
      <c r="D12" s="47"/>
      <c r="E12" s="47"/>
      <c r="F12" s="60"/>
      <c r="G12" s="6">
        <v>272.26328333333333</v>
      </c>
      <c r="H12" s="61">
        <v>2.0584952666666667</v>
      </c>
      <c r="I12" s="59"/>
      <c r="J12" s="60"/>
      <c r="K12" s="62">
        <v>0.11539395348837209</v>
      </c>
    </row>
    <row r="13" spans="1:14" x14ac:dyDescent="0.25">
      <c r="A13" s="58">
        <v>41189</v>
      </c>
      <c r="B13" s="59"/>
      <c r="C13" s="47"/>
      <c r="D13" s="47"/>
      <c r="E13" s="47"/>
      <c r="F13" s="60"/>
      <c r="G13" s="6">
        <v>272.31659444444443</v>
      </c>
      <c r="H13" s="61">
        <v>2.0564140666666666</v>
      </c>
      <c r="I13" s="59"/>
      <c r="J13" s="60"/>
      <c r="K13" s="62">
        <v>0.10250651162790698</v>
      </c>
    </row>
    <row r="14" spans="1:14" x14ac:dyDescent="0.25">
      <c r="A14" s="58">
        <v>41190</v>
      </c>
      <c r="B14" s="59"/>
      <c r="C14" s="47"/>
      <c r="D14" s="47"/>
      <c r="E14" s="47"/>
      <c r="F14" s="60"/>
      <c r="G14" s="6">
        <v>268.19632722222218</v>
      </c>
      <c r="H14" s="61">
        <v>2.0575463333333333</v>
      </c>
      <c r="I14" s="59"/>
      <c r="J14" s="60"/>
      <c r="K14" s="62">
        <v>0.15299162790697676</v>
      </c>
    </row>
    <row r="15" spans="1:14" x14ac:dyDescent="0.25">
      <c r="A15" s="58">
        <v>41191</v>
      </c>
      <c r="B15" s="59"/>
      <c r="C15" s="47"/>
      <c r="D15" s="47"/>
      <c r="E15" s="47"/>
      <c r="F15" s="60"/>
      <c r="G15" s="6">
        <v>269.64139388888884</v>
      </c>
      <c r="H15" s="61">
        <v>2.0672145999999998</v>
      </c>
      <c r="I15" s="59"/>
      <c r="J15" s="60"/>
      <c r="K15" s="62">
        <v>0.13234744186046513</v>
      </c>
    </row>
    <row r="16" spans="1:14" x14ac:dyDescent="0.25">
      <c r="A16" s="58">
        <v>41192</v>
      </c>
      <c r="B16" s="59"/>
      <c r="C16" s="47"/>
      <c r="D16" s="47"/>
      <c r="E16" s="47"/>
      <c r="F16" s="60"/>
      <c r="G16" s="6">
        <v>274.08020555555555</v>
      </c>
      <c r="H16" s="61">
        <v>2.0732418666666668</v>
      </c>
      <c r="I16" s="59"/>
      <c r="J16" s="60"/>
      <c r="K16" s="62">
        <v>0.15248511627906977</v>
      </c>
    </row>
    <row r="17" spans="1:11" x14ac:dyDescent="0.25">
      <c r="A17" s="58">
        <v>41193</v>
      </c>
      <c r="B17" s="59"/>
      <c r="C17" s="47"/>
      <c r="D17" s="47"/>
      <c r="E17" s="47"/>
      <c r="F17" s="60"/>
      <c r="G17" s="6">
        <v>272.56109999999995</v>
      </c>
      <c r="H17" s="61">
        <v>2.0434106000000001</v>
      </c>
      <c r="I17" s="59"/>
      <c r="J17" s="60"/>
      <c r="K17" s="62">
        <v>6.2687441860465126E-2</v>
      </c>
    </row>
    <row r="18" spans="1:11" x14ac:dyDescent="0.25">
      <c r="A18" s="58">
        <v>41194</v>
      </c>
      <c r="B18" s="59"/>
      <c r="C18" s="47"/>
      <c r="D18" s="47"/>
      <c r="E18" s="47"/>
      <c r="F18" s="60"/>
      <c r="G18" s="6">
        <v>273.48175555555554</v>
      </c>
      <c r="H18" s="61">
        <v>2.0425848666666671</v>
      </c>
      <c r="I18" s="59"/>
      <c r="J18" s="60"/>
      <c r="K18" s="62">
        <v>3.3228837209302323E-2</v>
      </c>
    </row>
    <row r="19" spans="1:11" x14ac:dyDescent="0.25">
      <c r="A19" s="58">
        <v>41195</v>
      </c>
      <c r="B19" s="59"/>
      <c r="C19" s="47"/>
      <c r="D19" s="47"/>
      <c r="E19" s="47"/>
      <c r="F19" s="60"/>
      <c r="G19" s="6">
        <v>271.68964499999998</v>
      </c>
      <c r="H19" s="61">
        <v>2.0660221999999999</v>
      </c>
      <c r="I19" s="59"/>
      <c r="J19" s="60"/>
      <c r="K19" s="62">
        <v>9.9157674418604666E-2</v>
      </c>
    </row>
    <row r="20" spans="1:11" x14ac:dyDescent="0.25">
      <c r="A20" s="58">
        <v>41196</v>
      </c>
      <c r="B20" s="59"/>
      <c r="C20" s="47"/>
      <c r="D20" s="47"/>
      <c r="E20" s="47"/>
      <c r="F20" s="60"/>
      <c r="G20" s="6">
        <v>270.52195</v>
      </c>
      <c r="H20" s="61">
        <v>2.0243805999999998</v>
      </c>
      <c r="I20" s="59"/>
      <c r="J20" s="60"/>
      <c r="K20" s="62">
        <v>9.0537209302325589E-2</v>
      </c>
    </row>
    <row r="21" spans="1:11" x14ac:dyDescent="0.25">
      <c r="A21" s="58">
        <v>41197</v>
      </c>
      <c r="B21" s="59"/>
      <c r="C21" s="47"/>
      <c r="D21" s="47"/>
      <c r="E21" s="47"/>
      <c r="F21" s="60"/>
      <c r="G21" s="6">
        <v>272.71222722222223</v>
      </c>
      <c r="H21" s="61">
        <v>2.0246563333333336</v>
      </c>
      <c r="I21" s="59"/>
      <c r="J21" s="60"/>
      <c r="K21" s="62">
        <v>8.6960930232558159E-2</v>
      </c>
    </row>
    <row r="22" spans="1:11" x14ac:dyDescent="0.25">
      <c r="A22" s="58">
        <v>41198</v>
      </c>
      <c r="B22" s="59"/>
      <c r="C22" s="47"/>
      <c r="D22" s="47"/>
      <c r="E22" s="47"/>
      <c r="F22" s="60"/>
      <c r="G22" s="6">
        <v>270.52387222222222</v>
      </c>
      <c r="H22" s="61">
        <v>2.0581278666666667</v>
      </c>
      <c r="I22" s="59"/>
      <c r="J22" s="60"/>
      <c r="K22" s="62">
        <v>3.5861860465116281E-2</v>
      </c>
    </row>
    <row r="23" spans="1:11" x14ac:dyDescent="0.25">
      <c r="A23" s="58">
        <v>41199</v>
      </c>
      <c r="B23" s="59"/>
      <c r="C23" s="47"/>
      <c r="D23" s="47"/>
      <c r="E23" s="47"/>
      <c r="F23" s="60"/>
      <c r="G23" s="6">
        <v>272.21451666666667</v>
      </c>
      <c r="H23" s="61">
        <v>2.0295814000000001</v>
      </c>
      <c r="I23" s="59"/>
      <c r="J23" s="60"/>
      <c r="K23" s="62">
        <v>0.13552604651162792</v>
      </c>
    </row>
    <row r="24" spans="1:11" x14ac:dyDescent="0.25">
      <c r="A24" s="58">
        <v>41200</v>
      </c>
      <c r="B24" s="59"/>
      <c r="C24" s="47"/>
      <c r="D24" s="47"/>
      <c r="E24" s="47"/>
      <c r="F24" s="60"/>
      <c r="G24" s="6">
        <v>272.17526666666663</v>
      </c>
      <c r="H24" s="61">
        <v>2.050295133333333</v>
      </c>
      <c r="I24" s="59"/>
      <c r="J24" s="60"/>
      <c r="K24" s="62">
        <v>0.11272883720930232</v>
      </c>
    </row>
    <row r="25" spans="1:11" x14ac:dyDescent="0.25">
      <c r="A25" s="58">
        <v>41201</v>
      </c>
      <c r="B25" s="59"/>
      <c r="C25" s="47"/>
      <c r="D25" s="47"/>
      <c r="E25" s="47"/>
      <c r="F25" s="60"/>
      <c r="G25" s="6">
        <v>271.7681661111111</v>
      </c>
      <c r="H25" s="61">
        <v>2.0256962000000001</v>
      </c>
      <c r="I25" s="59"/>
      <c r="J25" s="60"/>
      <c r="K25" s="62">
        <v>0.12245023255813954</v>
      </c>
    </row>
    <row r="26" spans="1:11" x14ac:dyDescent="0.25">
      <c r="A26" s="58">
        <v>41202</v>
      </c>
      <c r="B26" s="59"/>
      <c r="C26" s="47"/>
      <c r="D26" s="47"/>
      <c r="E26" s="47"/>
      <c r="F26" s="60"/>
      <c r="G26" s="6">
        <v>268.36411166666664</v>
      </c>
      <c r="H26" s="61">
        <v>2.0414210666666666</v>
      </c>
      <c r="I26" s="59"/>
      <c r="J26" s="60"/>
      <c r="K26" s="62">
        <v>6.1449767441860474E-2</v>
      </c>
    </row>
    <row r="27" spans="1:11" x14ac:dyDescent="0.25">
      <c r="A27" s="58">
        <v>41203</v>
      </c>
      <c r="B27" s="59"/>
      <c r="C27" s="47"/>
      <c r="D27" s="47"/>
      <c r="E27" s="47"/>
      <c r="F27" s="60"/>
      <c r="G27" s="6">
        <v>269.82309444444439</v>
      </c>
      <c r="H27" s="61">
        <v>2.0453385333333336</v>
      </c>
      <c r="I27" s="59"/>
      <c r="J27" s="60"/>
      <c r="K27" s="62">
        <v>3.825906976744186E-2</v>
      </c>
    </row>
    <row r="28" spans="1:11" x14ac:dyDescent="0.25">
      <c r="A28" s="58">
        <v>41204</v>
      </c>
      <c r="B28" s="59"/>
      <c r="C28" s="47"/>
      <c r="D28" s="47"/>
      <c r="E28" s="47"/>
      <c r="F28" s="60"/>
      <c r="G28" s="6">
        <v>272.03522277777773</v>
      </c>
      <c r="H28" s="61">
        <v>2.0456751333333334</v>
      </c>
      <c r="I28" s="59"/>
      <c r="J28" s="60"/>
      <c r="K28" s="62">
        <v>0.19788558139534884</v>
      </c>
    </row>
    <row r="29" spans="1:11" x14ac:dyDescent="0.25">
      <c r="A29" s="58">
        <v>41205</v>
      </c>
      <c r="B29" s="59"/>
      <c r="C29" s="47"/>
      <c r="D29" s="47"/>
      <c r="E29" s="47"/>
      <c r="F29" s="60"/>
      <c r="G29" s="6">
        <v>272.57724444444443</v>
      </c>
      <c r="H29" s="61">
        <v>2.0385464</v>
      </c>
      <c r="I29" s="59"/>
      <c r="J29" s="60"/>
      <c r="K29" s="62">
        <v>0.10894465116279069</v>
      </c>
    </row>
    <row r="30" spans="1:11" x14ac:dyDescent="0.25">
      <c r="A30" s="58">
        <v>41206</v>
      </c>
      <c r="B30" s="59"/>
      <c r="C30" s="47"/>
      <c r="D30" s="47"/>
      <c r="E30" s="47"/>
      <c r="F30" s="60"/>
      <c r="G30" s="6">
        <v>270.8011222222222</v>
      </c>
      <c r="H30" s="61">
        <v>2.0334057333333333</v>
      </c>
      <c r="I30" s="59"/>
      <c r="J30" s="60"/>
      <c r="K30" s="62">
        <v>0.10117255813953489</v>
      </c>
    </row>
    <row r="31" spans="1:11" x14ac:dyDescent="0.25">
      <c r="A31" s="58">
        <v>41207</v>
      </c>
      <c r="B31" s="59"/>
      <c r="C31" s="47"/>
      <c r="D31" s="47"/>
      <c r="E31" s="47"/>
      <c r="F31" s="60"/>
      <c r="G31" s="6">
        <v>271.80169944444441</v>
      </c>
      <c r="H31" s="61">
        <v>2.0342937999999999</v>
      </c>
      <c r="I31" s="59"/>
      <c r="J31" s="60"/>
      <c r="K31" s="62">
        <v>0.2133279069767442</v>
      </c>
    </row>
    <row r="32" spans="1:11" x14ac:dyDescent="0.25">
      <c r="A32" s="58">
        <v>41208</v>
      </c>
      <c r="B32" s="59"/>
      <c r="C32" s="47"/>
      <c r="D32" s="47"/>
      <c r="E32" s="47"/>
      <c r="F32" s="60"/>
      <c r="G32" s="6">
        <v>272.33155055555551</v>
      </c>
      <c r="H32" s="61">
        <v>2.0286024</v>
      </c>
      <c r="I32" s="59"/>
      <c r="J32" s="60"/>
      <c r="K32" s="62">
        <v>0.11048232558139535</v>
      </c>
    </row>
    <row r="33" spans="1:11" x14ac:dyDescent="0.25">
      <c r="A33" s="58">
        <v>41209</v>
      </c>
      <c r="B33" s="59"/>
      <c r="C33" s="47"/>
      <c r="D33" s="47"/>
      <c r="E33" s="47"/>
      <c r="F33" s="60"/>
      <c r="G33" s="6">
        <v>202.62054944444441</v>
      </c>
      <c r="H33" s="61">
        <v>2.0349054</v>
      </c>
      <c r="I33" s="59"/>
      <c r="J33" s="60"/>
      <c r="K33" s="62">
        <v>0.17342232558139534</v>
      </c>
    </row>
    <row r="34" spans="1:11" x14ac:dyDescent="0.25">
      <c r="A34" s="58">
        <v>41210</v>
      </c>
      <c r="B34" s="59"/>
      <c r="C34" s="47"/>
      <c r="D34" s="47"/>
      <c r="E34" s="47"/>
      <c r="F34" s="60"/>
      <c r="G34" s="6">
        <v>195.27811111111109</v>
      </c>
      <c r="H34" s="61">
        <v>2.0296444666666664</v>
      </c>
      <c r="I34" s="59"/>
      <c r="J34" s="60"/>
      <c r="K34" s="62">
        <v>8.0348372093023271E-2</v>
      </c>
    </row>
    <row r="35" spans="1:11" x14ac:dyDescent="0.25">
      <c r="A35" s="58">
        <v>41211</v>
      </c>
      <c r="B35" s="59"/>
      <c r="C35" s="47"/>
      <c r="D35" s="47"/>
      <c r="E35" s="47"/>
      <c r="F35" s="60"/>
      <c r="G35" s="6">
        <v>194.52388888888888</v>
      </c>
      <c r="H35" s="61">
        <v>2.0433497333333333</v>
      </c>
      <c r="I35" s="59"/>
      <c r="J35" s="60"/>
      <c r="K35" s="62">
        <v>6.8787906976744181E-2</v>
      </c>
    </row>
    <row r="36" spans="1:11" x14ac:dyDescent="0.25">
      <c r="A36" s="58">
        <v>41212</v>
      </c>
      <c r="B36" s="59"/>
      <c r="C36" s="47"/>
      <c r="D36" s="47"/>
      <c r="E36" s="47"/>
      <c r="F36" s="60"/>
      <c r="G36" s="6">
        <v>251.17563511111109</v>
      </c>
      <c r="H36" s="61">
        <v>2.0447570000000002</v>
      </c>
      <c r="I36" s="59"/>
      <c r="J36" s="60"/>
      <c r="K36" s="62">
        <v>0.20536046511627909</v>
      </c>
    </row>
    <row r="37" spans="1:11" ht="15.75" thickBot="1" x14ac:dyDescent="0.3">
      <c r="A37" s="63">
        <v>41213</v>
      </c>
      <c r="B37" s="124"/>
      <c r="C37" s="125"/>
      <c r="D37" s="125"/>
      <c r="E37" s="125"/>
      <c r="F37" s="126"/>
      <c r="G37" s="43">
        <v>256.54053338888889</v>
      </c>
      <c r="H37" s="67">
        <v>2.0452468666666666</v>
      </c>
      <c r="I37" s="124"/>
      <c r="J37" s="126"/>
      <c r="K37" s="68">
        <v>7.1232558139534885E-2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9" t="s">
        <v>19</v>
      </c>
      <c r="B39" s="21"/>
      <c r="C39" s="70"/>
      <c r="D39" s="70"/>
      <c r="E39" s="70"/>
      <c r="F39" s="70"/>
      <c r="G39" s="70">
        <f>+MIN(G7:G37)</f>
        <v>194.52388888888888</v>
      </c>
      <c r="H39" s="70">
        <f>+MIN(H7:H37)</f>
        <v>2.0243805999999998</v>
      </c>
      <c r="I39" s="70"/>
      <c r="J39" s="70"/>
      <c r="K39" s="70">
        <f>+MIN(K7:K37)</f>
        <v>3.3228837209302323E-2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60"/>
      <c r="C41" s="161"/>
      <c r="D41" s="161"/>
      <c r="E41" s="161"/>
      <c r="F41" s="161"/>
      <c r="G41" s="161"/>
      <c r="H41" s="161"/>
      <c r="I41" s="161"/>
      <c r="J41" s="161"/>
      <c r="K41" s="162"/>
    </row>
    <row r="42" spans="1:11" x14ac:dyDescent="0.25">
      <c r="A42" s="18"/>
      <c r="B42" s="163"/>
      <c r="C42" s="164"/>
      <c r="D42" s="164"/>
      <c r="E42" s="164"/>
      <c r="F42" s="164"/>
      <c r="G42" s="164"/>
      <c r="H42" s="164"/>
      <c r="I42" s="164"/>
      <c r="J42" s="164"/>
      <c r="K42" s="165"/>
    </row>
    <row r="43" spans="1:11" x14ac:dyDescent="0.25">
      <c r="A43" s="18"/>
      <c r="B43" s="163"/>
      <c r="C43" s="164"/>
      <c r="D43" s="164"/>
      <c r="E43" s="164"/>
      <c r="F43" s="164"/>
      <c r="G43" s="164"/>
      <c r="H43" s="164"/>
      <c r="I43" s="164"/>
      <c r="J43" s="164"/>
      <c r="K43" s="165"/>
    </row>
    <row r="44" spans="1:11" x14ac:dyDescent="0.25">
      <c r="A44" s="18"/>
      <c r="B44" s="163"/>
      <c r="C44" s="164"/>
      <c r="D44" s="164"/>
      <c r="E44" s="164"/>
      <c r="F44" s="164"/>
      <c r="G44" s="164"/>
      <c r="H44" s="164"/>
      <c r="I44" s="164"/>
      <c r="J44" s="164"/>
      <c r="K44" s="165"/>
    </row>
    <row r="45" spans="1:11" x14ac:dyDescent="0.25">
      <c r="A45" s="18"/>
      <c r="B45" s="166"/>
      <c r="C45" s="167"/>
      <c r="D45" s="167"/>
      <c r="E45" s="167"/>
      <c r="F45" s="167"/>
      <c r="G45" s="167"/>
      <c r="H45" s="167"/>
      <c r="I45" s="167"/>
      <c r="J45" s="167"/>
      <c r="K45" s="168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5" zoomScale="60" zoomScaleNormal="100" workbookViewId="0">
      <selection activeCell="N22" sqref="N22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44" t="s">
        <v>1</v>
      </c>
      <c r="B3" s="144"/>
      <c r="C3" s="146" t="s">
        <v>27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2</v>
      </c>
      <c r="B4" s="144"/>
      <c r="C4" s="146" t="s">
        <v>26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25">
      <c r="A5" s="145" t="s">
        <v>3</v>
      </c>
      <c r="B5" s="145"/>
      <c r="C5" s="146" t="s">
        <v>4</v>
      </c>
      <c r="D5" s="146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1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44" t="s">
        <v>16</v>
      </c>
      <c r="N7" s="45" t="s">
        <v>17</v>
      </c>
    </row>
    <row r="8" spans="1:14" x14ac:dyDescent="0.25">
      <c r="A8" s="42">
        <f>+'Caracol Reynosa Arguelles'!A8</f>
        <v>41183</v>
      </c>
      <c r="B8" s="115">
        <v>95.864000000000004</v>
      </c>
      <c r="C8" s="116">
        <v>0.86099999999999999</v>
      </c>
      <c r="D8" s="116">
        <v>0.223</v>
      </c>
      <c r="E8" s="116">
        <v>1.0840000000000001</v>
      </c>
      <c r="F8" s="116">
        <v>2.6310000000000002</v>
      </c>
      <c r="G8" s="5">
        <v>289.03108811306043</v>
      </c>
      <c r="H8" s="5">
        <v>0</v>
      </c>
      <c r="I8" s="121">
        <v>38.453000000000003</v>
      </c>
      <c r="J8" s="121">
        <v>50.374000000000002</v>
      </c>
      <c r="K8" s="26">
        <v>3.1097246511627916</v>
      </c>
      <c r="L8" s="24"/>
      <c r="M8" s="47"/>
      <c r="N8" s="47"/>
    </row>
    <row r="9" spans="1:14" x14ac:dyDescent="0.25">
      <c r="A9" s="42">
        <f>+'Caracol Reynosa Arguelles'!A9</f>
        <v>41184</v>
      </c>
      <c r="B9" s="110">
        <v>95.793999999999997</v>
      </c>
      <c r="C9" s="111">
        <v>0.995</v>
      </c>
      <c r="D9" s="112">
        <v>0.22600000000000001</v>
      </c>
      <c r="E9" s="111">
        <v>1.2210000000000001</v>
      </c>
      <c r="F9" s="111">
        <v>2.5869999999999997</v>
      </c>
      <c r="G9" s="7">
        <v>288.77858720467833</v>
      </c>
      <c r="H9" s="7">
        <v>0</v>
      </c>
      <c r="I9" s="117">
        <v>38.371000000000002</v>
      </c>
      <c r="J9" s="118">
        <v>50.232999999999997</v>
      </c>
      <c r="K9" s="26">
        <v>3.1085827325581392</v>
      </c>
      <c r="L9" s="24"/>
      <c r="M9" s="46"/>
      <c r="N9" s="46"/>
    </row>
    <row r="10" spans="1:14" x14ac:dyDescent="0.25">
      <c r="A10" s="42">
        <f>+'Caracol Reynosa Arguelles'!A10</f>
        <v>41185</v>
      </c>
      <c r="B10" s="110">
        <v>96.263999999999996</v>
      </c>
      <c r="C10" s="111">
        <v>1.0089999999999999</v>
      </c>
      <c r="D10" s="112">
        <v>0.224</v>
      </c>
      <c r="E10" s="111">
        <v>1.2330000000000001</v>
      </c>
      <c r="F10" s="111">
        <v>2.181</v>
      </c>
      <c r="G10" s="7">
        <v>288.65326563547757</v>
      </c>
      <c r="H10" s="7">
        <v>0</v>
      </c>
      <c r="I10" s="117">
        <v>38.194000000000003</v>
      </c>
      <c r="J10" s="118">
        <v>50.122</v>
      </c>
      <c r="K10" s="26">
        <v>3.1084676744186037</v>
      </c>
      <c r="L10" s="24"/>
      <c r="M10" s="46"/>
      <c r="N10" s="46"/>
    </row>
    <row r="11" spans="1:14" x14ac:dyDescent="0.25">
      <c r="A11" s="42">
        <f>+'Caracol Reynosa Arguelles'!A11</f>
        <v>41186</v>
      </c>
      <c r="B11" s="110">
        <v>96.218999999999994</v>
      </c>
      <c r="C11" s="111">
        <v>1.0569999999999999</v>
      </c>
      <c r="D11" s="112">
        <v>0.22900000000000001</v>
      </c>
      <c r="E11" s="111">
        <v>1.2849999999999999</v>
      </c>
      <c r="F11" s="111">
        <v>2.1259999999999999</v>
      </c>
      <c r="G11" s="7">
        <v>285.19351303508768</v>
      </c>
      <c r="H11" s="7">
        <v>0</v>
      </c>
      <c r="I11" s="117">
        <v>38.186999999999998</v>
      </c>
      <c r="J11" s="118">
        <v>50.082999999999998</v>
      </c>
      <c r="K11" s="26">
        <v>3.1090100581395355</v>
      </c>
      <c r="L11" s="24"/>
      <c r="M11" s="46"/>
      <c r="N11" s="46"/>
    </row>
    <row r="12" spans="1:14" x14ac:dyDescent="0.25">
      <c r="A12" s="42">
        <f>+'Caracol Reynosa Arguelles'!A12</f>
        <v>41187</v>
      </c>
      <c r="B12" s="110">
        <v>96.582999999999998</v>
      </c>
      <c r="C12" s="117">
        <v>1.04</v>
      </c>
      <c r="D12" s="118">
        <v>0.219</v>
      </c>
      <c r="E12" s="117">
        <v>1.26</v>
      </c>
      <c r="F12" s="117">
        <v>1.8820000000000001</v>
      </c>
      <c r="G12" s="7">
        <v>284.52004727290449</v>
      </c>
      <c r="H12" s="7">
        <v>0</v>
      </c>
      <c r="I12" s="117">
        <v>38.061</v>
      </c>
      <c r="J12" s="118">
        <v>50.026000000000003</v>
      </c>
      <c r="K12" s="26">
        <v>3.1067684302325587</v>
      </c>
      <c r="L12" s="24"/>
      <c r="M12" s="46"/>
      <c r="N12" s="46"/>
    </row>
    <row r="13" spans="1:14" x14ac:dyDescent="0.25">
      <c r="A13" s="42">
        <f>+'Caracol Reynosa Arguelles'!A13</f>
        <v>41188</v>
      </c>
      <c r="B13" s="110">
        <v>96.581999999999994</v>
      </c>
      <c r="C13" s="111">
        <v>1.0229999999999999</v>
      </c>
      <c r="D13" s="112">
        <v>0.221</v>
      </c>
      <c r="E13" s="111">
        <v>1.244</v>
      </c>
      <c r="F13" s="111">
        <v>1.9159999999999999</v>
      </c>
      <c r="G13" s="7">
        <v>283.48868846978559</v>
      </c>
      <c r="H13" s="7">
        <v>0</v>
      </c>
      <c r="I13" s="117">
        <v>38.063000000000002</v>
      </c>
      <c r="J13" s="118">
        <v>50.039000000000001</v>
      </c>
      <c r="K13" s="26">
        <v>3.1065933139534883</v>
      </c>
      <c r="L13" s="24"/>
      <c r="M13" s="46"/>
      <c r="N13" s="46"/>
    </row>
    <row r="14" spans="1:14" x14ac:dyDescent="0.25">
      <c r="A14" s="42">
        <f>+'Caracol Reynosa Arguelles'!A14</f>
        <v>41189</v>
      </c>
      <c r="B14" s="110">
        <v>96.412000000000006</v>
      </c>
      <c r="C14" s="111">
        <v>1.01</v>
      </c>
      <c r="D14" s="112">
        <v>0.22700000000000001</v>
      </c>
      <c r="E14" s="111">
        <v>1.238</v>
      </c>
      <c r="F14" s="111">
        <v>2.0710000000000002</v>
      </c>
      <c r="G14" s="7">
        <v>280.91711221442495</v>
      </c>
      <c r="H14" s="7">
        <v>0</v>
      </c>
      <c r="I14" s="117">
        <v>38.122</v>
      </c>
      <c r="J14" s="118">
        <v>50.079000000000001</v>
      </c>
      <c r="K14" s="26">
        <v>3.1098711627906979</v>
      </c>
      <c r="L14" s="24"/>
      <c r="M14" s="46"/>
      <c r="N14" s="46"/>
    </row>
    <row r="15" spans="1:14" x14ac:dyDescent="0.25">
      <c r="A15" s="42">
        <f>+'Caracol Reynosa Arguelles'!A15</f>
        <v>41190</v>
      </c>
      <c r="B15" s="110">
        <v>96.284000000000006</v>
      </c>
      <c r="C15" s="111">
        <v>0.97599999999999998</v>
      </c>
      <c r="D15" s="111">
        <v>0.23300000000000001</v>
      </c>
      <c r="E15" s="111">
        <v>1.2090000000000001</v>
      </c>
      <c r="F15" s="111">
        <v>2.2080000000000002</v>
      </c>
      <c r="G15" s="7">
        <v>281.94103760038985</v>
      </c>
      <c r="H15" s="7">
        <v>0</v>
      </c>
      <c r="I15" s="117">
        <v>38.186</v>
      </c>
      <c r="J15" s="118">
        <v>50.137</v>
      </c>
      <c r="K15" s="26">
        <v>3.1069420348837218</v>
      </c>
      <c r="L15" s="24"/>
      <c r="M15" s="46"/>
      <c r="N15" s="46"/>
    </row>
    <row r="16" spans="1:14" x14ac:dyDescent="0.25">
      <c r="A16" s="42">
        <f>+'Caracol Reynosa Arguelles'!A16</f>
        <v>41191</v>
      </c>
      <c r="B16" s="110">
        <v>96.197000000000003</v>
      </c>
      <c r="C16" s="111">
        <v>0.98299999999999998</v>
      </c>
      <c r="D16" s="111">
        <v>0.247</v>
      </c>
      <c r="E16" s="111">
        <v>1.23</v>
      </c>
      <c r="F16" s="111">
        <v>2.282</v>
      </c>
      <c r="G16" s="7">
        <v>283.09759151851847</v>
      </c>
      <c r="H16" s="7">
        <v>0</v>
      </c>
      <c r="I16" s="117">
        <v>38.195</v>
      </c>
      <c r="J16" s="118">
        <v>50.131</v>
      </c>
      <c r="K16" s="26">
        <v>3.106711395348837</v>
      </c>
      <c r="L16" s="24"/>
      <c r="M16" s="46"/>
      <c r="N16" s="46"/>
    </row>
    <row r="17" spans="1:14" x14ac:dyDescent="0.25">
      <c r="A17" s="42">
        <f>+'Caracol Reynosa Arguelles'!A17</f>
        <v>41192</v>
      </c>
      <c r="B17" s="110">
        <v>96.257999999999996</v>
      </c>
      <c r="C17" s="111">
        <v>0.98699999999999999</v>
      </c>
      <c r="D17" s="111">
        <v>0.224</v>
      </c>
      <c r="E17" s="111">
        <v>1.2110000000000001</v>
      </c>
      <c r="F17" s="111">
        <v>2.2549999999999999</v>
      </c>
      <c r="G17" s="7">
        <v>280.08861473099415</v>
      </c>
      <c r="H17" s="7">
        <v>0</v>
      </c>
      <c r="I17" s="117">
        <v>38.177999999999997</v>
      </c>
      <c r="J17" s="118">
        <v>50.128999999999998</v>
      </c>
      <c r="K17" s="26">
        <v>3.1064093604651171</v>
      </c>
      <c r="L17" s="24"/>
      <c r="M17" s="46"/>
      <c r="N17" s="46"/>
    </row>
    <row r="18" spans="1:14" x14ac:dyDescent="0.25">
      <c r="A18" s="42">
        <f>+'Caracol Reynosa Arguelles'!A18</f>
        <v>41193</v>
      </c>
      <c r="B18" s="110">
        <v>96.25</v>
      </c>
      <c r="C18" s="111">
        <v>1.0009999999999999</v>
      </c>
      <c r="D18" s="111">
        <v>0.22600000000000001</v>
      </c>
      <c r="E18" s="111">
        <v>1.226</v>
      </c>
      <c r="F18" s="111">
        <v>2.238</v>
      </c>
      <c r="G18" s="7">
        <v>282.74278052631576</v>
      </c>
      <c r="H18" s="7">
        <v>0</v>
      </c>
      <c r="I18" s="117">
        <v>38.176000000000002</v>
      </c>
      <c r="J18" s="118">
        <v>50.116999999999997</v>
      </c>
      <c r="K18" s="26">
        <v>3.1068186046511621</v>
      </c>
      <c r="L18" s="24"/>
      <c r="M18" s="46"/>
      <c r="N18" s="46"/>
    </row>
    <row r="19" spans="1:14" x14ac:dyDescent="0.25">
      <c r="A19" s="42">
        <f>+'Caracol Reynosa Arguelles'!A19</f>
        <v>41194</v>
      </c>
      <c r="B19" s="110">
        <v>96.397999999999996</v>
      </c>
      <c r="C19" s="111">
        <v>0.97</v>
      </c>
      <c r="D19" s="111">
        <v>0.222</v>
      </c>
      <c r="E19" s="111">
        <v>1.1919999999999999</v>
      </c>
      <c r="F19" s="111">
        <v>2.1189999999999998</v>
      </c>
      <c r="G19" s="7">
        <v>283.62874785575042</v>
      </c>
      <c r="H19" s="7">
        <v>0</v>
      </c>
      <c r="I19" s="117">
        <v>38.161000000000001</v>
      </c>
      <c r="J19" s="118">
        <v>50.131999999999998</v>
      </c>
      <c r="K19" s="26">
        <v>3.1083916279069772</v>
      </c>
      <c r="L19" s="24"/>
      <c r="M19" s="46"/>
      <c r="N19" s="46"/>
    </row>
    <row r="20" spans="1:14" x14ac:dyDescent="0.25">
      <c r="A20" s="42">
        <f>+'Caracol Reynosa Arguelles'!A20</f>
        <v>41195</v>
      </c>
      <c r="B20" s="110">
        <v>96.56</v>
      </c>
      <c r="C20" s="111">
        <v>0.98599999999999999</v>
      </c>
      <c r="D20" s="111">
        <v>0.218</v>
      </c>
      <c r="E20" s="111">
        <v>1.204</v>
      </c>
      <c r="F20" s="111">
        <v>1.968</v>
      </c>
      <c r="G20" s="7">
        <v>281.92430445029237</v>
      </c>
      <c r="H20" s="7">
        <v>0</v>
      </c>
      <c r="I20" s="117">
        <v>38.095999999999997</v>
      </c>
      <c r="J20" s="118">
        <v>50.085999999999999</v>
      </c>
      <c r="K20" s="26">
        <v>3.1080101162790692</v>
      </c>
      <c r="L20" s="24"/>
      <c r="M20" s="46"/>
      <c r="N20" s="46"/>
    </row>
    <row r="21" spans="1:14" x14ac:dyDescent="0.25">
      <c r="A21" s="42">
        <f>+'Caracol Reynosa Arguelles'!A21</f>
        <v>41196</v>
      </c>
      <c r="B21" s="110">
        <v>96.537999999999997</v>
      </c>
      <c r="C21" s="111">
        <v>0.98</v>
      </c>
      <c r="D21" s="111">
        <v>0.221</v>
      </c>
      <c r="E21" s="111">
        <v>1.2010000000000001</v>
      </c>
      <c r="F21" s="111">
        <v>1.9790000000000001</v>
      </c>
      <c r="G21" s="7">
        <v>281.59346580701754</v>
      </c>
      <c r="H21" s="7">
        <v>0</v>
      </c>
      <c r="I21" s="117">
        <v>38.109000000000002</v>
      </c>
      <c r="J21" s="118">
        <v>50.095999999999997</v>
      </c>
      <c r="K21" s="26">
        <v>3.1088273255813954</v>
      </c>
      <c r="L21" s="24"/>
      <c r="M21" s="46"/>
      <c r="N21" s="46"/>
    </row>
    <row r="22" spans="1:14" x14ac:dyDescent="0.25">
      <c r="A22" s="42">
        <f>+'Caracol Reynosa Arguelles'!A22</f>
        <v>41197</v>
      </c>
      <c r="B22" s="110">
        <v>96.513999999999996</v>
      </c>
      <c r="C22" s="111">
        <v>0.97299999999999998</v>
      </c>
      <c r="D22" s="111">
        <v>0.22</v>
      </c>
      <c r="E22" s="111">
        <v>1.1930000000000001</v>
      </c>
      <c r="F22" s="111">
        <v>2.0329999999999999</v>
      </c>
      <c r="G22" s="7">
        <v>282.61187007017537</v>
      </c>
      <c r="H22" s="7">
        <v>0</v>
      </c>
      <c r="I22" s="117">
        <v>38.115000000000002</v>
      </c>
      <c r="J22" s="118">
        <v>50.104999999999997</v>
      </c>
      <c r="K22" s="26">
        <v>3.1191033720930235</v>
      </c>
      <c r="L22" s="24"/>
      <c r="M22" s="46"/>
      <c r="N22" s="46"/>
    </row>
    <row r="23" spans="1:14" x14ac:dyDescent="0.25">
      <c r="A23" s="42">
        <f>+'Caracol Reynosa Arguelles'!A23</f>
        <v>41198</v>
      </c>
      <c r="B23" s="110">
        <v>96.51</v>
      </c>
      <c r="C23" s="111">
        <v>0.96499999999999997</v>
      </c>
      <c r="D23" s="111">
        <v>0.216</v>
      </c>
      <c r="E23" s="111">
        <v>1.181</v>
      </c>
      <c r="F23" s="111">
        <v>2.0579999999999998</v>
      </c>
      <c r="G23" s="7">
        <v>279.01321617153991</v>
      </c>
      <c r="H23" s="7">
        <v>0</v>
      </c>
      <c r="I23" s="117">
        <v>38.113999999999997</v>
      </c>
      <c r="J23" s="118">
        <v>50.112000000000002</v>
      </c>
      <c r="K23" s="26">
        <v>3.1089160465116281</v>
      </c>
      <c r="L23" s="24"/>
      <c r="M23" s="46"/>
      <c r="N23" s="46"/>
    </row>
    <row r="24" spans="1:14" x14ac:dyDescent="0.25">
      <c r="A24" s="42">
        <f>+'Caracol Reynosa Arguelles'!A24</f>
        <v>41199</v>
      </c>
      <c r="B24" s="110">
        <v>96.563000000000002</v>
      </c>
      <c r="C24" s="111">
        <v>0.97</v>
      </c>
      <c r="D24" s="111">
        <v>0.216</v>
      </c>
      <c r="E24" s="111">
        <v>1.1859999999999999</v>
      </c>
      <c r="F24" s="111">
        <v>1.9990000000000001</v>
      </c>
      <c r="G24" s="7">
        <v>278.91663421709552</v>
      </c>
      <c r="H24" s="7">
        <v>0</v>
      </c>
      <c r="I24" s="117">
        <v>38.101999999999997</v>
      </c>
      <c r="J24" s="118">
        <v>50.1</v>
      </c>
      <c r="K24" s="26">
        <v>3.169236162790698</v>
      </c>
      <c r="L24" s="24"/>
      <c r="M24" s="46"/>
      <c r="N24" s="46"/>
    </row>
    <row r="25" spans="1:14" x14ac:dyDescent="0.25">
      <c r="A25" s="42">
        <f>+'Caracol Reynosa Arguelles'!A25</f>
        <v>41200</v>
      </c>
      <c r="B25" s="110">
        <v>96.569000000000003</v>
      </c>
      <c r="C25" s="111">
        <v>1.0129999999999999</v>
      </c>
      <c r="D25" s="111">
        <v>0.218</v>
      </c>
      <c r="E25" s="111">
        <v>1.2310000000000001</v>
      </c>
      <c r="F25" s="111">
        <v>1.9529999999999998</v>
      </c>
      <c r="G25" s="7">
        <v>281.09320174853798</v>
      </c>
      <c r="H25" s="7">
        <v>0</v>
      </c>
      <c r="I25" s="117">
        <v>38.067999999999998</v>
      </c>
      <c r="J25" s="118">
        <v>50.05</v>
      </c>
      <c r="K25" s="26">
        <v>3.1094971511627909</v>
      </c>
      <c r="L25" s="24"/>
      <c r="M25" s="46"/>
      <c r="N25" s="46"/>
    </row>
    <row r="26" spans="1:14" x14ac:dyDescent="0.25">
      <c r="A26" s="42">
        <f>+'Caracol Reynosa Arguelles'!A26</f>
        <v>41201</v>
      </c>
      <c r="B26" s="110">
        <v>96.623999999999995</v>
      </c>
      <c r="C26" s="111">
        <v>1.028</v>
      </c>
      <c r="D26" s="111">
        <v>0.21099999999999999</v>
      </c>
      <c r="E26" s="111">
        <v>1.2389999999999999</v>
      </c>
      <c r="F26" s="111">
        <v>1.9039999999999999</v>
      </c>
      <c r="G26" s="7">
        <v>281.62866361403508</v>
      </c>
      <c r="H26" s="7">
        <v>0</v>
      </c>
      <c r="I26" s="117">
        <v>38.040999999999997</v>
      </c>
      <c r="J26" s="118">
        <v>50.027999999999999</v>
      </c>
      <c r="K26" s="26">
        <v>3.1088606395348832</v>
      </c>
      <c r="L26" s="24"/>
      <c r="M26" s="46"/>
      <c r="N26" s="46"/>
    </row>
    <row r="27" spans="1:14" x14ac:dyDescent="0.25">
      <c r="A27" s="42">
        <f>+'Caracol Reynosa Arguelles'!A27</f>
        <v>41202</v>
      </c>
      <c r="B27" s="110">
        <v>96.646000000000001</v>
      </c>
      <c r="C27" s="111">
        <v>0.98</v>
      </c>
      <c r="D27" s="111">
        <v>0.21199999999999999</v>
      </c>
      <c r="E27" s="111">
        <v>1.1919999999999999</v>
      </c>
      <c r="F27" s="111">
        <v>1.925</v>
      </c>
      <c r="G27" s="7">
        <v>279.6307010272904</v>
      </c>
      <c r="H27" s="7">
        <v>0</v>
      </c>
      <c r="I27" s="117">
        <v>38.066000000000003</v>
      </c>
      <c r="J27" s="118">
        <v>50.075000000000003</v>
      </c>
      <c r="K27" s="26">
        <v>3.1091488953488384</v>
      </c>
      <c r="L27" s="24"/>
      <c r="M27" s="46"/>
      <c r="N27" s="46"/>
    </row>
    <row r="28" spans="1:14" x14ac:dyDescent="0.25">
      <c r="A28" s="42">
        <f>+'Caracol Reynosa Arguelles'!A28</f>
        <v>41203</v>
      </c>
      <c r="B28" s="110">
        <v>96.617999999999995</v>
      </c>
      <c r="C28" s="111">
        <v>0.998</v>
      </c>
      <c r="D28" s="111">
        <v>0.20899999999999999</v>
      </c>
      <c r="E28" s="111">
        <v>1.2070000000000001</v>
      </c>
      <c r="F28" s="111">
        <v>1.9140000000000001</v>
      </c>
      <c r="G28" s="7">
        <v>281.39211368031187</v>
      </c>
      <c r="H28" s="7">
        <v>0</v>
      </c>
      <c r="I28" s="117">
        <v>38.076000000000001</v>
      </c>
      <c r="J28" s="118">
        <v>50.07</v>
      </c>
      <c r="K28" s="26">
        <v>3.1088465697674419</v>
      </c>
      <c r="L28" s="24"/>
      <c r="M28" s="46"/>
      <c r="N28" s="46"/>
    </row>
    <row r="29" spans="1:14" x14ac:dyDescent="0.25">
      <c r="A29" s="42">
        <f>+'Caracol Reynosa Arguelles'!A29</f>
        <v>41204</v>
      </c>
      <c r="B29" s="110">
        <v>96.552000000000007</v>
      </c>
      <c r="C29" s="111">
        <v>0.98299999999999998</v>
      </c>
      <c r="D29" s="111">
        <v>0.21199999999999999</v>
      </c>
      <c r="E29" s="111">
        <v>1.1950000000000001</v>
      </c>
      <c r="F29" s="111">
        <v>2.0070000000000001</v>
      </c>
      <c r="G29" s="7">
        <v>281.47455131384015</v>
      </c>
      <c r="H29" s="7">
        <v>0</v>
      </c>
      <c r="I29" s="117">
        <v>38.094999999999999</v>
      </c>
      <c r="J29" s="118">
        <v>50.09</v>
      </c>
      <c r="K29" s="26">
        <v>3.1090919767441862</v>
      </c>
      <c r="L29" s="24"/>
      <c r="M29" s="46"/>
      <c r="N29" s="46"/>
    </row>
    <row r="30" spans="1:14" x14ac:dyDescent="0.25">
      <c r="A30" s="42">
        <f>+'Caracol Reynosa Arguelles'!A30</f>
        <v>41205</v>
      </c>
      <c r="B30" s="110">
        <v>96.322999999999993</v>
      </c>
      <c r="C30" s="111">
        <v>0.99099999999999999</v>
      </c>
      <c r="D30" s="111">
        <v>0.214</v>
      </c>
      <c r="E30" s="111">
        <v>1.2050000000000001</v>
      </c>
      <c r="F30" s="111">
        <v>2.2120000000000002</v>
      </c>
      <c r="G30" s="7">
        <v>282.13760567836255</v>
      </c>
      <c r="H30" s="7">
        <v>0</v>
      </c>
      <c r="I30" s="117">
        <v>38.158000000000001</v>
      </c>
      <c r="J30" s="118">
        <v>50.119</v>
      </c>
      <c r="K30" s="26">
        <v>3.1085787790697688</v>
      </c>
      <c r="L30" s="24"/>
      <c r="M30" s="46"/>
      <c r="N30" s="46"/>
    </row>
    <row r="31" spans="1:14" x14ac:dyDescent="0.25">
      <c r="A31" s="42">
        <f>+'Caracol Reynosa Arguelles'!A31</f>
        <v>41206</v>
      </c>
      <c r="B31" s="110">
        <v>96.491</v>
      </c>
      <c r="C31" s="111">
        <v>0.98</v>
      </c>
      <c r="D31" s="111">
        <v>0.224</v>
      </c>
      <c r="E31" s="111">
        <v>1.204</v>
      </c>
      <c r="F31" s="111">
        <v>2.0329999999999999</v>
      </c>
      <c r="G31" s="7">
        <v>282.44345713255359</v>
      </c>
      <c r="H31" s="7">
        <v>0</v>
      </c>
      <c r="I31" s="117">
        <v>38.116999999999997</v>
      </c>
      <c r="J31" s="118">
        <v>50.098999999999997</v>
      </c>
      <c r="K31" s="26">
        <v>3.1098266279069779</v>
      </c>
      <c r="L31" s="24"/>
      <c r="M31" s="46"/>
      <c r="N31" s="46"/>
    </row>
    <row r="32" spans="1:14" x14ac:dyDescent="0.25">
      <c r="A32" s="42">
        <f>+'Caracol Reynosa Arguelles'!A32</f>
        <v>41207</v>
      </c>
      <c r="B32" s="110">
        <v>95.963999999999999</v>
      </c>
      <c r="C32" s="111">
        <v>0.995</v>
      </c>
      <c r="D32" s="111">
        <v>0.219</v>
      </c>
      <c r="E32" s="111">
        <v>1.214</v>
      </c>
      <c r="F32" s="111">
        <v>2.5369999999999999</v>
      </c>
      <c r="G32" s="7">
        <v>280.68661577582844</v>
      </c>
      <c r="H32" s="7">
        <v>0</v>
      </c>
      <c r="I32" s="117">
        <v>38.261000000000003</v>
      </c>
      <c r="J32" s="118">
        <v>50.173999999999999</v>
      </c>
      <c r="K32" s="26">
        <v>3.1097047674418601</v>
      </c>
      <c r="L32" s="24"/>
      <c r="M32" s="46"/>
      <c r="N32" s="46"/>
    </row>
    <row r="33" spans="1:14" x14ac:dyDescent="0.25">
      <c r="A33" s="42">
        <f>+'Caracol Reynosa Arguelles'!A33</f>
        <v>41208</v>
      </c>
      <c r="B33" s="110">
        <v>94.679000000000002</v>
      </c>
      <c r="C33" s="111">
        <v>0.96599999999999997</v>
      </c>
      <c r="D33" s="111">
        <v>0.26100000000000001</v>
      </c>
      <c r="E33" s="111">
        <v>1.2270000000000001</v>
      </c>
      <c r="F33" s="111">
        <v>3.8679999999999999</v>
      </c>
      <c r="G33" s="7">
        <v>272.84057315594538</v>
      </c>
      <c r="H33" s="7">
        <v>0</v>
      </c>
      <c r="I33" s="117">
        <v>38.579000000000001</v>
      </c>
      <c r="J33" s="118">
        <v>50.356999999999999</v>
      </c>
      <c r="K33" s="26">
        <v>3.1152672093023255</v>
      </c>
      <c r="L33" s="24"/>
      <c r="M33" s="46"/>
      <c r="N33" s="46"/>
    </row>
    <row r="34" spans="1:14" x14ac:dyDescent="0.25">
      <c r="A34" s="42">
        <f>+'Caracol Reynosa Arguelles'!A34</f>
        <v>41209</v>
      </c>
      <c r="B34" s="110">
        <v>93.808999999999997</v>
      </c>
      <c r="C34" s="111">
        <v>0.998</v>
      </c>
      <c r="D34" s="111">
        <v>0.216</v>
      </c>
      <c r="E34" s="111">
        <v>1.214</v>
      </c>
      <c r="F34" s="111">
        <v>4.835</v>
      </c>
      <c r="G34" s="7">
        <v>248.72551222263351</v>
      </c>
      <c r="H34" s="7">
        <v>0</v>
      </c>
      <c r="I34" s="117">
        <v>38.795000000000002</v>
      </c>
      <c r="J34" s="118">
        <v>50.48</v>
      </c>
      <c r="K34" s="26">
        <v>3.1130139906976746</v>
      </c>
      <c r="L34" s="24"/>
      <c r="M34" s="46"/>
      <c r="N34" s="46"/>
    </row>
    <row r="35" spans="1:14" x14ac:dyDescent="0.25">
      <c r="A35" s="42">
        <f>+'Caracol Reynosa Arguelles'!A35</f>
        <v>41210</v>
      </c>
      <c r="B35" s="110">
        <v>94.11</v>
      </c>
      <c r="C35" s="111">
        <v>1.0009999999999999</v>
      </c>
      <c r="D35" s="111">
        <v>0.21299999999999999</v>
      </c>
      <c r="E35" s="111">
        <v>1.214</v>
      </c>
      <c r="F35" s="111">
        <v>4.63</v>
      </c>
      <c r="G35" s="7">
        <v>209.82115473040938</v>
      </c>
      <c r="H35" s="7">
        <v>0</v>
      </c>
      <c r="I35" s="117">
        <v>38.667000000000002</v>
      </c>
      <c r="J35" s="118">
        <v>50.406999999999996</v>
      </c>
      <c r="K35" s="26">
        <v>3.110437965116279</v>
      </c>
      <c r="L35" s="24"/>
      <c r="M35" s="46"/>
      <c r="N35" s="46"/>
    </row>
    <row r="36" spans="1:14" x14ac:dyDescent="0.25">
      <c r="A36" s="42">
        <f>+'Caracol Reynosa Arguelles'!A36</f>
        <v>41211</v>
      </c>
      <c r="B36" s="110">
        <v>94.08</v>
      </c>
      <c r="C36" s="111">
        <v>1.022</v>
      </c>
      <c r="D36" s="111">
        <v>0.214</v>
      </c>
      <c r="E36" s="111">
        <v>1.236</v>
      </c>
      <c r="F36" s="111">
        <v>4.617</v>
      </c>
      <c r="G36" s="7">
        <v>229.41020798440542</v>
      </c>
      <c r="H36" s="7">
        <v>0</v>
      </c>
      <c r="I36" s="117">
        <v>38.668999999999997</v>
      </c>
      <c r="J36" s="118">
        <v>50.393000000000001</v>
      </c>
      <c r="K36" s="26">
        <v>3.1108093604651175</v>
      </c>
      <c r="L36" s="24"/>
      <c r="M36" s="46"/>
      <c r="N36" s="46"/>
    </row>
    <row r="37" spans="1:14" x14ac:dyDescent="0.25">
      <c r="A37" s="42">
        <f>+'Caracol Reynosa Arguelles'!A37</f>
        <v>41212</v>
      </c>
      <c r="B37" s="110">
        <v>93.997</v>
      </c>
      <c r="C37" s="111">
        <v>1.0449999999999999</v>
      </c>
      <c r="D37" s="111">
        <v>0.219</v>
      </c>
      <c r="E37" s="111">
        <v>1.2650000000000001</v>
      </c>
      <c r="F37" s="111">
        <v>4.6929999999999996</v>
      </c>
      <c r="G37" s="7">
        <v>249.84340941633408</v>
      </c>
      <c r="H37" s="7">
        <v>0</v>
      </c>
      <c r="I37" s="117">
        <v>38.67</v>
      </c>
      <c r="J37" s="118">
        <v>50.375999999999998</v>
      </c>
      <c r="K37" s="26">
        <v>3.1096984302325588</v>
      </c>
      <c r="L37" s="24"/>
      <c r="M37" s="46"/>
      <c r="N37" s="46"/>
    </row>
    <row r="38" spans="1:14" ht="15.75" thickBot="1" x14ac:dyDescent="0.3">
      <c r="A38" s="42">
        <f>+'Caracol Reynosa Arguelles'!A38</f>
        <v>41213</v>
      </c>
      <c r="B38" s="113">
        <v>94.018000000000001</v>
      </c>
      <c r="C38" s="114">
        <v>1.036</v>
      </c>
      <c r="D38" s="114">
        <v>0.22</v>
      </c>
      <c r="E38" s="114">
        <v>1.2570000000000001</v>
      </c>
      <c r="F38" s="114">
        <v>4.6760000000000002</v>
      </c>
      <c r="G38" s="7">
        <v>253.61468180596489</v>
      </c>
      <c r="H38" s="7">
        <v>0</v>
      </c>
      <c r="I38" s="119">
        <v>38.667999999999999</v>
      </c>
      <c r="J38" s="120">
        <v>50.38</v>
      </c>
      <c r="K38" s="26">
        <v>3.1090964534883727</v>
      </c>
      <c r="L38" s="24"/>
      <c r="M38" s="46"/>
      <c r="N38" s="46"/>
    </row>
    <row r="39" spans="1:14" x14ac:dyDescent="0.25">
      <c r="A39" s="131" t="s">
        <v>18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8"/>
      <c r="M39" s="8"/>
      <c r="N39" s="8"/>
    </row>
    <row r="40" spans="1:14" ht="6.75" customHeight="1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x14ac:dyDescent="0.25">
      <c r="A41" s="10" t="s">
        <v>19</v>
      </c>
      <c r="B41" s="11">
        <f t="shared" ref="B41:K41" si="0">+MIN(B8:B38)</f>
        <v>93.808999999999997</v>
      </c>
      <c r="C41" s="11">
        <f t="shared" si="0"/>
        <v>0.86099999999999999</v>
      </c>
      <c r="D41" s="11">
        <f t="shared" si="0"/>
        <v>0.20899999999999999</v>
      </c>
      <c r="E41" s="11">
        <f t="shared" si="0"/>
        <v>1.0840000000000001</v>
      </c>
      <c r="F41" s="11">
        <f t="shared" si="0"/>
        <v>1.8820000000000001</v>
      </c>
      <c r="G41" s="11">
        <f t="shared" si="0"/>
        <v>209.82115473040938</v>
      </c>
      <c r="H41" s="11">
        <f t="shared" si="0"/>
        <v>0</v>
      </c>
      <c r="I41" s="11">
        <f t="shared" si="0"/>
        <v>38.040999999999997</v>
      </c>
      <c r="J41" s="11">
        <f t="shared" si="0"/>
        <v>50.026000000000003</v>
      </c>
      <c r="K41" s="35">
        <f t="shared" si="0"/>
        <v>3.1064093604651171</v>
      </c>
      <c r="L41" s="12"/>
      <c r="M41" s="27">
        <f>+MIN(M8:M38)</f>
        <v>0</v>
      </c>
      <c r="N41" s="28">
        <f>+MIN(N8:N38)</f>
        <v>0</v>
      </c>
    </row>
    <row r="42" spans="1:14" x14ac:dyDescent="0.25">
      <c r="A42" s="13" t="s">
        <v>20</v>
      </c>
      <c r="B42" s="14">
        <f t="shared" ref="B42:K42" si="1">+IF(ISERROR(AVERAGE(B8:B38)),"",AVERAGE(B8:B38))</f>
        <v>95.944193548387091</v>
      </c>
      <c r="C42" s="14">
        <f t="shared" si="1"/>
        <v>0.99425806451612908</v>
      </c>
      <c r="D42" s="14">
        <f t="shared" si="1"/>
        <v>0.22174193548387106</v>
      </c>
      <c r="E42" s="14">
        <f t="shared" si="1"/>
        <v>1.2160645161290322</v>
      </c>
      <c r="F42" s="14">
        <f t="shared" si="1"/>
        <v>2.5915161290322581</v>
      </c>
      <c r="G42" s="14">
        <f t="shared" si="1"/>
        <v>275.18977465096646</v>
      </c>
      <c r="H42" s="14">
        <f t="shared" si="1"/>
        <v>0</v>
      </c>
      <c r="I42" s="14">
        <f t="shared" si="1"/>
        <v>38.25203225806451</v>
      </c>
      <c r="J42" s="14">
        <f t="shared" si="1"/>
        <v>50.167709677419353</v>
      </c>
      <c r="K42" s="36">
        <f t="shared" si="1"/>
        <v>3.111298802775694</v>
      </c>
      <c r="L42" s="12"/>
      <c r="M42" s="29" t="str">
        <f>+IF(ISERROR(AVERAGE(M8:M38)),"",AVERAGE(M8:M38))</f>
        <v/>
      </c>
      <c r="N42" s="30" t="str">
        <f>+IF(ISERROR(AVERAGE(N8:N38)),"",AVERAGE(N8:N38))</f>
        <v/>
      </c>
    </row>
    <row r="43" spans="1:14" x14ac:dyDescent="0.25">
      <c r="A43" s="15" t="s">
        <v>21</v>
      </c>
      <c r="B43" s="16">
        <f t="shared" ref="B43:K43" si="2">+MAX(B8:B38)</f>
        <v>96.646000000000001</v>
      </c>
      <c r="C43" s="16">
        <f t="shared" si="2"/>
        <v>1.0569999999999999</v>
      </c>
      <c r="D43" s="16">
        <f t="shared" si="2"/>
        <v>0.26100000000000001</v>
      </c>
      <c r="E43" s="16">
        <f t="shared" si="2"/>
        <v>1.2849999999999999</v>
      </c>
      <c r="F43" s="16">
        <f t="shared" si="2"/>
        <v>4.835</v>
      </c>
      <c r="G43" s="122">
        <f t="shared" si="2"/>
        <v>289.03108811306043</v>
      </c>
      <c r="H43" s="122">
        <f t="shared" si="2"/>
        <v>0</v>
      </c>
      <c r="I43" s="122">
        <f t="shared" si="2"/>
        <v>38.795000000000002</v>
      </c>
      <c r="J43" s="122">
        <f t="shared" si="2"/>
        <v>50.48</v>
      </c>
      <c r="K43" s="123">
        <f t="shared" si="2"/>
        <v>3.169236162790698</v>
      </c>
      <c r="L43" s="12"/>
      <c r="M43" s="31">
        <f>+MAX(M8:M38)</f>
        <v>0</v>
      </c>
      <c r="N43" s="32">
        <f>+MAX(N8:N38)</f>
        <v>0</v>
      </c>
    </row>
    <row r="44" spans="1:14" ht="15.75" thickBot="1" x14ac:dyDescent="0.3">
      <c r="A44" s="17" t="s">
        <v>22</v>
      </c>
      <c r="B44" s="21">
        <f t="shared" ref="B44:K44" si="3">IF(ISERROR(STDEV(B8:B38)),"",STDEV(B8:B38))</f>
        <v>0.94321762845255175</v>
      </c>
      <c r="C44" s="21">
        <f t="shared" si="3"/>
        <v>3.4826204446207341E-2</v>
      </c>
      <c r="D44" s="21">
        <f t="shared" si="3"/>
        <v>1.042422736364822E-2</v>
      </c>
      <c r="E44" s="21">
        <f t="shared" si="3"/>
        <v>3.4834786716605518E-2</v>
      </c>
      <c r="F44" s="21">
        <f t="shared" si="3"/>
        <v>1.0049818197681573</v>
      </c>
      <c r="G44" s="21">
        <f t="shared" si="3"/>
        <v>18.04103266024817</v>
      </c>
      <c r="H44" s="21">
        <f t="shared" si="3"/>
        <v>0</v>
      </c>
      <c r="I44" s="21">
        <f t="shared" si="3"/>
        <v>0.22912158109774686</v>
      </c>
      <c r="J44" s="21">
        <f t="shared" si="3"/>
        <v>0.13243720362204014</v>
      </c>
      <c r="K44" s="38">
        <f t="shared" si="3"/>
        <v>1.1052004833968796E-2</v>
      </c>
      <c r="L44" s="12"/>
      <c r="M44" s="33" t="str">
        <f>IF(ISERROR(STDEV(M8:M38)),"",STDEV(M8:M38))</f>
        <v/>
      </c>
      <c r="N44" s="34" t="str">
        <f>IF(ISERROR(STDEV(N8:N38)),"",STDEV(N8:N38))</f>
        <v/>
      </c>
    </row>
    <row r="45" spans="1:14" ht="8.2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4"/>
    </row>
    <row r="47" spans="1:14" x14ac:dyDescent="0.25">
      <c r="A47" s="18"/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</row>
    <row r="48" spans="1:14" x14ac:dyDescent="0.25">
      <c r="A48" s="18"/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7"/>
    </row>
    <row r="49" spans="1:14" x14ac:dyDescent="0.25">
      <c r="A49" s="18"/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7"/>
    </row>
    <row r="50" spans="1:14" x14ac:dyDescent="0.25">
      <c r="A50" s="18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40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69" orientation="landscape" r:id="rId1"/>
  <ignoredErrors>
    <ignoredError sqref="B41:N44 A8 A38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="60" zoomScaleNormal="100" workbookViewId="0">
      <selection activeCell="K6" sqref="K6"/>
    </sheetView>
  </sheetViews>
  <sheetFormatPr baseColWidth="10" defaultRowHeight="15" x14ac:dyDescent="0.25"/>
  <sheetData>
    <row r="1" spans="1:14" ht="32.25" customHeight="1" x14ac:dyDescent="0.25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4" x14ac:dyDescent="0.25">
      <c r="A2" s="145" t="s">
        <v>1</v>
      </c>
      <c r="B2" s="159"/>
      <c r="C2" s="146" t="s">
        <v>27</v>
      </c>
      <c r="D2" s="146"/>
      <c r="E2" s="146"/>
      <c r="F2" s="146"/>
      <c r="G2" s="146"/>
      <c r="H2" s="146"/>
      <c r="I2" s="146"/>
      <c r="J2" s="146"/>
      <c r="K2" s="146"/>
    </row>
    <row r="3" spans="1:14" x14ac:dyDescent="0.25">
      <c r="A3" s="145" t="s">
        <v>2</v>
      </c>
      <c r="B3" s="159"/>
      <c r="C3" s="146" t="s">
        <v>26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3</v>
      </c>
      <c r="B4" s="145"/>
      <c r="C4" s="146" t="s">
        <v>4</v>
      </c>
      <c r="D4" s="146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8" t="s">
        <v>5</v>
      </c>
      <c r="B6" s="49" t="s">
        <v>6</v>
      </c>
      <c r="C6" s="49" t="s">
        <v>7</v>
      </c>
      <c r="D6" s="49" t="s">
        <v>8</v>
      </c>
      <c r="E6" s="50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129" t="s">
        <v>15</v>
      </c>
    </row>
    <row r="7" spans="1:14" x14ac:dyDescent="0.25">
      <c r="A7" s="51">
        <v>41183</v>
      </c>
      <c r="B7" s="52"/>
      <c r="C7" s="53"/>
      <c r="D7" s="53"/>
      <c r="E7" s="53"/>
      <c r="F7" s="54"/>
      <c r="G7" s="55">
        <v>302.47620166666667</v>
      </c>
      <c r="H7" s="56">
        <v>0</v>
      </c>
      <c r="I7" s="52"/>
      <c r="J7" s="54"/>
      <c r="K7" s="57">
        <v>3.1107809302325582</v>
      </c>
    </row>
    <row r="8" spans="1:14" x14ac:dyDescent="0.25">
      <c r="A8" s="58">
        <v>41184</v>
      </c>
      <c r="B8" s="59"/>
      <c r="C8" s="47"/>
      <c r="D8" s="47"/>
      <c r="E8" s="47"/>
      <c r="F8" s="60"/>
      <c r="G8" s="6">
        <v>293.03134611111108</v>
      </c>
      <c r="H8" s="61">
        <v>0</v>
      </c>
      <c r="I8" s="59"/>
      <c r="J8" s="60"/>
      <c r="K8" s="62">
        <v>3.1112106976744185</v>
      </c>
    </row>
    <row r="9" spans="1:14" x14ac:dyDescent="0.25">
      <c r="A9" s="58">
        <v>41185</v>
      </c>
      <c r="B9" s="59"/>
      <c r="C9" s="47"/>
      <c r="D9" s="47"/>
      <c r="E9" s="47"/>
      <c r="F9" s="60"/>
      <c r="G9" s="6">
        <v>292.39343944444443</v>
      </c>
      <c r="H9" s="61">
        <v>0</v>
      </c>
      <c r="I9" s="59"/>
      <c r="J9" s="60"/>
      <c r="K9" s="62">
        <v>3.1102674418604654</v>
      </c>
    </row>
    <row r="10" spans="1:14" x14ac:dyDescent="0.25">
      <c r="A10" s="58">
        <v>41186</v>
      </c>
      <c r="B10" s="59"/>
      <c r="C10" s="47"/>
      <c r="D10" s="47"/>
      <c r="E10" s="47"/>
      <c r="F10" s="60"/>
      <c r="G10" s="6">
        <v>289.22788277777778</v>
      </c>
      <c r="H10" s="61">
        <v>0</v>
      </c>
      <c r="I10" s="59"/>
      <c r="J10" s="60"/>
      <c r="K10" s="62">
        <v>3.1111409302325583</v>
      </c>
    </row>
    <row r="11" spans="1:14" x14ac:dyDescent="0.25">
      <c r="A11" s="58">
        <v>41187</v>
      </c>
      <c r="B11" s="59"/>
      <c r="C11" s="47"/>
      <c r="D11" s="47"/>
      <c r="E11" s="47"/>
      <c r="F11" s="60"/>
      <c r="G11" s="6">
        <v>287.64603388888884</v>
      </c>
      <c r="H11" s="61">
        <v>0</v>
      </c>
      <c r="I11" s="59"/>
      <c r="J11" s="60"/>
      <c r="K11" s="62">
        <v>3.1091623255813956</v>
      </c>
    </row>
    <row r="12" spans="1:14" x14ac:dyDescent="0.25">
      <c r="A12" s="58">
        <v>41188</v>
      </c>
      <c r="B12" s="59"/>
      <c r="C12" s="47"/>
      <c r="D12" s="47"/>
      <c r="E12" s="47"/>
      <c r="F12" s="60"/>
      <c r="G12" s="6">
        <v>286.61951166666665</v>
      </c>
      <c r="H12" s="61">
        <v>0</v>
      </c>
      <c r="I12" s="59"/>
      <c r="J12" s="60"/>
      <c r="K12" s="62">
        <v>3.1092669767441863</v>
      </c>
    </row>
    <row r="13" spans="1:14" x14ac:dyDescent="0.25">
      <c r="A13" s="58">
        <v>41189</v>
      </c>
      <c r="B13" s="59"/>
      <c r="C13" s="47"/>
      <c r="D13" s="47"/>
      <c r="E13" s="47"/>
      <c r="F13" s="60"/>
      <c r="G13" s="6">
        <v>283.09516166666663</v>
      </c>
      <c r="H13" s="61">
        <v>0</v>
      </c>
      <c r="I13" s="59"/>
      <c r="J13" s="60"/>
      <c r="K13" s="62">
        <v>3.1412497674418605</v>
      </c>
    </row>
    <row r="14" spans="1:14" x14ac:dyDescent="0.25">
      <c r="A14" s="58">
        <v>41190</v>
      </c>
      <c r="B14" s="59"/>
      <c r="C14" s="47"/>
      <c r="D14" s="47"/>
      <c r="E14" s="47"/>
      <c r="F14" s="60"/>
      <c r="G14" s="6">
        <v>288.29098888888888</v>
      </c>
      <c r="H14" s="61">
        <v>0</v>
      </c>
      <c r="I14" s="59"/>
      <c r="J14" s="60"/>
      <c r="K14" s="62">
        <v>3.1137613953488374</v>
      </c>
    </row>
    <row r="15" spans="1:14" x14ac:dyDescent="0.25">
      <c r="A15" s="58">
        <v>41191</v>
      </c>
      <c r="B15" s="59"/>
      <c r="C15" s="47"/>
      <c r="D15" s="47"/>
      <c r="E15" s="47"/>
      <c r="F15" s="60"/>
      <c r="G15" s="6">
        <v>289.96952166666665</v>
      </c>
      <c r="H15" s="61">
        <v>0</v>
      </c>
      <c r="I15" s="59"/>
      <c r="J15" s="60"/>
      <c r="K15" s="62">
        <v>3.1092669767441863</v>
      </c>
    </row>
    <row r="16" spans="1:14" x14ac:dyDescent="0.25">
      <c r="A16" s="58">
        <v>41192</v>
      </c>
      <c r="B16" s="59"/>
      <c r="C16" s="47"/>
      <c r="D16" s="47"/>
      <c r="E16" s="47"/>
      <c r="F16" s="60"/>
      <c r="G16" s="6">
        <v>281.73633277777776</v>
      </c>
      <c r="H16" s="61">
        <v>0</v>
      </c>
      <c r="I16" s="59"/>
      <c r="J16" s="60"/>
      <c r="K16" s="62">
        <v>3.108463255813954</v>
      </c>
    </row>
    <row r="17" spans="1:11" x14ac:dyDescent="0.25">
      <c r="A17" s="58">
        <v>41193</v>
      </c>
      <c r="B17" s="59"/>
      <c r="C17" s="47"/>
      <c r="D17" s="47"/>
      <c r="E17" s="47"/>
      <c r="F17" s="60"/>
      <c r="G17" s="6">
        <v>284.19168777777776</v>
      </c>
      <c r="H17" s="61">
        <v>0</v>
      </c>
      <c r="I17" s="59"/>
      <c r="J17" s="60"/>
      <c r="K17" s="62">
        <v>3.1087311627906975</v>
      </c>
    </row>
    <row r="18" spans="1:11" x14ac:dyDescent="0.25">
      <c r="A18" s="58">
        <v>41194</v>
      </c>
      <c r="B18" s="59"/>
      <c r="C18" s="47"/>
      <c r="D18" s="47"/>
      <c r="E18" s="47"/>
      <c r="F18" s="60"/>
      <c r="G18" s="6">
        <v>285.30737888888888</v>
      </c>
      <c r="H18" s="61">
        <v>0</v>
      </c>
      <c r="I18" s="59"/>
      <c r="J18" s="60"/>
      <c r="K18" s="62">
        <v>3.1111060465116283</v>
      </c>
    </row>
    <row r="19" spans="1:11" x14ac:dyDescent="0.25">
      <c r="A19" s="58">
        <v>41195</v>
      </c>
      <c r="B19" s="59"/>
      <c r="C19" s="47"/>
      <c r="D19" s="47"/>
      <c r="E19" s="47"/>
      <c r="F19" s="60"/>
      <c r="G19" s="6">
        <v>284.41147166666667</v>
      </c>
      <c r="H19" s="61">
        <v>0</v>
      </c>
      <c r="I19" s="59"/>
      <c r="J19" s="60"/>
      <c r="K19" s="62">
        <v>3.1100930232558142</v>
      </c>
    </row>
    <row r="20" spans="1:11" x14ac:dyDescent="0.25">
      <c r="A20" s="58">
        <v>41196</v>
      </c>
      <c r="B20" s="59"/>
      <c r="C20" s="47"/>
      <c r="D20" s="47"/>
      <c r="E20" s="47"/>
      <c r="F20" s="60"/>
      <c r="G20" s="6">
        <v>283.79538333333329</v>
      </c>
      <c r="H20" s="61">
        <v>0</v>
      </c>
      <c r="I20" s="59"/>
      <c r="J20" s="60"/>
      <c r="K20" s="62">
        <v>3.1143167441860466</v>
      </c>
    </row>
    <row r="21" spans="1:11" x14ac:dyDescent="0.25">
      <c r="A21" s="58">
        <v>41197</v>
      </c>
      <c r="B21" s="59"/>
      <c r="C21" s="47"/>
      <c r="D21" s="47"/>
      <c r="E21" s="47"/>
      <c r="F21" s="60"/>
      <c r="G21" s="6">
        <v>284.67636611111107</v>
      </c>
      <c r="H21" s="61">
        <v>0</v>
      </c>
      <c r="I21" s="59"/>
      <c r="J21" s="60"/>
      <c r="K21" s="62">
        <v>3.1743055813953491</v>
      </c>
    </row>
    <row r="22" spans="1:11" x14ac:dyDescent="0.25">
      <c r="A22" s="58">
        <v>41198</v>
      </c>
      <c r="B22" s="59"/>
      <c r="C22" s="47"/>
      <c r="D22" s="47"/>
      <c r="E22" s="47"/>
      <c r="F22" s="60"/>
      <c r="G22" s="6">
        <v>284.24121722222219</v>
      </c>
      <c r="H22" s="61">
        <v>0</v>
      </c>
      <c r="I22" s="59"/>
      <c r="J22" s="60"/>
      <c r="K22" s="62">
        <v>3.1104432558139536</v>
      </c>
    </row>
    <row r="23" spans="1:11" x14ac:dyDescent="0.25">
      <c r="A23" s="58">
        <v>41199</v>
      </c>
      <c r="B23" s="59"/>
      <c r="C23" s="47"/>
      <c r="D23" s="47"/>
      <c r="E23" s="47"/>
      <c r="F23" s="60"/>
      <c r="G23" s="6">
        <v>362.13844444444442</v>
      </c>
      <c r="H23" s="61">
        <v>0</v>
      </c>
      <c r="I23" s="59"/>
      <c r="J23" s="60"/>
      <c r="K23" s="62">
        <v>4.3635306976744186</v>
      </c>
    </row>
    <row r="24" spans="1:11" x14ac:dyDescent="0.25">
      <c r="A24" s="58">
        <v>41200</v>
      </c>
      <c r="B24" s="59"/>
      <c r="C24" s="47"/>
      <c r="D24" s="47"/>
      <c r="E24" s="47"/>
      <c r="F24" s="60"/>
      <c r="G24" s="6">
        <v>284.05533388888887</v>
      </c>
      <c r="H24" s="61">
        <v>0</v>
      </c>
      <c r="I24" s="59"/>
      <c r="J24" s="60"/>
      <c r="K24" s="62">
        <v>3.1121302325581399</v>
      </c>
    </row>
    <row r="25" spans="1:11" x14ac:dyDescent="0.25">
      <c r="A25" s="58">
        <v>41201</v>
      </c>
      <c r="B25" s="59"/>
      <c r="C25" s="47"/>
      <c r="D25" s="47"/>
      <c r="E25" s="47"/>
      <c r="F25" s="60"/>
      <c r="G25" s="6">
        <v>284.78442833333332</v>
      </c>
      <c r="H25" s="61">
        <v>0</v>
      </c>
      <c r="I25" s="59"/>
      <c r="J25" s="60"/>
      <c r="K25" s="62">
        <v>3.1121776744186045</v>
      </c>
    </row>
    <row r="26" spans="1:11" x14ac:dyDescent="0.25">
      <c r="A26" s="58">
        <v>41202</v>
      </c>
      <c r="B26" s="59"/>
      <c r="C26" s="47"/>
      <c r="D26" s="47"/>
      <c r="E26" s="47"/>
      <c r="F26" s="60"/>
      <c r="G26" s="6">
        <v>283.3055783333333</v>
      </c>
      <c r="H26" s="61">
        <v>0</v>
      </c>
      <c r="I26" s="59"/>
      <c r="J26" s="60"/>
      <c r="K26" s="62">
        <v>3.1111883720930233</v>
      </c>
    </row>
    <row r="27" spans="1:11" x14ac:dyDescent="0.25">
      <c r="A27" s="58">
        <v>41203</v>
      </c>
      <c r="B27" s="59"/>
      <c r="C27" s="47"/>
      <c r="D27" s="47"/>
      <c r="E27" s="47"/>
      <c r="F27" s="60"/>
      <c r="G27" s="6">
        <v>283.20337833333332</v>
      </c>
      <c r="H27" s="61">
        <v>0</v>
      </c>
      <c r="I27" s="59"/>
      <c r="J27" s="60"/>
      <c r="K27" s="62">
        <v>3.1106176744186045</v>
      </c>
    </row>
    <row r="28" spans="1:11" x14ac:dyDescent="0.25">
      <c r="A28" s="58">
        <v>41204</v>
      </c>
      <c r="B28" s="59"/>
      <c r="C28" s="47"/>
      <c r="D28" s="47"/>
      <c r="E28" s="47"/>
      <c r="F28" s="60"/>
      <c r="G28" s="6">
        <v>283.64502277777774</v>
      </c>
      <c r="H28" s="61">
        <v>0</v>
      </c>
      <c r="I28" s="59"/>
      <c r="J28" s="60"/>
      <c r="K28" s="62">
        <v>3.1111520930232559</v>
      </c>
    </row>
    <row r="29" spans="1:11" x14ac:dyDescent="0.25">
      <c r="A29" s="58">
        <v>41205</v>
      </c>
      <c r="B29" s="59"/>
      <c r="C29" s="47"/>
      <c r="D29" s="47"/>
      <c r="E29" s="47"/>
      <c r="F29" s="60"/>
      <c r="G29" s="6">
        <v>284.6589711111111</v>
      </c>
      <c r="H29" s="61">
        <v>0</v>
      </c>
      <c r="I29" s="59"/>
      <c r="J29" s="60"/>
      <c r="K29" s="62">
        <v>3.1108855813953489</v>
      </c>
    </row>
    <row r="30" spans="1:11" x14ac:dyDescent="0.25">
      <c r="A30" s="58">
        <v>41206</v>
      </c>
      <c r="B30" s="59"/>
      <c r="C30" s="47"/>
      <c r="D30" s="47"/>
      <c r="E30" s="47"/>
      <c r="F30" s="60"/>
      <c r="G30" s="6">
        <v>284.50598944444442</v>
      </c>
      <c r="H30" s="61">
        <v>0</v>
      </c>
      <c r="I30" s="59"/>
      <c r="J30" s="60"/>
      <c r="K30" s="62">
        <v>3.1130972093023259</v>
      </c>
    </row>
    <row r="31" spans="1:11" x14ac:dyDescent="0.25">
      <c r="A31" s="58">
        <v>41207</v>
      </c>
      <c r="B31" s="59"/>
      <c r="C31" s="47"/>
      <c r="D31" s="47"/>
      <c r="E31" s="47"/>
      <c r="F31" s="60"/>
      <c r="G31" s="6">
        <v>285.72674944444441</v>
      </c>
      <c r="H31" s="61">
        <v>0</v>
      </c>
      <c r="I31" s="59"/>
      <c r="J31" s="60"/>
      <c r="K31" s="62">
        <v>3.1123981395348839</v>
      </c>
    </row>
    <row r="32" spans="1:11" x14ac:dyDescent="0.25">
      <c r="A32" s="58">
        <v>41208</v>
      </c>
      <c r="B32" s="59"/>
      <c r="C32" s="47"/>
      <c r="D32" s="47"/>
      <c r="E32" s="47"/>
      <c r="F32" s="60"/>
      <c r="G32" s="6">
        <v>285.23739999999998</v>
      </c>
      <c r="H32" s="61">
        <v>0</v>
      </c>
      <c r="I32" s="59"/>
      <c r="J32" s="60"/>
      <c r="K32" s="62">
        <v>3.1529288372093029</v>
      </c>
    </row>
    <row r="33" spans="1:11" x14ac:dyDescent="0.25">
      <c r="A33" s="58">
        <v>41209</v>
      </c>
      <c r="B33" s="59"/>
      <c r="C33" s="47"/>
      <c r="D33" s="47"/>
      <c r="E33" s="47"/>
      <c r="F33" s="60"/>
      <c r="G33" s="6">
        <v>269.71603944444445</v>
      </c>
      <c r="H33" s="61">
        <v>0</v>
      </c>
      <c r="I33" s="59"/>
      <c r="J33" s="60"/>
      <c r="K33" s="62">
        <v>3.1523469767441861</v>
      </c>
    </row>
    <row r="34" spans="1:11" x14ac:dyDescent="0.25">
      <c r="A34" s="58">
        <v>41210</v>
      </c>
      <c r="B34" s="59"/>
      <c r="C34" s="47"/>
      <c r="D34" s="47"/>
      <c r="E34" s="47"/>
      <c r="F34" s="60"/>
      <c r="G34" s="6">
        <v>251.82860449999998</v>
      </c>
      <c r="H34" s="61">
        <v>0</v>
      </c>
      <c r="I34" s="59"/>
      <c r="J34" s="60"/>
      <c r="K34" s="62">
        <v>3.1122934883720932</v>
      </c>
    </row>
    <row r="35" spans="1:11" x14ac:dyDescent="0.25">
      <c r="A35" s="58">
        <v>41211</v>
      </c>
      <c r="B35" s="59"/>
      <c r="C35" s="47"/>
      <c r="D35" s="47"/>
      <c r="E35" s="47"/>
      <c r="F35" s="60"/>
      <c r="G35" s="6">
        <v>254.67613833333331</v>
      </c>
      <c r="H35" s="61">
        <v>0</v>
      </c>
      <c r="I35" s="59"/>
      <c r="J35" s="60"/>
      <c r="K35" s="62">
        <v>3.1125041860465119</v>
      </c>
    </row>
    <row r="36" spans="1:11" x14ac:dyDescent="0.25">
      <c r="A36" s="58">
        <v>41212</v>
      </c>
      <c r="B36" s="59"/>
      <c r="C36" s="47"/>
      <c r="D36" s="47"/>
      <c r="E36" s="47"/>
      <c r="F36" s="60"/>
      <c r="G36" s="6">
        <v>262.72488888888887</v>
      </c>
      <c r="H36" s="61">
        <v>0</v>
      </c>
      <c r="I36" s="59"/>
      <c r="J36" s="60"/>
      <c r="K36" s="62">
        <v>3.1126088372093026</v>
      </c>
    </row>
    <row r="37" spans="1:11" ht="15.75" thickBot="1" x14ac:dyDescent="0.3">
      <c r="A37" s="63">
        <v>41213</v>
      </c>
      <c r="B37" s="124"/>
      <c r="C37" s="125"/>
      <c r="D37" s="125"/>
      <c r="E37" s="125"/>
      <c r="F37" s="126"/>
      <c r="G37" s="43">
        <v>258.18201272222223</v>
      </c>
      <c r="H37" s="67">
        <v>0</v>
      </c>
      <c r="I37" s="124"/>
      <c r="J37" s="126"/>
      <c r="K37" s="68">
        <v>3.1107809302325582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9" t="s">
        <v>21</v>
      </c>
      <c r="B39" s="21"/>
      <c r="C39" s="70"/>
      <c r="D39" s="70"/>
      <c r="E39" s="70"/>
      <c r="F39" s="70"/>
      <c r="G39" s="70">
        <f>+MAX(G7:G37)</f>
        <v>362.13844444444442</v>
      </c>
      <c r="H39" s="70">
        <f>+MAX(H7:H37)</f>
        <v>0</v>
      </c>
      <c r="I39" s="70"/>
      <c r="J39" s="70"/>
      <c r="K39" s="70">
        <f>+MAX(K7:K37)</f>
        <v>4.3635306976744186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47"/>
      <c r="C41" s="148"/>
      <c r="D41" s="148"/>
      <c r="E41" s="148"/>
      <c r="F41" s="148"/>
      <c r="G41" s="148"/>
      <c r="H41" s="148"/>
      <c r="I41" s="148"/>
      <c r="J41" s="148"/>
      <c r="K41" s="149"/>
    </row>
    <row r="42" spans="1:11" x14ac:dyDescent="0.25">
      <c r="A42" s="18"/>
      <c r="B42" s="150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1" x14ac:dyDescent="0.25">
      <c r="A43" s="18"/>
      <c r="B43" s="150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1" x14ac:dyDescent="0.25">
      <c r="A44" s="18"/>
      <c r="B44" s="150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1" x14ac:dyDescent="0.25">
      <c r="A45" s="18"/>
      <c r="B45" s="153"/>
      <c r="C45" s="154"/>
      <c r="D45" s="154"/>
      <c r="E45" s="154"/>
      <c r="F45" s="154"/>
      <c r="G45" s="154"/>
      <c r="H45" s="154"/>
      <c r="I45" s="154"/>
      <c r="J45" s="154"/>
      <c r="K45" s="155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L42" sqref="L42"/>
    </sheetView>
  </sheetViews>
  <sheetFormatPr baseColWidth="10" defaultRowHeight="15" x14ac:dyDescent="0.25"/>
  <sheetData>
    <row r="1" spans="1:14" ht="32.25" customHeight="1" x14ac:dyDescent="0.25">
      <c r="A1" s="169" t="s">
        <v>29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4" x14ac:dyDescent="0.25">
      <c r="A2" s="145" t="s">
        <v>1</v>
      </c>
      <c r="B2" s="159"/>
      <c r="C2" s="146" t="s">
        <v>27</v>
      </c>
      <c r="D2" s="146"/>
      <c r="E2" s="146"/>
      <c r="F2" s="146"/>
      <c r="G2" s="146"/>
      <c r="H2" s="146"/>
      <c r="I2" s="146"/>
      <c r="J2" s="146"/>
      <c r="K2" s="146"/>
    </row>
    <row r="3" spans="1:14" x14ac:dyDescent="0.25">
      <c r="A3" s="145" t="s">
        <v>2</v>
      </c>
      <c r="B3" s="159"/>
      <c r="C3" s="146" t="s">
        <v>26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5" t="s">
        <v>3</v>
      </c>
      <c r="B4" s="145"/>
      <c r="C4" s="146" t="s">
        <v>4</v>
      </c>
      <c r="D4" s="146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1" t="s">
        <v>5</v>
      </c>
      <c r="B6" s="72" t="s">
        <v>6</v>
      </c>
      <c r="C6" s="72" t="s">
        <v>7</v>
      </c>
      <c r="D6" s="72" t="s">
        <v>8</v>
      </c>
      <c r="E6" s="73" t="s">
        <v>9</v>
      </c>
      <c r="F6" s="72" t="s">
        <v>10</v>
      </c>
      <c r="G6" s="72" t="s">
        <v>11</v>
      </c>
      <c r="H6" s="72" t="s">
        <v>12</v>
      </c>
      <c r="I6" s="72" t="s">
        <v>13</v>
      </c>
      <c r="J6" s="72" t="s">
        <v>14</v>
      </c>
      <c r="K6" s="130" t="s">
        <v>15</v>
      </c>
    </row>
    <row r="7" spans="1:14" x14ac:dyDescent="0.25">
      <c r="A7" s="51">
        <v>41183</v>
      </c>
      <c r="B7" s="52"/>
      <c r="C7" s="53"/>
      <c r="D7" s="53"/>
      <c r="E7" s="53"/>
      <c r="F7" s="54"/>
      <c r="G7" s="55">
        <v>282.53107166666666</v>
      </c>
      <c r="H7" s="56">
        <v>0</v>
      </c>
      <c r="I7" s="52"/>
      <c r="J7" s="54"/>
      <c r="K7" s="57">
        <v>3.1068097674418609</v>
      </c>
    </row>
    <row r="8" spans="1:14" x14ac:dyDescent="0.25">
      <c r="A8" s="58">
        <v>41184</v>
      </c>
      <c r="B8" s="59"/>
      <c r="C8" s="47"/>
      <c r="D8" s="47"/>
      <c r="E8" s="47"/>
      <c r="F8" s="60"/>
      <c r="G8" s="6">
        <v>286.2855011111111</v>
      </c>
      <c r="H8" s="61">
        <v>0</v>
      </c>
      <c r="I8" s="59"/>
      <c r="J8" s="60"/>
      <c r="K8" s="62">
        <v>3.1050516279069766</v>
      </c>
    </row>
    <row r="9" spans="1:14" x14ac:dyDescent="0.25">
      <c r="A9" s="58">
        <v>41185</v>
      </c>
      <c r="B9" s="59"/>
      <c r="C9" s="47"/>
      <c r="D9" s="47"/>
      <c r="E9" s="47"/>
      <c r="F9" s="60"/>
      <c r="G9" s="6">
        <v>284.97482833333333</v>
      </c>
      <c r="H9" s="61">
        <v>0</v>
      </c>
      <c r="I9" s="59"/>
      <c r="J9" s="60"/>
      <c r="K9" s="62">
        <v>3.1069144186046511</v>
      </c>
    </row>
    <row r="10" spans="1:14" x14ac:dyDescent="0.25">
      <c r="A10" s="58">
        <v>41186</v>
      </c>
      <c r="B10" s="59"/>
      <c r="C10" s="47"/>
      <c r="D10" s="47"/>
      <c r="E10" s="47"/>
      <c r="F10" s="60"/>
      <c r="G10" s="6">
        <v>283.89868944444441</v>
      </c>
      <c r="H10" s="61">
        <v>0</v>
      </c>
      <c r="I10" s="59"/>
      <c r="J10" s="60"/>
      <c r="K10" s="62">
        <v>3.1057855813953488</v>
      </c>
    </row>
    <row r="11" spans="1:14" x14ac:dyDescent="0.25">
      <c r="A11" s="58">
        <v>41187</v>
      </c>
      <c r="B11" s="59"/>
      <c r="C11" s="47"/>
      <c r="D11" s="47"/>
      <c r="E11" s="47"/>
      <c r="F11" s="60"/>
      <c r="G11" s="6">
        <v>282.84680555555553</v>
      </c>
      <c r="H11" s="61">
        <v>0</v>
      </c>
      <c r="I11" s="59"/>
      <c r="J11" s="60"/>
      <c r="K11" s="62">
        <v>3.1038530232558146</v>
      </c>
    </row>
    <row r="12" spans="1:14" x14ac:dyDescent="0.25">
      <c r="A12" s="58">
        <v>41188</v>
      </c>
      <c r="B12" s="59"/>
      <c r="C12" s="47"/>
      <c r="D12" s="47"/>
      <c r="E12" s="47"/>
      <c r="F12" s="60"/>
      <c r="G12" s="6">
        <v>281.70459444444441</v>
      </c>
      <c r="H12" s="61">
        <v>0</v>
      </c>
      <c r="I12" s="59"/>
      <c r="J12" s="60"/>
      <c r="K12" s="62">
        <v>3.1032474418604652</v>
      </c>
    </row>
    <row r="13" spans="1:14" x14ac:dyDescent="0.25">
      <c r="A13" s="58">
        <v>41189</v>
      </c>
      <c r="B13" s="59"/>
      <c r="C13" s="47"/>
      <c r="D13" s="47"/>
      <c r="E13" s="47"/>
      <c r="F13" s="60"/>
      <c r="G13" s="6">
        <v>279.52201111111111</v>
      </c>
      <c r="H13" s="61">
        <v>0</v>
      </c>
      <c r="I13" s="59"/>
      <c r="J13" s="60"/>
      <c r="K13" s="62">
        <v>3.1046330232558139</v>
      </c>
    </row>
    <row r="14" spans="1:14" x14ac:dyDescent="0.25">
      <c r="A14" s="58">
        <v>41190</v>
      </c>
      <c r="B14" s="59"/>
      <c r="C14" s="47"/>
      <c r="D14" s="47"/>
      <c r="E14" s="47"/>
      <c r="F14" s="60"/>
      <c r="G14" s="6">
        <v>279.51901666666663</v>
      </c>
      <c r="H14" s="61">
        <v>0</v>
      </c>
      <c r="I14" s="59"/>
      <c r="J14" s="60"/>
      <c r="K14" s="62">
        <v>3.1027353488372094</v>
      </c>
    </row>
    <row r="15" spans="1:14" x14ac:dyDescent="0.25">
      <c r="A15" s="58">
        <v>41191</v>
      </c>
      <c r="B15" s="59"/>
      <c r="C15" s="47"/>
      <c r="D15" s="47"/>
      <c r="E15" s="47"/>
      <c r="F15" s="60"/>
      <c r="G15" s="6">
        <v>280.37659444444444</v>
      </c>
      <c r="H15" s="61">
        <v>0</v>
      </c>
      <c r="I15" s="59"/>
      <c r="J15" s="60"/>
      <c r="K15" s="62">
        <v>3.1045283720930232</v>
      </c>
    </row>
    <row r="16" spans="1:14" x14ac:dyDescent="0.25">
      <c r="A16" s="58">
        <v>41192</v>
      </c>
      <c r="B16" s="59"/>
      <c r="C16" s="47"/>
      <c r="D16" s="47"/>
      <c r="E16" s="47"/>
      <c r="F16" s="60"/>
      <c r="G16" s="6">
        <v>278.28293388888886</v>
      </c>
      <c r="H16" s="61">
        <v>0</v>
      </c>
      <c r="I16" s="59"/>
      <c r="J16" s="60"/>
      <c r="K16" s="62">
        <v>3.1043651162790695</v>
      </c>
    </row>
    <row r="17" spans="1:11" x14ac:dyDescent="0.25">
      <c r="A17" s="58">
        <v>41193</v>
      </c>
      <c r="B17" s="59"/>
      <c r="C17" s="47"/>
      <c r="D17" s="47"/>
      <c r="E17" s="47"/>
      <c r="F17" s="60"/>
      <c r="G17" s="6">
        <v>281.20062833333333</v>
      </c>
      <c r="H17" s="61">
        <v>0</v>
      </c>
      <c r="I17" s="59"/>
      <c r="J17" s="60"/>
      <c r="K17" s="62">
        <v>3.1039451162790699</v>
      </c>
    </row>
    <row r="18" spans="1:11" x14ac:dyDescent="0.25">
      <c r="A18" s="58">
        <v>41194</v>
      </c>
      <c r="B18" s="59"/>
      <c r="C18" s="47"/>
      <c r="D18" s="47"/>
      <c r="E18" s="47"/>
      <c r="F18" s="60"/>
      <c r="G18" s="6">
        <v>281.98715499999997</v>
      </c>
      <c r="H18" s="61">
        <v>0</v>
      </c>
      <c r="I18" s="59"/>
      <c r="J18" s="60"/>
      <c r="K18" s="62">
        <v>3.1057744186046512</v>
      </c>
    </row>
    <row r="19" spans="1:11" x14ac:dyDescent="0.25">
      <c r="A19" s="58">
        <v>41195</v>
      </c>
      <c r="B19" s="59"/>
      <c r="C19" s="47"/>
      <c r="D19" s="47"/>
      <c r="E19" s="47"/>
      <c r="F19" s="60"/>
      <c r="G19" s="6">
        <v>280.53973833333333</v>
      </c>
      <c r="H19" s="61">
        <v>0</v>
      </c>
      <c r="I19" s="59"/>
      <c r="J19" s="60"/>
      <c r="K19" s="62">
        <v>3.1062041860465115</v>
      </c>
    </row>
    <row r="20" spans="1:11" x14ac:dyDescent="0.25">
      <c r="A20" s="58">
        <v>41196</v>
      </c>
      <c r="B20" s="59"/>
      <c r="C20" s="47"/>
      <c r="D20" s="47"/>
      <c r="E20" s="47"/>
      <c r="F20" s="60"/>
      <c r="G20" s="6">
        <v>280.07364388888885</v>
      </c>
      <c r="H20" s="61">
        <v>0</v>
      </c>
      <c r="I20" s="59"/>
      <c r="J20" s="60"/>
      <c r="K20" s="62">
        <v>3.1053544186046511</v>
      </c>
    </row>
    <row r="21" spans="1:11" x14ac:dyDescent="0.25">
      <c r="A21" s="58">
        <v>41197</v>
      </c>
      <c r="B21" s="59"/>
      <c r="C21" s="47"/>
      <c r="D21" s="47"/>
      <c r="E21" s="47"/>
      <c r="F21" s="60"/>
      <c r="G21" s="6">
        <v>281.21677277777775</v>
      </c>
      <c r="H21" s="61">
        <v>0</v>
      </c>
      <c r="I21" s="59"/>
      <c r="J21" s="60"/>
      <c r="K21" s="62">
        <v>3.1062279069767444</v>
      </c>
    </row>
    <row r="22" spans="1:11" x14ac:dyDescent="0.25">
      <c r="A22" s="58">
        <v>41198</v>
      </c>
      <c r="B22" s="59"/>
      <c r="C22" s="47"/>
      <c r="D22" s="47"/>
      <c r="E22" s="47"/>
      <c r="F22" s="60"/>
      <c r="G22" s="6">
        <v>271.27057166666663</v>
      </c>
      <c r="H22" s="61">
        <v>0</v>
      </c>
      <c r="I22" s="59"/>
      <c r="J22" s="60"/>
      <c r="K22" s="62">
        <v>3.1057395348837207</v>
      </c>
    </row>
    <row r="23" spans="1:11" x14ac:dyDescent="0.25">
      <c r="A23" s="58">
        <v>41199</v>
      </c>
      <c r="B23" s="59"/>
      <c r="C23" s="47"/>
      <c r="D23" s="47"/>
      <c r="E23" s="47"/>
      <c r="F23" s="60"/>
      <c r="G23" s="6">
        <v>218.64786444444442</v>
      </c>
      <c r="H23" s="61">
        <v>0</v>
      </c>
      <c r="I23" s="59"/>
      <c r="J23" s="60"/>
      <c r="K23" s="62">
        <v>3.1048772093023258</v>
      </c>
    </row>
    <row r="24" spans="1:11" x14ac:dyDescent="0.25">
      <c r="A24" s="58">
        <v>41200</v>
      </c>
      <c r="B24" s="59"/>
      <c r="C24" s="47"/>
      <c r="D24" s="47"/>
      <c r="E24" s="47"/>
      <c r="F24" s="60"/>
      <c r="G24" s="6">
        <v>278.99011722222218</v>
      </c>
      <c r="H24" s="61">
        <v>0</v>
      </c>
      <c r="I24" s="59"/>
      <c r="J24" s="60"/>
      <c r="K24" s="62">
        <v>3.107461395348837</v>
      </c>
    </row>
    <row r="25" spans="1:11" x14ac:dyDescent="0.25">
      <c r="A25" s="58">
        <v>41201</v>
      </c>
      <c r="B25" s="59"/>
      <c r="C25" s="47"/>
      <c r="D25" s="47"/>
      <c r="E25" s="47"/>
      <c r="F25" s="60"/>
      <c r="G25" s="6">
        <v>279.60919999999999</v>
      </c>
      <c r="H25" s="61">
        <v>0</v>
      </c>
      <c r="I25" s="59"/>
      <c r="J25" s="60"/>
      <c r="K25" s="62">
        <v>3.1069144186046511</v>
      </c>
    </row>
    <row r="26" spans="1:11" x14ac:dyDescent="0.25">
      <c r="A26" s="58">
        <v>41202</v>
      </c>
      <c r="B26" s="59"/>
      <c r="C26" s="47"/>
      <c r="D26" s="47"/>
      <c r="E26" s="47"/>
      <c r="F26" s="60"/>
      <c r="G26" s="6">
        <v>275.38605055555553</v>
      </c>
      <c r="H26" s="61">
        <v>0</v>
      </c>
      <c r="I26" s="59"/>
      <c r="J26" s="60"/>
      <c r="K26" s="62">
        <v>3.1050753488372096</v>
      </c>
    </row>
    <row r="27" spans="1:11" x14ac:dyDescent="0.25">
      <c r="A27" s="58">
        <v>41203</v>
      </c>
      <c r="B27" s="59"/>
      <c r="C27" s="47"/>
      <c r="D27" s="47"/>
      <c r="E27" s="47"/>
      <c r="F27" s="60"/>
      <c r="G27" s="6">
        <v>277.75937722222221</v>
      </c>
      <c r="H27" s="61">
        <v>0</v>
      </c>
      <c r="I27" s="59"/>
      <c r="J27" s="60"/>
      <c r="K27" s="62">
        <v>3.1070539534883723</v>
      </c>
    </row>
    <row r="28" spans="1:11" x14ac:dyDescent="0.25">
      <c r="A28" s="58">
        <v>41204</v>
      </c>
      <c r="B28" s="59"/>
      <c r="C28" s="47"/>
      <c r="D28" s="47"/>
      <c r="E28" s="47"/>
      <c r="F28" s="60"/>
      <c r="G28" s="6">
        <v>279.89108944444445</v>
      </c>
      <c r="H28" s="61">
        <v>0</v>
      </c>
      <c r="I28" s="59"/>
      <c r="J28" s="60"/>
      <c r="K28" s="62">
        <v>3.1073693023255817</v>
      </c>
    </row>
    <row r="29" spans="1:11" x14ac:dyDescent="0.25">
      <c r="A29" s="58">
        <v>41205</v>
      </c>
      <c r="B29" s="59"/>
      <c r="C29" s="47"/>
      <c r="D29" s="47"/>
      <c r="E29" s="47"/>
      <c r="F29" s="60"/>
      <c r="G29" s="6">
        <v>280.57306611111107</v>
      </c>
      <c r="H29" s="61">
        <v>0</v>
      </c>
      <c r="I29" s="59"/>
      <c r="J29" s="60"/>
      <c r="K29" s="62">
        <v>3.1063562790697676</v>
      </c>
    </row>
    <row r="30" spans="1:11" x14ac:dyDescent="0.25">
      <c r="A30" s="58">
        <v>41206</v>
      </c>
      <c r="B30" s="59"/>
      <c r="C30" s="47"/>
      <c r="D30" s="47"/>
      <c r="E30" s="47"/>
      <c r="F30" s="60"/>
      <c r="G30" s="6">
        <v>280.95938888888884</v>
      </c>
      <c r="H30" s="61">
        <v>0</v>
      </c>
      <c r="I30" s="59"/>
      <c r="J30" s="60"/>
      <c r="K30" s="62">
        <v>3.1082888372093023</v>
      </c>
    </row>
    <row r="31" spans="1:11" x14ac:dyDescent="0.25">
      <c r="A31" s="58">
        <v>41207</v>
      </c>
      <c r="B31" s="59"/>
      <c r="C31" s="47"/>
      <c r="D31" s="47"/>
      <c r="E31" s="47"/>
      <c r="F31" s="60"/>
      <c r="G31" s="6">
        <v>278.23117666666667</v>
      </c>
      <c r="H31" s="61">
        <v>0</v>
      </c>
      <c r="I31" s="59"/>
      <c r="J31" s="60"/>
      <c r="K31" s="62">
        <v>3.1075325581395354</v>
      </c>
    </row>
    <row r="32" spans="1:11" x14ac:dyDescent="0.25">
      <c r="A32" s="58">
        <v>41208</v>
      </c>
      <c r="B32" s="59"/>
      <c r="C32" s="47"/>
      <c r="D32" s="47"/>
      <c r="E32" s="47"/>
      <c r="F32" s="60"/>
      <c r="G32" s="6">
        <v>266.14368333333329</v>
      </c>
      <c r="H32" s="61">
        <v>0</v>
      </c>
      <c r="I32" s="59"/>
      <c r="J32" s="60"/>
      <c r="K32" s="62">
        <v>3.1046441860465115</v>
      </c>
    </row>
    <row r="33" spans="1:11" x14ac:dyDescent="0.25">
      <c r="A33" s="58">
        <v>41209</v>
      </c>
      <c r="B33" s="59"/>
      <c r="C33" s="47"/>
      <c r="D33" s="47"/>
      <c r="E33" s="47"/>
      <c r="F33" s="60"/>
      <c r="G33" s="6">
        <v>204.13556499999999</v>
      </c>
      <c r="H33" s="61">
        <v>0</v>
      </c>
      <c r="I33" s="59"/>
      <c r="J33" s="60"/>
      <c r="K33" s="62">
        <v>3.1052386046511629</v>
      </c>
    </row>
    <row r="34" spans="1:11" x14ac:dyDescent="0.25">
      <c r="A34" s="58">
        <v>41210</v>
      </c>
      <c r="B34" s="59"/>
      <c r="C34" s="47"/>
      <c r="D34" s="47"/>
      <c r="E34" s="47"/>
      <c r="F34" s="60"/>
      <c r="G34" s="6">
        <v>194.34133333333332</v>
      </c>
      <c r="H34" s="61">
        <v>0</v>
      </c>
      <c r="I34" s="59"/>
      <c r="J34" s="60"/>
      <c r="K34" s="62">
        <v>3.1090102325581399</v>
      </c>
    </row>
    <row r="35" spans="1:11" x14ac:dyDescent="0.25">
      <c r="A35" s="58">
        <v>41211</v>
      </c>
      <c r="B35" s="59"/>
      <c r="C35" s="47"/>
      <c r="D35" s="47"/>
      <c r="E35" s="47"/>
      <c r="F35" s="60"/>
      <c r="G35" s="6">
        <v>196.01044444444443</v>
      </c>
      <c r="H35" s="61">
        <v>0</v>
      </c>
      <c r="I35" s="59"/>
      <c r="J35" s="60"/>
      <c r="K35" s="62">
        <v>3.1054939534883723</v>
      </c>
    </row>
    <row r="36" spans="1:11" x14ac:dyDescent="0.25">
      <c r="A36" s="58">
        <v>41212</v>
      </c>
      <c r="B36" s="59"/>
      <c r="C36" s="47"/>
      <c r="D36" s="47"/>
      <c r="E36" s="47"/>
      <c r="F36" s="60"/>
      <c r="G36" s="6">
        <v>196.11661111111107</v>
      </c>
      <c r="H36" s="61">
        <v>0</v>
      </c>
      <c r="I36" s="59"/>
      <c r="J36" s="60"/>
      <c r="K36" s="62">
        <v>3.1068558139534881</v>
      </c>
    </row>
    <row r="37" spans="1:11" ht="15.75" thickBot="1" x14ac:dyDescent="0.3">
      <c r="A37" s="63">
        <v>41213</v>
      </c>
      <c r="B37" s="124"/>
      <c r="C37" s="125"/>
      <c r="D37" s="125"/>
      <c r="E37" s="125"/>
      <c r="F37" s="126"/>
      <c r="G37" s="43">
        <v>250.05217599999997</v>
      </c>
      <c r="H37" s="67">
        <v>0</v>
      </c>
      <c r="I37" s="124"/>
      <c r="J37" s="126"/>
      <c r="K37" s="68">
        <v>3.1068097674418609</v>
      </c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69" t="s">
        <v>19</v>
      </c>
      <c r="B39" s="21"/>
      <c r="C39" s="70"/>
      <c r="D39" s="70"/>
      <c r="E39" s="70"/>
      <c r="F39" s="70"/>
      <c r="G39" s="70">
        <f>+MIN(G7:G37)</f>
        <v>194.34133333333332</v>
      </c>
      <c r="H39" s="70">
        <f>+MIN(H7:H37)</f>
        <v>0</v>
      </c>
      <c r="I39" s="70"/>
      <c r="J39" s="70"/>
      <c r="K39" s="70">
        <f>+MIN(K7:K37)</f>
        <v>3.1027353488372094</v>
      </c>
    </row>
    <row r="40" spans="1:1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5">
      <c r="A41" s="20" t="s">
        <v>23</v>
      </c>
      <c r="B41" s="160"/>
      <c r="C41" s="161"/>
      <c r="D41" s="161"/>
      <c r="E41" s="161"/>
      <c r="F41" s="161"/>
      <c r="G41" s="161"/>
      <c r="H41" s="161"/>
      <c r="I41" s="161"/>
      <c r="J41" s="161"/>
      <c r="K41" s="162"/>
    </row>
    <row r="42" spans="1:11" x14ac:dyDescent="0.25">
      <c r="A42" s="18"/>
      <c r="B42" s="163"/>
      <c r="C42" s="164"/>
      <c r="D42" s="164"/>
      <c r="E42" s="164"/>
      <c r="F42" s="164"/>
      <c r="G42" s="164"/>
      <c r="H42" s="164"/>
      <c r="I42" s="164"/>
      <c r="J42" s="164"/>
      <c r="K42" s="165"/>
    </row>
    <row r="43" spans="1:11" x14ac:dyDescent="0.25">
      <c r="A43" s="18"/>
      <c r="B43" s="163"/>
      <c r="C43" s="164"/>
      <c r="D43" s="164"/>
      <c r="E43" s="164"/>
      <c r="F43" s="164"/>
      <c r="G43" s="164"/>
      <c r="H43" s="164"/>
      <c r="I43" s="164"/>
      <c r="J43" s="164"/>
      <c r="K43" s="165"/>
    </row>
    <row r="44" spans="1:11" x14ac:dyDescent="0.25">
      <c r="A44" s="18"/>
      <c r="B44" s="163"/>
      <c r="C44" s="164"/>
      <c r="D44" s="164"/>
      <c r="E44" s="164"/>
      <c r="F44" s="164"/>
      <c r="G44" s="164"/>
      <c r="H44" s="164"/>
      <c r="I44" s="164"/>
      <c r="J44" s="164"/>
      <c r="K44" s="165"/>
    </row>
    <row r="45" spans="1:11" x14ac:dyDescent="0.25">
      <c r="A45" s="18"/>
      <c r="B45" s="166"/>
      <c r="C45" s="167"/>
      <c r="D45" s="167"/>
      <c r="E45" s="167"/>
      <c r="F45" s="167"/>
      <c r="G45" s="167"/>
      <c r="H45" s="167"/>
      <c r="I45" s="167"/>
      <c r="J45" s="167"/>
      <c r="K45" s="168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2015-06-11T22:49:08Z</cp:lastPrinted>
  <dcterms:created xsi:type="dcterms:W3CDTF">2012-06-19T15:23:28Z</dcterms:created>
  <dcterms:modified xsi:type="dcterms:W3CDTF">2015-06-11T22:49:47Z</dcterms:modified>
</cp:coreProperties>
</file>