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2\"/>
    </mc:Choice>
  </mc:AlternateContent>
  <bookViews>
    <workbookView xWindow="10215" yWindow="45" windowWidth="10305" windowHeight="8040" tabRatio="1000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Criogénica'!$A$1:$O$51</definedName>
    <definedName name="_xlnm.Print_Area" localSheetId="3">'Caracol Reynosa Arguelles'!$A$1:$O$51</definedName>
    <definedName name="_xlnm.Print_Area" localSheetId="6">'Los Indios'!$A$1:$O$51</definedName>
    <definedName name="_xlnm.Print_Area" localSheetId="1">'Máximos Car Crio'!$A$1:$L$47</definedName>
    <definedName name="_xlnm.Print_Area" localSheetId="4">'Máximos Car Rey'!$A$1:$L$46</definedName>
    <definedName name="_xlnm.Print_Area" localSheetId="7">'Máximos LI'!$A$1:$L$46</definedName>
    <definedName name="_xlnm.Print_Area" localSheetId="2">'Mínimos Car Crio'!$A$1:$L$47</definedName>
    <definedName name="_xlnm.Print_Area" localSheetId="5">'Mínimos Car Rey'!$A$1:$L$46</definedName>
    <definedName name="_xlnm.Print_Area" localSheetId="8">'Mínimos LI'!$A$1:$L$46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E40" i="1" l="1"/>
  <c r="D40" i="1"/>
  <c r="C40" i="1"/>
  <c r="B40" i="1"/>
  <c r="A10" i="4" l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20" i="4"/>
  <c r="A20" i="5" s="1"/>
  <c r="A21" i="4"/>
  <c r="A21" i="5" s="1"/>
  <c r="A22" i="4"/>
  <c r="A23" i="4"/>
  <c r="A23" i="5" s="1"/>
  <c r="A24" i="4"/>
  <c r="A24" i="5" s="1"/>
  <c r="A25" i="4"/>
  <c r="A25" i="5" s="1"/>
  <c r="A26" i="4"/>
  <c r="A26" i="5" s="1"/>
  <c r="A27" i="4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5" i="4"/>
  <c r="A35" i="5" s="1"/>
  <c r="A36" i="4"/>
  <c r="A36" i="5" s="1"/>
  <c r="A37" i="4"/>
  <c r="A37" i="5" s="1"/>
  <c r="A10" i="5"/>
  <c r="A19" i="5"/>
  <c r="A22" i="5"/>
  <c r="A27" i="5"/>
  <c r="A34" i="5"/>
  <c r="A9" i="4"/>
  <c r="A9" i="5" s="1"/>
  <c r="H38" i="6"/>
  <c r="H38" i="7" l="1"/>
  <c r="H38" i="11" l="1"/>
  <c r="G38" i="11"/>
  <c r="K38" i="11"/>
  <c r="K38" i="10"/>
  <c r="H38" i="10"/>
  <c r="G38" i="10"/>
  <c r="K38" i="9" l="1"/>
  <c r="H38" i="9"/>
  <c r="G38" i="9"/>
  <c r="K38" i="7"/>
  <c r="G38" i="7"/>
  <c r="K38" i="6"/>
  <c r="G38" i="6"/>
  <c r="K38" i="8"/>
  <c r="H38" i="8"/>
  <c r="G38" i="8"/>
  <c r="A8" i="4" l="1"/>
  <c r="A8" i="5" s="1"/>
  <c r="G43" i="5" l="1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0" i="5"/>
  <c r="J40" i="5"/>
  <c r="I40" i="5"/>
  <c r="H40" i="5"/>
  <c r="F40" i="5"/>
  <c r="E40" i="5"/>
  <c r="D40" i="5"/>
  <c r="C40" i="5"/>
  <c r="B40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G40" i="5" l="1"/>
  <c r="G41" i="5"/>
  <c r="G42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<sst xmlns="http://schemas.openxmlformats.org/spreadsheetml/2006/main" count="198" uniqueCount="30">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</sst>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39" applyNumberFormat="0" applyAlignment="0" applyProtection="0"/>
    <xf numFmtId="0" fontId="17" fillId="27" borderId="40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41" applyNumberFormat="0" applyFill="0" applyAlignment="0" applyProtection="0"/>
    <xf numFmtId="0" fontId="21" fillId="0" borderId="42" applyNumberFormat="0" applyFill="0" applyAlignment="0" applyProtection="0"/>
    <xf numFmtId="0" fontId="22" fillId="0" borderId="43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39" applyNumberFormat="0" applyAlignment="0" applyProtection="0"/>
    <xf numFmtId="0" fontId="24" fillId="0" borderId="44" applyNumberFormat="0" applyFill="0" applyAlignment="0" applyProtection="0"/>
    <xf numFmtId="0" fontId="25" fillId="28" borderId="0" applyNumberFormat="0" applyBorder="0" applyAlignment="0" applyProtection="0"/>
    <xf numFmtId="0" fontId="13" fillId="29" borderId="45" applyNumberFormat="0" applyFont="0" applyAlignment="0" applyProtection="0"/>
    <xf numFmtId="0" fontId="26" fillId="26" borderId="46" applyNumberFormat="0" applyAlignment="0" applyProtection="0"/>
    <xf numFmtId="0" fontId="27" fillId="0" borderId="0" applyNumberFormat="0" applyFill="0" applyBorder="0" applyAlignment="0" applyProtection="0"/>
    <xf numFmtId="0" fontId="28" fillId="0" borderId="47" applyNumberFormat="0" applyFill="0" applyAlignment="0" applyProtection="0"/>
    <xf numFmtId="0" fontId="29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9" xfId="0" applyFont="1" applyFill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1" xfId="0" applyFont="1" applyFill="1" applyBorder="1"/>
    <xf numFmtId="165" fontId="10" fillId="0" borderId="6" xfId="0" applyNumberFormat="1" applyFont="1" applyBorder="1" applyProtection="1">
      <protection locked="0"/>
    </xf>
    <xf numFmtId="0" fontId="5" fillId="0" borderId="12" xfId="0" applyFont="1" applyFill="1" applyBorder="1"/>
    <xf numFmtId="165" fontId="10" fillId="0" borderId="4" xfId="0" applyNumberFormat="1" applyFont="1" applyBorder="1" applyProtection="1">
      <protection locked="0"/>
    </xf>
    <xf numFmtId="0" fontId="5" fillId="0" borderId="13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4" xfId="0" applyNumberFormat="1" applyFont="1" applyBorder="1" applyProtection="1">
      <protection locked="0"/>
    </xf>
    <xf numFmtId="0" fontId="0" fillId="0" borderId="16" xfId="0" applyBorder="1" applyProtection="1"/>
    <xf numFmtId="0" fontId="0" fillId="0" borderId="16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5" fontId="10" fillId="0" borderId="12" xfId="1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Border="1" applyProtection="1">
      <protection locked="0"/>
    </xf>
    <xf numFmtId="165" fontId="10" fillId="0" borderId="11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28" xfId="0" applyFont="1" applyFill="1" applyBorder="1" applyAlignment="1">
      <alignment horizontal="center" vertical="center" wrapText="1"/>
    </xf>
    <xf numFmtId="14" fontId="9" fillId="0" borderId="29" xfId="0" applyNumberFormat="1" applyFont="1" applyFill="1" applyBorder="1" applyAlignment="1" applyProtection="1">
      <alignment horizontal="left"/>
      <protection locked="0"/>
    </xf>
    <xf numFmtId="165" fontId="10" fillId="0" borderId="14" xfId="1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164" fontId="6" fillId="6" borderId="16" xfId="1" applyNumberFormat="1" applyFont="1" applyFill="1" applyBorder="1" applyAlignment="1">
      <alignment horizontal="center" vertical="center" wrapText="1"/>
    </xf>
    <xf numFmtId="14" fontId="9" fillId="0" borderId="31" xfId="0" applyNumberFormat="1" applyFont="1" applyFill="1" applyBorder="1" applyAlignment="1" applyProtection="1">
      <alignment horizontal="left"/>
      <protection locked="0"/>
    </xf>
    <xf numFmtId="165" fontId="10" fillId="5" borderId="32" xfId="1" applyNumberFormat="1" applyFont="1" applyFill="1" applyBorder="1" applyAlignment="1" applyProtection="1">
      <alignment horizontal="center" vertical="center"/>
      <protection locked="0"/>
    </xf>
    <xf numFmtId="165" fontId="10" fillId="5" borderId="8" xfId="1" applyNumberFormat="1" applyFont="1" applyFill="1" applyBorder="1" applyAlignment="1" applyProtection="1">
      <alignment horizontal="center" vertical="center"/>
      <protection locked="0"/>
    </xf>
    <xf numFmtId="165" fontId="10" fillId="5" borderId="33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4" fontId="9" fillId="0" borderId="35" xfId="0" applyNumberFormat="1" applyFont="1" applyFill="1" applyBorder="1" applyAlignment="1" applyProtection="1">
      <alignment horizontal="left"/>
      <protection locked="0"/>
    </xf>
    <xf numFmtId="165" fontId="10" fillId="5" borderId="18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6" xfId="1" applyNumberFormat="1" applyFont="1" applyBorder="1" applyAlignment="1" applyProtection="1">
      <alignment horizontal="center" vertical="center"/>
      <protection locked="0"/>
    </xf>
    <xf numFmtId="14" fontId="9" fillId="0" borderId="37" xfId="0" applyNumberFormat="1" applyFont="1" applyFill="1" applyBorder="1" applyAlignment="1" applyProtection="1">
      <alignment horizontal="left"/>
      <protection locked="0"/>
    </xf>
    <xf numFmtId="165" fontId="10" fillId="0" borderId="38" xfId="1" applyNumberFormat="1" applyFont="1" applyBorder="1" applyAlignment="1" applyProtection="1">
      <alignment horizontal="center" vertical="center"/>
      <protection locked="0"/>
    </xf>
    <xf numFmtId="0" fontId="5" fillId="0" borderId="13" xfId="0" applyFont="1" applyFill="1" applyBorder="1"/>
    <xf numFmtId="165" fontId="10" fillId="0" borderId="30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6" xfId="31" applyNumberFormat="1" applyFont="1" applyBorder="1" applyAlignment="1" applyProtection="1">
      <alignment horizontal="center" vertical="center"/>
      <protection locked="0"/>
    </xf>
    <xf numFmtId="165" fontId="30" fillId="0" borderId="4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4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4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7" xfId="31" applyNumberFormat="1" applyFont="1" applyFill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10" fillId="0" borderId="4" xfId="0" applyNumberFormat="1" applyFont="1" applyFill="1" applyBorder="1" applyProtection="1">
      <protection locked="0"/>
    </xf>
    <xf numFmtId="165" fontId="10" fillId="0" borderId="12" xfId="0" applyNumberFormat="1" applyFont="1" applyFill="1" applyBorder="1" applyProtection="1">
      <protection locked="0"/>
    </xf>
    <xf numFmtId="165" fontId="10" fillId="5" borderId="48" xfId="1" applyNumberFormat="1" applyFont="1" applyFill="1" applyBorder="1" applyAlignment="1" applyProtection="1">
      <alignment horizontal="center" vertical="center"/>
      <protection locked="0"/>
    </xf>
    <xf numFmtId="165" fontId="10" fillId="5" borderId="49" xfId="1" applyNumberFormat="1" applyFont="1" applyFill="1" applyBorder="1" applyAlignment="1" applyProtection="1">
      <alignment horizontal="center" vertical="center"/>
      <protection locked="0"/>
    </xf>
    <xf numFmtId="165" fontId="10" fillId="5" borderId="50" xfId="1" applyNumberFormat="1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10" fillId="0" borderId="25" xfId="1" applyNumberFormat="1" applyFont="1" applyFill="1" applyBorder="1" applyAlignment="1" applyProtection="1">
      <alignment horizontal="center" vertical="center"/>
      <protection locked="0"/>
    </xf>
    <xf numFmtId="165" fontId="10" fillId="0" borderId="26" xfId="1" applyNumberFormat="1" applyFont="1" applyFill="1" applyBorder="1" applyAlignment="1" applyProtection="1">
      <alignment horizontal="center" vertical="center"/>
      <protection locked="0"/>
    </xf>
    <xf numFmtId="165" fontId="10" fillId="0" borderId="27" xfId="1" applyNumberFormat="1" applyFont="1" applyFill="1" applyBorder="1" applyAlignment="1" applyProtection="1">
      <alignment horizontal="center" vertical="center"/>
      <protection locked="0"/>
    </xf>
    <xf numFmtId="165" fontId="10" fillId="5" borderId="15" xfId="1" applyNumberFormat="1" applyFont="1" applyFill="1" applyBorder="1" applyAlignment="1" applyProtection="1">
      <alignment horizontal="center" vertical="center"/>
      <protection locked="0"/>
    </xf>
    <xf numFmtId="165" fontId="10" fillId="5" borderId="17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21" xfId="1" applyNumberFormat="1" applyFont="1" applyFill="1" applyBorder="1" applyAlignment="1" applyProtection="1">
      <alignment horizontal="center" vertical="center"/>
      <protection locked="0"/>
    </xf>
    <xf numFmtId="165" fontId="10" fillId="5" borderId="22" xfId="1" applyNumberFormat="1" applyFont="1" applyFill="1" applyBorder="1" applyAlignment="1" applyProtection="1">
      <alignment horizontal="center" vertical="center"/>
      <protection locked="0"/>
    </xf>
    <xf numFmtId="165" fontId="10" fillId="5" borderId="24" xfId="1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5" xfId="0" applyFont="1" applyFill="1" applyBorder="1" applyAlignment="1" applyProtection="1">
      <alignment horizontal="justify" vertical="top" wrapText="1"/>
      <protection locked="0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</cellXfs>
  <cellStyles count="46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Neutral 2" xfId="40"/>
    <cellStyle name="Normal" xfId="0" builtinId="0"/>
    <cellStyle name="Normal 2" xfId="3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view="pageBreakPreview" topLeftCell="A15" zoomScale="60" zoomScaleNormal="100" workbookViewId="0">
      <selection activeCell="M20" sqref="M2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24" t="s">
        <v>1</v>
      </c>
      <c r="B3" s="124"/>
      <c r="C3" s="126" t="s">
        <v>27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2</v>
      </c>
      <c r="B4" s="124"/>
      <c r="C4" s="126" t="s">
        <v>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5">
      <c r="A5" s="125" t="s">
        <v>3</v>
      </c>
      <c r="B5" s="125"/>
      <c r="C5" s="126" t="s">
        <v>4</v>
      </c>
      <c r="D5" s="126"/>
      <c r="E5" s="31"/>
      <c r="F5" s="31"/>
      <c r="G5" s="31"/>
      <c r="H5" s="31"/>
      <c r="I5" s="31"/>
      <c r="J5" s="31"/>
      <c r="K5" s="31"/>
      <c r="L5" s="31"/>
      <c r="M5" s="32"/>
      <c r="N5" s="32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3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98" t="s">
        <v>16</v>
      </c>
      <c r="N7" s="99" t="s">
        <v>17</v>
      </c>
    </row>
    <row r="8" spans="1:14" x14ac:dyDescent="0.25">
      <c r="A8" s="34">
        <v>41214</v>
      </c>
      <c r="B8" s="63">
        <v>93.39</v>
      </c>
      <c r="C8" s="65">
        <v>1.05</v>
      </c>
      <c r="D8" s="68">
        <v>0.22600000000000001</v>
      </c>
      <c r="E8" s="70">
        <v>1.276</v>
      </c>
      <c r="F8" s="72">
        <v>5.3170000000000002</v>
      </c>
      <c r="G8" s="5">
        <v>204.05049235524254</v>
      </c>
      <c r="H8" s="5">
        <v>16.118892472222228</v>
      </c>
      <c r="I8" s="74">
        <v>38.819000000000003</v>
      </c>
      <c r="J8" s="76">
        <v>50.454000000000001</v>
      </c>
      <c r="K8" s="26">
        <v>0</v>
      </c>
      <c r="L8" s="24"/>
      <c r="M8" s="109"/>
      <c r="N8" s="110"/>
    </row>
    <row r="9" spans="1:14" x14ac:dyDescent="0.25">
      <c r="A9" s="34">
        <v>41215</v>
      </c>
      <c r="B9" s="62">
        <v>93.341999999999999</v>
      </c>
      <c r="C9" s="64">
        <v>1.038</v>
      </c>
      <c r="D9" s="67">
        <v>0.22600000000000001</v>
      </c>
      <c r="E9" s="69">
        <v>1.264</v>
      </c>
      <c r="F9" s="71">
        <v>5.3870000000000005</v>
      </c>
      <c r="G9" s="7">
        <v>204.09406519813518</v>
      </c>
      <c r="H9" s="7">
        <v>15.801438888888889</v>
      </c>
      <c r="I9" s="73">
        <v>38.838000000000001</v>
      </c>
      <c r="J9" s="75">
        <v>50.473999999999997</v>
      </c>
      <c r="K9" s="26">
        <v>0</v>
      </c>
      <c r="L9" s="24"/>
      <c r="M9" s="38"/>
      <c r="N9" s="38"/>
    </row>
    <row r="10" spans="1:14" x14ac:dyDescent="0.25">
      <c r="A10" s="34">
        <v>41216</v>
      </c>
      <c r="B10" s="85">
        <v>93.378</v>
      </c>
      <c r="C10" s="90">
        <v>1.0369999999999999</v>
      </c>
      <c r="D10" s="91">
        <v>0.22900000000000001</v>
      </c>
      <c r="E10" s="90">
        <v>1.266</v>
      </c>
      <c r="F10" s="90">
        <v>5.35</v>
      </c>
      <c r="G10" s="7">
        <v>203.95249066066066</v>
      </c>
      <c r="H10" s="7">
        <v>18.144780775000001</v>
      </c>
      <c r="I10" s="90">
        <v>38.826000000000001</v>
      </c>
      <c r="J10" s="91">
        <v>50.466000000000001</v>
      </c>
      <c r="K10" s="26">
        <v>0</v>
      </c>
      <c r="L10" s="24"/>
      <c r="M10" s="38"/>
      <c r="N10" s="38"/>
    </row>
    <row r="11" spans="1:14" x14ac:dyDescent="0.25">
      <c r="A11" s="34">
        <v>41217</v>
      </c>
      <c r="B11" s="62">
        <v>93.409000000000006</v>
      </c>
      <c r="C11" s="64">
        <v>1.008</v>
      </c>
      <c r="D11" s="67">
        <v>0.23200000000000001</v>
      </c>
      <c r="E11" s="69">
        <v>1.24</v>
      </c>
      <c r="F11" s="71">
        <v>5.3369999999999997</v>
      </c>
      <c r="G11" s="7">
        <v>204.00484838772337</v>
      </c>
      <c r="H11" s="7">
        <v>13.822691086111114</v>
      </c>
      <c r="I11" s="73">
        <v>38.837000000000003</v>
      </c>
      <c r="J11" s="75">
        <v>50.491</v>
      </c>
      <c r="K11" s="26">
        <v>0</v>
      </c>
      <c r="L11" s="24"/>
      <c r="M11" s="38"/>
      <c r="N11" s="38"/>
    </row>
    <row r="12" spans="1:14" x14ac:dyDescent="0.25">
      <c r="A12" s="34">
        <v>41218</v>
      </c>
      <c r="B12" s="62">
        <v>93.415000000000006</v>
      </c>
      <c r="C12" s="64">
        <v>1.01</v>
      </c>
      <c r="D12" s="67">
        <v>0.23400000000000001</v>
      </c>
      <c r="E12" s="69">
        <v>1.2429999999999999</v>
      </c>
      <c r="F12" s="71">
        <v>5.335</v>
      </c>
      <c r="G12" s="7">
        <v>203.87534405712051</v>
      </c>
      <c r="H12" s="7">
        <v>15.447272805555555</v>
      </c>
      <c r="I12" s="73">
        <v>38.831000000000003</v>
      </c>
      <c r="J12" s="75">
        <v>50.484999999999999</v>
      </c>
      <c r="K12" s="26">
        <v>0</v>
      </c>
      <c r="L12" s="24"/>
      <c r="M12" s="38"/>
      <c r="N12" s="38"/>
    </row>
    <row r="13" spans="1:14" x14ac:dyDescent="0.25">
      <c r="A13" s="34">
        <v>41219</v>
      </c>
      <c r="B13" s="62">
        <v>93.418000000000006</v>
      </c>
      <c r="C13" s="64">
        <v>1.0589999999999999</v>
      </c>
      <c r="D13" s="67">
        <v>0.23100000000000001</v>
      </c>
      <c r="E13" s="69">
        <v>1.29</v>
      </c>
      <c r="F13" s="71">
        <v>5.2859999999999996</v>
      </c>
      <c r="G13" s="7">
        <v>203.79858640637138</v>
      </c>
      <c r="H13" s="7">
        <v>16.741357722222229</v>
      </c>
      <c r="I13" s="73">
        <v>38.798000000000002</v>
      </c>
      <c r="J13" s="75">
        <v>50.433999999999997</v>
      </c>
      <c r="K13" s="26">
        <v>0</v>
      </c>
      <c r="L13" s="24"/>
      <c r="M13" s="38"/>
      <c r="N13" s="38"/>
    </row>
    <row r="14" spans="1:14" x14ac:dyDescent="0.25">
      <c r="A14" s="34">
        <v>41220</v>
      </c>
      <c r="B14" s="62">
        <v>93.38</v>
      </c>
      <c r="C14" s="64">
        <v>1.081</v>
      </c>
      <c r="D14" s="67">
        <v>0.22700000000000001</v>
      </c>
      <c r="E14" s="69">
        <v>1.3080000000000001</v>
      </c>
      <c r="F14" s="71">
        <v>5.3040000000000003</v>
      </c>
      <c r="G14" s="7">
        <v>203.90129116197181</v>
      </c>
      <c r="H14" s="7">
        <v>16.227458072222227</v>
      </c>
      <c r="I14" s="73">
        <v>38.798000000000002</v>
      </c>
      <c r="J14" s="75">
        <v>50.420999999999999</v>
      </c>
      <c r="K14" s="26">
        <v>0</v>
      </c>
      <c r="L14" s="24"/>
      <c r="M14" s="38"/>
      <c r="N14" s="38"/>
    </row>
    <row r="15" spans="1:14" x14ac:dyDescent="0.25">
      <c r="A15" s="34">
        <v>41221</v>
      </c>
      <c r="B15" s="62">
        <v>93.417000000000002</v>
      </c>
      <c r="C15" s="64">
        <v>1.081</v>
      </c>
      <c r="D15" s="66">
        <v>0.22700000000000001</v>
      </c>
      <c r="E15" s="69">
        <v>1.3080000000000001</v>
      </c>
      <c r="F15" s="71">
        <v>5.2690000000000001</v>
      </c>
      <c r="G15" s="7">
        <v>203.79768910256411</v>
      </c>
      <c r="H15" s="7">
        <v>14.41229056666667</v>
      </c>
      <c r="I15" s="73">
        <v>38.786999999999999</v>
      </c>
      <c r="J15" s="75">
        <v>50.414000000000001</v>
      </c>
      <c r="K15" s="26">
        <v>0</v>
      </c>
      <c r="L15" s="24"/>
      <c r="M15" s="38"/>
      <c r="N15" s="38"/>
    </row>
    <row r="16" spans="1:14" x14ac:dyDescent="0.25">
      <c r="A16" s="34">
        <v>41222</v>
      </c>
      <c r="B16" s="62">
        <v>93.387</v>
      </c>
      <c r="C16" s="64">
        <v>1.0780000000000001</v>
      </c>
      <c r="D16" s="66">
        <v>0.23799999999999999</v>
      </c>
      <c r="E16" s="69">
        <v>1.3160000000000001</v>
      </c>
      <c r="F16" s="71">
        <v>5.2919999999999998</v>
      </c>
      <c r="G16" s="7">
        <v>205.57476385328641</v>
      </c>
      <c r="H16" s="7">
        <v>14.259973291666665</v>
      </c>
      <c r="I16" s="73">
        <v>38.790999999999997</v>
      </c>
      <c r="J16" s="75">
        <v>50.414000000000001</v>
      </c>
      <c r="K16" s="26">
        <v>0</v>
      </c>
      <c r="L16" s="24"/>
      <c r="M16" s="38"/>
      <c r="N16" s="38"/>
    </row>
    <row r="17" spans="1:14" x14ac:dyDescent="0.25">
      <c r="A17" s="34">
        <v>41223</v>
      </c>
      <c r="B17" s="62">
        <v>93.382000000000005</v>
      </c>
      <c r="C17" s="64">
        <v>1.0669999999999999</v>
      </c>
      <c r="D17" s="66">
        <v>0.22800000000000001</v>
      </c>
      <c r="E17" s="69">
        <v>1.2949999999999999</v>
      </c>
      <c r="F17" s="71">
        <v>5.3079999999999998</v>
      </c>
      <c r="G17" s="7">
        <v>204.06173047008545</v>
      </c>
      <c r="H17" s="7">
        <v>13.606338319444443</v>
      </c>
      <c r="I17" s="73">
        <v>38.808</v>
      </c>
      <c r="J17" s="75">
        <v>50.436</v>
      </c>
      <c r="K17" s="26">
        <v>0</v>
      </c>
      <c r="L17" s="24"/>
      <c r="M17" s="38"/>
      <c r="N17" s="38"/>
    </row>
    <row r="18" spans="1:14" x14ac:dyDescent="0.25">
      <c r="A18" s="34">
        <v>41224</v>
      </c>
      <c r="B18" s="62">
        <v>93.326999999999998</v>
      </c>
      <c r="C18" s="64">
        <v>1.0629999999999999</v>
      </c>
      <c r="D18" s="66">
        <v>0.22800000000000001</v>
      </c>
      <c r="E18" s="69">
        <v>1.2909999999999999</v>
      </c>
      <c r="F18" s="71">
        <v>5.3769999999999998</v>
      </c>
      <c r="G18" s="7">
        <v>204.11846911189352</v>
      </c>
      <c r="H18" s="7">
        <v>16.771193113888891</v>
      </c>
      <c r="I18" s="73">
        <v>38.823999999999998</v>
      </c>
      <c r="J18" s="75">
        <v>50.447000000000003</v>
      </c>
      <c r="K18" s="26">
        <v>0</v>
      </c>
      <c r="L18" s="24"/>
      <c r="M18" s="38"/>
      <c r="N18" s="38"/>
    </row>
    <row r="19" spans="1:14" x14ac:dyDescent="0.25">
      <c r="A19" s="34">
        <v>41225</v>
      </c>
      <c r="B19" s="62">
        <v>93.39</v>
      </c>
      <c r="C19" s="64">
        <v>1.0649999999999999</v>
      </c>
      <c r="D19" s="66">
        <v>0.22800000000000001</v>
      </c>
      <c r="E19" s="69">
        <v>1.2929999999999999</v>
      </c>
      <c r="F19" s="71">
        <v>5.2969999999999997</v>
      </c>
      <c r="G19" s="7">
        <v>204.06409693084686</v>
      </c>
      <c r="H19" s="7">
        <v>15.636790002777779</v>
      </c>
      <c r="I19" s="73">
        <v>38.808999999999997</v>
      </c>
      <c r="J19" s="75">
        <v>50.436999999999998</v>
      </c>
      <c r="K19" s="26">
        <v>0</v>
      </c>
      <c r="L19" s="24"/>
      <c r="M19" s="38"/>
      <c r="N19" s="38"/>
    </row>
    <row r="20" spans="1:14" x14ac:dyDescent="0.25">
      <c r="A20" s="34">
        <v>41226</v>
      </c>
      <c r="B20" s="62">
        <v>93.441999999999993</v>
      </c>
      <c r="C20" s="64">
        <v>1.0580000000000001</v>
      </c>
      <c r="D20" s="66">
        <v>0.22600000000000001</v>
      </c>
      <c r="E20" s="69">
        <v>1.2849999999999999</v>
      </c>
      <c r="F20" s="71">
        <v>5.2629999999999999</v>
      </c>
      <c r="G20" s="7">
        <v>203.87004852895146</v>
      </c>
      <c r="H20" s="7">
        <v>11.570856030555557</v>
      </c>
      <c r="I20" s="73">
        <v>38.796999999999997</v>
      </c>
      <c r="J20" s="75">
        <v>50.436</v>
      </c>
      <c r="K20" s="26">
        <v>0</v>
      </c>
      <c r="L20" s="24"/>
      <c r="M20" s="38"/>
      <c r="N20" s="38"/>
    </row>
    <row r="21" spans="1:14" x14ac:dyDescent="0.25">
      <c r="A21" s="34">
        <v>41227</v>
      </c>
      <c r="B21" s="62">
        <v>93.442999999999998</v>
      </c>
      <c r="C21" s="64">
        <v>1.06</v>
      </c>
      <c r="D21" s="66">
        <v>0.22800000000000001</v>
      </c>
      <c r="E21" s="69">
        <v>1.2889999999999999</v>
      </c>
      <c r="F21" s="71">
        <v>5.2640000000000002</v>
      </c>
      <c r="G21" s="7">
        <v>203.82554479797977</v>
      </c>
      <c r="H21" s="7">
        <v>10.175262197222223</v>
      </c>
      <c r="I21" s="73">
        <v>38.792000000000002</v>
      </c>
      <c r="J21" s="75">
        <v>50.430999999999997</v>
      </c>
      <c r="K21" s="26">
        <v>0</v>
      </c>
      <c r="L21" s="24"/>
      <c r="M21" s="38"/>
      <c r="N21" s="38"/>
    </row>
    <row r="22" spans="1:14" x14ac:dyDescent="0.25">
      <c r="A22" s="34">
        <v>41228</v>
      </c>
      <c r="B22" s="62">
        <v>93.444999999999993</v>
      </c>
      <c r="C22" s="64">
        <v>1.0620000000000001</v>
      </c>
      <c r="D22" s="66">
        <v>0.22800000000000001</v>
      </c>
      <c r="E22" s="69">
        <v>1.29</v>
      </c>
      <c r="F22" s="71">
        <v>5.26</v>
      </c>
      <c r="G22" s="7">
        <v>203.82874526604067</v>
      </c>
      <c r="H22" s="7">
        <v>10.869127102777776</v>
      </c>
      <c r="I22" s="73">
        <v>38.790999999999997</v>
      </c>
      <c r="J22" s="75">
        <v>50.429000000000002</v>
      </c>
      <c r="K22" s="26">
        <v>0</v>
      </c>
      <c r="L22" s="24"/>
      <c r="M22" s="38"/>
      <c r="N22" s="38"/>
    </row>
    <row r="23" spans="1:14" x14ac:dyDescent="0.25">
      <c r="A23" s="34">
        <v>41229</v>
      </c>
      <c r="B23" s="62">
        <v>93.456999999999994</v>
      </c>
      <c r="C23" s="64">
        <v>1.0840000000000001</v>
      </c>
      <c r="D23" s="66">
        <v>0.224</v>
      </c>
      <c r="E23" s="69">
        <v>1.3080000000000001</v>
      </c>
      <c r="F23" s="71">
        <v>5.2229999999999999</v>
      </c>
      <c r="G23" s="7">
        <v>203.81818881895879</v>
      </c>
      <c r="H23" s="7">
        <v>9.441286463888888</v>
      </c>
      <c r="I23" s="73">
        <v>38.777000000000001</v>
      </c>
      <c r="J23" s="75">
        <v>50.408000000000001</v>
      </c>
      <c r="K23" s="26">
        <v>0</v>
      </c>
      <c r="L23" s="24"/>
      <c r="M23" s="38"/>
      <c r="N23" s="38"/>
    </row>
    <row r="24" spans="1:14" x14ac:dyDescent="0.25">
      <c r="A24" s="34">
        <v>41230</v>
      </c>
      <c r="B24" s="62">
        <v>93.466999999999999</v>
      </c>
      <c r="C24" s="64">
        <v>1.0880000000000001</v>
      </c>
      <c r="D24" s="66">
        <v>0.22700000000000001</v>
      </c>
      <c r="E24" s="69">
        <v>1.3160000000000001</v>
      </c>
      <c r="F24" s="71">
        <v>5.2119999999999997</v>
      </c>
      <c r="G24" s="7">
        <v>203.73430564553991</v>
      </c>
      <c r="H24" s="7">
        <v>11.813413730555558</v>
      </c>
      <c r="I24" s="73">
        <v>38.767000000000003</v>
      </c>
      <c r="J24" s="75">
        <v>50.398000000000003</v>
      </c>
      <c r="K24" s="26">
        <v>0</v>
      </c>
      <c r="L24" s="24"/>
      <c r="M24" s="38"/>
      <c r="N24" s="38"/>
    </row>
    <row r="25" spans="1:14" x14ac:dyDescent="0.25">
      <c r="A25" s="34">
        <v>41231</v>
      </c>
      <c r="B25" s="62">
        <v>93.453999999999994</v>
      </c>
      <c r="C25" s="64">
        <v>1.0760000000000001</v>
      </c>
      <c r="D25" s="66">
        <v>0.22800000000000001</v>
      </c>
      <c r="E25" s="69">
        <v>1.304</v>
      </c>
      <c r="F25" s="71">
        <v>5.2329999999999997</v>
      </c>
      <c r="G25" s="7">
        <v>203.80637577311575</v>
      </c>
      <c r="H25" s="7">
        <v>13.1019196</v>
      </c>
      <c r="I25" s="73">
        <v>38.78</v>
      </c>
      <c r="J25" s="75">
        <v>50.414000000000001</v>
      </c>
      <c r="K25" s="26">
        <v>0</v>
      </c>
      <c r="L25" s="24"/>
      <c r="M25" s="38"/>
      <c r="N25" s="38"/>
    </row>
    <row r="26" spans="1:14" x14ac:dyDescent="0.25">
      <c r="A26" s="34">
        <v>41232</v>
      </c>
      <c r="B26" s="62">
        <v>93.376999999999995</v>
      </c>
      <c r="C26" s="64">
        <v>1.071</v>
      </c>
      <c r="D26" s="66">
        <v>0.22900000000000001</v>
      </c>
      <c r="E26" s="69">
        <v>1.3</v>
      </c>
      <c r="F26" s="71">
        <v>5.32</v>
      </c>
      <c r="G26" s="7">
        <v>203.97687393192484</v>
      </c>
      <c r="H26" s="7">
        <v>16.196689727777777</v>
      </c>
      <c r="I26" s="73">
        <v>38.804000000000002</v>
      </c>
      <c r="J26" s="75">
        <v>50.43</v>
      </c>
      <c r="K26" s="26">
        <v>0</v>
      </c>
      <c r="L26" s="24"/>
      <c r="M26" s="38"/>
      <c r="N26" s="38"/>
    </row>
    <row r="27" spans="1:14" x14ac:dyDescent="0.25">
      <c r="A27" s="34">
        <v>41233</v>
      </c>
      <c r="B27" s="62">
        <v>93.528999999999996</v>
      </c>
      <c r="C27" s="64">
        <v>1.083</v>
      </c>
      <c r="D27" s="66">
        <v>0.22500000000000001</v>
      </c>
      <c r="E27" s="69">
        <v>1.3080000000000001</v>
      </c>
      <c r="F27" s="71">
        <v>5.1580000000000004</v>
      </c>
      <c r="G27" s="7">
        <v>203.60864615384611</v>
      </c>
      <c r="H27" s="7">
        <v>19.997348066666667</v>
      </c>
      <c r="I27" s="73">
        <v>38.753999999999998</v>
      </c>
      <c r="J27" s="75">
        <v>50.393999999999998</v>
      </c>
      <c r="K27" s="26">
        <v>0</v>
      </c>
      <c r="L27" s="24"/>
      <c r="M27" s="38"/>
      <c r="N27" s="38"/>
    </row>
    <row r="28" spans="1:14" x14ac:dyDescent="0.25">
      <c r="A28" s="34">
        <v>41234</v>
      </c>
      <c r="B28" s="62">
        <v>93.531000000000006</v>
      </c>
      <c r="C28" s="64">
        <v>1.077</v>
      </c>
      <c r="D28" s="66">
        <v>0.22800000000000001</v>
      </c>
      <c r="E28" s="69">
        <v>1.304</v>
      </c>
      <c r="F28" s="71">
        <v>5.1639999999999997</v>
      </c>
      <c r="G28" s="7">
        <v>203.58368279342722</v>
      </c>
      <c r="H28" s="7">
        <v>18.09298455555556</v>
      </c>
      <c r="I28" s="73">
        <v>38.756</v>
      </c>
      <c r="J28" s="75">
        <v>50.399000000000001</v>
      </c>
      <c r="K28" s="26">
        <v>0</v>
      </c>
      <c r="L28" s="24"/>
      <c r="M28" s="38"/>
      <c r="N28" s="38"/>
    </row>
    <row r="29" spans="1:14" x14ac:dyDescent="0.25">
      <c r="A29" s="34">
        <v>41235</v>
      </c>
      <c r="B29" s="62">
        <v>93.486000000000004</v>
      </c>
      <c r="C29" s="64">
        <v>1.0840000000000001</v>
      </c>
      <c r="D29" s="66">
        <v>0.22900000000000001</v>
      </c>
      <c r="E29" s="69">
        <v>1.3129999999999999</v>
      </c>
      <c r="F29" s="71">
        <v>5.1870000000000003</v>
      </c>
      <c r="G29" s="7">
        <v>203.79841416472416</v>
      </c>
      <c r="H29" s="7">
        <v>15.150212183333332</v>
      </c>
      <c r="I29" s="73">
        <v>38.767000000000003</v>
      </c>
      <c r="J29" s="75">
        <v>50.4</v>
      </c>
      <c r="K29" s="26">
        <v>0</v>
      </c>
      <c r="L29" s="24"/>
      <c r="M29" s="38"/>
      <c r="N29" s="38"/>
    </row>
    <row r="30" spans="1:14" x14ac:dyDescent="0.25">
      <c r="A30" s="34">
        <v>41236</v>
      </c>
      <c r="B30" s="62">
        <v>93.546000000000006</v>
      </c>
      <c r="C30" s="64">
        <v>1.1020000000000001</v>
      </c>
      <c r="D30" s="66">
        <v>0.22900000000000001</v>
      </c>
      <c r="E30" s="69">
        <v>1.331</v>
      </c>
      <c r="F30" s="71">
        <v>5.117</v>
      </c>
      <c r="G30" s="7">
        <v>203.54272847026601</v>
      </c>
      <c r="H30" s="7">
        <v>13.617082691666667</v>
      </c>
      <c r="I30" s="73">
        <v>38.734999999999999</v>
      </c>
      <c r="J30" s="75">
        <v>50.369</v>
      </c>
      <c r="K30" s="26">
        <v>0</v>
      </c>
      <c r="L30" s="24"/>
      <c r="M30" s="38"/>
      <c r="N30" s="38"/>
    </row>
    <row r="31" spans="1:14" x14ac:dyDescent="0.25">
      <c r="A31" s="34">
        <v>41237</v>
      </c>
      <c r="B31" s="62">
        <v>93.566999999999993</v>
      </c>
      <c r="C31" s="64">
        <v>1.0840000000000001</v>
      </c>
      <c r="D31" s="66">
        <v>0.223</v>
      </c>
      <c r="E31" s="69">
        <v>1.3080000000000001</v>
      </c>
      <c r="F31" s="71">
        <v>5.1230000000000002</v>
      </c>
      <c r="G31" s="7">
        <v>203.52259033022528</v>
      </c>
      <c r="H31" s="7">
        <v>11.080809025000001</v>
      </c>
      <c r="I31" s="73">
        <v>38.744</v>
      </c>
      <c r="J31" s="75">
        <v>50.389000000000003</v>
      </c>
      <c r="K31" s="26">
        <v>0</v>
      </c>
      <c r="L31" s="24"/>
      <c r="M31" s="38"/>
      <c r="N31" s="38"/>
    </row>
    <row r="32" spans="1:14" x14ac:dyDescent="0.25">
      <c r="A32" s="34">
        <v>41238</v>
      </c>
      <c r="B32" s="62">
        <v>93.534000000000006</v>
      </c>
      <c r="C32" s="64">
        <v>1.093</v>
      </c>
      <c r="D32" s="66">
        <v>0.224</v>
      </c>
      <c r="E32" s="69">
        <v>1.3160000000000001</v>
      </c>
      <c r="F32" s="71">
        <v>5.149</v>
      </c>
      <c r="G32" s="7">
        <v>203.5793506533646</v>
      </c>
      <c r="H32" s="7">
        <v>13.59886504166667</v>
      </c>
      <c r="I32" s="73">
        <v>38.747</v>
      </c>
      <c r="J32" s="75">
        <v>50.384999999999998</v>
      </c>
      <c r="K32" s="26">
        <v>0</v>
      </c>
      <c r="L32" s="24"/>
      <c r="M32" s="38"/>
      <c r="N32" s="38"/>
    </row>
    <row r="33" spans="1:14" x14ac:dyDescent="0.25">
      <c r="A33" s="34">
        <v>41239</v>
      </c>
      <c r="B33" s="62">
        <v>93.456000000000003</v>
      </c>
      <c r="C33" s="64">
        <v>1.0880000000000001</v>
      </c>
      <c r="D33" s="66">
        <v>0.22500000000000001</v>
      </c>
      <c r="E33" s="69">
        <v>1.3129999999999999</v>
      </c>
      <c r="F33" s="71">
        <v>5.2229999999999999</v>
      </c>
      <c r="G33" s="7">
        <v>203.81645526029519</v>
      </c>
      <c r="H33" s="7">
        <v>14.599368605555556</v>
      </c>
      <c r="I33" s="73">
        <v>38.773000000000003</v>
      </c>
      <c r="J33" s="75">
        <v>50.402999999999999</v>
      </c>
      <c r="K33" s="26">
        <v>0</v>
      </c>
      <c r="L33" s="24"/>
      <c r="M33" s="38"/>
      <c r="N33" s="38"/>
    </row>
    <row r="34" spans="1:14" x14ac:dyDescent="0.25">
      <c r="A34" s="34">
        <v>41240</v>
      </c>
      <c r="B34" s="62">
        <v>93.519000000000005</v>
      </c>
      <c r="C34" s="64">
        <v>1.097</v>
      </c>
      <c r="D34" s="66">
        <v>0.22600000000000001</v>
      </c>
      <c r="E34" s="69">
        <v>1.3220000000000001</v>
      </c>
      <c r="F34" s="71">
        <v>5.1420000000000003</v>
      </c>
      <c r="G34" s="7">
        <v>203.67582194444441</v>
      </c>
      <c r="H34" s="7">
        <v>14.953957241666666</v>
      </c>
      <c r="I34" s="73">
        <v>38.752000000000002</v>
      </c>
      <c r="J34" s="75">
        <v>50.384</v>
      </c>
      <c r="K34" s="26">
        <v>0</v>
      </c>
      <c r="L34" s="24"/>
      <c r="M34" s="38"/>
      <c r="N34" s="38"/>
    </row>
    <row r="35" spans="1:14" x14ac:dyDescent="0.25">
      <c r="A35" s="34">
        <v>41241</v>
      </c>
      <c r="B35" s="62">
        <v>93.516999999999996</v>
      </c>
      <c r="C35" s="64">
        <v>1.1020000000000001</v>
      </c>
      <c r="D35" s="66">
        <v>0.224</v>
      </c>
      <c r="E35" s="69">
        <v>1.3260000000000001</v>
      </c>
      <c r="F35" s="71">
        <v>5.1559999999999997</v>
      </c>
      <c r="G35" s="7">
        <v>203.61253942113439</v>
      </c>
      <c r="H35" s="7">
        <v>14.671373780555554</v>
      </c>
      <c r="I35" s="73">
        <v>38.744999999999997</v>
      </c>
      <c r="J35" s="75">
        <v>50.377000000000002</v>
      </c>
      <c r="K35" s="26">
        <v>0</v>
      </c>
      <c r="L35" s="24"/>
      <c r="M35" s="38"/>
      <c r="N35" s="38"/>
    </row>
    <row r="36" spans="1:14" x14ac:dyDescent="0.25">
      <c r="A36" s="34">
        <v>41242</v>
      </c>
      <c r="B36" s="62">
        <v>93.471000000000004</v>
      </c>
      <c r="C36" s="64">
        <v>1.103</v>
      </c>
      <c r="D36" s="66">
        <v>0.22500000000000001</v>
      </c>
      <c r="E36" s="69">
        <v>1.3280000000000001</v>
      </c>
      <c r="F36" s="71">
        <v>5.2</v>
      </c>
      <c r="G36" s="7">
        <v>203.71333784037557</v>
      </c>
      <c r="H36" s="7">
        <v>12.649983836111113</v>
      </c>
      <c r="I36" s="73">
        <v>38.756999999999998</v>
      </c>
      <c r="J36" s="75">
        <v>50.383000000000003</v>
      </c>
      <c r="K36" s="26">
        <v>0</v>
      </c>
      <c r="L36" s="24"/>
      <c r="M36" s="38"/>
      <c r="N36" s="38"/>
    </row>
    <row r="37" spans="1:14" ht="15.75" thickBot="1" x14ac:dyDescent="0.3">
      <c r="A37" s="34">
        <v>41243</v>
      </c>
      <c r="B37" s="62">
        <v>93.564999999999998</v>
      </c>
      <c r="C37" s="64">
        <v>1.105</v>
      </c>
      <c r="D37" s="66">
        <v>0.22600000000000001</v>
      </c>
      <c r="E37" s="69">
        <v>1.331</v>
      </c>
      <c r="F37" s="71">
        <v>5.101</v>
      </c>
      <c r="G37" s="7">
        <v>203.48328092463089</v>
      </c>
      <c r="H37" s="7">
        <v>14.299678708333333</v>
      </c>
      <c r="I37" s="73">
        <v>38.728000000000002</v>
      </c>
      <c r="J37" s="75">
        <v>50.365000000000002</v>
      </c>
      <c r="K37" s="26">
        <v>0</v>
      </c>
      <c r="L37" s="24"/>
      <c r="M37" s="38"/>
      <c r="N37" s="38"/>
    </row>
    <row r="38" spans="1:14" x14ac:dyDescent="0.25">
      <c r="A38" s="111" t="s">
        <v>18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>+MIN(B8:B37)</f>
        <v>93.326999999999998</v>
      </c>
      <c r="C40" s="11">
        <f>+MIN(C8:C37)</f>
        <v>1.008</v>
      </c>
      <c r="D40" s="11">
        <f>+MIN(D8:D37)</f>
        <v>0.223</v>
      </c>
      <c r="E40" s="11">
        <f>+MIN(E8:E37)</f>
        <v>1.24</v>
      </c>
      <c r="F40" s="11">
        <f t="shared" ref="F40:K40" si="0">+MIN(F8:F37)</f>
        <v>5.101</v>
      </c>
      <c r="G40" s="11">
        <f t="shared" si="0"/>
        <v>203.48328092463089</v>
      </c>
      <c r="H40" s="11">
        <f t="shared" si="0"/>
        <v>9.441286463888888</v>
      </c>
      <c r="I40" s="11">
        <f t="shared" si="0"/>
        <v>38.728000000000002</v>
      </c>
      <c r="J40" s="11">
        <f t="shared" si="0"/>
        <v>50.365000000000002</v>
      </c>
      <c r="K40" s="27">
        <f t="shared" si="0"/>
        <v>0</v>
      </c>
      <c r="L40" s="12"/>
      <c r="M40" s="105"/>
      <c r="N40" s="106"/>
    </row>
    <row r="41" spans="1:14" x14ac:dyDescent="0.25">
      <c r="A41" s="13" t="s">
        <v>20</v>
      </c>
      <c r="B41" s="14">
        <f t="shared" ref="B41:K41" si="1">+IF(ISERROR(AVERAGE(B8:B37)),"",AVERAGE(B8:B37))</f>
        <v>93.448033333333328</v>
      </c>
      <c r="C41" s="14">
        <f t="shared" si="1"/>
        <v>1.0718000000000001</v>
      </c>
      <c r="D41" s="14">
        <f t="shared" si="1"/>
        <v>0.2276</v>
      </c>
      <c r="E41" s="14">
        <f t="shared" si="1"/>
        <v>1.2994000000000001</v>
      </c>
      <c r="F41" s="14">
        <f t="shared" si="1"/>
        <v>5.2451333333333334</v>
      </c>
      <c r="G41" s="14">
        <f t="shared" si="1"/>
        <v>203.86969328050489</v>
      </c>
      <c r="H41" s="14">
        <f t="shared" si="1"/>
        <v>14.429023190185189</v>
      </c>
      <c r="I41" s="14">
        <f t="shared" si="1"/>
        <v>38.784400000000005</v>
      </c>
      <c r="J41" s="14">
        <f t="shared" si="1"/>
        <v>50.418900000000001</v>
      </c>
      <c r="K41" s="28">
        <f t="shared" si="1"/>
        <v>0</v>
      </c>
      <c r="L41" s="12"/>
      <c r="M41" s="50"/>
      <c r="N41" s="51"/>
    </row>
    <row r="42" spans="1:14" x14ac:dyDescent="0.25">
      <c r="A42" s="15" t="s">
        <v>21</v>
      </c>
      <c r="B42" s="16">
        <f t="shared" ref="B42:K42" si="2">+MAX(B8:B37)</f>
        <v>93.566999999999993</v>
      </c>
      <c r="C42" s="16">
        <f t="shared" si="2"/>
        <v>1.105</v>
      </c>
      <c r="D42" s="16">
        <f t="shared" si="2"/>
        <v>0.23799999999999999</v>
      </c>
      <c r="E42" s="16">
        <f t="shared" si="2"/>
        <v>1.331</v>
      </c>
      <c r="F42" s="16">
        <f t="shared" si="2"/>
        <v>5.3870000000000005</v>
      </c>
      <c r="G42" s="16">
        <f t="shared" si="2"/>
        <v>205.57476385328641</v>
      </c>
      <c r="H42" s="16">
        <f t="shared" si="2"/>
        <v>19.997348066666667</v>
      </c>
      <c r="I42" s="16">
        <f t="shared" si="2"/>
        <v>38.838000000000001</v>
      </c>
      <c r="J42" s="16">
        <f t="shared" si="2"/>
        <v>50.491</v>
      </c>
      <c r="K42" s="29">
        <f t="shared" si="2"/>
        <v>0</v>
      </c>
      <c r="L42" s="12"/>
      <c r="M42" s="50"/>
      <c r="N42" s="51"/>
    </row>
    <row r="43" spans="1:14" ht="15.75" thickBot="1" x14ac:dyDescent="0.3">
      <c r="A43" s="17" t="s">
        <v>22</v>
      </c>
      <c r="B43" s="21">
        <f t="shared" ref="B43:K43" si="3">IF(ISERROR(STDEV(B8:B37)),"",STDEV(B8:B37))</f>
        <v>6.7057609475031088E-2</v>
      </c>
      <c r="C43" s="21">
        <f t="shared" si="3"/>
        <v>2.4767052641598768E-2</v>
      </c>
      <c r="D43" s="21">
        <f t="shared" si="3"/>
        <v>3.1249827585731267E-3</v>
      </c>
      <c r="E43" s="21">
        <f t="shared" si="3"/>
        <v>2.3408810601846148E-2</v>
      </c>
      <c r="F43" s="21">
        <f t="shared" si="3"/>
        <v>8.1576168483006167E-2</v>
      </c>
      <c r="G43" s="21">
        <f t="shared" si="3"/>
        <v>0.3690799160473856</v>
      </c>
      <c r="H43" s="21">
        <f t="shared" si="3"/>
        <v>2.4408737304651029</v>
      </c>
      <c r="I43" s="21">
        <f t="shared" si="3"/>
        <v>3.1665928606039319E-2</v>
      </c>
      <c r="J43" s="21">
        <f t="shared" si="3"/>
        <v>3.3381132395411059E-2</v>
      </c>
      <c r="K43" s="30">
        <f t="shared" si="3"/>
        <v>0</v>
      </c>
      <c r="L43" s="12"/>
      <c r="M43" s="107"/>
      <c r="N43" s="108"/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4"/>
    </row>
    <row r="46" spans="1:14" x14ac:dyDescent="0.25">
      <c r="A46" s="18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7"/>
    </row>
    <row r="47" spans="1:14" x14ac:dyDescent="0.25">
      <c r="A47" s="18"/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1:14" x14ac:dyDescent="0.25">
      <c r="A48" s="18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</row>
    <row r="49" spans="1:14" x14ac:dyDescent="0.25">
      <c r="A49" s="18"/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</sheetData>
  <protectedRanges>
    <protectedRange sqref="A3:L5" name="Rango1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N8 B8:F37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3" orientation="landscape" r:id="rId1"/>
  <ignoredErrors>
    <ignoredError sqref="B41:L43 F40:L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topLeftCell="A24" zoomScale="91" zoomScaleNormal="100" zoomScaleSheetLayoutView="91" workbookViewId="0">
      <selection activeCell="N29" sqref="N29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60" t="s">
        <v>24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0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100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204.60509499999998</v>
      </c>
      <c r="H7" s="48">
        <v>24.690077133333332</v>
      </c>
      <c r="I7" s="44"/>
      <c r="J7" s="46"/>
      <c r="K7" s="102">
        <v>0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204.78589499999998</v>
      </c>
      <c r="H8" s="52">
        <v>26.470600933333333</v>
      </c>
      <c r="I8" s="50"/>
      <c r="J8" s="51"/>
      <c r="K8" s="103">
        <v>0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204.57781166666666</v>
      </c>
      <c r="H9" s="52">
        <v>31.489903866666669</v>
      </c>
      <c r="I9" s="50"/>
      <c r="J9" s="51"/>
      <c r="K9" s="103">
        <v>0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204.7340872222222</v>
      </c>
      <c r="H10" s="52">
        <v>23.749560266666666</v>
      </c>
      <c r="I10" s="50"/>
      <c r="J10" s="51"/>
      <c r="K10" s="103">
        <v>0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204.5169122222222</v>
      </c>
      <c r="H11" s="52">
        <v>21.843879933333334</v>
      </c>
      <c r="I11" s="50"/>
      <c r="J11" s="51"/>
      <c r="K11" s="103">
        <v>0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204.17189833333333</v>
      </c>
      <c r="H12" s="52">
        <v>20.2674582</v>
      </c>
      <c r="I12" s="50"/>
      <c r="J12" s="51"/>
      <c r="K12" s="103">
        <v>0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204.44600499999996</v>
      </c>
      <c r="H13" s="52">
        <v>22.7323998</v>
      </c>
      <c r="I13" s="50"/>
      <c r="J13" s="51"/>
      <c r="K13" s="103">
        <v>0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204.28198999999998</v>
      </c>
      <c r="H14" s="52">
        <v>18.318553000000001</v>
      </c>
      <c r="I14" s="50"/>
      <c r="J14" s="51"/>
      <c r="K14" s="103">
        <v>0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258.27246716666662</v>
      </c>
      <c r="H15" s="52">
        <v>17.665530666666665</v>
      </c>
      <c r="I15" s="50"/>
      <c r="J15" s="51"/>
      <c r="K15" s="103">
        <v>0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206.0602794444444</v>
      </c>
      <c r="H16" s="52">
        <v>17.513854600000002</v>
      </c>
      <c r="I16" s="50"/>
      <c r="J16" s="51"/>
      <c r="K16" s="103">
        <v>0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204.52112944444443</v>
      </c>
      <c r="H17" s="52">
        <v>21.321984199999999</v>
      </c>
      <c r="I17" s="50"/>
      <c r="J17" s="51"/>
      <c r="K17" s="103">
        <v>0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204.95448722222221</v>
      </c>
      <c r="H18" s="52">
        <v>31.457918800000002</v>
      </c>
      <c r="I18" s="50"/>
      <c r="J18" s="51"/>
      <c r="K18" s="103">
        <v>0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204.41861555555553</v>
      </c>
      <c r="H19" s="52">
        <v>14.363846200000001</v>
      </c>
      <c r="I19" s="50"/>
      <c r="J19" s="51"/>
      <c r="K19" s="103">
        <v>0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204.25380388888885</v>
      </c>
      <c r="H20" s="52">
        <v>10.877682933333334</v>
      </c>
      <c r="I20" s="50"/>
      <c r="J20" s="51"/>
      <c r="K20" s="103">
        <v>0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204.21958166666664</v>
      </c>
      <c r="H21" s="52">
        <v>13.342954533333334</v>
      </c>
      <c r="I21" s="50"/>
      <c r="J21" s="51"/>
      <c r="K21" s="103">
        <v>0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204.33010222222219</v>
      </c>
      <c r="H22" s="52">
        <v>11.659928866666668</v>
      </c>
      <c r="I22" s="50"/>
      <c r="J22" s="51"/>
      <c r="K22" s="103">
        <v>0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204.20346666666666</v>
      </c>
      <c r="H23" s="52">
        <v>18.755592533333331</v>
      </c>
      <c r="I23" s="50"/>
      <c r="J23" s="51"/>
      <c r="K23" s="103">
        <v>0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204.27512388888886</v>
      </c>
      <c r="H24" s="52">
        <v>19.784498799999998</v>
      </c>
      <c r="I24" s="50"/>
      <c r="J24" s="51"/>
      <c r="K24" s="103">
        <v>0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204.556555</v>
      </c>
      <c r="H25" s="52">
        <v>24.661089933333336</v>
      </c>
      <c r="I25" s="50"/>
      <c r="J25" s="51"/>
      <c r="K25" s="103">
        <v>0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204.07335611111108</v>
      </c>
      <c r="H26" s="52">
        <v>32.115425466666672</v>
      </c>
      <c r="I26" s="50"/>
      <c r="J26" s="51"/>
      <c r="K26" s="103">
        <v>0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204.11059999999998</v>
      </c>
      <c r="H27" s="52">
        <v>26.135186000000004</v>
      </c>
      <c r="I27" s="50"/>
      <c r="J27" s="51"/>
      <c r="K27" s="103">
        <v>0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207.69638166666664</v>
      </c>
      <c r="H28" s="52">
        <v>18.478020000000001</v>
      </c>
      <c r="I28" s="50"/>
      <c r="J28" s="51"/>
      <c r="K28" s="103">
        <v>0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204.06514611111109</v>
      </c>
      <c r="H29" s="52">
        <v>20.0239996</v>
      </c>
      <c r="I29" s="50"/>
      <c r="J29" s="51"/>
      <c r="K29" s="103">
        <v>0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204.00327166666665</v>
      </c>
      <c r="H30" s="52">
        <v>15.559645933333334</v>
      </c>
      <c r="I30" s="50"/>
      <c r="J30" s="51"/>
      <c r="K30" s="103">
        <v>0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204.13421333333332</v>
      </c>
      <c r="H31" s="52">
        <v>19.972314999999998</v>
      </c>
      <c r="I31" s="50"/>
      <c r="J31" s="51"/>
      <c r="K31" s="103">
        <v>0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204.37604388888889</v>
      </c>
      <c r="H32" s="52">
        <v>17.323497400000001</v>
      </c>
      <c r="I32" s="50"/>
      <c r="J32" s="51"/>
      <c r="K32" s="103">
        <v>0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204.45518999999996</v>
      </c>
      <c r="H33" s="52">
        <v>19.954511133333334</v>
      </c>
      <c r="I33" s="50"/>
      <c r="J33" s="51"/>
      <c r="K33" s="103">
        <v>0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204.16965166666665</v>
      </c>
      <c r="H34" s="52">
        <v>19.912266733333333</v>
      </c>
      <c r="I34" s="50"/>
      <c r="J34" s="51"/>
      <c r="K34" s="103">
        <v>0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204.19182333333333</v>
      </c>
      <c r="H35" s="52">
        <v>17.261046733333334</v>
      </c>
      <c r="I35" s="50"/>
      <c r="J35" s="51"/>
      <c r="K35" s="103">
        <v>0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204.47539555555554</v>
      </c>
      <c r="H36" s="54">
        <v>19.236631333333335</v>
      </c>
      <c r="I36" s="95"/>
      <c r="J36" s="97"/>
      <c r="K36" s="104">
        <v>0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21</v>
      </c>
      <c r="B38" s="21"/>
      <c r="C38" s="56"/>
      <c r="D38" s="56"/>
      <c r="E38" s="56"/>
      <c r="F38" s="56"/>
      <c r="G38" s="56">
        <f>+MAX(G7:G36)</f>
        <v>258.27246716666662</v>
      </c>
      <c r="H38" s="56">
        <f>+MAX(H7:H36)</f>
        <v>32.115425466666672</v>
      </c>
      <c r="I38" s="56"/>
      <c r="J38" s="56"/>
      <c r="K38" s="56">
        <f>+MAX(K7:K36)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15" customHeight="1" x14ac:dyDescent="0.25">
      <c r="A40" s="20" t="s">
        <v>23</v>
      </c>
      <c r="B40" s="127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x14ac:dyDescent="0.25">
      <c r="A41" s="18"/>
      <c r="B41" s="130"/>
      <c r="C41" s="131"/>
      <c r="D41" s="131"/>
      <c r="E41" s="131"/>
      <c r="F41" s="131"/>
      <c r="G41" s="131"/>
      <c r="H41" s="131"/>
      <c r="I41" s="131"/>
      <c r="J41" s="131"/>
      <c r="K41" s="132"/>
    </row>
    <row r="42" spans="1:11" x14ac:dyDescent="0.25">
      <c r="A42" s="18"/>
      <c r="B42" s="130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1" x14ac:dyDescent="0.25">
      <c r="A43" s="18"/>
      <c r="B43" s="130"/>
      <c r="C43" s="131"/>
      <c r="D43" s="131"/>
      <c r="E43" s="131"/>
      <c r="F43" s="131"/>
      <c r="G43" s="131"/>
      <c r="H43" s="131"/>
      <c r="I43" s="131"/>
      <c r="J43" s="131"/>
      <c r="K43" s="132"/>
    </row>
    <row r="44" spans="1:11" x14ac:dyDescent="0.25">
      <c r="A44" s="18"/>
      <c r="B44" s="133"/>
      <c r="C44" s="134"/>
      <c r="D44" s="134"/>
      <c r="E44" s="134"/>
      <c r="F44" s="134"/>
      <c r="G44" s="134"/>
      <c r="H44" s="134"/>
      <c r="I44" s="134"/>
      <c r="J44" s="134"/>
      <c r="K44" s="135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0:K44"/>
    <mergeCell ref="A1:K1"/>
    <mergeCell ref="A2:B2"/>
    <mergeCell ref="C2:K2"/>
    <mergeCell ref="A3:B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L34" sqref="L34"/>
    </sheetView>
  </sheetViews>
  <sheetFormatPr baseColWidth="10" defaultRowHeight="15" x14ac:dyDescent="0.25"/>
  <sheetData>
    <row r="1" spans="1:14" ht="32.25" customHeight="1" x14ac:dyDescent="0.25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126" t="s">
        <v>24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7" t="s">
        <v>5</v>
      </c>
      <c r="B6" s="58" t="s">
        <v>6</v>
      </c>
      <c r="C6" s="58" t="s">
        <v>7</v>
      </c>
      <c r="D6" s="58" t="s">
        <v>8</v>
      </c>
      <c r="E6" s="59" t="s">
        <v>9</v>
      </c>
      <c r="F6" s="58" t="s">
        <v>10</v>
      </c>
      <c r="G6" s="58" t="s">
        <v>11</v>
      </c>
      <c r="H6" s="58" t="s">
        <v>12</v>
      </c>
      <c r="I6" s="58" t="s">
        <v>13</v>
      </c>
      <c r="J6" s="58" t="s">
        <v>14</v>
      </c>
      <c r="K6" s="101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203.57300777777778</v>
      </c>
      <c r="H7" s="48">
        <v>9.6702473999999992</v>
      </c>
      <c r="I7" s="44"/>
      <c r="J7" s="46"/>
      <c r="K7" s="102">
        <v>0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203.61824555555552</v>
      </c>
      <c r="H8" s="52">
        <v>9.3475536000000012</v>
      </c>
      <c r="I8" s="50"/>
      <c r="J8" s="51"/>
      <c r="K8" s="103">
        <v>0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203.51277777777776</v>
      </c>
      <c r="H9" s="52">
        <v>8.6623812000000004</v>
      </c>
      <c r="I9" s="50"/>
      <c r="J9" s="51"/>
      <c r="K9" s="103">
        <v>0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203.47468999999998</v>
      </c>
      <c r="H10" s="52">
        <v>8.0874881999999992</v>
      </c>
      <c r="I10" s="50"/>
      <c r="J10" s="51"/>
      <c r="K10" s="103">
        <v>0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203.53580166666666</v>
      </c>
      <c r="H11" s="52">
        <v>8.0730408000000011</v>
      </c>
      <c r="I11" s="50"/>
      <c r="J11" s="51"/>
      <c r="K11" s="103">
        <v>0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203.48859277777774</v>
      </c>
      <c r="H12" s="52">
        <v>12.850234466666667</v>
      </c>
      <c r="I12" s="50"/>
      <c r="J12" s="51"/>
      <c r="K12" s="103">
        <v>0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203.54233333333332</v>
      </c>
      <c r="H13" s="52">
        <v>13.071110066666666</v>
      </c>
      <c r="I13" s="50"/>
      <c r="J13" s="51"/>
      <c r="K13" s="103">
        <v>0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203.41829611111109</v>
      </c>
      <c r="H14" s="52">
        <v>11.815172599999999</v>
      </c>
      <c r="I14" s="50"/>
      <c r="J14" s="51"/>
      <c r="K14" s="103">
        <v>0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201.66771444444441</v>
      </c>
      <c r="H15" s="52">
        <v>11.768421866666666</v>
      </c>
      <c r="I15" s="50"/>
      <c r="J15" s="51"/>
      <c r="K15" s="103">
        <v>0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203.53526722222222</v>
      </c>
      <c r="H16" s="52">
        <v>11.864127733333335</v>
      </c>
      <c r="I16" s="50"/>
      <c r="J16" s="51"/>
      <c r="K16" s="103">
        <v>0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203.81534277777774</v>
      </c>
      <c r="H17" s="52">
        <v>12.3307096</v>
      </c>
      <c r="I17" s="50"/>
      <c r="J17" s="51"/>
      <c r="K17" s="103">
        <v>0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203.52963888888888</v>
      </c>
      <c r="H18" s="52">
        <v>10.316826666666667</v>
      </c>
      <c r="I18" s="50"/>
      <c r="J18" s="51"/>
      <c r="K18" s="103">
        <v>0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203.40062999999998</v>
      </c>
      <c r="H19" s="52">
        <v>9.5807858666666661</v>
      </c>
      <c r="I19" s="50"/>
      <c r="J19" s="51"/>
      <c r="K19" s="103">
        <v>0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203.52341222222219</v>
      </c>
      <c r="H20" s="52">
        <v>9.1306548666666671</v>
      </c>
      <c r="I20" s="50"/>
      <c r="J20" s="51"/>
      <c r="K20" s="103">
        <v>0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203.45929555555551</v>
      </c>
      <c r="H21" s="52">
        <v>9.4911960000000004</v>
      </c>
      <c r="I21" s="50"/>
      <c r="J21" s="51"/>
      <c r="K21" s="103">
        <v>0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203.15700222222222</v>
      </c>
      <c r="H22" s="52">
        <v>8.447479333333332</v>
      </c>
      <c r="I22" s="50"/>
      <c r="J22" s="51"/>
      <c r="K22" s="103">
        <v>0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203.41678277777777</v>
      </c>
      <c r="H23" s="52">
        <v>8.3273908666666667</v>
      </c>
      <c r="I23" s="50"/>
      <c r="J23" s="51"/>
      <c r="K23" s="103">
        <v>0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203.47900888888887</v>
      </c>
      <c r="H24" s="52">
        <v>9.6219016666666661</v>
      </c>
      <c r="I24" s="50"/>
      <c r="J24" s="51"/>
      <c r="K24" s="103">
        <v>0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203.51702055555552</v>
      </c>
      <c r="H25" s="52">
        <v>9.9355087333333323</v>
      </c>
      <c r="I25" s="50"/>
      <c r="J25" s="51"/>
      <c r="K25" s="103">
        <v>0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203.29152944444442</v>
      </c>
      <c r="H26" s="52">
        <v>11.896615133333334</v>
      </c>
      <c r="I26" s="50"/>
      <c r="J26" s="51"/>
      <c r="K26" s="103">
        <v>0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203.17078166666664</v>
      </c>
      <c r="H27" s="52">
        <v>11.9906182</v>
      </c>
      <c r="I27" s="50"/>
      <c r="J27" s="51"/>
      <c r="K27" s="103">
        <v>0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202.97336277777777</v>
      </c>
      <c r="H28" s="52">
        <v>11.406260066666666</v>
      </c>
      <c r="I28" s="50"/>
      <c r="J28" s="51"/>
      <c r="K28" s="103">
        <v>0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203.01347611111109</v>
      </c>
      <c r="H29" s="52">
        <v>9.9952372666666669</v>
      </c>
      <c r="I29" s="50"/>
      <c r="J29" s="51"/>
      <c r="K29" s="103">
        <v>0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203.10051499999997</v>
      </c>
      <c r="H30" s="52">
        <v>9.1492874000000004</v>
      </c>
      <c r="I30" s="50"/>
      <c r="J30" s="51"/>
      <c r="K30" s="103">
        <v>0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203.20867444444443</v>
      </c>
      <c r="H31" s="52">
        <v>10.384599133333333</v>
      </c>
      <c r="I31" s="50"/>
      <c r="J31" s="51"/>
      <c r="K31" s="103">
        <v>0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203.30736499999998</v>
      </c>
      <c r="H32" s="52">
        <v>11.306883866666666</v>
      </c>
      <c r="I32" s="50"/>
      <c r="J32" s="51"/>
      <c r="K32" s="103">
        <v>0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203.06943333333331</v>
      </c>
      <c r="H33" s="52">
        <v>11.328884600000002</v>
      </c>
      <c r="I33" s="50"/>
      <c r="J33" s="51"/>
      <c r="K33" s="103">
        <v>0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203.18996111111107</v>
      </c>
      <c r="H34" s="52">
        <v>10.212248200000001</v>
      </c>
      <c r="I34" s="50"/>
      <c r="J34" s="51"/>
      <c r="K34" s="103">
        <v>0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203.23090111111111</v>
      </c>
      <c r="H35" s="52">
        <v>10.5020212</v>
      </c>
      <c r="I35" s="50"/>
      <c r="J35" s="51"/>
      <c r="K35" s="103">
        <v>0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203.07422333333329</v>
      </c>
      <c r="H36" s="54">
        <v>11.3768908</v>
      </c>
      <c r="I36" s="95"/>
      <c r="J36" s="97"/>
      <c r="K36" s="104">
        <v>0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19</v>
      </c>
      <c r="B38" s="21"/>
      <c r="C38" s="56"/>
      <c r="D38" s="56"/>
      <c r="E38" s="56"/>
      <c r="F38" s="56"/>
      <c r="G38" s="56">
        <f>+MIN(G7:G36)</f>
        <v>201.66771444444441</v>
      </c>
      <c r="H38" s="56">
        <f>+MIN(H7:H36)</f>
        <v>8.0730408000000011</v>
      </c>
      <c r="I38" s="56"/>
      <c r="J38" s="56"/>
      <c r="K38" s="56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0:K44"/>
    <mergeCell ref="C3:N3"/>
    <mergeCell ref="A1:K1"/>
    <mergeCell ref="A2:B2"/>
    <mergeCell ref="C2:K2"/>
    <mergeCell ref="A3:B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9" zoomScale="60" zoomScaleNormal="100" workbookViewId="0">
      <selection activeCell="N20" sqref="N20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24" t="s">
        <v>1</v>
      </c>
      <c r="B3" s="124"/>
      <c r="C3" s="126" t="s">
        <v>27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2</v>
      </c>
      <c r="B4" s="124"/>
      <c r="C4" s="126" t="s">
        <v>25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5">
      <c r="A5" s="125" t="s">
        <v>3</v>
      </c>
      <c r="B5" s="125"/>
      <c r="C5" s="126" t="s">
        <v>4</v>
      </c>
      <c r="D5" s="126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3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36" t="s">
        <v>16</v>
      </c>
      <c r="N7" s="37" t="s">
        <v>17</v>
      </c>
    </row>
    <row r="8" spans="1:14" x14ac:dyDescent="0.25">
      <c r="A8" s="34">
        <f>+'Caracol Criogénica'!A8</f>
        <v>41214</v>
      </c>
      <c r="B8" s="80">
        <v>94.504999999999995</v>
      </c>
      <c r="C8" s="81">
        <v>1.008</v>
      </c>
      <c r="D8" s="81">
        <v>0.218</v>
      </c>
      <c r="E8" s="81">
        <v>1.226</v>
      </c>
      <c r="F8" s="81">
        <v>4.1769999999999996</v>
      </c>
      <c r="G8" s="5">
        <v>258.53825537567985</v>
      </c>
      <c r="H8" s="5">
        <v>2.1024483944444441</v>
      </c>
      <c r="I8" s="84">
        <v>38.569000000000003</v>
      </c>
      <c r="J8" s="84">
        <v>50.344000000000001</v>
      </c>
      <c r="K8" s="26">
        <v>0.34622697674418601</v>
      </c>
      <c r="L8" s="24"/>
      <c r="M8" s="109"/>
      <c r="N8" s="110"/>
    </row>
    <row r="9" spans="1:14" x14ac:dyDescent="0.25">
      <c r="A9" s="34">
        <f>+'Caracol Criogénica'!A9</f>
        <v>41215</v>
      </c>
      <c r="B9" s="77">
        <v>94.38</v>
      </c>
      <c r="C9" s="78">
        <v>1.0029999999999999</v>
      </c>
      <c r="D9" s="79">
        <v>0.218</v>
      </c>
      <c r="E9" s="78">
        <v>1.2210000000000001</v>
      </c>
      <c r="F9" s="78">
        <v>4.3129999999999997</v>
      </c>
      <c r="G9" s="7">
        <v>260.581701167723</v>
      </c>
      <c r="H9" s="7">
        <v>2.1101942583333337</v>
      </c>
      <c r="I9" s="82">
        <v>38.609000000000002</v>
      </c>
      <c r="J9" s="83">
        <v>50.37</v>
      </c>
      <c r="K9" s="26">
        <v>0.34820017441860462</v>
      </c>
      <c r="L9" s="24"/>
      <c r="M9" s="38"/>
      <c r="N9" s="38"/>
    </row>
    <row r="10" spans="1:14" x14ac:dyDescent="0.25">
      <c r="A10" s="34">
        <f>+'Caracol Criogénica'!A10</f>
        <v>41216</v>
      </c>
      <c r="B10" s="77">
        <v>94.665999999999997</v>
      </c>
      <c r="C10" s="78">
        <v>1.002</v>
      </c>
      <c r="D10" s="79">
        <v>0.219</v>
      </c>
      <c r="E10" s="78">
        <v>1.2210000000000001</v>
      </c>
      <c r="F10" s="78">
        <v>3.9820000000000002</v>
      </c>
      <c r="G10" s="7">
        <v>259.93743938396716</v>
      </c>
      <c r="H10" s="7">
        <v>2.119416444444445</v>
      </c>
      <c r="I10" s="82">
        <v>38.543999999999997</v>
      </c>
      <c r="J10" s="83">
        <v>50.332999999999998</v>
      </c>
      <c r="K10" s="26">
        <v>0.37565965116279065</v>
      </c>
      <c r="L10" s="24"/>
      <c r="M10" s="38"/>
      <c r="N10" s="38"/>
    </row>
    <row r="11" spans="1:14" x14ac:dyDescent="0.25">
      <c r="A11" s="34">
        <f>+'Caracol Criogénica'!A11</f>
        <v>41217</v>
      </c>
      <c r="B11" s="85">
        <v>94.66</v>
      </c>
      <c r="C11" s="90">
        <v>0.97399999999999998</v>
      </c>
      <c r="D11" s="91">
        <v>0.216</v>
      </c>
      <c r="E11" s="90">
        <v>1.19</v>
      </c>
      <c r="F11" s="90">
        <v>4.0410000000000004</v>
      </c>
      <c r="G11" s="7">
        <v>243.25516776737086</v>
      </c>
      <c r="H11" s="7">
        <v>2.0794096583333337</v>
      </c>
      <c r="I11" s="90">
        <v>38.555999999999997</v>
      </c>
      <c r="J11" s="91">
        <v>50.360999999999997</v>
      </c>
      <c r="K11" s="26">
        <v>0.43249877906976752</v>
      </c>
      <c r="L11" s="24"/>
      <c r="M11" s="38"/>
      <c r="N11" s="38"/>
    </row>
    <row r="12" spans="1:14" x14ac:dyDescent="0.25">
      <c r="A12" s="34">
        <f>+'Caracol Criogénica'!A12</f>
        <v>41218</v>
      </c>
      <c r="B12" s="77">
        <v>94.725999999999999</v>
      </c>
      <c r="C12" s="78">
        <v>0.95799999999999996</v>
      </c>
      <c r="D12" s="79">
        <v>0.218</v>
      </c>
      <c r="E12" s="78">
        <v>1.1759999999999999</v>
      </c>
      <c r="F12" s="78">
        <v>3.956</v>
      </c>
      <c r="G12" s="7">
        <v>257.39322715835272</v>
      </c>
      <c r="H12" s="7">
        <v>2.096761394444445</v>
      </c>
      <c r="I12" s="82">
        <v>38.56</v>
      </c>
      <c r="J12" s="83">
        <v>50.372</v>
      </c>
      <c r="K12" s="26">
        <v>0.38151668604651162</v>
      </c>
      <c r="L12" s="24"/>
      <c r="M12" s="38"/>
      <c r="N12" s="38"/>
    </row>
    <row r="13" spans="1:14" x14ac:dyDescent="0.25">
      <c r="A13" s="34">
        <f>+'Caracol Criogénica'!A13</f>
        <v>41219</v>
      </c>
      <c r="B13" s="77">
        <v>95.619</v>
      </c>
      <c r="C13" s="78">
        <v>1.024</v>
      </c>
      <c r="D13" s="79">
        <v>0.217</v>
      </c>
      <c r="E13" s="78">
        <v>1.2410000000000001</v>
      </c>
      <c r="F13" s="78">
        <v>2.9249999999999998</v>
      </c>
      <c r="G13" s="7">
        <v>269.24904100269953</v>
      </c>
      <c r="H13" s="7">
        <v>2.0934072500000003</v>
      </c>
      <c r="I13" s="82">
        <v>38.296999999999997</v>
      </c>
      <c r="J13" s="83">
        <v>50.176000000000002</v>
      </c>
      <c r="K13" s="26">
        <v>0.32215151162790701</v>
      </c>
      <c r="L13" s="24"/>
      <c r="M13" s="38"/>
      <c r="N13" s="38"/>
    </row>
    <row r="14" spans="1:14" x14ac:dyDescent="0.25">
      <c r="A14" s="34">
        <f>+'Caracol Criogénica'!A14</f>
        <v>41220</v>
      </c>
      <c r="B14" s="77">
        <v>95.903999999999996</v>
      </c>
      <c r="C14" s="78">
        <v>1.087</v>
      </c>
      <c r="D14" s="79">
        <v>0.22800000000000001</v>
      </c>
      <c r="E14" s="78">
        <v>1.3140000000000001</v>
      </c>
      <c r="F14" s="78">
        <v>2.5310000000000001</v>
      </c>
      <c r="G14" s="7">
        <v>275.32484725330221</v>
      </c>
      <c r="H14" s="7">
        <v>2.0941708944444448</v>
      </c>
      <c r="I14" s="82">
        <v>38.188000000000002</v>
      </c>
      <c r="J14" s="83">
        <v>50.064</v>
      </c>
      <c r="K14" s="26">
        <v>0.39422011627906972</v>
      </c>
      <c r="L14" s="24"/>
      <c r="M14" s="38"/>
      <c r="N14" s="38"/>
    </row>
    <row r="15" spans="1:14" x14ac:dyDescent="0.25">
      <c r="A15" s="34">
        <f>+'Caracol Criogénica'!A15</f>
        <v>41221</v>
      </c>
      <c r="B15" s="77">
        <v>95.891000000000005</v>
      </c>
      <c r="C15" s="78">
        <v>1.0409999999999999</v>
      </c>
      <c r="D15" s="78">
        <v>0.21099999999999999</v>
      </c>
      <c r="E15" s="78">
        <v>1.252</v>
      </c>
      <c r="F15" s="78">
        <v>2.657</v>
      </c>
      <c r="G15" s="7">
        <v>275.11817664788731</v>
      </c>
      <c r="H15" s="7">
        <v>2.093189327777778</v>
      </c>
      <c r="I15" s="82">
        <v>38.213000000000001</v>
      </c>
      <c r="J15" s="83">
        <v>50.118000000000002</v>
      </c>
      <c r="K15" s="26">
        <v>0.39473656976744192</v>
      </c>
      <c r="L15" s="24"/>
      <c r="M15" s="38"/>
      <c r="N15" s="38"/>
    </row>
    <row r="16" spans="1:14" x14ac:dyDescent="0.25">
      <c r="A16" s="34">
        <f>+'Caracol Criogénica'!A16</f>
        <v>41222</v>
      </c>
      <c r="B16" s="77">
        <v>95.86</v>
      </c>
      <c r="C16" s="78">
        <v>1.04</v>
      </c>
      <c r="D16" s="78">
        <v>0.224</v>
      </c>
      <c r="E16" s="78">
        <v>1.264</v>
      </c>
      <c r="F16" s="78">
        <v>2.65</v>
      </c>
      <c r="G16" s="7">
        <v>277.71260246309242</v>
      </c>
      <c r="H16" s="7">
        <v>2.093242830555555</v>
      </c>
      <c r="I16" s="82">
        <v>38.226999999999997</v>
      </c>
      <c r="J16" s="83">
        <v>50.121000000000002</v>
      </c>
      <c r="K16" s="26">
        <v>0.34377523255813958</v>
      </c>
      <c r="L16" s="24"/>
      <c r="M16" s="38"/>
      <c r="N16" s="38"/>
    </row>
    <row r="17" spans="1:14" x14ac:dyDescent="0.25">
      <c r="A17" s="34">
        <f>+'Caracol Criogénica'!A17</f>
        <v>41223</v>
      </c>
      <c r="B17" s="77">
        <v>95.686000000000007</v>
      </c>
      <c r="C17" s="78">
        <v>1.0569999999999999</v>
      </c>
      <c r="D17" s="78">
        <v>0.217</v>
      </c>
      <c r="E17" s="78">
        <v>1.2730000000000001</v>
      </c>
      <c r="F17" s="78">
        <v>2.839</v>
      </c>
      <c r="G17" s="7">
        <v>272.87816377151796</v>
      </c>
      <c r="H17" s="7">
        <v>2.0930172694444438</v>
      </c>
      <c r="I17" s="82">
        <v>38.253999999999998</v>
      </c>
      <c r="J17" s="83">
        <v>50.128999999999998</v>
      </c>
      <c r="K17" s="26">
        <v>0.39296267441860466</v>
      </c>
      <c r="L17" s="24"/>
      <c r="M17" s="38"/>
      <c r="N17" s="38"/>
    </row>
    <row r="18" spans="1:14" x14ac:dyDescent="0.25">
      <c r="A18" s="34">
        <f>+'Caracol Criogénica'!A18</f>
        <v>41224</v>
      </c>
      <c r="B18" s="77">
        <v>95.852000000000004</v>
      </c>
      <c r="C18" s="78">
        <v>1.0580000000000001</v>
      </c>
      <c r="D18" s="78">
        <v>0.214</v>
      </c>
      <c r="E18" s="78">
        <v>1.272</v>
      </c>
      <c r="F18" s="78">
        <v>2.6739999999999999</v>
      </c>
      <c r="G18" s="7">
        <v>273.80725383838382</v>
      </c>
      <c r="H18" s="7">
        <v>2.0857711111111112</v>
      </c>
      <c r="I18" s="82">
        <v>38.210999999999999</v>
      </c>
      <c r="J18" s="83">
        <v>50.103999999999999</v>
      </c>
      <c r="K18" s="26">
        <v>0.37989866279069773</v>
      </c>
      <c r="L18" s="24"/>
      <c r="M18" s="38"/>
      <c r="N18" s="38"/>
    </row>
    <row r="19" spans="1:14" x14ac:dyDescent="0.25">
      <c r="A19" s="34">
        <f>+'Caracol Criogénica'!A19</f>
        <v>41225</v>
      </c>
      <c r="B19" s="77">
        <v>95.55</v>
      </c>
      <c r="C19" s="78">
        <v>1.1000000000000001</v>
      </c>
      <c r="D19" s="78">
        <v>0.224</v>
      </c>
      <c r="E19" s="78">
        <v>1.3240000000000001</v>
      </c>
      <c r="F19" s="78">
        <v>2.9319999999999999</v>
      </c>
      <c r="G19" s="7">
        <v>275.41365236306729</v>
      </c>
      <c r="H19" s="7">
        <v>2.0762175500000004</v>
      </c>
      <c r="I19" s="82">
        <v>38.262</v>
      </c>
      <c r="J19" s="83">
        <v>50.098999999999997</v>
      </c>
      <c r="K19" s="26">
        <v>0.33690656976744188</v>
      </c>
      <c r="L19" s="24"/>
      <c r="M19" s="38"/>
      <c r="N19" s="38"/>
    </row>
    <row r="20" spans="1:14" x14ac:dyDescent="0.25">
      <c r="A20" s="34">
        <f>+'Caracol Criogénica'!A20</f>
        <v>41226</v>
      </c>
      <c r="B20" s="77">
        <v>95.197000000000003</v>
      </c>
      <c r="C20" s="78">
        <v>1.1060000000000001</v>
      </c>
      <c r="D20" s="78">
        <v>0.22500000000000001</v>
      </c>
      <c r="E20" s="78">
        <v>1.331</v>
      </c>
      <c r="F20" s="78">
        <v>3.32</v>
      </c>
      <c r="G20" s="7">
        <v>273.60504942501939</v>
      </c>
      <c r="H20" s="7">
        <v>2.0740272361111107</v>
      </c>
      <c r="I20" s="82">
        <v>38.337000000000003</v>
      </c>
      <c r="J20" s="83">
        <v>50.137999999999998</v>
      </c>
      <c r="K20" s="26">
        <v>0.41616947674418608</v>
      </c>
      <c r="L20" s="24"/>
      <c r="M20" s="38"/>
      <c r="N20" s="38"/>
    </row>
    <row r="21" spans="1:14" x14ac:dyDescent="0.25">
      <c r="A21" s="34">
        <f>+'Caracol Criogénica'!A21</f>
        <v>41227</v>
      </c>
      <c r="B21" s="77">
        <v>95.034999999999997</v>
      </c>
      <c r="C21" s="78">
        <v>1.1100000000000001</v>
      </c>
      <c r="D21" s="78">
        <v>0.22800000000000001</v>
      </c>
      <c r="E21" s="78">
        <v>1.3380000000000001</v>
      </c>
      <c r="F21" s="78">
        <v>3.4750000000000001</v>
      </c>
      <c r="G21" s="7">
        <v>275.28370092331767</v>
      </c>
      <c r="H21" s="7">
        <v>2.0765209055555558</v>
      </c>
      <c r="I21" s="82">
        <v>38.381999999999998</v>
      </c>
      <c r="J21" s="83">
        <v>50.16</v>
      </c>
      <c r="K21" s="26">
        <v>0.43835662790697671</v>
      </c>
      <c r="L21" s="24"/>
      <c r="M21" s="38"/>
      <c r="N21" s="38"/>
    </row>
    <row r="22" spans="1:14" x14ac:dyDescent="0.25">
      <c r="A22" s="34">
        <f>+'Caracol Criogénica'!A22</f>
        <v>41228</v>
      </c>
      <c r="B22" s="77">
        <v>95.441000000000003</v>
      </c>
      <c r="C22" s="78">
        <v>1.0720000000000001</v>
      </c>
      <c r="D22" s="78">
        <v>0.22500000000000001</v>
      </c>
      <c r="E22" s="78">
        <v>1.2969999999999999</v>
      </c>
      <c r="F22" s="78">
        <v>3.105</v>
      </c>
      <c r="G22" s="7">
        <v>275.76860386557883</v>
      </c>
      <c r="H22" s="7">
        <v>2.097141291666667</v>
      </c>
      <c r="I22" s="82">
        <v>38.295000000000002</v>
      </c>
      <c r="J22" s="83">
        <v>50.137999999999998</v>
      </c>
      <c r="K22" s="26">
        <v>0.3405148255813954</v>
      </c>
      <c r="L22" s="24"/>
      <c r="M22" s="38"/>
      <c r="N22" s="38"/>
    </row>
    <row r="23" spans="1:14" x14ac:dyDescent="0.25">
      <c r="A23" s="34">
        <f>+'Caracol Criogénica'!A23</f>
        <v>41229</v>
      </c>
      <c r="B23" s="77">
        <v>95.186999999999998</v>
      </c>
      <c r="C23" s="78">
        <v>1.0049999999999999</v>
      </c>
      <c r="D23" s="78">
        <v>0.221</v>
      </c>
      <c r="E23" s="78">
        <v>1.226</v>
      </c>
      <c r="F23" s="78">
        <v>3.46</v>
      </c>
      <c r="G23" s="7">
        <v>268.51803738850543</v>
      </c>
      <c r="H23" s="7">
        <v>2.0918672805555563</v>
      </c>
      <c r="I23" s="82">
        <v>38.396999999999998</v>
      </c>
      <c r="J23" s="83">
        <v>50.244999999999997</v>
      </c>
      <c r="K23" s="26">
        <v>0.37957523255813952</v>
      </c>
      <c r="L23" s="24"/>
      <c r="M23" s="38"/>
      <c r="N23" s="38"/>
    </row>
    <row r="24" spans="1:14" x14ac:dyDescent="0.25">
      <c r="A24" s="34">
        <f>+'Caracol Criogénica'!A24</f>
        <v>41230</v>
      </c>
      <c r="B24" s="77">
        <v>94.983999999999995</v>
      </c>
      <c r="C24" s="78">
        <v>1.0049999999999999</v>
      </c>
      <c r="D24" s="78">
        <v>0.21299999999999999</v>
      </c>
      <c r="E24" s="78">
        <v>1.218</v>
      </c>
      <c r="F24" s="78">
        <v>3.7050000000000001</v>
      </c>
      <c r="G24" s="7">
        <v>262.01251914110333</v>
      </c>
      <c r="H24" s="7">
        <v>2.0939669666666667</v>
      </c>
      <c r="I24" s="82">
        <v>38.442</v>
      </c>
      <c r="J24" s="83">
        <v>50.274999999999999</v>
      </c>
      <c r="K24" s="26">
        <v>0.3317981395348838</v>
      </c>
      <c r="L24" s="24"/>
      <c r="M24" s="38"/>
      <c r="N24" s="38"/>
    </row>
    <row r="25" spans="1:14" x14ac:dyDescent="0.25">
      <c r="A25" s="34">
        <f>+'Caracol Criogénica'!A25</f>
        <v>41231</v>
      </c>
      <c r="B25" s="77">
        <v>94.983000000000004</v>
      </c>
      <c r="C25" s="78">
        <v>0.99299999999999999</v>
      </c>
      <c r="D25" s="78">
        <v>0.218</v>
      </c>
      <c r="E25" s="78">
        <v>1.2110000000000001</v>
      </c>
      <c r="F25" s="78">
        <v>3.7130000000000001</v>
      </c>
      <c r="G25" s="7">
        <v>261.97713308998431</v>
      </c>
      <c r="H25" s="7">
        <v>2.1052810472222219</v>
      </c>
      <c r="I25" s="82">
        <v>38.445999999999998</v>
      </c>
      <c r="J25" s="83">
        <v>50.283000000000001</v>
      </c>
      <c r="K25" s="26">
        <v>0.34434947674418603</v>
      </c>
      <c r="L25" s="24"/>
      <c r="M25" s="38"/>
      <c r="N25" s="38"/>
    </row>
    <row r="26" spans="1:14" x14ac:dyDescent="0.25">
      <c r="A26" s="34">
        <f>+'Caracol Criogénica'!A26</f>
        <v>41232</v>
      </c>
      <c r="B26" s="77">
        <v>94.691000000000003</v>
      </c>
      <c r="C26" s="78">
        <v>1.048</v>
      </c>
      <c r="D26" s="78">
        <v>0.21299999999999999</v>
      </c>
      <c r="E26" s="78">
        <v>1.262</v>
      </c>
      <c r="F26" s="78">
        <v>3.9370000000000003</v>
      </c>
      <c r="G26" s="7">
        <v>262.05965396693858</v>
      </c>
      <c r="H26" s="7">
        <v>2.122905705555556</v>
      </c>
      <c r="I26" s="82">
        <v>38.505000000000003</v>
      </c>
      <c r="J26" s="83">
        <v>50.280999999999999</v>
      </c>
      <c r="K26" s="26">
        <v>0.38600575581395358</v>
      </c>
      <c r="L26" s="24"/>
      <c r="M26" s="38"/>
      <c r="N26" s="38"/>
    </row>
    <row r="27" spans="1:14" x14ac:dyDescent="0.25">
      <c r="A27" s="34">
        <f>+'Caracol Criogénica'!A27</f>
        <v>41233</v>
      </c>
      <c r="B27" s="77">
        <v>94.888999999999996</v>
      </c>
      <c r="C27" s="78">
        <v>1.0649999999999999</v>
      </c>
      <c r="D27" s="78">
        <v>0.214</v>
      </c>
      <c r="E27" s="78">
        <v>1.2789999999999999</v>
      </c>
      <c r="F27" s="78">
        <v>3.7240000000000002</v>
      </c>
      <c r="G27" s="7">
        <v>260.11619380438185</v>
      </c>
      <c r="H27" s="7">
        <v>2.143070966666667</v>
      </c>
      <c r="I27" s="82">
        <v>38.436999999999998</v>
      </c>
      <c r="J27" s="83">
        <v>50.23</v>
      </c>
      <c r="K27" s="26">
        <v>0.33299912790697672</v>
      </c>
      <c r="L27" s="24"/>
      <c r="M27" s="38"/>
      <c r="N27" s="38"/>
    </row>
    <row r="28" spans="1:14" x14ac:dyDescent="0.25">
      <c r="A28" s="34">
        <f>+'Caracol Criogénica'!A28</f>
        <v>41234</v>
      </c>
      <c r="B28" s="77">
        <v>95.691000000000003</v>
      </c>
      <c r="C28" s="78">
        <v>0.99299999999999999</v>
      </c>
      <c r="D28" s="78">
        <v>0.214</v>
      </c>
      <c r="E28" s="78">
        <v>1.2070000000000001</v>
      </c>
      <c r="F28" s="78">
        <v>2.9710000000000001</v>
      </c>
      <c r="G28" s="7">
        <v>269.20620320901321</v>
      </c>
      <c r="H28" s="7">
        <v>2.1385734333333333</v>
      </c>
      <c r="I28" s="82">
        <v>38.265000000000001</v>
      </c>
      <c r="J28" s="83">
        <v>50.180999999999997</v>
      </c>
      <c r="K28" s="26">
        <v>0.32522290697674422</v>
      </c>
      <c r="L28" s="24"/>
      <c r="M28" s="38"/>
      <c r="N28" s="38"/>
    </row>
    <row r="29" spans="1:14" x14ac:dyDescent="0.25">
      <c r="A29" s="34">
        <f>+'Caracol Criogénica'!A29</f>
        <v>41235</v>
      </c>
      <c r="B29" s="77">
        <v>95.147000000000006</v>
      </c>
      <c r="C29" s="78">
        <v>1.034</v>
      </c>
      <c r="D29" s="78">
        <v>0.22600000000000001</v>
      </c>
      <c r="E29" s="78">
        <v>1.2610000000000001</v>
      </c>
      <c r="F29" s="78">
        <v>3.4590000000000001</v>
      </c>
      <c r="G29" s="7">
        <v>268.21648607981217</v>
      </c>
      <c r="H29" s="7">
        <v>2.1137140749999999</v>
      </c>
      <c r="I29" s="82">
        <v>38.384</v>
      </c>
      <c r="J29" s="83">
        <v>50.215000000000003</v>
      </c>
      <c r="K29" s="26">
        <v>0.4067872674418605</v>
      </c>
      <c r="L29" s="24"/>
      <c r="M29" s="38"/>
      <c r="N29" s="38"/>
    </row>
    <row r="30" spans="1:14" x14ac:dyDescent="0.25">
      <c r="A30" s="34">
        <f>+'Caracol Criogénica'!A30</f>
        <v>41236</v>
      </c>
      <c r="B30" s="77">
        <v>94.786000000000001</v>
      </c>
      <c r="C30" s="78">
        <v>1.0609999999999999</v>
      </c>
      <c r="D30" s="78">
        <v>0.222</v>
      </c>
      <c r="E30" s="78">
        <v>1.284</v>
      </c>
      <c r="F30" s="78">
        <v>3.7429999999999999</v>
      </c>
      <c r="G30" s="7">
        <v>266.16901715617712</v>
      </c>
      <c r="H30" s="7">
        <v>2.0927579138888888</v>
      </c>
      <c r="I30" s="82">
        <v>38.493000000000002</v>
      </c>
      <c r="J30" s="83">
        <v>50.26</v>
      </c>
      <c r="K30" s="26">
        <v>0.44133500000000009</v>
      </c>
      <c r="L30" s="24"/>
      <c r="M30" s="38"/>
      <c r="N30" s="38"/>
    </row>
    <row r="31" spans="1:14" x14ac:dyDescent="0.25">
      <c r="A31" s="34">
        <f>+'Caracol Criogénica'!A31</f>
        <v>41237</v>
      </c>
      <c r="B31" s="77">
        <v>95.165000000000006</v>
      </c>
      <c r="C31" s="78">
        <v>1.075</v>
      </c>
      <c r="D31" s="78">
        <v>0.218</v>
      </c>
      <c r="E31" s="78">
        <v>1.2929999999999999</v>
      </c>
      <c r="F31" s="78">
        <v>3.3279999999999998</v>
      </c>
      <c r="G31" s="7">
        <v>273.79917685446009</v>
      </c>
      <c r="H31" s="7">
        <v>2.0826872611111114</v>
      </c>
      <c r="I31" s="82">
        <v>38.396000000000001</v>
      </c>
      <c r="J31" s="83">
        <v>50.195999999999998</v>
      </c>
      <c r="K31" s="26">
        <v>0.40157517441860463</v>
      </c>
      <c r="L31" s="24"/>
      <c r="M31" s="38"/>
      <c r="N31" s="38"/>
    </row>
    <row r="32" spans="1:14" x14ac:dyDescent="0.25">
      <c r="A32" s="34">
        <f>+'Caracol Criogénica'!A32</f>
        <v>41238</v>
      </c>
      <c r="B32" s="77">
        <v>95.338999999999999</v>
      </c>
      <c r="C32" s="78">
        <v>1.0609999999999999</v>
      </c>
      <c r="D32" s="78">
        <v>0.216</v>
      </c>
      <c r="E32" s="78">
        <v>1.2770000000000001</v>
      </c>
      <c r="F32" s="78">
        <v>3.1539999999999999</v>
      </c>
      <c r="G32" s="7">
        <v>274.13751676379172</v>
      </c>
      <c r="H32" s="7">
        <v>2.0854623472222227</v>
      </c>
      <c r="I32" s="82">
        <v>38.363</v>
      </c>
      <c r="J32" s="83">
        <v>50.188000000000002</v>
      </c>
      <c r="K32" s="26">
        <v>0.45216959302325582</v>
      </c>
      <c r="L32" s="24"/>
      <c r="M32" s="38"/>
      <c r="N32" s="38"/>
    </row>
    <row r="33" spans="1:14" x14ac:dyDescent="0.25">
      <c r="A33" s="34">
        <f>+'Caracol Criogénica'!A33</f>
        <v>41239</v>
      </c>
      <c r="B33" s="77">
        <v>95.081000000000003</v>
      </c>
      <c r="C33" s="78">
        <v>1.083</v>
      </c>
      <c r="D33" s="78">
        <v>0.219</v>
      </c>
      <c r="E33" s="78">
        <v>1.302</v>
      </c>
      <c r="F33" s="78">
        <v>3.4020000000000001</v>
      </c>
      <c r="G33" s="7">
        <v>271.97417176056337</v>
      </c>
      <c r="H33" s="7">
        <v>2.0805684777777778</v>
      </c>
      <c r="I33" s="82">
        <v>38.409999999999997</v>
      </c>
      <c r="J33" s="83">
        <v>50.198999999999998</v>
      </c>
      <c r="K33" s="26">
        <v>0.40109226744186038</v>
      </c>
      <c r="L33" s="24"/>
      <c r="M33" s="38"/>
      <c r="N33" s="38"/>
    </row>
    <row r="34" spans="1:14" x14ac:dyDescent="0.25">
      <c r="A34" s="34">
        <f>+'Caracol Criogénica'!A34</f>
        <v>41240</v>
      </c>
      <c r="B34" s="77">
        <v>95.555000000000007</v>
      </c>
      <c r="C34" s="78">
        <v>1.087</v>
      </c>
      <c r="D34" s="78">
        <v>0.217</v>
      </c>
      <c r="E34" s="78">
        <v>1.304</v>
      </c>
      <c r="F34" s="78">
        <v>2.9130000000000003</v>
      </c>
      <c r="G34" s="7">
        <v>275.96618878010878</v>
      </c>
      <c r="H34" s="7">
        <v>2.0688451361111104</v>
      </c>
      <c r="I34" s="82">
        <v>38.281999999999996</v>
      </c>
      <c r="J34" s="83">
        <v>50.124000000000002</v>
      </c>
      <c r="K34" s="26">
        <v>0.40096052325581394</v>
      </c>
      <c r="L34" s="24"/>
      <c r="M34" s="38"/>
      <c r="N34" s="38"/>
    </row>
    <row r="35" spans="1:14" x14ac:dyDescent="0.25">
      <c r="A35" s="34">
        <f>+'Caracol Criogénica'!A35</f>
        <v>41241</v>
      </c>
      <c r="B35" s="77">
        <v>95.524000000000001</v>
      </c>
      <c r="C35" s="78">
        <v>1.08</v>
      </c>
      <c r="D35" s="78">
        <v>0.22</v>
      </c>
      <c r="E35" s="78">
        <v>1.3009999999999999</v>
      </c>
      <c r="F35" s="78">
        <v>2.9580000000000002</v>
      </c>
      <c r="G35" s="7">
        <v>277.01434435446009</v>
      </c>
      <c r="H35" s="7">
        <v>2.063968988888889</v>
      </c>
      <c r="I35" s="82">
        <v>38.290999999999997</v>
      </c>
      <c r="J35" s="83">
        <v>50.131999999999998</v>
      </c>
      <c r="K35" s="26">
        <v>0.41897645348837204</v>
      </c>
      <c r="L35" s="24"/>
      <c r="M35" s="38"/>
      <c r="N35" s="38"/>
    </row>
    <row r="36" spans="1:14" x14ac:dyDescent="0.25">
      <c r="A36" s="34">
        <f>+'Caracol Criogénica'!A36</f>
        <v>41242</v>
      </c>
      <c r="B36" s="77">
        <v>95.704999999999998</v>
      </c>
      <c r="C36" s="78">
        <v>1.05</v>
      </c>
      <c r="D36" s="78">
        <v>0.22600000000000001</v>
      </c>
      <c r="E36" s="78">
        <v>1.276</v>
      </c>
      <c r="F36" s="78">
        <v>2.7930000000000001</v>
      </c>
      <c r="G36" s="7">
        <v>275.09167345415693</v>
      </c>
      <c r="H36" s="7">
        <v>2.0753136250000002</v>
      </c>
      <c r="I36" s="82">
        <v>38.256999999999998</v>
      </c>
      <c r="J36" s="83">
        <v>50.13</v>
      </c>
      <c r="K36" s="26">
        <v>0.38983325581395356</v>
      </c>
      <c r="L36" s="24"/>
      <c r="M36" s="38"/>
      <c r="N36" s="38"/>
    </row>
    <row r="37" spans="1:14" ht="15.75" thickBot="1" x14ac:dyDescent="0.3">
      <c r="A37" s="34">
        <f>+'Caracol Criogénica'!A37</f>
        <v>41243</v>
      </c>
      <c r="B37" s="77">
        <v>95.506</v>
      </c>
      <c r="C37" s="78">
        <v>1.052</v>
      </c>
      <c r="D37" s="78">
        <v>0.221</v>
      </c>
      <c r="E37" s="78">
        <v>1.2730000000000001</v>
      </c>
      <c r="F37" s="78">
        <v>3.01</v>
      </c>
      <c r="G37" s="7">
        <v>271.92930282668232</v>
      </c>
      <c r="H37" s="7">
        <v>2.0684092611111109</v>
      </c>
      <c r="I37" s="82">
        <v>38.308999999999997</v>
      </c>
      <c r="J37" s="83">
        <v>50.161999999999999</v>
      </c>
      <c r="K37" s="26">
        <v>0.42716703488372099</v>
      </c>
      <c r="L37" s="24"/>
      <c r="M37" s="38"/>
      <c r="N37" s="38"/>
    </row>
    <row r="38" spans="1:14" x14ac:dyDescent="0.25">
      <c r="A38" s="111" t="s">
        <v>18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 t="shared" ref="B40:K40" si="0">+MIN(B8:B37)</f>
        <v>94.38</v>
      </c>
      <c r="C40" s="11">
        <f t="shared" si="0"/>
        <v>0.95799999999999996</v>
      </c>
      <c r="D40" s="11">
        <f t="shared" si="0"/>
        <v>0.21099999999999999</v>
      </c>
      <c r="E40" s="11">
        <f t="shared" si="0"/>
        <v>1.1759999999999999</v>
      </c>
      <c r="F40" s="11">
        <f t="shared" si="0"/>
        <v>2.5310000000000001</v>
      </c>
      <c r="G40" s="11">
        <f t="shared" si="0"/>
        <v>243.25516776737086</v>
      </c>
      <c r="H40" s="11">
        <f t="shared" si="0"/>
        <v>2.063968988888889</v>
      </c>
      <c r="I40" s="11">
        <f t="shared" si="0"/>
        <v>38.188000000000002</v>
      </c>
      <c r="J40" s="11">
        <f t="shared" si="0"/>
        <v>50.064</v>
      </c>
      <c r="K40" s="27">
        <f t="shared" si="0"/>
        <v>0.32215151162790701</v>
      </c>
      <c r="L40" s="12"/>
      <c r="M40" s="105"/>
      <c r="N40" s="106"/>
    </row>
    <row r="41" spans="1:14" x14ac:dyDescent="0.25">
      <c r="A41" s="13" t="s">
        <v>20</v>
      </c>
      <c r="B41" s="14">
        <f t="shared" ref="B41:K41" si="1">+IF(ISERROR(AVERAGE(B8:B37)),"",AVERAGE(B8:B37))</f>
        <v>95.240166666666653</v>
      </c>
      <c r="C41" s="14">
        <f t="shared" si="1"/>
        <v>1.0443999999999998</v>
      </c>
      <c r="D41" s="14">
        <f t="shared" si="1"/>
        <v>0.21933333333333341</v>
      </c>
      <c r="E41" s="14">
        <f t="shared" si="1"/>
        <v>1.2638000000000003</v>
      </c>
      <c r="F41" s="14">
        <f t="shared" si="1"/>
        <v>3.3282333333333338</v>
      </c>
      <c r="G41" s="14">
        <f t="shared" si="1"/>
        <v>268.73515003456993</v>
      </c>
      <c r="H41" s="14">
        <f t="shared" si="1"/>
        <v>2.0937442767592591</v>
      </c>
      <c r="I41" s="14">
        <f t="shared" si="1"/>
        <v>38.372700000000002</v>
      </c>
      <c r="J41" s="14">
        <f t="shared" si="1"/>
        <v>50.204266666666669</v>
      </c>
      <c r="K41" s="28">
        <f t="shared" si="1"/>
        <v>0.38278805813953498</v>
      </c>
      <c r="L41" s="12"/>
      <c r="M41" s="50"/>
      <c r="N41" s="51"/>
    </row>
    <row r="42" spans="1:14" x14ac:dyDescent="0.25">
      <c r="A42" s="15" t="s">
        <v>21</v>
      </c>
      <c r="B42" s="16">
        <f t="shared" ref="B42:K42" si="2">+MAX(B8:B37)</f>
        <v>95.903999999999996</v>
      </c>
      <c r="C42" s="16">
        <f t="shared" si="2"/>
        <v>1.1100000000000001</v>
      </c>
      <c r="D42" s="16">
        <f t="shared" si="2"/>
        <v>0.22800000000000001</v>
      </c>
      <c r="E42" s="16">
        <f t="shared" si="2"/>
        <v>1.3380000000000001</v>
      </c>
      <c r="F42" s="16">
        <f t="shared" si="2"/>
        <v>4.3129999999999997</v>
      </c>
      <c r="G42" s="93">
        <f t="shared" si="2"/>
        <v>277.71260246309242</v>
      </c>
      <c r="H42" s="16">
        <f t="shared" si="2"/>
        <v>2.143070966666667</v>
      </c>
      <c r="I42" s="16">
        <f t="shared" si="2"/>
        <v>38.609000000000002</v>
      </c>
      <c r="J42" s="16">
        <f t="shared" si="2"/>
        <v>50.372</v>
      </c>
      <c r="K42" s="29">
        <f t="shared" si="2"/>
        <v>0.45216959302325582</v>
      </c>
      <c r="L42" s="12"/>
      <c r="M42" s="50"/>
      <c r="N42" s="51"/>
    </row>
    <row r="43" spans="1:14" ht="15.75" thickBot="1" x14ac:dyDescent="0.3">
      <c r="A43" s="17" t="s">
        <v>22</v>
      </c>
      <c r="B43" s="21">
        <f t="shared" ref="B43:K43" si="3">IF(ISERROR(STDEV(B8:B37)),"",STDEV(B8:B37))</f>
        <v>0.44879917045634132</v>
      </c>
      <c r="C43" s="21">
        <f t="shared" si="3"/>
        <v>4.0213739288782989E-2</v>
      </c>
      <c r="D43" s="21">
        <f t="shared" si="3"/>
        <v>4.7075385861647398E-3</v>
      </c>
      <c r="E43" s="21">
        <f t="shared" si="3"/>
        <v>4.2441359138430543E-2</v>
      </c>
      <c r="F43" s="21">
        <f t="shared" si="3"/>
        <v>0.50884003877198036</v>
      </c>
      <c r="G43" s="21">
        <f t="shared" si="3"/>
        <v>7.9825461799264827</v>
      </c>
      <c r="H43" s="21">
        <f t="shared" si="3"/>
        <v>1.9450407003114723E-2</v>
      </c>
      <c r="I43" s="21">
        <f t="shared" si="3"/>
        <v>0.1220285862495714</v>
      </c>
      <c r="J43" s="21">
        <f t="shared" si="3"/>
        <v>8.9280238124347377E-2</v>
      </c>
      <c r="K43" s="30">
        <f t="shared" si="3"/>
        <v>3.7961137763324243E-2</v>
      </c>
      <c r="L43" s="12"/>
      <c r="M43" s="107"/>
      <c r="N43" s="108"/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4"/>
    </row>
    <row r="46" spans="1:14" x14ac:dyDescent="0.25">
      <c r="A46" s="18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7"/>
    </row>
    <row r="47" spans="1:14" x14ac:dyDescent="0.25">
      <c r="A47" s="18"/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1:14" x14ac:dyDescent="0.25">
      <c r="A48" s="18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</row>
    <row r="49" spans="1:14" x14ac:dyDescent="0.25">
      <c r="A49" s="18"/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5:N49"/>
    <mergeCell ref="A38:K38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7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2" orientation="landscape" horizontalDpi="300" verticalDpi="300" r:id="rId1"/>
  <ignoredErrors>
    <ignoredError sqref="B40:L43 A8:A9 A10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L35" sqref="L35"/>
    </sheetView>
  </sheetViews>
  <sheetFormatPr baseColWidth="10" defaultRowHeight="15" x14ac:dyDescent="0.25"/>
  <sheetData>
    <row r="1" spans="1:14" ht="32.25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126" t="s">
        <v>25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0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100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264.40210555555552</v>
      </c>
      <c r="H7" s="48">
        <v>2.1554837333333299</v>
      </c>
      <c r="I7" s="44"/>
      <c r="J7" s="46"/>
      <c r="K7" s="102">
        <v>0.65262558139534876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263.43591666666663</v>
      </c>
      <c r="H8" s="52">
        <v>2.1654585333333332</v>
      </c>
      <c r="I8" s="50"/>
      <c r="J8" s="51"/>
      <c r="K8" s="103">
        <v>0.58524558139534888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265.85636111111108</v>
      </c>
      <c r="H9" s="52">
        <v>2.1719133333333334</v>
      </c>
      <c r="I9" s="50"/>
      <c r="J9" s="51"/>
      <c r="K9" s="103">
        <v>0.73489395348837216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259.54105216666665</v>
      </c>
      <c r="H10" s="52">
        <v>2.1302116</v>
      </c>
      <c r="I10" s="50"/>
      <c r="J10" s="51"/>
      <c r="K10" s="103">
        <v>0.72002372093023248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263.02185555555553</v>
      </c>
      <c r="H11" s="52">
        <v>2.1128638666666664</v>
      </c>
      <c r="I11" s="50"/>
      <c r="J11" s="51"/>
      <c r="K11" s="103">
        <v>0.74216651162790692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278.04276055555556</v>
      </c>
      <c r="H12" s="52">
        <v>2.1013593333333334</v>
      </c>
      <c r="I12" s="50"/>
      <c r="J12" s="51"/>
      <c r="K12" s="103">
        <v>0.64730790697674423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279.69699944444443</v>
      </c>
      <c r="H13" s="52">
        <v>2.1053061333333329</v>
      </c>
      <c r="I13" s="50"/>
      <c r="J13" s="51"/>
      <c r="K13" s="103">
        <v>0.76335627906976744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287.04944499999999</v>
      </c>
      <c r="H14" s="52">
        <v>2.1138428666666664</v>
      </c>
      <c r="I14" s="50"/>
      <c r="J14" s="51"/>
      <c r="K14" s="103">
        <v>0.63108976744186052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287.18500444444442</v>
      </c>
      <c r="H15" s="52">
        <v>2.1094369999999998</v>
      </c>
      <c r="I15" s="50"/>
      <c r="J15" s="51"/>
      <c r="K15" s="103">
        <v>0.59318930232558142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275.2964833333333</v>
      </c>
      <c r="H16" s="52">
        <v>2.1025532</v>
      </c>
      <c r="I16" s="50"/>
      <c r="J16" s="51"/>
      <c r="K16" s="103">
        <v>0.69169395348837215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276.4365272222222</v>
      </c>
      <c r="H17" s="52">
        <v>2.0970458666666669</v>
      </c>
      <c r="I17" s="50"/>
      <c r="J17" s="51"/>
      <c r="K17" s="103">
        <v>0.82434139534883732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282.58984999999996</v>
      </c>
      <c r="H18" s="52">
        <v>2.0893664000000003</v>
      </c>
      <c r="I18" s="50"/>
      <c r="J18" s="51"/>
      <c r="K18" s="103">
        <v>0.54360837209302326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276.22727166666664</v>
      </c>
      <c r="H19" s="52">
        <v>2.0901004666666667</v>
      </c>
      <c r="I19" s="50"/>
      <c r="J19" s="51"/>
      <c r="K19" s="103">
        <v>0.89262279069767447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279.24671055555552</v>
      </c>
      <c r="H20" s="52">
        <v>2.0912936000000002</v>
      </c>
      <c r="I20" s="50"/>
      <c r="J20" s="51"/>
      <c r="K20" s="103">
        <v>0.74051720930232545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277.96744333333334</v>
      </c>
      <c r="H21" s="52">
        <v>2.1105692666666664</v>
      </c>
      <c r="I21" s="50"/>
      <c r="J21" s="51"/>
      <c r="K21" s="103">
        <v>0.52646232558139539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276.99375055555555</v>
      </c>
      <c r="H22" s="52">
        <v>2.1007785333333335</v>
      </c>
      <c r="I22" s="50"/>
      <c r="J22" s="51"/>
      <c r="K22" s="103">
        <v>0.92357023255813964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271.20331666666664</v>
      </c>
      <c r="H23" s="52">
        <v>2.1109058666666667</v>
      </c>
      <c r="I23" s="50"/>
      <c r="J23" s="51"/>
      <c r="K23" s="103">
        <v>0.66895534883720942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269.44916611111108</v>
      </c>
      <c r="H24" s="52">
        <v>2.1297224666666668</v>
      </c>
      <c r="I24" s="50"/>
      <c r="J24" s="51"/>
      <c r="K24" s="103">
        <v>0.49489116279069773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270.54388888888889</v>
      </c>
      <c r="H25" s="52">
        <v>2.1460604000000001</v>
      </c>
      <c r="I25" s="50"/>
      <c r="J25" s="51"/>
      <c r="K25" s="103">
        <v>0.76829302325581406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272.58777833333329</v>
      </c>
      <c r="H26" s="52">
        <v>2.1735046666666666</v>
      </c>
      <c r="I26" s="50"/>
      <c r="J26" s="51"/>
      <c r="K26" s="103">
        <v>0.76752697674418613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279.00073888888886</v>
      </c>
      <c r="H27" s="52">
        <v>2.1638327333333334</v>
      </c>
      <c r="I27" s="50"/>
      <c r="J27" s="51"/>
      <c r="K27" s="103">
        <v>0.63934604651162796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271.87924999999996</v>
      </c>
      <c r="H28" s="52">
        <v>2.1564649333333334</v>
      </c>
      <c r="I28" s="50"/>
      <c r="J28" s="51"/>
      <c r="K28" s="103">
        <v>0.6898172093023256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269.45267222222219</v>
      </c>
      <c r="H29" s="52">
        <v>2.1008364666666668</v>
      </c>
      <c r="I29" s="50"/>
      <c r="J29" s="51"/>
      <c r="K29" s="103">
        <v>0.92761534883720931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278.13171722222222</v>
      </c>
      <c r="H30" s="52">
        <v>2.0975049333333335</v>
      </c>
      <c r="I30" s="50"/>
      <c r="J30" s="51"/>
      <c r="K30" s="103">
        <v>0.67870883720930242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275.76136166666663</v>
      </c>
      <c r="H31" s="52">
        <v>2.0933432666666665</v>
      </c>
      <c r="I31" s="50"/>
      <c r="J31" s="51"/>
      <c r="K31" s="103">
        <v>0.96577395348837225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273.86353277777778</v>
      </c>
      <c r="H32" s="52">
        <v>2.0881116666666668</v>
      </c>
      <c r="I32" s="50"/>
      <c r="J32" s="51"/>
      <c r="K32" s="103">
        <v>0.76609255813953481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279.20142166666665</v>
      </c>
      <c r="H33" s="52">
        <v>2.0844706666666664</v>
      </c>
      <c r="I33" s="50"/>
      <c r="J33" s="51"/>
      <c r="K33" s="103">
        <v>0.75993348837209296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279.29486666666662</v>
      </c>
      <c r="H34" s="52">
        <v>2.0822985333333333</v>
      </c>
      <c r="I34" s="50"/>
      <c r="J34" s="51"/>
      <c r="K34" s="103">
        <v>0.66309906976744193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277.44586611111112</v>
      </c>
      <c r="H35" s="52">
        <v>2.0878975333333329</v>
      </c>
      <c r="I35" s="50"/>
      <c r="J35" s="51"/>
      <c r="K35" s="103">
        <v>0.68484418604651165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275.76925999999997</v>
      </c>
      <c r="H36" s="54">
        <v>2.0771886666666668</v>
      </c>
      <c r="I36" s="95"/>
      <c r="J36" s="97"/>
      <c r="K36" s="104">
        <v>0.74833953488372096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21</v>
      </c>
      <c r="B38" s="21"/>
      <c r="C38" s="56"/>
      <c r="D38" s="56"/>
      <c r="E38" s="56"/>
      <c r="F38" s="56"/>
      <c r="G38" s="56">
        <f>+MAX(G7:G36)</f>
        <v>287.18500444444442</v>
      </c>
      <c r="H38" s="56">
        <f>+MAX(H7:H36)</f>
        <v>2.1735046666666666</v>
      </c>
      <c r="I38" s="56"/>
      <c r="J38" s="56"/>
      <c r="K38" s="56">
        <f>+MAX(K7:K36)</f>
        <v>0.96577395348837225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27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x14ac:dyDescent="0.25">
      <c r="A41" s="18"/>
      <c r="B41" s="130"/>
      <c r="C41" s="131"/>
      <c r="D41" s="131"/>
      <c r="E41" s="131"/>
      <c r="F41" s="131"/>
      <c r="G41" s="131"/>
      <c r="H41" s="131"/>
      <c r="I41" s="131"/>
      <c r="J41" s="131"/>
      <c r="K41" s="132"/>
    </row>
    <row r="42" spans="1:11" x14ac:dyDescent="0.25">
      <c r="A42" s="18"/>
      <c r="B42" s="130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1" x14ac:dyDescent="0.25">
      <c r="A43" s="18"/>
      <c r="B43" s="130"/>
      <c r="C43" s="131"/>
      <c r="D43" s="131"/>
      <c r="E43" s="131"/>
      <c r="F43" s="131"/>
      <c r="G43" s="131"/>
      <c r="H43" s="131"/>
      <c r="I43" s="131"/>
      <c r="J43" s="131"/>
      <c r="K43" s="132"/>
    </row>
    <row r="44" spans="1:11" x14ac:dyDescent="0.25">
      <c r="A44" s="18"/>
      <c r="B44" s="133"/>
      <c r="C44" s="134"/>
      <c r="D44" s="134"/>
      <c r="E44" s="134"/>
      <c r="F44" s="134"/>
      <c r="G44" s="134"/>
      <c r="H44" s="134"/>
      <c r="I44" s="134"/>
      <c r="J44" s="134"/>
      <c r="K44" s="13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L33" sqref="L33"/>
    </sheetView>
  </sheetViews>
  <sheetFormatPr baseColWidth="10" defaultRowHeight="15" x14ac:dyDescent="0.25"/>
  <sheetData>
    <row r="1" spans="1:14" ht="32.25" customHeight="1" x14ac:dyDescent="0.25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126" t="s">
        <v>25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7" t="s">
        <v>5</v>
      </c>
      <c r="B6" s="58" t="s">
        <v>6</v>
      </c>
      <c r="C6" s="58" t="s">
        <v>7</v>
      </c>
      <c r="D6" s="58" t="s">
        <v>8</v>
      </c>
      <c r="E6" s="59" t="s">
        <v>9</v>
      </c>
      <c r="F6" s="58" t="s">
        <v>10</v>
      </c>
      <c r="G6" s="58" t="s">
        <v>11</v>
      </c>
      <c r="H6" s="58" t="s">
        <v>12</v>
      </c>
      <c r="I6" s="58" t="s">
        <v>13</v>
      </c>
      <c r="J6" s="58" t="s">
        <v>14</v>
      </c>
      <c r="K6" s="101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249.72334999999998</v>
      </c>
      <c r="H7" s="48">
        <v>2.0457059333333332</v>
      </c>
      <c r="I7" s="44"/>
      <c r="J7" s="46"/>
      <c r="K7" s="102">
        <v>3.3533023255813955E-2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253.73824166666665</v>
      </c>
      <c r="H8" s="52">
        <v>2.0444204000000004</v>
      </c>
      <c r="I8" s="50"/>
      <c r="J8" s="51"/>
      <c r="K8" s="103">
        <v>0.10914279069767442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252.35919788888887</v>
      </c>
      <c r="H9" s="52">
        <v>2.0487346</v>
      </c>
      <c r="I9" s="50"/>
      <c r="J9" s="51"/>
      <c r="K9" s="103">
        <v>0.15386651162790696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196.18427777777777</v>
      </c>
      <c r="H10" s="52">
        <v>2.0402902666666667</v>
      </c>
      <c r="I10" s="50"/>
      <c r="J10" s="51"/>
      <c r="K10" s="103">
        <v>0.1574525581395349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248.59987222222219</v>
      </c>
      <c r="H11" s="52">
        <v>2.0468073999999996</v>
      </c>
      <c r="I11" s="50"/>
      <c r="J11" s="51"/>
      <c r="K11" s="103">
        <v>0.1044753488372093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254.63240666666664</v>
      </c>
      <c r="H12" s="52">
        <v>2.0825126666666667</v>
      </c>
      <c r="I12" s="50"/>
      <c r="J12" s="51"/>
      <c r="K12" s="103">
        <v>0.13208232558139535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260.80035999999996</v>
      </c>
      <c r="H13" s="52">
        <v>2.0847464000000002</v>
      </c>
      <c r="I13" s="50"/>
      <c r="J13" s="51"/>
      <c r="K13" s="103">
        <v>0.22821906976744188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257.66397711111108</v>
      </c>
      <c r="H14" s="52">
        <v>2.0815336666666666</v>
      </c>
      <c r="I14" s="50"/>
      <c r="J14" s="51"/>
      <c r="K14" s="103">
        <v>0.10710697674418604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272.0052833333333</v>
      </c>
      <c r="H15" s="52">
        <v>2.0822369333333337</v>
      </c>
      <c r="I15" s="50"/>
      <c r="J15" s="51"/>
      <c r="K15" s="103">
        <v>0.14107953488372094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265.40439499999997</v>
      </c>
      <c r="H16" s="52">
        <v>2.0810746000000004</v>
      </c>
      <c r="I16" s="50"/>
      <c r="J16" s="51"/>
      <c r="K16" s="103">
        <v>7.3190232558139542E-2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271.28470499999997</v>
      </c>
      <c r="H17" s="52">
        <v>2.0703965333333332</v>
      </c>
      <c r="I17" s="50"/>
      <c r="J17" s="51"/>
      <c r="K17" s="103">
        <v>0.15848511627906978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273.14118388888886</v>
      </c>
      <c r="H18" s="52">
        <v>2.0532321333333332</v>
      </c>
      <c r="I18" s="50"/>
      <c r="J18" s="51"/>
      <c r="K18" s="103">
        <v>0.13317767441860467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250.97994111111109</v>
      </c>
      <c r="H19" s="52">
        <v>2.0564140666666666</v>
      </c>
      <c r="I19" s="50"/>
      <c r="J19" s="51"/>
      <c r="K19" s="103">
        <v>0.22307023255813957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273.50504444444442</v>
      </c>
      <c r="H20" s="52">
        <v>2.0545785333333333</v>
      </c>
      <c r="I20" s="50"/>
      <c r="J20" s="51"/>
      <c r="K20" s="103">
        <v>0.23942930232558138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273.09888333333333</v>
      </c>
      <c r="H21" s="52">
        <v>2.0831550666666669</v>
      </c>
      <c r="I21" s="50"/>
      <c r="J21" s="51"/>
      <c r="K21" s="103">
        <v>0.11561581395348838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249.2394333333333</v>
      </c>
      <c r="H22" s="52">
        <v>2.0827876666666665</v>
      </c>
      <c r="I22" s="50"/>
      <c r="J22" s="51"/>
      <c r="K22" s="103">
        <v>0.1480311627906977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197.52699999999999</v>
      </c>
      <c r="H23" s="52">
        <v>2.0719878666666669</v>
      </c>
      <c r="I23" s="50"/>
      <c r="J23" s="51"/>
      <c r="K23" s="103">
        <v>0.15161860465116281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257.35373561111106</v>
      </c>
      <c r="H24" s="52">
        <v>2.0784433999999998</v>
      </c>
      <c r="I24" s="50"/>
      <c r="J24" s="51"/>
      <c r="K24" s="103">
        <v>0.19454511627906976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201.87366166666664</v>
      </c>
      <c r="H25" s="52">
        <v>2.0960052666666664</v>
      </c>
      <c r="I25" s="50"/>
      <c r="J25" s="51"/>
      <c r="K25" s="103">
        <v>0.19122837209302326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201.53603111111107</v>
      </c>
      <c r="H26" s="52">
        <v>2.1112725333333331</v>
      </c>
      <c r="I26" s="50"/>
      <c r="J26" s="51"/>
      <c r="K26" s="103">
        <v>5.9683255813953486E-2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203.68888555555554</v>
      </c>
      <c r="H27" s="52">
        <v>2.1082116000000002</v>
      </c>
      <c r="I27" s="50"/>
      <c r="J27" s="51"/>
      <c r="K27" s="103">
        <v>0.12385116279069769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264.25372777777778</v>
      </c>
      <c r="H28" s="52">
        <v>2.0982675999999998</v>
      </c>
      <c r="I28" s="50"/>
      <c r="J28" s="51"/>
      <c r="K28" s="103">
        <v>0.15287581395348837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262.64908333333329</v>
      </c>
      <c r="H29" s="52">
        <v>2.0807996000000002</v>
      </c>
      <c r="I29" s="50"/>
      <c r="J29" s="51"/>
      <c r="K29" s="103">
        <v>0.15541395348837209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266.53308888888887</v>
      </c>
      <c r="H30" s="52">
        <v>2.0637576666666666</v>
      </c>
      <c r="I30" s="50"/>
      <c r="J30" s="51"/>
      <c r="K30" s="103">
        <v>0.10383488372093022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272.67328388888888</v>
      </c>
      <c r="H31" s="52">
        <v>2.0751998666666664</v>
      </c>
      <c r="I31" s="50"/>
      <c r="J31" s="51"/>
      <c r="K31" s="103">
        <v>0.23660232558139535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270.19772722222223</v>
      </c>
      <c r="H32" s="52">
        <v>2.0721096000000001</v>
      </c>
      <c r="I32" s="50"/>
      <c r="J32" s="51"/>
      <c r="K32" s="103">
        <v>0.14817209302325582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272.72278333333333</v>
      </c>
      <c r="H33" s="52">
        <v>2.0368941999999999</v>
      </c>
      <c r="I33" s="50"/>
      <c r="J33" s="51"/>
      <c r="K33" s="103">
        <v>0.12487534883720931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269.10977777777777</v>
      </c>
      <c r="H34" s="52">
        <v>2.0405351999999999</v>
      </c>
      <c r="I34" s="50"/>
      <c r="J34" s="51"/>
      <c r="K34" s="103">
        <v>0.20409488372093026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252.56365055555554</v>
      </c>
      <c r="H35" s="52">
        <v>2.0630844666666666</v>
      </c>
      <c r="I35" s="50"/>
      <c r="J35" s="51"/>
      <c r="K35" s="103">
        <v>0.1021018604651163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256.21491111111106</v>
      </c>
      <c r="H36" s="54">
        <v>2.0586785999999999</v>
      </c>
      <c r="I36" s="95"/>
      <c r="J36" s="97"/>
      <c r="K36" s="104">
        <v>0.16347627906976744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19</v>
      </c>
      <c r="B38" s="21"/>
      <c r="C38" s="56"/>
      <c r="D38" s="56"/>
      <c r="E38" s="56"/>
      <c r="F38" s="56"/>
      <c r="G38" s="56">
        <f>+MIN(G7:G36)</f>
        <v>196.18427777777777</v>
      </c>
      <c r="H38" s="56">
        <f>+MIN(H7:H36)</f>
        <v>2.0368941999999999</v>
      </c>
      <c r="I38" s="56"/>
      <c r="J38" s="56"/>
      <c r="K38" s="56">
        <f>+MIN(K7:K36)</f>
        <v>3.3533023255813955E-2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N16" sqref="N16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24" t="s">
        <v>1</v>
      </c>
      <c r="B3" s="124"/>
      <c r="C3" s="126" t="s">
        <v>27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2</v>
      </c>
      <c r="B4" s="124"/>
      <c r="C4" s="126" t="s">
        <v>26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5">
      <c r="A5" s="125" t="s">
        <v>3</v>
      </c>
      <c r="B5" s="125"/>
      <c r="C5" s="126" t="s">
        <v>4</v>
      </c>
      <c r="D5" s="126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3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36" t="s">
        <v>16</v>
      </c>
      <c r="N7" s="37" t="s">
        <v>17</v>
      </c>
    </row>
    <row r="8" spans="1:14" x14ac:dyDescent="0.25">
      <c r="A8" s="34">
        <f>+'Caracol Reynosa Arguelles'!A8</f>
        <v>41214</v>
      </c>
      <c r="B8" s="88">
        <v>93.974000000000004</v>
      </c>
      <c r="C8" s="89">
        <v>1.0349999999999999</v>
      </c>
      <c r="D8" s="89">
        <v>0.219</v>
      </c>
      <c r="E8" s="89">
        <v>1.254</v>
      </c>
      <c r="F8" s="89">
        <v>4.718</v>
      </c>
      <c r="G8" s="5">
        <v>253.37833656551851</v>
      </c>
      <c r="H8" s="5">
        <v>0</v>
      </c>
      <c r="I8" s="92">
        <v>38.685000000000002</v>
      </c>
      <c r="J8" s="92">
        <v>50.390999999999998</v>
      </c>
      <c r="K8" s="26">
        <v>0.34622697674418601</v>
      </c>
      <c r="L8" s="24"/>
      <c r="M8" s="109"/>
      <c r="N8" s="110"/>
    </row>
    <row r="9" spans="1:14" x14ac:dyDescent="0.25">
      <c r="A9" s="34">
        <f>+'Caracol Reynosa Arguelles'!A9</f>
        <v>41215</v>
      </c>
      <c r="B9" s="85">
        <v>93.85</v>
      </c>
      <c r="C9" s="86">
        <v>1.0289999999999999</v>
      </c>
      <c r="D9" s="87">
        <v>0.22</v>
      </c>
      <c r="E9" s="86">
        <v>1.2490000000000001</v>
      </c>
      <c r="F9" s="86">
        <v>4.8570000000000002</v>
      </c>
      <c r="G9" s="7">
        <v>251.18819534248127</v>
      </c>
      <c r="H9" s="7">
        <v>0</v>
      </c>
      <c r="I9" s="90">
        <v>38.720999999999997</v>
      </c>
      <c r="J9" s="91">
        <v>50.414999999999999</v>
      </c>
      <c r="K9" s="26">
        <v>0.34820017441860462</v>
      </c>
      <c r="L9" s="24"/>
      <c r="M9" s="38"/>
      <c r="N9" s="38"/>
    </row>
    <row r="10" spans="1:14" x14ac:dyDescent="0.25">
      <c r="A10" s="34">
        <f>+'Caracol Reynosa Arguelles'!A10</f>
        <v>41216</v>
      </c>
      <c r="B10" s="85">
        <v>94.049000000000007</v>
      </c>
      <c r="C10" s="86">
        <v>1.0229999999999999</v>
      </c>
      <c r="D10" s="87">
        <v>0.221</v>
      </c>
      <c r="E10" s="86">
        <v>1.244</v>
      </c>
      <c r="F10" s="86">
        <v>4.6429999999999998</v>
      </c>
      <c r="G10" s="7">
        <v>252.79632438210473</v>
      </c>
      <c r="H10" s="7">
        <v>0</v>
      </c>
      <c r="I10" s="90">
        <v>38.674999999999997</v>
      </c>
      <c r="J10" s="91">
        <v>50.392000000000003</v>
      </c>
      <c r="K10" s="26">
        <v>0.37565965116279065</v>
      </c>
      <c r="L10" s="24"/>
      <c r="M10" s="38"/>
      <c r="N10" s="38"/>
    </row>
    <row r="11" spans="1:14" x14ac:dyDescent="0.25">
      <c r="A11" s="34">
        <f>+'Caracol Reynosa Arguelles'!A11</f>
        <v>41217</v>
      </c>
      <c r="B11" s="85">
        <v>93.995000000000005</v>
      </c>
      <c r="C11" s="86">
        <v>1.002</v>
      </c>
      <c r="D11" s="87">
        <v>0.223</v>
      </c>
      <c r="E11" s="86">
        <v>1.2250000000000001</v>
      </c>
      <c r="F11" s="86">
        <v>4.7149999999999999</v>
      </c>
      <c r="G11" s="7">
        <v>236.80506218103119</v>
      </c>
      <c r="H11" s="7">
        <v>0</v>
      </c>
      <c r="I11" s="90">
        <v>38.703000000000003</v>
      </c>
      <c r="J11" s="91">
        <v>50.421999999999997</v>
      </c>
      <c r="K11" s="26">
        <v>0.43249877906976752</v>
      </c>
      <c r="L11" s="24"/>
      <c r="M11" s="38"/>
      <c r="N11" s="38"/>
    </row>
    <row r="12" spans="1:14" x14ac:dyDescent="0.25">
      <c r="A12" s="34">
        <f>+'Caracol Reynosa Arguelles'!A12</f>
        <v>41218</v>
      </c>
      <c r="B12" s="85">
        <v>94.171999999999997</v>
      </c>
      <c r="C12" s="90">
        <v>0.98299999999999998</v>
      </c>
      <c r="D12" s="91">
        <v>0.223</v>
      </c>
      <c r="E12" s="90">
        <v>1.206</v>
      </c>
      <c r="F12" s="90">
        <v>4.5549999999999997</v>
      </c>
      <c r="G12" s="7">
        <v>243.81385167384013</v>
      </c>
      <c r="H12" s="7">
        <v>0</v>
      </c>
      <c r="I12" s="90">
        <v>38.665999999999997</v>
      </c>
      <c r="J12" s="91">
        <v>50.414000000000001</v>
      </c>
      <c r="K12" s="26">
        <v>0.38151668604651162</v>
      </c>
      <c r="L12" s="24"/>
      <c r="M12" s="38"/>
      <c r="N12" s="38"/>
    </row>
    <row r="13" spans="1:14" x14ac:dyDescent="0.25">
      <c r="A13" s="34">
        <f>+'Caracol Reynosa Arguelles'!A13</f>
        <v>41219</v>
      </c>
      <c r="B13" s="85">
        <v>94.397000000000006</v>
      </c>
      <c r="C13" s="86">
        <v>1.0409999999999999</v>
      </c>
      <c r="D13" s="87">
        <v>0.222</v>
      </c>
      <c r="E13" s="86">
        <v>1.2629999999999999</v>
      </c>
      <c r="F13" s="86">
        <v>4.24</v>
      </c>
      <c r="G13" s="7">
        <v>259.25702393401326</v>
      </c>
      <c r="H13" s="7">
        <v>0</v>
      </c>
      <c r="I13" s="90">
        <v>38.581000000000003</v>
      </c>
      <c r="J13" s="91">
        <v>50.313000000000002</v>
      </c>
      <c r="K13" s="26">
        <v>0.32215151162790701</v>
      </c>
      <c r="L13" s="24"/>
      <c r="M13" s="38"/>
      <c r="N13" s="38"/>
    </row>
    <row r="14" spans="1:14" x14ac:dyDescent="0.25">
      <c r="A14" s="34">
        <f>+'Caracol Reynosa Arguelles'!A14</f>
        <v>41220</v>
      </c>
      <c r="B14" s="85">
        <v>94.501999999999995</v>
      </c>
      <c r="C14" s="86">
        <v>1.0840000000000001</v>
      </c>
      <c r="D14" s="87">
        <v>0.22500000000000001</v>
      </c>
      <c r="E14" s="86">
        <v>1.3089999999999999</v>
      </c>
      <c r="F14" s="86">
        <v>4.0720000000000001</v>
      </c>
      <c r="G14" s="7">
        <v>268.63749050487331</v>
      </c>
      <c r="H14" s="7">
        <v>0</v>
      </c>
      <c r="I14" s="90">
        <v>38.53</v>
      </c>
      <c r="J14" s="91">
        <v>50.247</v>
      </c>
      <c r="K14" s="26">
        <v>0.39422011627906972</v>
      </c>
      <c r="L14" s="24"/>
      <c r="M14" s="38"/>
      <c r="N14" s="38"/>
    </row>
    <row r="15" spans="1:14" x14ac:dyDescent="0.25">
      <c r="A15" s="34">
        <f>+'Caracol Reynosa Arguelles'!A15</f>
        <v>41221</v>
      </c>
      <c r="B15" s="85">
        <v>94.48</v>
      </c>
      <c r="C15" s="86">
        <v>1.07</v>
      </c>
      <c r="D15" s="86">
        <v>0.218</v>
      </c>
      <c r="E15" s="86">
        <v>1.288</v>
      </c>
      <c r="F15" s="86">
        <v>4.141</v>
      </c>
      <c r="G15" s="7">
        <v>267.10289418382064</v>
      </c>
      <c r="H15" s="7">
        <v>0</v>
      </c>
      <c r="I15" s="90">
        <v>38.540999999999997</v>
      </c>
      <c r="J15" s="91">
        <v>50.304000000000002</v>
      </c>
      <c r="K15" s="26">
        <v>0.39473656976744192</v>
      </c>
      <c r="L15" s="24"/>
      <c r="M15" s="38"/>
      <c r="N15" s="38"/>
    </row>
    <row r="16" spans="1:14" x14ac:dyDescent="0.25">
      <c r="A16" s="34">
        <f>+'Caracol Reynosa Arguelles'!A16</f>
        <v>41222</v>
      </c>
      <c r="B16" s="85">
        <v>94.409000000000006</v>
      </c>
      <c r="C16" s="86">
        <v>1.0629999999999999</v>
      </c>
      <c r="D16" s="86">
        <v>0.25600000000000001</v>
      </c>
      <c r="E16" s="86">
        <v>1.319</v>
      </c>
      <c r="F16" s="86">
        <v>4.1559999999999997</v>
      </c>
      <c r="G16" s="7">
        <v>268.94267427290447</v>
      </c>
      <c r="H16" s="7">
        <v>0</v>
      </c>
      <c r="I16" s="90">
        <v>38.570999999999998</v>
      </c>
      <c r="J16" s="91">
        <v>50.301000000000002</v>
      </c>
      <c r="K16" s="26">
        <v>0.34377523255813958</v>
      </c>
      <c r="L16" s="24"/>
      <c r="M16" s="38"/>
      <c r="N16" s="38"/>
    </row>
    <row r="17" spans="1:14" x14ac:dyDescent="0.25">
      <c r="A17" s="34">
        <f>+'Caracol Reynosa Arguelles'!A17</f>
        <v>41223</v>
      </c>
      <c r="B17" s="85">
        <v>94.454999999999998</v>
      </c>
      <c r="C17" s="86">
        <v>1.0629999999999999</v>
      </c>
      <c r="D17" s="86">
        <v>0.222</v>
      </c>
      <c r="E17" s="86">
        <v>1.2849999999999999</v>
      </c>
      <c r="F17" s="86">
        <v>4.1609999999999996</v>
      </c>
      <c r="G17" s="7">
        <v>267.14623431072124</v>
      </c>
      <c r="H17" s="7">
        <v>0</v>
      </c>
      <c r="I17" s="90">
        <v>38.551000000000002</v>
      </c>
      <c r="J17" s="91">
        <v>50.274000000000001</v>
      </c>
      <c r="K17" s="26">
        <v>0.39296267441860466</v>
      </c>
      <c r="L17" s="24"/>
      <c r="M17" s="38"/>
      <c r="N17" s="38"/>
    </row>
    <row r="18" spans="1:14" x14ac:dyDescent="0.25">
      <c r="A18" s="34">
        <f>+'Caracol Reynosa Arguelles'!A18</f>
        <v>41224</v>
      </c>
      <c r="B18" s="85">
        <v>94.516000000000005</v>
      </c>
      <c r="C18" s="86">
        <v>1.0669999999999999</v>
      </c>
      <c r="D18" s="86">
        <v>0.219</v>
      </c>
      <c r="E18" s="86">
        <v>1.286</v>
      </c>
      <c r="F18" s="86">
        <v>4.0960000000000001</v>
      </c>
      <c r="G18" s="7">
        <v>267.26588992787521</v>
      </c>
      <c r="H18" s="7">
        <v>0</v>
      </c>
      <c r="I18" s="90">
        <v>38.533999999999999</v>
      </c>
      <c r="J18" s="91">
        <v>50.295000000000002</v>
      </c>
      <c r="K18" s="26">
        <v>0.37989866279069773</v>
      </c>
      <c r="L18" s="24"/>
      <c r="M18" s="38"/>
      <c r="N18" s="38"/>
    </row>
    <row r="19" spans="1:14" x14ac:dyDescent="0.25">
      <c r="A19" s="34">
        <f>+'Caracol Reynosa Arguelles'!A19</f>
        <v>41225</v>
      </c>
      <c r="B19" s="85">
        <v>94.506</v>
      </c>
      <c r="C19" s="86">
        <v>1.0880000000000001</v>
      </c>
      <c r="D19" s="86">
        <v>0.221</v>
      </c>
      <c r="E19" s="86">
        <v>1.3089999999999999</v>
      </c>
      <c r="F19" s="86">
        <v>4.0839999999999996</v>
      </c>
      <c r="G19" s="7">
        <v>266.89365424951262</v>
      </c>
      <c r="H19" s="7">
        <v>0</v>
      </c>
      <c r="I19" s="90">
        <v>38.524000000000001</v>
      </c>
      <c r="J19" s="91">
        <v>50.281999999999996</v>
      </c>
      <c r="K19" s="26">
        <v>0.33690656976744188</v>
      </c>
      <c r="L19" s="24"/>
      <c r="M19" s="38"/>
      <c r="N19" s="38"/>
    </row>
    <row r="20" spans="1:14" x14ac:dyDescent="0.25">
      <c r="A20" s="34">
        <f>+'Caracol Reynosa Arguelles'!A20</f>
        <v>41226</v>
      </c>
      <c r="B20" s="85">
        <v>94.44</v>
      </c>
      <c r="C20" s="86">
        <v>1.087</v>
      </c>
      <c r="D20" s="86">
        <v>0.224</v>
      </c>
      <c r="E20" s="86">
        <v>1.3109999999999999</v>
      </c>
      <c r="F20" s="86">
        <v>4.1529999999999996</v>
      </c>
      <c r="G20" s="7">
        <v>265.72594573953216</v>
      </c>
      <c r="H20" s="7">
        <v>0</v>
      </c>
      <c r="I20" s="90">
        <v>38.536000000000001</v>
      </c>
      <c r="J20" s="91">
        <v>50.253999999999998</v>
      </c>
      <c r="K20" s="26">
        <v>0.41616947674418608</v>
      </c>
      <c r="L20" s="24"/>
      <c r="M20" s="38"/>
      <c r="N20" s="38"/>
    </row>
    <row r="21" spans="1:14" x14ac:dyDescent="0.25">
      <c r="A21" s="34">
        <f>+'Caracol Reynosa Arguelles'!A21</f>
        <v>41227</v>
      </c>
      <c r="B21" s="85">
        <v>94.554000000000002</v>
      </c>
      <c r="C21" s="86">
        <v>1.0960000000000001</v>
      </c>
      <c r="D21" s="86">
        <v>0.218</v>
      </c>
      <c r="E21" s="86">
        <v>1.3140000000000001</v>
      </c>
      <c r="F21" s="86">
        <v>4.0250000000000004</v>
      </c>
      <c r="G21" s="7">
        <v>267.02093830367733</v>
      </c>
      <c r="H21" s="7">
        <v>0</v>
      </c>
      <c r="I21" s="90">
        <v>38.506</v>
      </c>
      <c r="J21" s="91">
        <v>50.259</v>
      </c>
      <c r="K21" s="26">
        <v>0.43835662790697671</v>
      </c>
      <c r="L21" s="24"/>
      <c r="M21" s="38"/>
      <c r="N21" s="38"/>
    </row>
    <row r="22" spans="1:14" x14ac:dyDescent="0.25">
      <c r="A22" s="34">
        <f>+'Caracol Reynosa Arguelles'!A22</f>
        <v>41228</v>
      </c>
      <c r="B22" s="85">
        <v>94.616</v>
      </c>
      <c r="C22" s="86">
        <v>1.0349999999999999</v>
      </c>
      <c r="D22" s="86">
        <v>0.222</v>
      </c>
      <c r="E22" s="86">
        <v>1.2570000000000001</v>
      </c>
      <c r="F22" s="86">
        <v>4.0430000000000001</v>
      </c>
      <c r="G22" s="7">
        <v>267.48242318323582</v>
      </c>
      <c r="H22" s="7">
        <v>0</v>
      </c>
      <c r="I22" s="90">
        <v>38.518999999999998</v>
      </c>
      <c r="J22" s="91">
        <v>50.276000000000003</v>
      </c>
      <c r="K22" s="26">
        <v>0.3405148255813954</v>
      </c>
      <c r="L22" s="24"/>
      <c r="M22" s="38"/>
      <c r="N22" s="38"/>
    </row>
    <row r="23" spans="1:14" x14ac:dyDescent="0.25">
      <c r="A23" s="34">
        <f>+'Caracol Reynosa Arguelles'!A23</f>
        <v>41229</v>
      </c>
      <c r="B23" s="85">
        <v>94.42</v>
      </c>
      <c r="C23" s="86">
        <v>1.0549999999999999</v>
      </c>
      <c r="D23" s="86">
        <v>0.221</v>
      </c>
      <c r="E23" s="86">
        <v>1.276</v>
      </c>
      <c r="F23" s="86">
        <v>4.226</v>
      </c>
      <c r="G23" s="7">
        <v>261.66235424474633</v>
      </c>
      <c r="H23" s="7">
        <v>0</v>
      </c>
      <c r="I23" s="90">
        <v>38.557000000000002</v>
      </c>
      <c r="J23" s="91">
        <v>50.302999999999997</v>
      </c>
      <c r="K23" s="26">
        <v>0.37957523255813952</v>
      </c>
      <c r="L23" s="24"/>
      <c r="M23" s="38"/>
      <c r="N23" s="38"/>
    </row>
    <row r="24" spans="1:14" x14ac:dyDescent="0.25">
      <c r="A24" s="34">
        <f>+'Caracol Reynosa Arguelles'!A24</f>
        <v>41230</v>
      </c>
      <c r="B24" s="85">
        <v>94.24</v>
      </c>
      <c r="C24" s="86">
        <v>1.044</v>
      </c>
      <c r="D24" s="86">
        <v>0.217</v>
      </c>
      <c r="E24" s="86">
        <v>1.2610000000000001</v>
      </c>
      <c r="F24" s="86">
        <v>4.4459999999999997</v>
      </c>
      <c r="G24" s="7">
        <v>250.85232020986354</v>
      </c>
      <c r="H24" s="7">
        <v>0</v>
      </c>
      <c r="I24" s="90">
        <v>38.604999999999997</v>
      </c>
      <c r="J24" s="91">
        <v>50.34</v>
      </c>
      <c r="K24" s="26">
        <v>0.3317981395348838</v>
      </c>
      <c r="L24" s="24"/>
      <c r="M24" s="38"/>
      <c r="N24" s="38"/>
    </row>
    <row r="25" spans="1:14" x14ac:dyDescent="0.25">
      <c r="A25" s="34">
        <f>+'Caracol Reynosa Arguelles'!A25</f>
        <v>41231</v>
      </c>
      <c r="B25" s="85">
        <v>94.195999999999998</v>
      </c>
      <c r="C25" s="86">
        <v>1.038</v>
      </c>
      <c r="D25" s="86">
        <v>0.22</v>
      </c>
      <c r="E25" s="86">
        <v>1.258</v>
      </c>
      <c r="F25" s="86">
        <v>4.4969999999999999</v>
      </c>
      <c r="G25" s="7">
        <v>254.21043017945416</v>
      </c>
      <c r="H25" s="7">
        <v>0</v>
      </c>
      <c r="I25" s="90">
        <v>38.616999999999997</v>
      </c>
      <c r="J25" s="91">
        <v>50.348999999999997</v>
      </c>
      <c r="K25" s="26">
        <v>0.34434947674418603</v>
      </c>
      <c r="L25" s="24"/>
      <c r="M25" s="38"/>
      <c r="N25" s="38"/>
    </row>
    <row r="26" spans="1:14" x14ac:dyDescent="0.25">
      <c r="A26" s="34">
        <f>+'Caracol Reynosa Arguelles'!A26</f>
        <v>41232</v>
      </c>
      <c r="B26" s="85">
        <v>94.100999999999999</v>
      </c>
      <c r="C26" s="86">
        <v>1.0569999999999999</v>
      </c>
      <c r="D26" s="86">
        <v>0.218</v>
      </c>
      <c r="E26" s="86">
        <v>1.2749999999999999</v>
      </c>
      <c r="F26" s="86">
        <v>4.5659999999999998</v>
      </c>
      <c r="G26" s="7">
        <v>250.6136559027602</v>
      </c>
      <c r="H26" s="7">
        <v>0</v>
      </c>
      <c r="I26" s="90">
        <v>38.637999999999998</v>
      </c>
      <c r="J26" s="91">
        <v>50.348999999999997</v>
      </c>
      <c r="K26" s="26">
        <v>0.38600575581395358</v>
      </c>
      <c r="L26" s="24"/>
      <c r="M26" s="38"/>
      <c r="N26" s="38"/>
    </row>
    <row r="27" spans="1:14" x14ac:dyDescent="0.25">
      <c r="A27" s="34">
        <f>+'Caracol Reynosa Arguelles'!A27</f>
        <v>41233</v>
      </c>
      <c r="B27" s="85">
        <v>94.198999999999998</v>
      </c>
      <c r="C27" s="86">
        <v>1.0760000000000001</v>
      </c>
      <c r="D27" s="86">
        <v>0.218</v>
      </c>
      <c r="E27" s="86">
        <v>1.294</v>
      </c>
      <c r="F27" s="86">
        <v>4.4429999999999996</v>
      </c>
      <c r="G27" s="7">
        <v>259.54434374613254</v>
      </c>
      <c r="H27" s="7">
        <v>0</v>
      </c>
      <c r="I27" s="90">
        <v>38.603000000000002</v>
      </c>
      <c r="J27" s="91">
        <v>50.316000000000003</v>
      </c>
      <c r="K27" s="26">
        <v>0.33299912790697672</v>
      </c>
      <c r="L27" s="24"/>
      <c r="M27" s="38"/>
      <c r="N27" s="38"/>
    </row>
    <row r="28" spans="1:14" x14ac:dyDescent="0.25">
      <c r="A28" s="34">
        <f>+'Caracol Reynosa Arguelles'!A28</f>
        <v>41234</v>
      </c>
      <c r="B28" s="85">
        <v>94.334999999999994</v>
      </c>
      <c r="C28" s="86">
        <v>1.069</v>
      </c>
      <c r="D28" s="86">
        <v>0.219</v>
      </c>
      <c r="E28" s="86">
        <v>1.288</v>
      </c>
      <c r="F28" s="86">
        <v>4.33</v>
      </c>
      <c r="G28" s="7">
        <v>251.70267062240194</v>
      </c>
      <c r="H28" s="7">
        <v>0</v>
      </c>
      <c r="I28" s="90">
        <v>38.557000000000002</v>
      </c>
      <c r="J28" s="91">
        <v>50.293999999999997</v>
      </c>
      <c r="K28" s="26">
        <v>0.32522290697674422</v>
      </c>
      <c r="L28" s="24"/>
      <c r="M28" s="38"/>
      <c r="N28" s="38"/>
    </row>
    <row r="29" spans="1:14" x14ac:dyDescent="0.25">
      <c r="A29" s="34">
        <f>+'Caracol Reynosa Arguelles'!A29</f>
        <v>41235</v>
      </c>
      <c r="B29" s="85">
        <v>94.322999999999993</v>
      </c>
      <c r="C29" s="86">
        <v>1.0580000000000001</v>
      </c>
      <c r="D29" s="86">
        <v>0.224</v>
      </c>
      <c r="E29" s="86">
        <v>1.282</v>
      </c>
      <c r="F29" s="86">
        <v>4.3289999999999997</v>
      </c>
      <c r="G29" s="7">
        <v>258.46453648477973</v>
      </c>
      <c r="H29" s="7">
        <v>0</v>
      </c>
      <c r="I29" s="90">
        <v>38.572000000000003</v>
      </c>
      <c r="J29" s="91">
        <v>50.308</v>
      </c>
      <c r="K29" s="26">
        <v>0.4067872674418605</v>
      </c>
      <c r="L29" s="24"/>
      <c r="M29" s="38"/>
      <c r="N29" s="38"/>
    </row>
    <row r="30" spans="1:14" x14ac:dyDescent="0.25">
      <c r="A30" s="34">
        <f>+'Caracol Reynosa Arguelles'!A30</f>
        <v>41236</v>
      </c>
      <c r="B30" s="85">
        <v>94.248000000000005</v>
      </c>
      <c r="C30" s="86">
        <v>1.0820000000000001</v>
      </c>
      <c r="D30" s="86">
        <v>0.223</v>
      </c>
      <c r="E30" s="86">
        <v>1.304</v>
      </c>
      <c r="F30" s="86">
        <v>4.343</v>
      </c>
      <c r="G30" s="7">
        <v>259.59958789707599</v>
      </c>
      <c r="H30" s="7">
        <v>0</v>
      </c>
      <c r="I30" s="90">
        <v>38.595999999999997</v>
      </c>
      <c r="J30" s="91">
        <v>50.305999999999997</v>
      </c>
      <c r="K30" s="26">
        <v>0.44133500000000009</v>
      </c>
      <c r="L30" s="24"/>
      <c r="M30" s="38"/>
      <c r="N30" s="38"/>
    </row>
    <row r="31" spans="1:14" x14ac:dyDescent="0.25">
      <c r="A31" s="34">
        <f>+'Caracol Reynosa Arguelles'!A31</f>
        <v>41237</v>
      </c>
      <c r="B31" s="85">
        <v>94.393000000000001</v>
      </c>
      <c r="C31" s="86">
        <v>1.0840000000000001</v>
      </c>
      <c r="D31" s="86">
        <v>0.218</v>
      </c>
      <c r="E31" s="86">
        <v>1.302</v>
      </c>
      <c r="F31" s="86">
        <v>4.1879999999999997</v>
      </c>
      <c r="G31" s="7">
        <v>262.54453294191029</v>
      </c>
      <c r="H31" s="7">
        <v>0</v>
      </c>
      <c r="I31" s="90">
        <v>38.563000000000002</v>
      </c>
      <c r="J31" s="91">
        <v>50.286999999999999</v>
      </c>
      <c r="K31" s="26">
        <v>0.40157517441860463</v>
      </c>
      <c r="L31" s="24"/>
      <c r="M31" s="38"/>
      <c r="N31" s="38"/>
    </row>
    <row r="32" spans="1:14" x14ac:dyDescent="0.25">
      <c r="A32" s="34">
        <f>+'Caracol Reynosa Arguelles'!A32</f>
        <v>41238</v>
      </c>
      <c r="B32" s="85">
        <v>94.462999999999994</v>
      </c>
      <c r="C32" s="86">
        <v>1.081</v>
      </c>
      <c r="D32" s="86">
        <v>0.217</v>
      </c>
      <c r="E32" s="86">
        <v>1.2969999999999999</v>
      </c>
      <c r="F32" s="86">
        <v>4.1319999999999997</v>
      </c>
      <c r="G32" s="7">
        <v>263.76358064717346</v>
      </c>
      <c r="H32" s="7">
        <v>0</v>
      </c>
      <c r="I32" s="90">
        <v>38.542999999999999</v>
      </c>
      <c r="J32" s="91">
        <v>50.279000000000003</v>
      </c>
      <c r="K32" s="26">
        <v>0.45216959302325582</v>
      </c>
      <c r="L32" s="24"/>
      <c r="M32" s="38"/>
      <c r="N32" s="38"/>
    </row>
    <row r="33" spans="1:14" x14ac:dyDescent="0.25">
      <c r="A33" s="34">
        <f>+'Caracol Reynosa Arguelles'!A33</f>
        <v>41239</v>
      </c>
      <c r="B33" s="85">
        <v>94.4</v>
      </c>
      <c r="C33" s="86">
        <v>1.087</v>
      </c>
      <c r="D33" s="86">
        <v>0.219</v>
      </c>
      <c r="E33" s="86">
        <v>1.3069999999999999</v>
      </c>
      <c r="F33" s="86">
        <v>4.1749999999999998</v>
      </c>
      <c r="G33" s="7">
        <v>263.92262969395711</v>
      </c>
      <c r="H33" s="7">
        <v>0</v>
      </c>
      <c r="I33" s="90">
        <v>38.558</v>
      </c>
      <c r="J33" s="91">
        <v>50.281999999999996</v>
      </c>
      <c r="K33" s="26">
        <v>0.40109226744186038</v>
      </c>
      <c r="L33" s="24"/>
      <c r="M33" s="38"/>
      <c r="N33" s="38"/>
    </row>
    <row r="34" spans="1:14" x14ac:dyDescent="0.25">
      <c r="A34" s="34">
        <f>+'Caracol Reynosa Arguelles'!A34</f>
        <v>41240</v>
      </c>
      <c r="B34" s="85">
        <v>94.474999999999994</v>
      </c>
      <c r="C34" s="86">
        <v>1.0960000000000001</v>
      </c>
      <c r="D34" s="86">
        <v>0.22</v>
      </c>
      <c r="E34" s="86">
        <v>1.3160000000000001</v>
      </c>
      <c r="F34" s="86">
        <v>4.0890000000000004</v>
      </c>
      <c r="G34" s="7">
        <v>266.89575338596489</v>
      </c>
      <c r="H34" s="7">
        <v>0</v>
      </c>
      <c r="I34" s="90">
        <v>38.530999999999999</v>
      </c>
      <c r="J34" s="91">
        <v>50.26</v>
      </c>
      <c r="K34" s="26">
        <v>0.40096052325581394</v>
      </c>
      <c r="L34" s="24"/>
      <c r="M34" s="38"/>
      <c r="N34" s="38"/>
    </row>
    <row r="35" spans="1:14" x14ac:dyDescent="0.25">
      <c r="A35" s="34">
        <f>+'Caracol Reynosa Arguelles'!A35</f>
        <v>41241</v>
      </c>
      <c r="B35" s="85">
        <v>94.546000000000006</v>
      </c>
      <c r="C35" s="86">
        <v>1.095</v>
      </c>
      <c r="D35" s="86">
        <v>0.219</v>
      </c>
      <c r="E35" s="86">
        <v>1.3140000000000001</v>
      </c>
      <c r="F35" s="86">
        <v>4.032</v>
      </c>
      <c r="G35" s="7">
        <v>265.57718062183233</v>
      </c>
      <c r="H35" s="7">
        <v>0</v>
      </c>
      <c r="I35" s="90">
        <v>38.508000000000003</v>
      </c>
      <c r="J35" s="91">
        <v>50.247999999999998</v>
      </c>
      <c r="K35" s="26">
        <v>0.41897645348837204</v>
      </c>
      <c r="L35" s="24"/>
      <c r="M35" s="38"/>
      <c r="N35" s="38"/>
    </row>
    <row r="36" spans="1:14" x14ac:dyDescent="0.25">
      <c r="A36" s="34">
        <f>+'Caracol Reynosa Arguelles'!A36</f>
        <v>41242</v>
      </c>
      <c r="B36" s="85">
        <v>94.682000000000002</v>
      </c>
      <c r="C36" s="86">
        <v>1.0840000000000001</v>
      </c>
      <c r="D36" s="86">
        <v>0.223</v>
      </c>
      <c r="E36" s="86">
        <v>1.3069999999999999</v>
      </c>
      <c r="F36" s="86">
        <v>3.9089999999999998</v>
      </c>
      <c r="G36" s="7">
        <v>265.78214420467833</v>
      </c>
      <c r="H36" s="7">
        <v>0</v>
      </c>
      <c r="I36" s="90">
        <v>38.472000000000001</v>
      </c>
      <c r="J36" s="91">
        <v>50.232999999999997</v>
      </c>
      <c r="K36" s="26">
        <v>0.38983325581395356</v>
      </c>
      <c r="L36" s="24"/>
      <c r="M36" s="38"/>
      <c r="N36" s="38"/>
    </row>
    <row r="37" spans="1:14" ht="15.75" thickBot="1" x14ac:dyDescent="0.3">
      <c r="A37" s="34">
        <f>+'Caracol Reynosa Arguelles'!A37</f>
        <v>41243</v>
      </c>
      <c r="B37" s="85">
        <v>94.563999999999993</v>
      </c>
      <c r="C37" s="86">
        <v>1.0840000000000001</v>
      </c>
      <c r="D37" s="86">
        <v>0.221</v>
      </c>
      <c r="E37" s="86">
        <v>1.306</v>
      </c>
      <c r="F37" s="86">
        <v>4.0359999999999996</v>
      </c>
      <c r="G37" s="7">
        <v>262.96834528828458</v>
      </c>
      <c r="H37" s="7">
        <v>0</v>
      </c>
      <c r="I37" s="90">
        <v>38.502000000000002</v>
      </c>
      <c r="J37" s="91">
        <v>50.250999999999998</v>
      </c>
      <c r="K37" s="26">
        <v>0.42716703488372099</v>
      </c>
      <c r="L37" s="24"/>
      <c r="M37" s="38"/>
      <c r="N37" s="38"/>
    </row>
    <row r="38" spans="1:14" x14ac:dyDescent="0.25">
      <c r="A38" s="111" t="s">
        <v>18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 t="shared" ref="B40:K40" si="0">+MIN(B8:B37)</f>
        <v>93.85</v>
      </c>
      <c r="C40" s="11">
        <f t="shared" si="0"/>
        <v>0.98299999999999998</v>
      </c>
      <c r="D40" s="11">
        <f t="shared" si="0"/>
        <v>0.217</v>
      </c>
      <c r="E40" s="11">
        <f t="shared" si="0"/>
        <v>1.206</v>
      </c>
      <c r="F40" s="11">
        <f t="shared" si="0"/>
        <v>3.9089999999999998</v>
      </c>
      <c r="G40" s="11">
        <f t="shared" si="0"/>
        <v>236.80506218103119</v>
      </c>
      <c r="H40" s="11">
        <f t="shared" si="0"/>
        <v>0</v>
      </c>
      <c r="I40" s="11">
        <f t="shared" si="0"/>
        <v>38.472000000000001</v>
      </c>
      <c r="J40" s="11">
        <f t="shared" si="0"/>
        <v>50.232999999999997</v>
      </c>
      <c r="K40" s="27">
        <f t="shared" si="0"/>
        <v>0.32215151162790701</v>
      </c>
      <c r="L40" s="12"/>
      <c r="M40" s="105"/>
      <c r="N40" s="106"/>
    </row>
    <row r="41" spans="1:14" x14ac:dyDescent="0.25">
      <c r="A41" s="13" t="s">
        <v>20</v>
      </c>
      <c r="B41" s="14">
        <f t="shared" ref="B41:K41" si="1">+IF(ISERROR(AVERAGE(B8:B37)),"",AVERAGE(B8:B37))</f>
        <v>94.35</v>
      </c>
      <c r="C41" s="14">
        <f t="shared" si="1"/>
        <v>1.0618666666666665</v>
      </c>
      <c r="D41" s="14">
        <f t="shared" si="1"/>
        <v>0.22166666666666668</v>
      </c>
      <c r="E41" s="14">
        <f t="shared" si="1"/>
        <v>1.2835333333333334</v>
      </c>
      <c r="F41" s="14">
        <f t="shared" si="1"/>
        <v>4.28</v>
      </c>
      <c r="G41" s="14">
        <f t="shared" si="1"/>
        <v>260.0520334942052</v>
      </c>
      <c r="H41" s="14">
        <f t="shared" si="1"/>
        <v>0</v>
      </c>
      <c r="I41" s="14">
        <f t="shared" si="1"/>
        <v>38.575499999999998</v>
      </c>
      <c r="J41" s="14">
        <f t="shared" si="1"/>
        <v>50.308133333333338</v>
      </c>
      <c r="K41" s="28">
        <f t="shared" si="1"/>
        <v>0.38278805813953498</v>
      </c>
      <c r="L41" s="12"/>
      <c r="M41" s="50"/>
      <c r="N41" s="51"/>
    </row>
    <row r="42" spans="1:14" x14ac:dyDescent="0.25">
      <c r="A42" s="15" t="s">
        <v>21</v>
      </c>
      <c r="B42" s="16">
        <f t="shared" ref="B42:K42" si="2">+MAX(B8:B37)</f>
        <v>94.682000000000002</v>
      </c>
      <c r="C42" s="16">
        <f t="shared" si="2"/>
        <v>1.0960000000000001</v>
      </c>
      <c r="D42" s="16">
        <f t="shared" si="2"/>
        <v>0.25600000000000001</v>
      </c>
      <c r="E42" s="16">
        <f t="shared" si="2"/>
        <v>1.319</v>
      </c>
      <c r="F42" s="16">
        <f t="shared" si="2"/>
        <v>4.8570000000000002</v>
      </c>
      <c r="G42" s="93">
        <f t="shared" si="2"/>
        <v>268.94267427290447</v>
      </c>
      <c r="H42" s="93">
        <f t="shared" si="2"/>
        <v>0</v>
      </c>
      <c r="I42" s="93">
        <f t="shared" si="2"/>
        <v>38.720999999999997</v>
      </c>
      <c r="J42" s="93">
        <f t="shared" si="2"/>
        <v>50.421999999999997</v>
      </c>
      <c r="K42" s="94">
        <f t="shared" si="2"/>
        <v>0.45216959302325582</v>
      </c>
      <c r="L42" s="12"/>
      <c r="M42" s="50"/>
      <c r="N42" s="51"/>
    </row>
    <row r="43" spans="1:14" ht="15.75" thickBot="1" x14ac:dyDescent="0.3">
      <c r="A43" s="17" t="s">
        <v>22</v>
      </c>
      <c r="B43" s="21">
        <f t="shared" ref="B43:K43" si="3">IF(ISERROR(STDEV(B8:B37)),"",STDEV(B8:B37))</f>
        <v>0.20618237658391933</v>
      </c>
      <c r="C43" s="21">
        <f t="shared" si="3"/>
        <v>2.8587112279937418E-2</v>
      </c>
      <c r="D43" s="21">
        <f t="shared" si="3"/>
        <v>6.8598448425870274E-3</v>
      </c>
      <c r="E43" s="21">
        <f t="shared" si="3"/>
        <v>2.901097691580197E-2</v>
      </c>
      <c r="F43" s="21">
        <f t="shared" si="3"/>
        <v>0.24607680326160014</v>
      </c>
      <c r="G43" s="21">
        <f t="shared" si="3"/>
        <v>8.1046995651855713</v>
      </c>
      <c r="H43" s="21">
        <f t="shared" si="3"/>
        <v>0</v>
      </c>
      <c r="I43" s="21">
        <f t="shared" si="3"/>
        <v>6.3766140620670195E-2</v>
      </c>
      <c r="J43" s="21">
        <f t="shared" si="3"/>
        <v>5.3559334376470764E-2</v>
      </c>
      <c r="K43" s="30">
        <f t="shared" si="3"/>
        <v>3.7961137763324243E-2</v>
      </c>
      <c r="L43" s="12"/>
      <c r="M43" s="107"/>
      <c r="N43" s="108"/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4"/>
    </row>
    <row r="46" spans="1:14" x14ac:dyDescent="0.25">
      <c r="A46" s="18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7"/>
    </row>
    <row r="47" spans="1:14" x14ac:dyDescent="0.25">
      <c r="A47" s="18"/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1:14" x14ac:dyDescent="0.25">
      <c r="A48" s="18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</row>
    <row r="49" spans="1:14" x14ac:dyDescent="0.25">
      <c r="A49" s="18"/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2" orientation="landscape" r:id="rId1"/>
  <ignoredErrors>
    <ignoredError sqref="B40:L43 A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4" zoomScale="60" zoomScaleNormal="100" workbookViewId="0">
      <selection activeCell="I14" sqref="I14"/>
    </sheetView>
  </sheetViews>
  <sheetFormatPr baseColWidth="10" defaultRowHeight="15" x14ac:dyDescent="0.25"/>
  <sheetData>
    <row r="1" spans="1:14" ht="32.25" customHeight="1" x14ac:dyDescent="0.25">
      <c r="A1" s="136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126" t="s">
        <v>26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0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100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259.76074822222222</v>
      </c>
      <c r="H7" s="48">
        <v>0</v>
      </c>
      <c r="I7" s="44"/>
      <c r="J7" s="46"/>
      <c r="K7" s="102">
        <v>0.65262558139534876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258.08447888888884</v>
      </c>
      <c r="H8" s="52">
        <v>0</v>
      </c>
      <c r="I8" s="50"/>
      <c r="J8" s="51"/>
      <c r="K8" s="103">
        <v>0.58524558139534888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257.44760722222219</v>
      </c>
      <c r="H9" s="52">
        <v>0</v>
      </c>
      <c r="I9" s="50"/>
      <c r="J9" s="51"/>
      <c r="K9" s="103">
        <v>0.73489395348837216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261.26010555555553</v>
      </c>
      <c r="H10" s="52">
        <v>0</v>
      </c>
      <c r="I10" s="50"/>
      <c r="J10" s="51"/>
      <c r="K10" s="103">
        <v>0.72002372093023248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255.43709411111109</v>
      </c>
      <c r="H11" s="52">
        <v>0</v>
      </c>
      <c r="I11" s="50"/>
      <c r="J11" s="51"/>
      <c r="K11" s="103">
        <v>0.74216651162790692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270.22424999999998</v>
      </c>
      <c r="H12" s="52">
        <v>0</v>
      </c>
      <c r="I12" s="50"/>
      <c r="J12" s="51"/>
      <c r="K12" s="103">
        <v>0.64730790697674423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271.74115611111108</v>
      </c>
      <c r="H13" s="52">
        <v>0</v>
      </c>
      <c r="I13" s="50"/>
      <c r="J13" s="51"/>
      <c r="K13" s="103">
        <v>0.76335627906976744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277.47382166666665</v>
      </c>
      <c r="H14" s="52">
        <v>0</v>
      </c>
      <c r="I14" s="50"/>
      <c r="J14" s="51"/>
      <c r="K14" s="103">
        <v>0.63108976744186052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278.99524388888887</v>
      </c>
      <c r="H15" s="52">
        <v>0</v>
      </c>
      <c r="I15" s="50"/>
      <c r="J15" s="51"/>
      <c r="K15" s="103">
        <v>0.59318930232558142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270.85047166666664</v>
      </c>
      <c r="H16" s="52">
        <v>0</v>
      </c>
      <c r="I16" s="50"/>
      <c r="J16" s="51"/>
      <c r="K16" s="103">
        <v>0.69169395348837215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270.27109444444443</v>
      </c>
      <c r="H17" s="52">
        <v>0</v>
      </c>
      <c r="I17" s="50"/>
      <c r="J17" s="51"/>
      <c r="K17" s="103">
        <v>0.82434139534883732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269.73343333333332</v>
      </c>
      <c r="H18" s="52">
        <v>0</v>
      </c>
      <c r="I18" s="50"/>
      <c r="J18" s="51"/>
      <c r="K18" s="103">
        <v>0.54360837209302326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268.06808888888889</v>
      </c>
      <c r="H19" s="52">
        <v>0</v>
      </c>
      <c r="I19" s="50"/>
      <c r="J19" s="51"/>
      <c r="K19" s="103">
        <v>0.89262279069767447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269.69482722222222</v>
      </c>
      <c r="H20" s="52">
        <v>0</v>
      </c>
      <c r="I20" s="50"/>
      <c r="J20" s="51"/>
      <c r="K20" s="103">
        <v>0.74051720930232545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269.45004999999998</v>
      </c>
      <c r="H21" s="52">
        <v>0</v>
      </c>
      <c r="I21" s="50"/>
      <c r="J21" s="51"/>
      <c r="K21" s="103">
        <v>0.52646232558139539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270.33185555555553</v>
      </c>
      <c r="H22" s="52">
        <v>0</v>
      </c>
      <c r="I22" s="50"/>
      <c r="J22" s="51"/>
      <c r="K22" s="103">
        <v>0.92357023255813964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261.45254999999997</v>
      </c>
      <c r="H23" s="52">
        <v>0</v>
      </c>
      <c r="I23" s="50"/>
      <c r="J23" s="51"/>
      <c r="K23" s="103">
        <v>0.66895534883720942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260.28156116666662</v>
      </c>
      <c r="H24" s="52">
        <v>0</v>
      </c>
      <c r="I24" s="50"/>
      <c r="J24" s="51"/>
      <c r="K24" s="103">
        <v>0.49489116279069773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262.21109444444443</v>
      </c>
      <c r="H25" s="52">
        <v>0</v>
      </c>
      <c r="I25" s="50"/>
      <c r="J25" s="51"/>
      <c r="K25" s="103">
        <v>0.76829302325581406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265.46124999999995</v>
      </c>
      <c r="H26" s="52">
        <v>0</v>
      </c>
      <c r="I26" s="50"/>
      <c r="J26" s="51"/>
      <c r="K26" s="103">
        <v>0.76752697674418613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267.47086111111111</v>
      </c>
      <c r="H27" s="52">
        <v>0</v>
      </c>
      <c r="I27" s="50"/>
      <c r="J27" s="51"/>
      <c r="K27" s="103">
        <v>0.63934604651162796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262.06589444444444</v>
      </c>
      <c r="H28" s="52">
        <v>0</v>
      </c>
      <c r="I28" s="50"/>
      <c r="J28" s="51"/>
      <c r="K28" s="103">
        <v>0.6898172093023256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264.53156166666662</v>
      </c>
      <c r="H29" s="52">
        <v>0</v>
      </c>
      <c r="I29" s="50"/>
      <c r="J29" s="51"/>
      <c r="K29" s="103">
        <v>0.92761534883720931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267.27338388888887</v>
      </c>
      <c r="H30" s="52">
        <v>0</v>
      </c>
      <c r="I30" s="50"/>
      <c r="J30" s="51"/>
      <c r="K30" s="103">
        <v>0.67870883720930242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265.95276611111109</v>
      </c>
      <c r="H31" s="52">
        <v>0</v>
      </c>
      <c r="I31" s="50"/>
      <c r="J31" s="51"/>
      <c r="K31" s="103">
        <v>0.96577395348837225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266.40375555555551</v>
      </c>
      <c r="H32" s="52">
        <v>0</v>
      </c>
      <c r="I32" s="50"/>
      <c r="J32" s="51"/>
      <c r="K32" s="103">
        <v>0.76609255813953481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266.40375555555551</v>
      </c>
      <c r="H33" s="52">
        <v>0</v>
      </c>
      <c r="I33" s="50"/>
      <c r="J33" s="51"/>
      <c r="K33" s="103">
        <v>0.75993348837209296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267.99558333333329</v>
      </c>
      <c r="H34" s="52">
        <v>0</v>
      </c>
      <c r="I34" s="50"/>
      <c r="J34" s="51"/>
      <c r="K34" s="103">
        <v>0.66309906976744193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268.24203888888889</v>
      </c>
      <c r="H35" s="52">
        <v>0</v>
      </c>
      <c r="I35" s="50"/>
      <c r="J35" s="51"/>
      <c r="K35" s="103">
        <v>0.68484418604651165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266.72733277777775</v>
      </c>
      <c r="H36" s="54">
        <v>0</v>
      </c>
      <c r="I36" s="95"/>
      <c r="J36" s="97"/>
      <c r="K36" s="104">
        <v>0.74833953488372096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21</v>
      </c>
      <c r="B38" s="21"/>
      <c r="C38" s="56"/>
      <c r="D38" s="56"/>
      <c r="E38" s="56"/>
      <c r="F38" s="56"/>
      <c r="G38" s="56">
        <f>+MAX(G7:G36)</f>
        <v>278.99524388888887</v>
      </c>
      <c r="H38" s="56">
        <f>+MAX(H7:H36)</f>
        <v>0</v>
      </c>
      <c r="I38" s="56"/>
      <c r="J38" s="56"/>
      <c r="K38" s="56">
        <f>+MAX(K7:K36)</f>
        <v>0.96577395348837225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27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x14ac:dyDescent="0.25">
      <c r="A41" s="18"/>
      <c r="B41" s="130"/>
      <c r="C41" s="131"/>
      <c r="D41" s="131"/>
      <c r="E41" s="131"/>
      <c r="F41" s="131"/>
      <c r="G41" s="131"/>
      <c r="H41" s="131"/>
      <c r="I41" s="131"/>
      <c r="J41" s="131"/>
      <c r="K41" s="132"/>
    </row>
    <row r="42" spans="1:11" x14ac:dyDescent="0.25">
      <c r="A42" s="18"/>
      <c r="B42" s="130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1" x14ac:dyDescent="0.25">
      <c r="A43" s="18"/>
      <c r="B43" s="130"/>
      <c r="C43" s="131"/>
      <c r="D43" s="131"/>
      <c r="E43" s="131"/>
      <c r="F43" s="131"/>
      <c r="G43" s="131"/>
      <c r="H43" s="131"/>
      <c r="I43" s="131"/>
      <c r="J43" s="131"/>
      <c r="K43" s="132"/>
    </row>
    <row r="44" spans="1:11" x14ac:dyDescent="0.25">
      <c r="A44" s="18"/>
      <c r="B44" s="133"/>
      <c r="C44" s="134"/>
      <c r="D44" s="134"/>
      <c r="E44" s="134"/>
      <c r="F44" s="134"/>
      <c r="G44" s="134"/>
      <c r="H44" s="134"/>
      <c r="I44" s="134"/>
      <c r="J44" s="134"/>
      <c r="K44" s="13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3" zoomScale="60" zoomScaleNormal="100" workbookViewId="0">
      <selection activeCell="L17" sqref="L17"/>
    </sheetView>
  </sheetViews>
  <sheetFormatPr baseColWidth="10" defaultRowHeight="15" x14ac:dyDescent="0.25"/>
  <sheetData>
    <row r="1" spans="1:14" ht="32.25" customHeight="1" x14ac:dyDescent="0.25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25" t="s">
        <v>1</v>
      </c>
      <c r="B2" s="139"/>
      <c r="C2" s="126" t="s">
        <v>27</v>
      </c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125" t="s">
        <v>2</v>
      </c>
      <c r="B3" s="139"/>
      <c r="C3" s="126" t="s">
        <v>26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6" t="s">
        <v>4</v>
      </c>
      <c r="D4" s="126"/>
      <c r="E4" s="31"/>
      <c r="F4" s="31"/>
      <c r="G4" s="31"/>
      <c r="H4" s="31"/>
      <c r="I4" s="31"/>
      <c r="J4" s="31"/>
      <c r="K4" s="3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7" t="s">
        <v>5</v>
      </c>
      <c r="B6" s="58" t="s">
        <v>6</v>
      </c>
      <c r="C6" s="58" t="s">
        <v>7</v>
      </c>
      <c r="D6" s="58" t="s">
        <v>8</v>
      </c>
      <c r="E6" s="59" t="s">
        <v>9</v>
      </c>
      <c r="F6" s="58" t="s">
        <v>10</v>
      </c>
      <c r="G6" s="58" t="s">
        <v>11</v>
      </c>
      <c r="H6" s="58" t="s">
        <v>12</v>
      </c>
      <c r="I6" s="58" t="s">
        <v>13</v>
      </c>
      <c r="J6" s="58" t="s">
        <v>14</v>
      </c>
      <c r="K6" s="101" t="s">
        <v>15</v>
      </c>
    </row>
    <row r="7" spans="1:14" x14ac:dyDescent="0.25">
      <c r="A7" s="43">
        <v>41214</v>
      </c>
      <c r="B7" s="44"/>
      <c r="C7" s="45"/>
      <c r="D7" s="45"/>
      <c r="E7" s="45"/>
      <c r="F7" s="46"/>
      <c r="G7" s="47">
        <v>196.48133333333331</v>
      </c>
      <c r="H7" s="48">
        <v>0</v>
      </c>
      <c r="I7" s="44"/>
      <c r="J7" s="46"/>
      <c r="K7" s="102">
        <v>3.3533023255813955E-2</v>
      </c>
    </row>
    <row r="8" spans="1:14" x14ac:dyDescent="0.25">
      <c r="A8" s="49">
        <v>41215</v>
      </c>
      <c r="B8" s="50"/>
      <c r="C8" s="39"/>
      <c r="D8" s="39"/>
      <c r="E8" s="39"/>
      <c r="F8" s="51"/>
      <c r="G8" s="6">
        <v>199.25205555555553</v>
      </c>
      <c r="H8" s="52">
        <v>0</v>
      </c>
      <c r="I8" s="50"/>
      <c r="J8" s="51"/>
      <c r="K8" s="103">
        <v>0.10914279069767442</v>
      </c>
    </row>
    <row r="9" spans="1:14" x14ac:dyDescent="0.25">
      <c r="A9" s="49">
        <v>41216</v>
      </c>
      <c r="B9" s="50"/>
      <c r="C9" s="39"/>
      <c r="D9" s="39"/>
      <c r="E9" s="39"/>
      <c r="F9" s="51"/>
      <c r="G9" s="6">
        <v>244.7307672222222</v>
      </c>
      <c r="H9" s="52">
        <v>0</v>
      </c>
      <c r="I9" s="50"/>
      <c r="J9" s="51"/>
      <c r="K9" s="103">
        <v>0.15386651162790696</v>
      </c>
    </row>
    <row r="10" spans="1:14" x14ac:dyDescent="0.25">
      <c r="A10" s="49">
        <v>41217</v>
      </c>
      <c r="B10" s="50"/>
      <c r="C10" s="39"/>
      <c r="D10" s="39"/>
      <c r="E10" s="39"/>
      <c r="F10" s="51"/>
      <c r="G10" s="6">
        <v>196.43872222222222</v>
      </c>
      <c r="H10" s="52">
        <v>0</v>
      </c>
      <c r="I10" s="50"/>
      <c r="J10" s="51"/>
      <c r="K10" s="103">
        <v>0.1574525581395349</v>
      </c>
    </row>
    <row r="11" spans="1:14" x14ac:dyDescent="0.25">
      <c r="A11" s="49">
        <v>41218</v>
      </c>
      <c r="B11" s="50"/>
      <c r="C11" s="39"/>
      <c r="D11" s="39"/>
      <c r="E11" s="39"/>
      <c r="F11" s="51"/>
      <c r="G11" s="6">
        <v>195.86355555555554</v>
      </c>
      <c r="H11" s="52">
        <v>0</v>
      </c>
      <c r="I11" s="50"/>
      <c r="J11" s="51"/>
      <c r="K11" s="103">
        <v>0.1044753488372093</v>
      </c>
    </row>
    <row r="12" spans="1:14" x14ac:dyDescent="0.25">
      <c r="A12" s="49">
        <v>41219</v>
      </c>
      <c r="B12" s="50"/>
      <c r="C12" s="39"/>
      <c r="D12" s="39"/>
      <c r="E12" s="39"/>
      <c r="F12" s="51"/>
      <c r="G12" s="6">
        <v>195.63738888888889</v>
      </c>
      <c r="H12" s="52">
        <v>0</v>
      </c>
      <c r="I12" s="50"/>
      <c r="J12" s="51"/>
      <c r="K12" s="103">
        <v>0.13208232558139535</v>
      </c>
    </row>
    <row r="13" spans="1:14" x14ac:dyDescent="0.25">
      <c r="A13" s="49">
        <v>41220</v>
      </c>
      <c r="B13" s="50"/>
      <c r="C13" s="39"/>
      <c r="D13" s="39"/>
      <c r="E13" s="39"/>
      <c r="F13" s="51"/>
      <c r="G13" s="6">
        <v>265.89221611111111</v>
      </c>
      <c r="H13" s="52">
        <v>0</v>
      </c>
      <c r="I13" s="50"/>
      <c r="J13" s="51"/>
      <c r="K13" s="103">
        <v>0.22821906976744188</v>
      </c>
    </row>
    <row r="14" spans="1:14" x14ac:dyDescent="0.25">
      <c r="A14" s="49">
        <v>41221</v>
      </c>
      <c r="B14" s="50"/>
      <c r="C14" s="39"/>
      <c r="D14" s="39"/>
      <c r="E14" s="39"/>
      <c r="F14" s="51"/>
      <c r="G14" s="6">
        <v>257.31830444444444</v>
      </c>
      <c r="H14" s="52">
        <v>0</v>
      </c>
      <c r="I14" s="50"/>
      <c r="J14" s="51"/>
      <c r="K14" s="103">
        <v>0.10710697674418604</v>
      </c>
    </row>
    <row r="15" spans="1:14" x14ac:dyDescent="0.25">
      <c r="A15" s="49">
        <v>41222</v>
      </c>
      <c r="B15" s="50"/>
      <c r="C15" s="39"/>
      <c r="D15" s="39"/>
      <c r="E15" s="39"/>
      <c r="F15" s="51"/>
      <c r="G15" s="6">
        <v>201.66513777777777</v>
      </c>
      <c r="H15" s="52">
        <v>0</v>
      </c>
      <c r="I15" s="50"/>
      <c r="J15" s="51"/>
      <c r="K15" s="103">
        <v>0.14107953488372094</v>
      </c>
    </row>
    <row r="16" spans="1:14" x14ac:dyDescent="0.25">
      <c r="A16" s="49">
        <v>41223</v>
      </c>
      <c r="B16" s="50"/>
      <c r="C16" s="39"/>
      <c r="D16" s="39"/>
      <c r="E16" s="39"/>
      <c r="F16" s="51"/>
      <c r="G16" s="6">
        <v>260.43948966666665</v>
      </c>
      <c r="H16" s="52">
        <v>0</v>
      </c>
      <c r="I16" s="50"/>
      <c r="J16" s="51"/>
      <c r="K16" s="103">
        <v>7.3190232558139542E-2</v>
      </c>
    </row>
    <row r="17" spans="1:11" x14ac:dyDescent="0.25">
      <c r="A17" s="49">
        <v>41224</v>
      </c>
      <c r="B17" s="50"/>
      <c r="C17" s="39"/>
      <c r="D17" s="39"/>
      <c r="E17" s="39"/>
      <c r="F17" s="51"/>
      <c r="G17" s="6">
        <v>264.82208888888886</v>
      </c>
      <c r="H17" s="52">
        <v>0</v>
      </c>
      <c r="I17" s="50"/>
      <c r="J17" s="51"/>
      <c r="K17" s="103">
        <v>0.15848511627906978</v>
      </c>
    </row>
    <row r="18" spans="1:11" x14ac:dyDescent="0.25">
      <c r="A18" s="49">
        <v>41225</v>
      </c>
      <c r="B18" s="50"/>
      <c r="C18" s="39"/>
      <c r="D18" s="39"/>
      <c r="E18" s="39"/>
      <c r="F18" s="51"/>
      <c r="G18" s="6">
        <v>263.24945555555553</v>
      </c>
      <c r="H18" s="52">
        <v>0</v>
      </c>
      <c r="I18" s="50"/>
      <c r="J18" s="51"/>
      <c r="K18" s="103">
        <v>0.13317767441860467</v>
      </c>
    </row>
    <row r="19" spans="1:11" x14ac:dyDescent="0.25">
      <c r="A19" s="49">
        <v>41226</v>
      </c>
      <c r="B19" s="50"/>
      <c r="C19" s="39"/>
      <c r="D19" s="39"/>
      <c r="E19" s="39"/>
      <c r="F19" s="51"/>
      <c r="G19" s="6">
        <v>250.17110288888887</v>
      </c>
      <c r="H19" s="52">
        <v>0</v>
      </c>
      <c r="I19" s="50"/>
      <c r="J19" s="51"/>
      <c r="K19" s="103">
        <v>0.22307023255813957</v>
      </c>
    </row>
    <row r="20" spans="1:11" x14ac:dyDescent="0.25">
      <c r="A20" s="49">
        <v>41227</v>
      </c>
      <c r="B20" s="50"/>
      <c r="C20" s="39"/>
      <c r="D20" s="39"/>
      <c r="E20" s="39"/>
      <c r="F20" s="51"/>
      <c r="G20" s="6">
        <v>264.80490555555554</v>
      </c>
      <c r="H20" s="52">
        <v>0</v>
      </c>
      <c r="I20" s="50"/>
      <c r="J20" s="51"/>
      <c r="K20" s="103">
        <v>0.23942930232558138</v>
      </c>
    </row>
    <row r="21" spans="1:11" x14ac:dyDescent="0.25">
      <c r="A21" s="49">
        <v>41228</v>
      </c>
      <c r="B21" s="50"/>
      <c r="C21" s="39"/>
      <c r="D21" s="39"/>
      <c r="E21" s="39"/>
      <c r="F21" s="51"/>
      <c r="G21" s="6">
        <v>265.19251055555554</v>
      </c>
      <c r="H21" s="52">
        <v>0</v>
      </c>
      <c r="I21" s="50"/>
      <c r="J21" s="51"/>
      <c r="K21" s="103">
        <v>0.11561581395348838</v>
      </c>
    </row>
    <row r="22" spans="1:11" x14ac:dyDescent="0.25">
      <c r="A22" s="49">
        <v>41229</v>
      </c>
      <c r="B22" s="50"/>
      <c r="C22" s="39"/>
      <c r="D22" s="39"/>
      <c r="E22" s="39"/>
      <c r="F22" s="51"/>
      <c r="G22" s="6">
        <v>196.23394444444443</v>
      </c>
      <c r="H22" s="52">
        <v>0</v>
      </c>
      <c r="I22" s="50"/>
      <c r="J22" s="51"/>
      <c r="K22" s="103">
        <v>0.1480311627906977</v>
      </c>
    </row>
    <row r="23" spans="1:11" x14ac:dyDescent="0.25">
      <c r="A23" s="49">
        <v>41230</v>
      </c>
      <c r="B23" s="50"/>
      <c r="C23" s="39"/>
      <c r="D23" s="39"/>
      <c r="E23" s="39"/>
      <c r="F23" s="51"/>
      <c r="G23" s="6">
        <v>200.00412944444443</v>
      </c>
      <c r="H23" s="52">
        <v>0</v>
      </c>
      <c r="I23" s="50"/>
      <c r="J23" s="51"/>
      <c r="K23" s="103">
        <v>0.15161860465116281</v>
      </c>
    </row>
    <row r="24" spans="1:11" x14ac:dyDescent="0.25">
      <c r="A24" s="49">
        <v>41231</v>
      </c>
      <c r="B24" s="50"/>
      <c r="C24" s="39"/>
      <c r="D24" s="39"/>
      <c r="E24" s="39"/>
      <c r="F24" s="51"/>
      <c r="G24" s="6">
        <v>246.91513888888886</v>
      </c>
      <c r="H24" s="52">
        <v>0</v>
      </c>
      <c r="I24" s="50"/>
      <c r="J24" s="51"/>
      <c r="K24" s="103">
        <v>0.19454511627906976</v>
      </c>
    </row>
    <row r="25" spans="1:11" x14ac:dyDescent="0.25">
      <c r="A25" s="49">
        <v>41232</v>
      </c>
      <c r="B25" s="50"/>
      <c r="C25" s="39"/>
      <c r="D25" s="39"/>
      <c r="E25" s="39"/>
      <c r="F25" s="51"/>
      <c r="G25" s="6">
        <v>199.68705555555556</v>
      </c>
      <c r="H25" s="52">
        <v>0</v>
      </c>
      <c r="I25" s="50"/>
      <c r="J25" s="51"/>
      <c r="K25" s="103">
        <v>0.19122837209302326</v>
      </c>
    </row>
    <row r="26" spans="1:11" x14ac:dyDescent="0.25">
      <c r="A26" s="49">
        <v>41233</v>
      </c>
      <c r="B26" s="50"/>
      <c r="C26" s="39"/>
      <c r="D26" s="39"/>
      <c r="E26" s="39"/>
      <c r="F26" s="51"/>
      <c r="G26" s="6">
        <v>251.7403472222222</v>
      </c>
      <c r="H26" s="52">
        <v>0</v>
      </c>
      <c r="I26" s="50"/>
      <c r="J26" s="51"/>
      <c r="K26" s="103">
        <v>5.9683255813953486E-2</v>
      </c>
    </row>
    <row r="27" spans="1:11" x14ac:dyDescent="0.25">
      <c r="A27" s="49">
        <v>41234</v>
      </c>
      <c r="B27" s="50"/>
      <c r="C27" s="39"/>
      <c r="D27" s="39"/>
      <c r="E27" s="39"/>
      <c r="F27" s="51"/>
      <c r="G27" s="6">
        <v>201.53895999999997</v>
      </c>
      <c r="H27" s="52">
        <v>0</v>
      </c>
      <c r="I27" s="50"/>
      <c r="J27" s="51"/>
      <c r="K27" s="103">
        <v>0.12385116279069769</v>
      </c>
    </row>
    <row r="28" spans="1:11" x14ac:dyDescent="0.25">
      <c r="A28" s="49">
        <v>41235</v>
      </c>
      <c r="B28" s="50"/>
      <c r="C28" s="39"/>
      <c r="D28" s="39"/>
      <c r="E28" s="39"/>
      <c r="F28" s="51"/>
      <c r="G28" s="6">
        <v>254.26814888888887</v>
      </c>
      <c r="H28" s="52">
        <v>0</v>
      </c>
      <c r="I28" s="50"/>
      <c r="J28" s="51"/>
      <c r="K28" s="103">
        <v>0.15287581395348837</v>
      </c>
    </row>
    <row r="29" spans="1:11" x14ac:dyDescent="0.25">
      <c r="A29" s="49">
        <v>41236</v>
      </c>
      <c r="B29" s="50"/>
      <c r="C29" s="39"/>
      <c r="D29" s="39"/>
      <c r="E29" s="39"/>
      <c r="F29" s="51"/>
      <c r="G29" s="6">
        <v>257.41840227777777</v>
      </c>
      <c r="H29" s="52">
        <v>0</v>
      </c>
      <c r="I29" s="50"/>
      <c r="J29" s="51"/>
      <c r="K29" s="103">
        <v>0.15541395348837209</v>
      </c>
    </row>
    <row r="30" spans="1:11" x14ac:dyDescent="0.25">
      <c r="A30" s="49">
        <v>41237</v>
      </c>
      <c r="B30" s="50"/>
      <c r="C30" s="39"/>
      <c r="D30" s="39"/>
      <c r="E30" s="39"/>
      <c r="F30" s="51"/>
      <c r="G30" s="6">
        <v>257.68723166666666</v>
      </c>
      <c r="H30" s="52">
        <v>0</v>
      </c>
      <c r="I30" s="50"/>
      <c r="J30" s="51"/>
      <c r="K30" s="103">
        <v>0.10383488372093022</v>
      </c>
    </row>
    <row r="31" spans="1:11" x14ac:dyDescent="0.25">
      <c r="A31" s="49">
        <v>41238</v>
      </c>
      <c r="B31" s="50"/>
      <c r="C31" s="39"/>
      <c r="D31" s="39"/>
      <c r="E31" s="39"/>
      <c r="F31" s="51"/>
      <c r="G31" s="6">
        <v>261.82712222222221</v>
      </c>
      <c r="H31" s="52">
        <v>0</v>
      </c>
      <c r="I31" s="50"/>
      <c r="J31" s="51"/>
      <c r="K31" s="103">
        <v>0.23660232558139535</v>
      </c>
    </row>
    <row r="32" spans="1:11" x14ac:dyDescent="0.25">
      <c r="A32" s="49">
        <v>41239</v>
      </c>
      <c r="B32" s="50"/>
      <c r="C32" s="39"/>
      <c r="D32" s="39"/>
      <c r="E32" s="39"/>
      <c r="F32" s="51"/>
      <c r="G32" s="6">
        <v>261.56628888888889</v>
      </c>
      <c r="H32" s="52">
        <v>0</v>
      </c>
      <c r="I32" s="50"/>
      <c r="J32" s="51"/>
      <c r="K32" s="103">
        <v>0.14817209302325582</v>
      </c>
    </row>
    <row r="33" spans="1:11" x14ac:dyDescent="0.25">
      <c r="A33" s="49">
        <v>41240</v>
      </c>
      <c r="B33" s="50"/>
      <c r="C33" s="39"/>
      <c r="D33" s="39"/>
      <c r="E33" s="39"/>
      <c r="F33" s="51"/>
      <c r="G33" s="6">
        <v>261.56628888888889</v>
      </c>
      <c r="H33" s="52">
        <v>0</v>
      </c>
      <c r="I33" s="50"/>
      <c r="J33" s="51"/>
      <c r="K33" s="103">
        <v>0.12487534883720931</v>
      </c>
    </row>
    <row r="34" spans="1:11" x14ac:dyDescent="0.25">
      <c r="A34" s="49">
        <v>41241</v>
      </c>
      <c r="B34" s="50"/>
      <c r="C34" s="39"/>
      <c r="D34" s="39"/>
      <c r="E34" s="39"/>
      <c r="F34" s="51"/>
      <c r="G34" s="6">
        <v>261.01801111111109</v>
      </c>
      <c r="H34" s="52">
        <v>0</v>
      </c>
      <c r="I34" s="50"/>
      <c r="J34" s="51"/>
      <c r="K34" s="103">
        <v>0.20409488372093026</v>
      </c>
    </row>
    <row r="35" spans="1:11" x14ac:dyDescent="0.25">
      <c r="A35" s="49">
        <v>41242</v>
      </c>
      <c r="B35" s="50"/>
      <c r="C35" s="39"/>
      <c r="D35" s="39"/>
      <c r="E35" s="39"/>
      <c r="F35" s="51"/>
      <c r="G35" s="6">
        <v>262.98520555555552</v>
      </c>
      <c r="H35" s="52">
        <v>0</v>
      </c>
      <c r="I35" s="50"/>
      <c r="J35" s="51"/>
      <c r="K35" s="103">
        <v>0.1021018604651163</v>
      </c>
    </row>
    <row r="36" spans="1:11" ht="15.75" thickBot="1" x14ac:dyDescent="0.3">
      <c r="A36" s="53">
        <v>41243</v>
      </c>
      <c r="B36" s="95"/>
      <c r="C36" s="96"/>
      <c r="D36" s="96"/>
      <c r="E36" s="96"/>
      <c r="F36" s="97"/>
      <c r="G36" s="35">
        <v>248.25966666666665</v>
      </c>
      <c r="H36" s="54">
        <v>0</v>
      </c>
      <c r="I36" s="95"/>
      <c r="J36" s="97"/>
      <c r="K36" s="104">
        <v>0.16347627906976744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55" t="s">
        <v>19</v>
      </c>
      <c r="B38" s="21"/>
      <c r="C38" s="56"/>
      <c r="D38" s="56"/>
      <c r="E38" s="56"/>
      <c r="F38" s="56"/>
      <c r="G38" s="56">
        <f>+MIN(G7:G36)</f>
        <v>195.63738888888889</v>
      </c>
      <c r="H38" s="56">
        <f>+MIN(H7:H36)</f>
        <v>0</v>
      </c>
      <c r="I38" s="56"/>
      <c r="J38" s="56"/>
      <c r="K38" s="56">
        <f>+MIN(K7:K36)</f>
        <v>3.3533023255813955E-2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2012-12-07T17:32:48Z</cp:lastPrinted>
  <dcterms:created xsi:type="dcterms:W3CDTF">2012-06-19T15:23:28Z</dcterms:created>
  <dcterms:modified xsi:type="dcterms:W3CDTF">2015-06-11T22:46:31Z</dcterms:modified>
</cp:coreProperties>
</file>