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2\"/>
    </mc:Choice>
  </mc:AlternateContent>
  <bookViews>
    <workbookView xWindow="10215" yWindow="45" windowWidth="10305" windowHeight="8040" tabRatio="958" activeTab="8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Criogénica'!$A$1:$O$52</definedName>
    <definedName name="_xlnm.Print_Area" localSheetId="3">'Caracol Reynosa Arguelles'!$A$1:$O$53</definedName>
    <definedName name="_xlnm.Print_Area" localSheetId="6">'Los Indios'!$A$1:$O$52</definedName>
    <definedName name="_xlnm.Print_Area" localSheetId="1">'Máximos Car Crio'!$A$1:$L$47</definedName>
    <definedName name="_xlnm.Print_Area" localSheetId="4">'Máximos Car Rey'!$A$1:$L$47</definedName>
    <definedName name="_xlnm.Print_Area" localSheetId="7">'Máximos LI'!$A$1:$L$47</definedName>
    <definedName name="_xlnm.Print_Area" localSheetId="2">'Mínimos Car Crio'!$A$1:$L$47</definedName>
    <definedName name="_xlnm.Print_Area" localSheetId="5">'Mínimos Car Rey'!$A$1:$L$48</definedName>
    <definedName name="_xlnm.Print_Area" localSheetId="8">'Mínimos LI'!$A$1:$L$48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M41" i="1" l="1"/>
  <c r="N41" i="1"/>
  <c r="M42" i="1"/>
  <c r="N42" i="1"/>
  <c r="M43" i="1"/>
  <c r="N43" i="1"/>
  <c r="M44" i="1"/>
  <c r="N44" i="1"/>
  <c r="A10" i="4" l="1"/>
  <c r="A11" i="4"/>
  <c r="A11" i="5" s="1"/>
  <c r="A12" i="4"/>
  <c r="A12" i="5" s="1"/>
  <c r="A13" i="4"/>
  <c r="A13" i="5" s="1"/>
  <c r="A14" i="4"/>
  <c r="A15" i="4"/>
  <c r="A15" i="5" s="1"/>
  <c r="A16" i="4"/>
  <c r="A17" i="4"/>
  <c r="A17" i="5" s="1"/>
  <c r="A18" i="4"/>
  <c r="A18" i="5" s="1"/>
  <c r="A19" i="4"/>
  <c r="A19" i="5" s="1"/>
  <c r="A20" i="4"/>
  <c r="A20" i="5" s="1"/>
  <c r="A21" i="4"/>
  <c r="A21" i="5" s="1"/>
  <c r="A22" i="4"/>
  <c r="A22" i="5" s="1"/>
  <c r="A23" i="4"/>
  <c r="A23" i="5" s="1"/>
  <c r="A24" i="4"/>
  <c r="A25" i="4"/>
  <c r="A25" i="5" s="1"/>
  <c r="A26" i="4"/>
  <c r="A27" i="4"/>
  <c r="A27" i="5" s="1"/>
  <c r="A28" i="4"/>
  <c r="A28" i="5" s="1"/>
  <c r="A29" i="4"/>
  <c r="A29" i="5" s="1"/>
  <c r="A30" i="4"/>
  <c r="A31" i="4"/>
  <c r="A31" i="5" s="1"/>
  <c r="A32" i="4"/>
  <c r="A33" i="4"/>
  <c r="A33" i="5" s="1"/>
  <c r="A34" i="4"/>
  <c r="A34" i="5" s="1"/>
  <c r="A35" i="4"/>
  <c r="A35" i="5" s="1"/>
  <c r="A36" i="4"/>
  <c r="A36" i="5" s="1"/>
  <c r="A37" i="4"/>
  <c r="A37" i="5" s="1"/>
  <c r="A38" i="4"/>
  <c r="A38" i="5" s="1"/>
  <c r="A16" i="5"/>
  <c r="A24" i="5"/>
  <c r="A32" i="5"/>
  <c r="A10" i="5"/>
  <c r="A14" i="5"/>
  <c r="A26" i="5"/>
  <c r="A30" i="5"/>
  <c r="A9" i="4"/>
  <c r="A9" i="5" s="1"/>
  <c r="H39" i="6"/>
  <c r="H39" i="7" l="1"/>
  <c r="H39" i="11" l="1"/>
  <c r="G39" i="11"/>
  <c r="K39" i="11"/>
  <c r="K39" i="10"/>
  <c r="H39" i="10"/>
  <c r="G39" i="10"/>
  <c r="K39" i="9" l="1"/>
  <c r="H39" i="9"/>
  <c r="G39" i="9"/>
  <c r="K39" i="7"/>
  <c r="G39" i="7"/>
  <c r="K39" i="6"/>
  <c r="G39" i="6"/>
  <c r="K39" i="8"/>
  <c r="H39" i="8"/>
  <c r="G39" i="8"/>
  <c r="A8" i="4" l="1"/>
  <c r="A8" i="5" s="1"/>
  <c r="N44" i="5"/>
  <c r="M44" i="5"/>
  <c r="N43" i="5"/>
  <c r="M43" i="5"/>
  <c r="N42" i="5"/>
  <c r="M42" i="5"/>
  <c r="N41" i="5"/>
  <c r="M41" i="5"/>
  <c r="N44" i="4"/>
  <c r="M44" i="4"/>
  <c r="N43" i="4"/>
  <c r="M43" i="4"/>
  <c r="N42" i="4"/>
  <c r="M42" i="4"/>
  <c r="N41" i="4"/>
  <c r="M41" i="4"/>
  <c r="G44" i="5" l="1"/>
  <c r="K44" i="5"/>
  <c r="J44" i="5"/>
  <c r="I44" i="5"/>
  <c r="H44" i="5"/>
  <c r="F44" i="5"/>
  <c r="E44" i="5"/>
  <c r="D44" i="5"/>
  <c r="C44" i="5"/>
  <c r="B44" i="5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G41" i="5" l="1"/>
  <c r="G42" i="5"/>
  <c r="G43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<sst xmlns="http://schemas.openxmlformats.org/spreadsheetml/2006/main" count="198" uniqueCount="30">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</sst>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0" applyNumberFormat="0" applyAlignment="0" applyProtection="0"/>
    <xf numFmtId="0" fontId="17" fillId="27" borderId="51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2" applyNumberFormat="0" applyFill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50" applyNumberFormat="0" applyAlignment="0" applyProtection="0"/>
    <xf numFmtId="0" fontId="24" fillId="0" borderId="55" applyNumberFormat="0" applyFill="0" applyAlignment="0" applyProtection="0"/>
    <xf numFmtId="0" fontId="25" fillId="28" borderId="0" applyNumberFormat="0" applyBorder="0" applyAlignment="0" applyProtection="0"/>
    <xf numFmtId="0" fontId="13" fillId="29" borderId="56" applyNumberFormat="0" applyFont="0" applyAlignment="0" applyProtection="0"/>
    <xf numFmtId="0" fontId="26" fillId="26" borderId="57" applyNumberFormat="0" applyAlignment="0" applyProtection="0"/>
    <xf numFmtId="0" fontId="27" fillId="0" borderId="0" applyNumberFormat="0" applyFill="0" applyBorder="0" applyAlignment="0" applyProtection="0"/>
    <xf numFmtId="0" fontId="28" fillId="0" borderId="58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4" fontId="9" fillId="0" borderId="44" xfId="0" applyNumberFormat="1" applyFont="1" applyFill="1" applyBorder="1" applyAlignment="1" applyProtection="1">
      <alignment horizontal="left"/>
      <protection locked="0"/>
    </xf>
    <xf numFmtId="165" fontId="10" fillId="5" borderId="45" xfId="1" applyNumberFormat="1" applyFont="1" applyFill="1" applyBorder="1" applyAlignment="1" applyProtection="1">
      <alignment horizontal="center" vertical="center"/>
      <protection locked="0"/>
    </xf>
    <xf numFmtId="165" fontId="10" fillId="5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0" fontId="6" fillId="6" borderId="62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48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Millares 2 2" xfId="47"/>
    <cellStyle name="Neutral 2" xfId="40"/>
    <cellStyle name="Normal" xfId="0" builtinId="0"/>
    <cellStyle name="Normal 2" xfId="3"/>
    <cellStyle name="Normal 2 2" xfId="46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9" zoomScale="60" zoomScaleNormal="100" workbookViewId="0">
      <selection activeCell="N17" sqref="N17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49" t="s">
        <v>1</v>
      </c>
      <c r="B3" s="149"/>
      <c r="C3" s="151" t="s">
        <v>27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150" t="s">
        <v>2</v>
      </c>
      <c r="B4" s="149"/>
      <c r="C4" s="151" t="s">
        <v>24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150" t="s">
        <v>3</v>
      </c>
      <c r="B5" s="150"/>
      <c r="C5" s="151" t="s">
        <v>4</v>
      </c>
      <c r="D5" s="151"/>
      <c r="E5" s="37"/>
      <c r="F5" s="37"/>
      <c r="G5" s="37"/>
      <c r="H5" s="37"/>
      <c r="I5" s="37"/>
      <c r="J5" s="37"/>
      <c r="K5" s="37"/>
      <c r="L5" s="37"/>
      <c r="M5" s="38"/>
      <c r="N5" s="38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9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127" t="s">
        <v>15</v>
      </c>
      <c r="L7" s="4"/>
      <c r="M7" s="125" t="s">
        <v>16</v>
      </c>
      <c r="N7" s="126" t="s">
        <v>17</v>
      </c>
    </row>
    <row r="8" spans="1:14" x14ac:dyDescent="0.25">
      <c r="A8" s="40">
        <v>41244</v>
      </c>
      <c r="B8" s="76">
        <v>93.513511657714844</v>
      </c>
      <c r="C8" s="79">
        <v>1.1003710031509399</v>
      </c>
      <c r="D8" s="83">
        <v>0.22420190274715424</v>
      </c>
      <c r="E8" s="86">
        <v>1.3245729207992554</v>
      </c>
      <c r="F8" s="89">
        <v>5.1521339416503906</v>
      </c>
      <c r="G8" s="5">
        <v>203.48328092463089</v>
      </c>
      <c r="H8" s="5">
        <v>14.299678708333333</v>
      </c>
      <c r="I8" s="92">
        <v>38.749722641506978</v>
      </c>
      <c r="J8" s="95">
        <v>50.380998128424451</v>
      </c>
      <c r="K8" s="128">
        <v>0</v>
      </c>
      <c r="L8" s="24"/>
      <c r="M8" s="45">
        <v>1.492</v>
      </c>
      <c r="N8" s="45">
        <v>3.5000000000000001E-3</v>
      </c>
    </row>
    <row r="9" spans="1:14" x14ac:dyDescent="0.25">
      <c r="A9" s="40">
        <f>+A8+1</f>
        <v>41245</v>
      </c>
      <c r="B9" s="74">
        <v>93.389610290527344</v>
      </c>
      <c r="C9" s="77">
        <v>1.0845590829849243</v>
      </c>
      <c r="D9" s="81">
        <v>0.22990959882736206</v>
      </c>
      <c r="E9" s="84">
        <v>1.3144686222076416</v>
      </c>
      <c r="F9" s="87">
        <v>5.2349286079406738</v>
      </c>
      <c r="G9" s="7">
        <v>203.67043742957742</v>
      </c>
      <c r="H9" s="7">
        <v>13.595977969444444</v>
      </c>
      <c r="I9" s="90">
        <v>38.810559210557592</v>
      </c>
      <c r="J9" s="93">
        <v>50.423871481493485</v>
      </c>
      <c r="K9" s="128">
        <v>0</v>
      </c>
      <c r="L9" s="24"/>
      <c r="M9" s="44"/>
      <c r="N9" s="44"/>
    </row>
    <row r="10" spans="1:14" x14ac:dyDescent="0.25">
      <c r="A10" s="40">
        <f>+A9+1</f>
        <v>41246</v>
      </c>
      <c r="B10" s="108">
        <v>93.497306823730469</v>
      </c>
      <c r="C10" s="115">
        <v>1.0905492305755615</v>
      </c>
      <c r="D10" s="116">
        <v>0.227772057056427</v>
      </c>
      <c r="E10" s="115">
        <v>1.3183212280273438</v>
      </c>
      <c r="F10" s="115">
        <v>5.1841263771057129</v>
      </c>
      <c r="G10" s="7">
        <v>204.55785900543901</v>
      </c>
      <c r="H10" s="7">
        <v>14.43024858611111</v>
      </c>
      <c r="I10" s="115">
        <v>38.755807740887164</v>
      </c>
      <c r="J10" s="116">
        <v>50.389653560393597</v>
      </c>
      <c r="K10" s="128">
        <v>0</v>
      </c>
      <c r="L10" s="24"/>
      <c r="M10" s="44"/>
      <c r="N10" s="44"/>
    </row>
    <row r="11" spans="1:14" x14ac:dyDescent="0.25">
      <c r="A11" s="40">
        <f t="shared" ref="A11:A37" si="0">+A10+1</f>
        <v>41247</v>
      </c>
      <c r="B11" s="74">
        <v>93.509765625</v>
      </c>
      <c r="C11" s="77">
        <v>1.0935003757476807</v>
      </c>
      <c r="D11" s="81">
        <v>0.2282288670539856</v>
      </c>
      <c r="E11" s="84">
        <v>1.3217291831970215</v>
      </c>
      <c r="F11" s="87">
        <v>5.1574239730834961</v>
      </c>
      <c r="G11" s="7">
        <v>203.62910267214392</v>
      </c>
      <c r="H11" s="7">
        <v>14.83012568888889</v>
      </c>
      <c r="I11" s="90">
        <v>38.753022624062183</v>
      </c>
      <c r="J11" s="93">
        <v>50.385786169733343</v>
      </c>
      <c r="K11" s="128">
        <v>0</v>
      </c>
      <c r="L11" s="24"/>
      <c r="M11" s="44"/>
      <c r="N11" s="44"/>
    </row>
    <row r="12" spans="1:14" x14ac:dyDescent="0.25">
      <c r="A12" s="40">
        <f t="shared" si="0"/>
        <v>41248</v>
      </c>
      <c r="B12" s="74">
        <v>93.550804138183594</v>
      </c>
      <c r="C12" s="77">
        <v>1.0933742523193359</v>
      </c>
      <c r="D12" s="81">
        <v>0.23002497851848602</v>
      </c>
      <c r="E12" s="84">
        <v>1.3233991861343384</v>
      </c>
      <c r="F12" s="87">
        <v>5.1174826622009277</v>
      </c>
      <c r="G12" s="7">
        <v>203.66701721833721</v>
      </c>
      <c r="H12" s="7">
        <v>17.16434157777778</v>
      </c>
      <c r="I12" s="90">
        <v>38.739404624994364</v>
      </c>
      <c r="J12" s="93">
        <v>50.377266178650338</v>
      </c>
      <c r="K12" s="128">
        <v>0</v>
      </c>
      <c r="L12" s="24"/>
      <c r="M12" s="44"/>
      <c r="N12" s="44"/>
    </row>
    <row r="13" spans="1:14" x14ac:dyDescent="0.25">
      <c r="A13" s="40">
        <f t="shared" si="0"/>
        <v>41249</v>
      </c>
      <c r="B13" s="74">
        <v>93.343002319335938</v>
      </c>
      <c r="C13" s="77">
        <v>1.070432186126709</v>
      </c>
      <c r="D13" s="81">
        <v>0.23742525279521942</v>
      </c>
      <c r="E13" s="84">
        <v>1.3078573942184448</v>
      </c>
      <c r="F13" s="87">
        <v>5.3490753173828125</v>
      </c>
      <c r="G13" s="7">
        <v>203.53142552034427</v>
      </c>
      <c r="H13" s="7">
        <v>16.336785208333332</v>
      </c>
      <c r="I13" s="90">
        <v>38.806764672358995</v>
      </c>
      <c r="J13" s="93">
        <v>50.428305932643873</v>
      </c>
      <c r="K13" s="128">
        <v>0</v>
      </c>
      <c r="L13" s="24"/>
      <c r="M13" s="44"/>
      <c r="N13" s="44"/>
    </row>
    <row r="14" spans="1:14" x14ac:dyDescent="0.25">
      <c r="A14" s="40">
        <f t="shared" si="0"/>
        <v>41250</v>
      </c>
      <c r="B14" s="74">
        <v>93.330726623535156</v>
      </c>
      <c r="C14" s="77">
        <v>1.078784704208374</v>
      </c>
      <c r="D14" s="81">
        <v>0.24106611311435699</v>
      </c>
      <c r="E14" s="84">
        <v>1.3198508024215698</v>
      </c>
      <c r="F14" s="87">
        <v>5.3453874588012695</v>
      </c>
      <c r="G14" s="7">
        <v>204.05539867132865</v>
      </c>
      <c r="H14" s="7">
        <v>14.365</v>
      </c>
      <c r="I14" s="90">
        <v>38.803456581864182</v>
      </c>
      <c r="J14" s="93">
        <v>50.419024074743795</v>
      </c>
      <c r="K14" s="128">
        <v>0</v>
      </c>
      <c r="L14" s="24"/>
      <c r="M14" s="44"/>
      <c r="N14" s="44"/>
    </row>
    <row r="15" spans="1:14" x14ac:dyDescent="0.25">
      <c r="A15" s="40">
        <f t="shared" si="0"/>
        <v>41251</v>
      </c>
      <c r="B15" s="74">
        <v>93.487831115722656</v>
      </c>
      <c r="C15" s="77">
        <v>1.0918208360671997</v>
      </c>
      <c r="D15" s="80">
        <v>0.23332993686199188</v>
      </c>
      <c r="E15" s="84">
        <v>1.325150728225708</v>
      </c>
      <c r="F15" s="87">
        <v>5.1869983673095703</v>
      </c>
      <c r="G15" s="7">
        <v>204.09752787949921</v>
      </c>
      <c r="H15" s="7">
        <v>14.481299999999999</v>
      </c>
      <c r="I15" s="90">
        <v>38.753906762494701</v>
      </c>
      <c r="J15" s="93">
        <v>50.385186787594606</v>
      </c>
      <c r="K15" s="128">
        <v>0</v>
      </c>
      <c r="L15" s="24"/>
      <c r="M15" s="44"/>
      <c r="N15" s="44"/>
    </row>
    <row r="16" spans="1:14" x14ac:dyDescent="0.25">
      <c r="A16" s="40">
        <f t="shared" si="0"/>
        <v>41252</v>
      </c>
      <c r="B16" s="74">
        <v>93.483810424804688</v>
      </c>
      <c r="C16" s="77">
        <v>1.0947481393814087</v>
      </c>
      <c r="D16" s="80">
        <v>0.23170465230941772</v>
      </c>
      <c r="E16" s="84">
        <v>1.3264527320861816</v>
      </c>
      <c r="F16" s="87">
        <v>5.1892657279968262</v>
      </c>
      <c r="G16" s="7">
        <v>203.63062125874126</v>
      </c>
      <c r="H16" s="7">
        <v>14.147399999999999</v>
      </c>
      <c r="I16" s="90">
        <v>38.754344870520782</v>
      </c>
      <c r="J16" s="93">
        <v>50.384157370795457</v>
      </c>
      <c r="K16" s="128">
        <v>0</v>
      </c>
      <c r="L16" s="24"/>
      <c r="M16" s="44"/>
      <c r="N16" s="44"/>
    </row>
    <row r="17" spans="1:14" x14ac:dyDescent="0.25">
      <c r="A17" s="40">
        <f t="shared" si="0"/>
        <v>41253</v>
      </c>
      <c r="B17" s="74">
        <v>93.729232788085938</v>
      </c>
      <c r="C17" s="77">
        <v>1.0960979461669922</v>
      </c>
      <c r="D17" s="80">
        <v>0.23059162497520447</v>
      </c>
      <c r="E17" s="84">
        <v>1.326689600944519</v>
      </c>
      <c r="F17" s="87">
        <v>4.9262189865112305</v>
      </c>
      <c r="G17" s="7">
        <v>203.65535705007824</v>
      </c>
      <c r="H17" s="7">
        <v>15.350899999999999</v>
      </c>
      <c r="I17" s="90">
        <v>38.689004320522827</v>
      </c>
      <c r="J17" s="93">
        <v>50.346201524188444</v>
      </c>
      <c r="K17" s="128">
        <v>0</v>
      </c>
      <c r="L17" s="24"/>
      <c r="M17" s="44"/>
      <c r="N17" s="44"/>
    </row>
    <row r="18" spans="1:14" x14ac:dyDescent="0.25">
      <c r="A18" s="40">
        <f t="shared" si="0"/>
        <v>41254</v>
      </c>
      <c r="B18" s="74">
        <v>93.715858459472656</v>
      </c>
      <c r="C18" s="77">
        <v>1.1026983261108398</v>
      </c>
      <c r="D18" s="80">
        <v>0.22871352732181549</v>
      </c>
      <c r="E18" s="84">
        <v>1.3314118385314941</v>
      </c>
      <c r="F18" s="87">
        <v>4.943138599395752</v>
      </c>
      <c r="G18" s="7">
        <v>203.14715678710178</v>
      </c>
      <c r="H18" s="7">
        <v>15.3802</v>
      </c>
      <c r="I18" s="90">
        <v>38.687269750530795</v>
      </c>
      <c r="J18" s="93">
        <v>50.341548597662836</v>
      </c>
      <c r="K18" s="128">
        <v>0</v>
      </c>
      <c r="L18" s="24"/>
      <c r="M18" s="44"/>
      <c r="N18" s="44"/>
    </row>
    <row r="19" spans="1:14" x14ac:dyDescent="0.25">
      <c r="A19" s="40">
        <f t="shared" si="0"/>
        <v>41255</v>
      </c>
      <c r="B19" s="74">
        <v>93.657562255859375</v>
      </c>
      <c r="C19" s="77">
        <v>1.0942810773849487</v>
      </c>
      <c r="D19" s="80">
        <v>0.22993025183677673</v>
      </c>
      <c r="E19" s="84">
        <v>1.3242113590240479</v>
      </c>
      <c r="F19" s="87">
        <v>5.0127582550048828</v>
      </c>
      <c r="G19" s="7">
        <v>202.99953980438181</v>
      </c>
      <c r="H19" s="7">
        <v>14.9308</v>
      </c>
      <c r="I19" s="90">
        <v>38.707544327038349</v>
      </c>
      <c r="J19" s="93">
        <v>50.358427553371669</v>
      </c>
      <c r="K19" s="128">
        <v>0</v>
      </c>
      <c r="L19" s="24"/>
      <c r="M19" s="44"/>
      <c r="N19" s="44"/>
    </row>
    <row r="20" spans="1:14" x14ac:dyDescent="0.25">
      <c r="A20" s="40">
        <f t="shared" si="0"/>
        <v>41256</v>
      </c>
      <c r="B20" s="74">
        <v>93.568313598632813</v>
      </c>
      <c r="C20" s="77">
        <v>1.0952328443527222</v>
      </c>
      <c r="D20" s="80">
        <v>0.22896374762058258</v>
      </c>
      <c r="E20" s="84">
        <v>1.3241965770721436</v>
      </c>
      <c r="F20" s="87">
        <v>5.1027040481567383</v>
      </c>
      <c r="G20" s="7">
        <v>203.10579130924626</v>
      </c>
      <c r="H20" s="7">
        <v>14.539099999999999</v>
      </c>
      <c r="I20" s="90">
        <v>38.732889646202963</v>
      </c>
      <c r="J20" s="93">
        <v>50.372746898445072</v>
      </c>
      <c r="K20" s="128">
        <v>0</v>
      </c>
      <c r="L20" s="24"/>
      <c r="M20" s="44"/>
      <c r="N20" s="44"/>
    </row>
    <row r="21" spans="1:14" x14ac:dyDescent="0.25">
      <c r="A21" s="40">
        <f t="shared" si="0"/>
        <v>41257</v>
      </c>
      <c r="B21" s="74">
        <v>93.550750732421875</v>
      </c>
      <c r="C21" s="77">
        <v>1.0931785106658936</v>
      </c>
      <c r="D21" s="80">
        <v>0.22883844375610352</v>
      </c>
      <c r="E21" s="84">
        <v>1.3220169544219971</v>
      </c>
      <c r="F21" s="87">
        <v>5.126680850982666</v>
      </c>
      <c r="G21" s="7">
        <v>203.38969135758995</v>
      </c>
      <c r="H21" s="7">
        <v>15.365600000000001</v>
      </c>
      <c r="I21" s="90">
        <v>38.738177645643454</v>
      </c>
      <c r="J21" s="93">
        <v>50.377259982581478</v>
      </c>
      <c r="K21" s="128">
        <v>0</v>
      </c>
      <c r="L21" s="24"/>
      <c r="M21" s="44"/>
      <c r="N21" s="44"/>
    </row>
    <row r="22" spans="1:14" x14ac:dyDescent="0.25">
      <c r="A22" s="40">
        <f t="shared" si="0"/>
        <v>41258</v>
      </c>
      <c r="B22" s="74">
        <v>93.52960205078125</v>
      </c>
      <c r="C22" s="77">
        <v>1.0952788591384888</v>
      </c>
      <c r="D22" s="80">
        <v>0.22917470335960388</v>
      </c>
      <c r="E22" s="84">
        <v>1.324453592300415</v>
      </c>
      <c r="F22" s="87">
        <v>5.1455593109130859</v>
      </c>
      <c r="G22" s="7">
        <v>203.41496749805748</v>
      </c>
      <c r="H22" s="7">
        <v>14.952400000000001</v>
      </c>
      <c r="I22" s="90">
        <v>38.74253445225898</v>
      </c>
      <c r="J22" s="93">
        <v>50.378165189472355</v>
      </c>
      <c r="K22" s="128">
        <v>0</v>
      </c>
      <c r="L22" s="24"/>
      <c r="M22" s="44"/>
      <c r="N22" s="44"/>
    </row>
    <row r="23" spans="1:14" x14ac:dyDescent="0.25">
      <c r="A23" s="40">
        <f t="shared" si="0"/>
        <v>41259</v>
      </c>
      <c r="B23" s="74">
        <v>93.608039855957031</v>
      </c>
      <c r="C23" s="77">
        <v>1.0969077348709106</v>
      </c>
      <c r="D23" s="80">
        <v>0.22953596711158752</v>
      </c>
      <c r="E23" s="84">
        <v>1.3264436721801758</v>
      </c>
      <c r="F23" s="87">
        <v>5.0654850006103516</v>
      </c>
      <c r="G23" s="7">
        <v>203.45224813380281</v>
      </c>
      <c r="H23" s="7">
        <v>14.952299999999999</v>
      </c>
      <c r="I23" s="90">
        <v>38.718707000371253</v>
      </c>
      <c r="J23" s="93">
        <v>50.363221047092814</v>
      </c>
      <c r="K23" s="128">
        <v>0</v>
      </c>
      <c r="L23" s="24"/>
      <c r="M23" s="44"/>
      <c r="N23" s="44"/>
    </row>
    <row r="24" spans="1:14" x14ac:dyDescent="0.25">
      <c r="A24" s="40">
        <f t="shared" si="0"/>
        <v>41260</v>
      </c>
      <c r="B24" s="74">
        <v>93.492462158203125</v>
      </c>
      <c r="C24" s="77">
        <v>1.09696364402771</v>
      </c>
      <c r="D24" s="80">
        <v>0.23207852244377136</v>
      </c>
      <c r="E24" s="84">
        <v>1.3290421962738037</v>
      </c>
      <c r="F24" s="87">
        <v>5.1721940040588379</v>
      </c>
      <c r="G24" s="7">
        <v>203.21424676379175</v>
      </c>
      <c r="H24" s="7">
        <v>14.745699999999999</v>
      </c>
      <c r="I24" s="90">
        <v>38.751764421129586</v>
      </c>
      <c r="J24" s="93">
        <v>50.380970050500792</v>
      </c>
      <c r="K24" s="128">
        <v>0</v>
      </c>
      <c r="L24" s="24"/>
      <c r="M24" s="44"/>
      <c r="N24" s="44"/>
    </row>
    <row r="25" spans="1:14" x14ac:dyDescent="0.25">
      <c r="A25" s="40">
        <f t="shared" si="0"/>
        <v>41261</v>
      </c>
      <c r="B25" s="74">
        <v>93.468482971191406</v>
      </c>
      <c r="C25" s="77">
        <v>1.0953079462051392</v>
      </c>
      <c r="D25" s="80">
        <v>0.23086529970169067</v>
      </c>
      <c r="E25" s="84">
        <v>1.3261733055114746</v>
      </c>
      <c r="F25" s="87">
        <v>5.1948041915893555</v>
      </c>
      <c r="G25" s="7">
        <v>203.67127153755868</v>
      </c>
      <c r="H25" s="7">
        <v>14.5174</v>
      </c>
      <c r="I25" s="90">
        <v>38.761987018163616</v>
      </c>
      <c r="J25" s="93">
        <v>50.38849132221884</v>
      </c>
      <c r="K25" s="128">
        <v>0</v>
      </c>
      <c r="L25" s="24"/>
      <c r="M25" s="44"/>
      <c r="N25" s="44"/>
    </row>
    <row r="26" spans="1:14" x14ac:dyDescent="0.25">
      <c r="A26" s="40">
        <f t="shared" si="0"/>
        <v>41262</v>
      </c>
      <c r="B26" s="74">
        <v>93.573257446289063</v>
      </c>
      <c r="C26" s="77">
        <v>1.0976876020431519</v>
      </c>
      <c r="D26" s="80">
        <v>0.2307514101266861</v>
      </c>
      <c r="E26" s="84">
        <v>1.3284389972686768</v>
      </c>
      <c r="F26" s="87">
        <v>5.0976300239562988</v>
      </c>
      <c r="G26" s="7">
        <v>203.76504584693083</v>
      </c>
      <c r="H26" s="7">
        <v>14.7385</v>
      </c>
      <c r="I26" s="90">
        <v>38.727640633898211</v>
      </c>
      <c r="J26" s="93">
        <v>50.367255904139874</v>
      </c>
      <c r="K26" s="128">
        <v>0</v>
      </c>
      <c r="L26" s="24"/>
      <c r="M26" s="44"/>
      <c r="N26" s="44"/>
    </row>
    <row r="27" spans="1:14" x14ac:dyDescent="0.25">
      <c r="A27" s="40">
        <f t="shared" si="0"/>
        <v>41263</v>
      </c>
      <c r="B27" s="74">
        <v>93.668159484863281</v>
      </c>
      <c r="C27" s="77">
        <v>1.0993088483810425</v>
      </c>
      <c r="D27" s="80">
        <v>0.23072963953018188</v>
      </c>
      <c r="E27" s="84">
        <v>1.3300385475158691</v>
      </c>
      <c r="F27" s="87">
        <v>4.9888787269592285</v>
      </c>
      <c r="G27" s="7">
        <v>203.44189800078243</v>
      </c>
      <c r="H27" s="7">
        <v>14.849</v>
      </c>
      <c r="I27" s="90">
        <v>38.702973150659169</v>
      </c>
      <c r="J27" s="93">
        <v>50.351959782903627</v>
      </c>
      <c r="K27" s="128">
        <v>0</v>
      </c>
      <c r="L27" s="24"/>
      <c r="M27" s="44"/>
      <c r="N27" s="44"/>
    </row>
    <row r="28" spans="1:14" x14ac:dyDescent="0.25">
      <c r="A28" s="40">
        <f t="shared" si="0"/>
        <v>41264</v>
      </c>
      <c r="B28" s="74">
        <v>93.505851745605469</v>
      </c>
      <c r="C28" s="77">
        <v>1.0989161729812622</v>
      </c>
      <c r="D28" s="80">
        <v>0.22937723994255066</v>
      </c>
      <c r="E28" s="84">
        <v>1.3282934427261353</v>
      </c>
      <c r="F28" s="87">
        <v>5.1617312431335449</v>
      </c>
      <c r="G28" s="7">
        <v>203.43639492229988</v>
      </c>
      <c r="H28" s="7">
        <v>15.318199999999999</v>
      </c>
      <c r="I28" s="90">
        <v>38.747822849674492</v>
      </c>
      <c r="J28" s="93">
        <v>50.378594075468733</v>
      </c>
      <c r="K28" s="128">
        <v>0</v>
      </c>
      <c r="L28" s="24"/>
      <c r="M28" s="44"/>
      <c r="N28" s="44"/>
    </row>
    <row r="29" spans="1:14" x14ac:dyDescent="0.25">
      <c r="A29" s="40">
        <f t="shared" si="0"/>
        <v>41265</v>
      </c>
      <c r="B29" s="74">
        <v>93.496498107910156</v>
      </c>
      <c r="C29" s="77">
        <v>1.0997397899627686</v>
      </c>
      <c r="D29" s="80">
        <v>0.2288050651550293</v>
      </c>
      <c r="E29" s="84">
        <v>1.3285448551177979</v>
      </c>
      <c r="F29" s="87">
        <v>5.1745395660400391</v>
      </c>
      <c r="G29" s="7">
        <v>203.59236777375202</v>
      </c>
      <c r="H29" s="7">
        <v>15.083600000000001</v>
      </c>
      <c r="I29" s="90">
        <v>38.749303398326191</v>
      </c>
      <c r="J29" s="93">
        <v>50.379148511406662</v>
      </c>
      <c r="K29" s="128">
        <v>0</v>
      </c>
      <c r="L29" s="24"/>
      <c r="M29" s="44"/>
      <c r="N29" s="44"/>
    </row>
    <row r="30" spans="1:14" x14ac:dyDescent="0.25">
      <c r="A30" s="40">
        <f t="shared" si="0"/>
        <v>41266</v>
      </c>
      <c r="B30" s="74">
        <v>93.473075866699219</v>
      </c>
      <c r="C30" s="77">
        <v>1.0992113351821899</v>
      </c>
      <c r="D30" s="80">
        <v>0.22973288595676422</v>
      </c>
      <c r="E30" s="84">
        <v>1.328944206237793</v>
      </c>
      <c r="F30" s="87">
        <v>5.196782112121582</v>
      </c>
      <c r="G30" s="7">
        <v>203.56230653755867</v>
      </c>
      <c r="H30" s="7">
        <v>15.579499999999999</v>
      </c>
      <c r="I30" s="90">
        <v>38.755940442713054</v>
      </c>
      <c r="J30" s="93">
        <v>50.382897023275326</v>
      </c>
      <c r="K30" s="128">
        <v>0</v>
      </c>
      <c r="L30" s="24"/>
      <c r="M30" s="44"/>
      <c r="N30" s="44"/>
    </row>
    <row r="31" spans="1:14" x14ac:dyDescent="0.25">
      <c r="A31" s="40">
        <f t="shared" si="0"/>
        <v>41267</v>
      </c>
      <c r="B31" s="74">
        <v>93.4600830078125</v>
      </c>
      <c r="C31" s="77">
        <v>1.0965548753738403</v>
      </c>
      <c r="D31" s="80">
        <v>0.22801560163497925</v>
      </c>
      <c r="E31" s="84">
        <v>1.3245704174041748</v>
      </c>
      <c r="F31" s="87">
        <v>5.2058286666870117</v>
      </c>
      <c r="G31" s="7">
        <v>203.64167131701629</v>
      </c>
      <c r="H31" s="7">
        <v>15.3271</v>
      </c>
      <c r="I31" s="90">
        <v>38.764895712314861</v>
      </c>
      <c r="J31" s="93">
        <v>50.390597574975686</v>
      </c>
      <c r="K31" s="128">
        <v>0</v>
      </c>
      <c r="L31" s="24"/>
      <c r="M31" s="44"/>
      <c r="N31" s="44"/>
    </row>
    <row r="32" spans="1:14" x14ac:dyDescent="0.25">
      <c r="A32" s="40">
        <f t="shared" si="0"/>
        <v>41268</v>
      </c>
      <c r="B32" s="74">
        <v>93.469108581542969</v>
      </c>
      <c r="C32" s="77">
        <v>1.0891871452331543</v>
      </c>
      <c r="D32" s="80">
        <v>0.2288486659526825</v>
      </c>
      <c r="E32" s="84">
        <v>1.3180358409881592</v>
      </c>
      <c r="F32" s="87">
        <v>5.195793628692627</v>
      </c>
      <c r="G32" s="7">
        <v>203.78046089984346</v>
      </c>
      <c r="H32" s="7">
        <v>14.999599999999999</v>
      </c>
      <c r="I32" s="90">
        <v>38.768796168736742</v>
      </c>
      <c r="J32" s="93">
        <v>50.397484984598094</v>
      </c>
      <c r="K32" s="128">
        <v>0</v>
      </c>
      <c r="L32" s="24"/>
      <c r="M32" s="44"/>
      <c r="N32" s="44"/>
    </row>
    <row r="33" spans="1:14" x14ac:dyDescent="0.25">
      <c r="A33" s="40">
        <f t="shared" si="0"/>
        <v>41269</v>
      </c>
      <c r="B33" s="74">
        <v>93.537879943847656</v>
      </c>
      <c r="C33" s="77">
        <v>1.0950859785079956</v>
      </c>
      <c r="D33" s="80">
        <v>0.22803652286529541</v>
      </c>
      <c r="E33" s="84">
        <v>1.323122501373291</v>
      </c>
      <c r="F33" s="87">
        <v>5.1331925392150879</v>
      </c>
      <c r="G33" s="7">
        <v>203.85311895104894</v>
      </c>
      <c r="H33" s="7">
        <v>16.7516</v>
      </c>
      <c r="I33" s="90">
        <v>38.742578244718821</v>
      </c>
      <c r="J33" s="93">
        <v>50.37881618711895</v>
      </c>
      <c r="K33" s="128">
        <v>0</v>
      </c>
      <c r="L33" s="24"/>
      <c r="M33" s="44"/>
      <c r="N33" s="44"/>
    </row>
    <row r="34" spans="1:14" x14ac:dyDescent="0.25">
      <c r="A34" s="40">
        <f t="shared" si="0"/>
        <v>41270</v>
      </c>
      <c r="B34" s="74">
        <v>93.491157531738281</v>
      </c>
      <c r="C34" s="77">
        <v>1.0954850912094116</v>
      </c>
      <c r="D34" s="80">
        <v>0.22769245505332947</v>
      </c>
      <c r="E34" s="84">
        <v>1.3231775760650635</v>
      </c>
      <c r="F34" s="87">
        <v>5.180394172668457</v>
      </c>
      <c r="G34" s="7">
        <v>203.46060861893585</v>
      </c>
      <c r="H34" s="7">
        <v>15.469799999999999</v>
      </c>
      <c r="I34" s="90">
        <v>38.755741680179419</v>
      </c>
      <c r="J34" s="93">
        <v>50.386244927616943</v>
      </c>
      <c r="K34" s="128">
        <v>0</v>
      </c>
      <c r="L34" s="24"/>
      <c r="M34" s="44"/>
      <c r="N34" s="44"/>
    </row>
    <row r="35" spans="1:14" x14ac:dyDescent="0.25">
      <c r="A35" s="40">
        <f t="shared" si="0"/>
        <v>41271</v>
      </c>
      <c r="B35" s="74">
        <v>93.406936645507813</v>
      </c>
      <c r="C35" s="77">
        <v>1.0926504135131836</v>
      </c>
      <c r="D35" s="80">
        <v>0.23046267032623291</v>
      </c>
      <c r="E35" s="84">
        <v>1.3231130838394165</v>
      </c>
      <c r="F35" s="87">
        <v>5.2632255554199219</v>
      </c>
      <c r="G35" s="7">
        <v>203.62912386169381</v>
      </c>
      <c r="H35" s="7">
        <v>15.3064</v>
      </c>
      <c r="I35" s="90">
        <v>38.78031833311104</v>
      </c>
      <c r="J35" s="93">
        <v>50.401021871570009</v>
      </c>
      <c r="K35" s="128">
        <v>0</v>
      </c>
      <c r="L35" s="24"/>
      <c r="M35" s="44"/>
      <c r="N35" s="44"/>
    </row>
    <row r="36" spans="1:14" x14ac:dyDescent="0.25">
      <c r="A36" s="40">
        <f t="shared" si="0"/>
        <v>41272</v>
      </c>
      <c r="B36" s="74">
        <v>93.5230712890625</v>
      </c>
      <c r="C36" s="77">
        <v>1.1062535047531128</v>
      </c>
      <c r="D36" s="80">
        <v>0.22843417525291443</v>
      </c>
      <c r="E36" s="84">
        <v>1.3346877098083496</v>
      </c>
      <c r="F36" s="87">
        <v>5.1252422332763672</v>
      </c>
      <c r="G36" s="7">
        <v>203.9551994561815</v>
      </c>
      <c r="H36" s="7">
        <v>15.2658</v>
      </c>
      <c r="I36" s="90">
        <v>38.742294937821683</v>
      </c>
      <c r="J36" s="93">
        <v>50.370767397997511</v>
      </c>
      <c r="K36" s="128">
        <v>0</v>
      </c>
      <c r="L36" s="24"/>
      <c r="M36" s="44"/>
      <c r="N36" s="44"/>
    </row>
    <row r="37" spans="1:14" x14ac:dyDescent="0.25">
      <c r="A37" s="40">
        <f t="shared" si="0"/>
        <v>41273</v>
      </c>
      <c r="B37" s="74">
        <v>93.517547607421875</v>
      </c>
      <c r="C37" s="77">
        <v>1.1025569438934326</v>
      </c>
      <c r="D37" s="80">
        <v>0.2260010689496994</v>
      </c>
      <c r="E37" s="84">
        <v>1.3285579681396484</v>
      </c>
      <c r="F37" s="87">
        <v>5.1521697044372559</v>
      </c>
      <c r="G37" s="7">
        <v>203.57495778166276</v>
      </c>
      <c r="H37" s="7">
        <v>15.0022</v>
      </c>
      <c r="I37" s="90">
        <v>38.743639918953043</v>
      </c>
      <c r="J37" s="93">
        <v>50.375229031767361</v>
      </c>
      <c r="K37" s="128">
        <v>0</v>
      </c>
      <c r="L37" s="24"/>
      <c r="M37" s="44"/>
      <c r="N37" s="44"/>
    </row>
    <row r="38" spans="1:14" ht="15.75" thickBot="1" x14ac:dyDescent="0.3">
      <c r="A38" s="40">
        <v>41274</v>
      </c>
      <c r="B38" s="75">
        <v>93.494522094726563</v>
      </c>
      <c r="C38" s="78">
        <v>1.1066793203353882</v>
      </c>
      <c r="D38" s="82">
        <v>0.22705093026161194</v>
      </c>
      <c r="E38" s="85">
        <v>1.3337302207946777</v>
      </c>
      <c r="F38" s="88">
        <v>5.1670627593994141</v>
      </c>
      <c r="G38" s="7">
        <v>203.44416773892766</v>
      </c>
      <c r="H38" s="7">
        <v>14.6294</v>
      </c>
      <c r="I38" s="91">
        <v>38.747608608738041</v>
      </c>
      <c r="J38" s="94">
        <v>50.374171487845373</v>
      </c>
      <c r="K38" s="129">
        <v>0</v>
      </c>
      <c r="L38" s="24"/>
      <c r="M38" s="44"/>
      <c r="N38" s="44"/>
    </row>
    <row r="39" spans="1:14" x14ac:dyDescent="0.25">
      <c r="A39" s="136" t="s">
        <v>18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8"/>
      <c r="M39" s="8"/>
      <c r="N39" s="8"/>
    </row>
    <row r="40" spans="1:14" ht="6.75" customHeight="1" thickBo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4" x14ac:dyDescent="0.25">
      <c r="A41" s="10" t="s">
        <v>19</v>
      </c>
      <c r="B41" s="11">
        <f t="shared" ref="B41:K41" si="1">+MIN(B8:B38)</f>
        <v>93.330726623535156</v>
      </c>
      <c r="C41" s="11">
        <f t="shared" si="1"/>
        <v>1.070432186126709</v>
      </c>
      <c r="D41" s="11">
        <f t="shared" si="1"/>
        <v>0.22420190274715424</v>
      </c>
      <c r="E41" s="11">
        <f t="shared" si="1"/>
        <v>1.3078573942184448</v>
      </c>
      <c r="F41" s="11">
        <f t="shared" si="1"/>
        <v>4.9262189865112305</v>
      </c>
      <c r="G41" s="11">
        <f t="shared" si="1"/>
        <v>202.99953980438181</v>
      </c>
      <c r="H41" s="11">
        <f t="shared" si="1"/>
        <v>13.595977969444444</v>
      </c>
      <c r="I41" s="11">
        <f t="shared" si="1"/>
        <v>38.687269750530795</v>
      </c>
      <c r="J41" s="11">
        <f t="shared" si="1"/>
        <v>50.341548597662836</v>
      </c>
      <c r="K41" s="33">
        <f t="shared" si="1"/>
        <v>0</v>
      </c>
      <c r="L41" s="12"/>
      <c r="M41" s="25">
        <f>+MIN(M8:M38)</f>
        <v>1.492</v>
      </c>
      <c r="N41" s="26">
        <f>+MIN(N8:N38)</f>
        <v>3.5000000000000001E-3</v>
      </c>
    </row>
    <row r="42" spans="1:14" x14ac:dyDescent="0.25">
      <c r="A42" s="13" t="s">
        <v>20</v>
      </c>
      <c r="B42" s="14">
        <f t="shared" ref="B42:K42" si="2">+IF(ISERROR(AVERAGE(B8:B38)),"",AVERAGE(B8:B38))</f>
        <v>93.517542685231859</v>
      </c>
      <c r="C42" s="14">
        <f t="shared" si="2"/>
        <v>1.0949485071243779</v>
      </c>
      <c r="D42" s="14">
        <f t="shared" si="2"/>
        <v>0.229880444465145</v>
      </c>
      <c r="E42" s="14">
        <f t="shared" si="2"/>
        <v>1.324828943898601</v>
      </c>
      <c r="F42" s="14">
        <f t="shared" si="2"/>
        <v>5.1499624713774654</v>
      </c>
      <c r="G42" s="14">
        <f t="shared" si="2"/>
        <v>203.5971052428479</v>
      </c>
      <c r="H42" s="14">
        <f t="shared" si="2"/>
        <v>15.055030894802865</v>
      </c>
      <c r="I42" s="14">
        <f t="shared" si="2"/>
        <v>38.747949109385594</v>
      </c>
      <c r="J42" s="14">
        <f t="shared" si="2"/>
        <v>50.381144213248085</v>
      </c>
      <c r="K42" s="34">
        <f t="shared" si="2"/>
        <v>0</v>
      </c>
      <c r="L42" s="12"/>
      <c r="M42" s="27">
        <f>+IF(ISERROR(AVERAGE(M8:M38)),"",AVERAGE(M8:M38))</f>
        <v>1.492</v>
      </c>
      <c r="N42" s="28">
        <f>+IF(ISERROR(AVERAGE(N8:N38)),"",AVERAGE(N8:N38))</f>
        <v>3.5000000000000001E-3</v>
      </c>
    </row>
    <row r="43" spans="1:14" x14ac:dyDescent="0.25">
      <c r="A43" s="15" t="s">
        <v>21</v>
      </c>
      <c r="B43" s="16">
        <f t="shared" ref="B43:K43" si="3">+MAX(B8:B38)</f>
        <v>93.729232788085938</v>
      </c>
      <c r="C43" s="16">
        <f t="shared" si="3"/>
        <v>1.1066793203353882</v>
      </c>
      <c r="D43" s="16">
        <f t="shared" si="3"/>
        <v>0.24106611311435699</v>
      </c>
      <c r="E43" s="16">
        <f t="shared" si="3"/>
        <v>1.3346877098083496</v>
      </c>
      <c r="F43" s="16">
        <f t="shared" si="3"/>
        <v>5.3490753173828125</v>
      </c>
      <c r="G43" s="16">
        <f t="shared" si="3"/>
        <v>204.55785900543901</v>
      </c>
      <c r="H43" s="16">
        <f t="shared" si="3"/>
        <v>17.16434157777778</v>
      </c>
      <c r="I43" s="16">
        <f t="shared" si="3"/>
        <v>38.810559210557592</v>
      </c>
      <c r="J43" s="16">
        <f t="shared" si="3"/>
        <v>50.428305932643873</v>
      </c>
      <c r="K43" s="35">
        <f t="shared" si="3"/>
        <v>0</v>
      </c>
      <c r="L43" s="12"/>
      <c r="M43" s="29">
        <f>+MAX(M8:M38)</f>
        <v>1.492</v>
      </c>
      <c r="N43" s="30">
        <f>+MAX(N8:N38)</f>
        <v>3.5000000000000001E-3</v>
      </c>
    </row>
    <row r="44" spans="1:14" ht="15.75" thickBot="1" x14ac:dyDescent="0.3">
      <c r="A44" s="17" t="s">
        <v>22</v>
      </c>
      <c r="B44" s="21">
        <f t="shared" ref="B44:K44" si="4">IF(ISERROR(STDEV(B8:B38)),"",STDEV(B8:B38))</f>
        <v>9.1659001952626717E-2</v>
      </c>
      <c r="C44" s="21">
        <f t="shared" si="4"/>
        <v>7.1987083953486729E-3</v>
      </c>
      <c r="D44" s="21">
        <f t="shared" si="4"/>
        <v>3.0986662892128333E-3</v>
      </c>
      <c r="E44" s="21">
        <f t="shared" si="4"/>
        <v>5.4246386147189301E-3</v>
      </c>
      <c r="F44" s="21">
        <f t="shared" si="4"/>
        <v>9.4187849379019417E-2</v>
      </c>
      <c r="G44" s="21">
        <f t="shared" si="4"/>
        <v>0.30654185819796403</v>
      </c>
      <c r="H44" s="21">
        <f t="shared" si="4"/>
        <v>0.72446533357827281</v>
      </c>
      <c r="I44" s="21">
        <f t="shared" si="4"/>
        <v>2.9050826061942127E-2</v>
      </c>
      <c r="J44" s="21">
        <f t="shared" si="4"/>
        <v>1.9515937057405938E-2</v>
      </c>
      <c r="K44" s="36">
        <f t="shared" si="4"/>
        <v>0</v>
      </c>
      <c r="L44" s="12"/>
      <c r="M44" s="31" t="str">
        <f>IF(ISERROR(STDEV(M8:M38)),"",STDEV(M8:M38))</f>
        <v/>
      </c>
      <c r="N44" s="32" t="str">
        <f>IF(ISERROR(STDEV(N8:N38)),"",STDEV(N8:N38))</f>
        <v/>
      </c>
    </row>
    <row r="45" spans="1:14" ht="8.2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9"/>
    </row>
    <row r="47" spans="1:14" x14ac:dyDescent="0.25">
      <c r="A47" s="18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2"/>
    </row>
    <row r="48" spans="1:14" x14ac:dyDescent="0.25">
      <c r="A48" s="18"/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2"/>
    </row>
    <row r="49" spans="1:14" x14ac:dyDescent="0.25">
      <c r="A49" s="18"/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2"/>
    </row>
    <row r="50" spans="1:14" x14ac:dyDescent="0.25">
      <c r="A50" s="18"/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5"/>
    </row>
  </sheetData>
  <protectedRanges>
    <protectedRange sqref="A3:L5" name="Rango1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1" orientation="landscape" r:id="rId1"/>
  <ignoredErrors>
    <ignoredError sqref="B41:N44 A9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topLeftCell="A24" zoomScale="91" zoomScaleNormal="100" zoomScaleSheetLayoutView="91" workbookViewId="0">
      <selection activeCell="M43" sqref="M43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61" t="s">
        <v>28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4" x14ac:dyDescent="0.25">
      <c r="A2" s="150" t="s">
        <v>1</v>
      </c>
      <c r="B2" s="164"/>
      <c r="C2" s="151" t="s">
        <v>27</v>
      </c>
      <c r="D2" s="151"/>
      <c r="E2" s="151"/>
      <c r="F2" s="151"/>
      <c r="G2" s="151"/>
      <c r="H2" s="151"/>
      <c r="I2" s="151"/>
      <c r="J2" s="151"/>
      <c r="K2" s="151"/>
    </row>
    <row r="3" spans="1:14" x14ac:dyDescent="0.25">
      <c r="A3" s="150" t="s">
        <v>2</v>
      </c>
      <c r="B3" s="164"/>
      <c r="C3" s="72" t="s">
        <v>24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x14ac:dyDescent="0.25">
      <c r="A4" s="150" t="s">
        <v>3</v>
      </c>
      <c r="B4" s="150"/>
      <c r="C4" s="151" t="s">
        <v>4</v>
      </c>
      <c r="D4" s="151"/>
      <c r="E4" s="37"/>
      <c r="F4" s="37"/>
      <c r="G4" s="37"/>
      <c r="H4" s="37"/>
      <c r="I4" s="37"/>
      <c r="J4" s="37"/>
      <c r="K4" s="37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6" t="s">
        <v>5</v>
      </c>
      <c r="B6" s="47" t="s">
        <v>6</v>
      </c>
      <c r="C6" s="47" t="s">
        <v>7</v>
      </c>
      <c r="D6" s="47" t="s">
        <v>8</v>
      </c>
      <c r="E6" s="48" t="s">
        <v>9</v>
      </c>
      <c r="F6" s="47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130" t="s">
        <v>15</v>
      </c>
    </row>
    <row r="7" spans="1:14" x14ac:dyDescent="0.25">
      <c r="A7" s="49">
        <v>41244</v>
      </c>
      <c r="B7" s="50"/>
      <c r="C7" s="51"/>
      <c r="D7" s="51"/>
      <c r="E7" s="51"/>
      <c r="F7" s="52"/>
      <c r="G7" s="53">
        <v>204.47539555555554</v>
      </c>
      <c r="H7" s="54">
        <v>19.236631333333335</v>
      </c>
      <c r="I7" s="50"/>
      <c r="J7" s="52"/>
      <c r="K7" s="55">
        <v>0</v>
      </c>
    </row>
    <row r="8" spans="1:14" x14ac:dyDescent="0.25">
      <c r="A8" s="56">
        <v>41245</v>
      </c>
      <c r="B8" s="57"/>
      <c r="C8" s="45"/>
      <c r="D8" s="45"/>
      <c r="E8" s="45"/>
      <c r="F8" s="58"/>
      <c r="G8" s="6">
        <v>206.63770166666666</v>
      </c>
      <c r="H8" s="59">
        <v>19.503967266666667</v>
      </c>
      <c r="I8" s="57"/>
      <c r="J8" s="58"/>
      <c r="K8" s="60">
        <v>0</v>
      </c>
    </row>
    <row r="9" spans="1:14" x14ac:dyDescent="0.25">
      <c r="A9" s="56">
        <f>+A8+1</f>
        <v>41246</v>
      </c>
      <c r="B9" s="57"/>
      <c r="C9" s="45"/>
      <c r="D9" s="45"/>
      <c r="E9" s="45"/>
      <c r="F9" s="58"/>
      <c r="G9" s="6">
        <v>213.55585388888886</v>
      </c>
      <c r="H9" s="59">
        <v>19.782266533333335</v>
      </c>
      <c r="I9" s="57"/>
      <c r="J9" s="58"/>
      <c r="K9" s="60">
        <v>0</v>
      </c>
    </row>
    <row r="10" spans="1:14" x14ac:dyDescent="0.25">
      <c r="A10" s="56">
        <f>+A9+1</f>
        <v>41247</v>
      </c>
      <c r="B10" s="57"/>
      <c r="C10" s="45"/>
      <c r="D10" s="45"/>
      <c r="E10" s="45"/>
      <c r="F10" s="58"/>
      <c r="G10" s="6">
        <v>204.29909277777776</v>
      </c>
      <c r="H10" s="59">
        <v>19.742830066666667</v>
      </c>
      <c r="I10" s="57"/>
      <c r="J10" s="58"/>
      <c r="K10" s="60">
        <v>0</v>
      </c>
    </row>
    <row r="11" spans="1:14" x14ac:dyDescent="0.25">
      <c r="A11" s="56">
        <f t="shared" ref="A11:A36" si="0">+A10+1</f>
        <v>41248</v>
      </c>
      <c r="B11" s="57"/>
      <c r="C11" s="45"/>
      <c r="D11" s="45"/>
      <c r="E11" s="45"/>
      <c r="F11" s="58"/>
      <c r="G11" s="6">
        <v>204.16852444444442</v>
      </c>
      <c r="H11" s="59">
        <v>22.401609266666668</v>
      </c>
      <c r="I11" s="57"/>
      <c r="J11" s="58"/>
      <c r="K11" s="60">
        <v>0</v>
      </c>
    </row>
    <row r="12" spans="1:14" x14ac:dyDescent="0.25">
      <c r="A12" s="56">
        <f t="shared" si="0"/>
        <v>41249</v>
      </c>
      <c r="B12" s="57"/>
      <c r="C12" s="45"/>
      <c r="D12" s="45"/>
      <c r="E12" s="45"/>
      <c r="F12" s="58"/>
      <c r="G12" s="6">
        <v>204.10115666666664</v>
      </c>
      <c r="H12" s="59">
        <v>24.498311933333333</v>
      </c>
      <c r="I12" s="57"/>
      <c r="J12" s="58"/>
      <c r="K12" s="60">
        <v>0</v>
      </c>
    </row>
    <row r="13" spans="1:14" x14ac:dyDescent="0.25">
      <c r="A13" s="56">
        <f t="shared" si="0"/>
        <v>41250</v>
      </c>
      <c r="B13" s="57"/>
      <c r="C13" s="45"/>
      <c r="D13" s="45"/>
      <c r="E13" s="45"/>
      <c r="F13" s="58"/>
      <c r="G13" s="6">
        <v>204.58501277777776</v>
      </c>
      <c r="H13" s="59">
        <v>19.509399999999999</v>
      </c>
      <c r="I13" s="57"/>
      <c r="J13" s="58"/>
      <c r="K13" s="60">
        <v>0</v>
      </c>
    </row>
    <row r="14" spans="1:14" x14ac:dyDescent="0.25">
      <c r="A14" s="56">
        <f t="shared" si="0"/>
        <v>41251</v>
      </c>
      <c r="B14" s="57"/>
      <c r="C14" s="45"/>
      <c r="D14" s="45"/>
      <c r="E14" s="45"/>
      <c r="F14" s="58"/>
      <c r="G14" s="6">
        <v>204.71433555555552</v>
      </c>
      <c r="H14" s="59">
        <v>19.824300000000001</v>
      </c>
      <c r="I14" s="57"/>
      <c r="J14" s="58"/>
      <c r="K14" s="60">
        <v>0</v>
      </c>
    </row>
    <row r="15" spans="1:14" x14ac:dyDescent="0.25">
      <c r="A15" s="56">
        <f t="shared" si="0"/>
        <v>41252</v>
      </c>
      <c r="B15" s="57"/>
      <c r="C15" s="45"/>
      <c r="D15" s="45"/>
      <c r="E15" s="45"/>
      <c r="F15" s="58"/>
      <c r="G15" s="6">
        <v>204.21303333333333</v>
      </c>
      <c r="H15" s="59">
        <v>19.6126</v>
      </c>
      <c r="I15" s="57"/>
      <c r="J15" s="58"/>
      <c r="K15" s="60">
        <v>0</v>
      </c>
    </row>
    <row r="16" spans="1:14" x14ac:dyDescent="0.25">
      <c r="A16" s="56">
        <f t="shared" si="0"/>
        <v>41253</v>
      </c>
      <c r="B16" s="57"/>
      <c r="C16" s="45"/>
      <c r="D16" s="45"/>
      <c r="E16" s="45"/>
      <c r="F16" s="58"/>
      <c r="G16" s="6">
        <v>203.00465999999997</v>
      </c>
      <c r="H16" s="59">
        <v>22.161300000000001</v>
      </c>
      <c r="I16" s="57"/>
      <c r="J16" s="58"/>
      <c r="K16" s="60">
        <v>0</v>
      </c>
    </row>
    <row r="17" spans="1:11" x14ac:dyDescent="0.25">
      <c r="A17" s="56">
        <f t="shared" si="0"/>
        <v>41254</v>
      </c>
      <c r="B17" s="57"/>
      <c r="C17" s="45"/>
      <c r="D17" s="45"/>
      <c r="E17" s="45"/>
      <c r="F17" s="58"/>
      <c r="G17" s="6">
        <v>208.9440844444444</v>
      </c>
      <c r="H17" s="59">
        <v>22.2136</v>
      </c>
      <c r="I17" s="57"/>
      <c r="J17" s="58"/>
      <c r="K17" s="60">
        <v>0</v>
      </c>
    </row>
    <row r="18" spans="1:11" x14ac:dyDescent="0.25">
      <c r="A18" s="56">
        <f t="shared" si="0"/>
        <v>41255</v>
      </c>
      <c r="B18" s="57"/>
      <c r="C18" s="45"/>
      <c r="D18" s="45"/>
      <c r="E18" s="45"/>
      <c r="F18" s="58"/>
      <c r="G18" s="6">
        <v>203.84325777777775</v>
      </c>
      <c r="H18" s="59">
        <v>19.875399999999999</v>
      </c>
      <c r="I18" s="57"/>
      <c r="J18" s="58"/>
      <c r="K18" s="60">
        <v>0</v>
      </c>
    </row>
    <row r="19" spans="1:11" x14ac:dyDescent="0.25">
      <c r="A19" s="56">
        <f t="shared" si="0"/>
        <v>41256</v>
      </c>
      <c r="B19" s="57"/>
      <c r="C19" s="45"/>
      <c r="D19" s="45"/>
      <c r="E19" s="45"/>
      <c r="F19" s="58"/>
      <c r="G19" s="6">
        <v>203.8771872222222</v>
      </c>
      <c r="H19" s="59">
        <v>19.833600000000001</v>
      </c>
      <c r="I19" s="57"/>
      <c r="J19" s="58"/>
      <c r="K19" s="60">
        <v>0</v>
      </c>
    </row>
    <row r="20" spans="1:11" x14ac:dyDescent="0.25">
      <c r="A20" s="56">
        <f t="shared" si="0"/>
        <v>41257</v>
      </c>
      <c r="B20" s="57"/>
      <c r="C20" s="45"/>
      <c r="D20" s="45"/>
      <c r="E20" s="45"/>
      <c r="F20" s="58"/>
      <c r="G20" s="6">
        <v>204.08115055555552</v>
      </c>
      <c r="H20" s="59">
        <v>22.213799999999999</v>
      </c>
      <c r="I20" s="57"/>
      <c r="J20" s="58"/>
      <c r="K20" s="60">
        <v>0</v>
      </c>
    </row>
    <row r="21" spans="1:11" x14ac:dyDescent="0.25">
      <c r="A21" s="56">
        <f t="shared" si="0"/>
        <v>41258</v>
      </c>
      <c r="B21" s="57"/>
      <c r="C21" s="45"/>
      <c r="D21" s="45"/>
      <c r="E21" s="45"/>
      <c r="F21" s="58"/>
      <c r="G21" s="6">
        <v>204.01259611111109</v>
      </c>
      <c r="H21" s="59">
        <v>19.897200000000002</v>
      </c>
      <c r="I21" s="57"/>
      <c r="J21" s="58"/>
      <c r="K21" s="60">
        <v>0</v>
      </c>
    </row>
    <row r="22" spans="1:11" x14ac:dyDescent="0.25">
      <c r="A22" s="56">
        <f t="shared" si="0"/>
        <v>41259</v>
      </c>
      <c r="B22" s="57"/>
      <c r="C22" s="45"/>
      <c r="D22" s="45"/>
      <c r="E22" s="45"/>
      <c r="F22" s="58"/>
      <c r="G22" s="6">
        <v>204.07053333333332</v>
      </c>
      <c r="H22" s="59">
        <v>19.913699999999999</v>
      </c>
      <c r="I22" s="57"/>
      <c r="J22" s="58"/>
      <c r="K22" s="60">
        <v>0</v>
      </c>
    </row>
    <row r="23" spans="1:11" x14ac:dyDescent="0.25">
      <c r="A23" s="56">
        <f t="shared" si="0"/>
        <v>41260</v>
      </c>
      <c r="B23" s="57"/>
      <c r="C23" s="45"/>
      <c r="D23" s="45"/>
      <c r="E23" s="45"/>
      <c r="F23" s="58"/>
      <c r="G23" s="6">
        <v>204.08569888888888</v>
      </c>
      <c r="H23" s="59">
        <v>19.6249</v>
      </c>
      <c r="I23" s="57"/>
      <c r="J23" s="58"/>
      <c r="K23" s="60">
        <v>0</v>
      </c>
    </row>
    <row r="24" spans="1:11" x14ac:dyDescent="0.25">
      <c r="A24" s="56">
        <f t="shared" si="0"/>
        <v>41261</v>
      </c>
      <c r="B24" s="57"/>
      <c r="C24" s="45"/>
      <c r="D24" s="45"/>
      <c r="E24" s="45"/>
      <c r="F24" s="58"/>
      <c r="G24" s="6">
        <v>204.26750722222221</v>
      </c>
      <c r="H24" s="59">
        <v>19.7896</v>
      </c>
      <c r="I24" s="57"/>
      <c r="J24" s="58"/>
      <c r="K24" s="60">
        <v>0</v>
      </c>
    </row>
    <row r="25" spans="1:11" x14ac:dyDescent="0.25">
      <c r="A25" s="56">
        <f t="shared" si="0"/>
        <v>41262</v>
      </c>
      <c r="B25" s="57"/>
      <c r="C25" s="45"/>
      <c r="D25" s="45"/>
      <c r="E25" s="45"/>
      <c r="F25" s="58"/>
      <c r="G25" s="6">
        <v>205.58541277777775</v>
      </c>
      <c r="H25" s="59">
        <v>19.607399999999998</v>
      </c>
      <c r="I25" s="57"/>
      <c r="J25" s="58"/>
      <c r="K25" s="60">
        <v>0</v>
      </c>
    </row>
    <row r="26" spans="1:11" x14ac:dyDescent="0.25">
      <c r="A26" s="56">
        <f t="shared" si="0"/>
        <v>41263</v>
      </c>
      <c r="B26" s="57"/>
      <c r="C26" s="45"/>
      <c r="D26" s="45"/>
      <c r="E26" s="45"/>
      <c r="F26" s="58"/>
      <c r="G26" s="6">
        <v>204.12309944444442</v>
      </c>
      <c r="H26" s="59">
        <v>19.773199999999999</v>
      </c>
      <c r="I26" s="57"/>
      <c r="J26" s="58"/>
      <c r="K26" s="60">
        <v>0</v>
      </c>
    </row>
    <row r="27" spans="1:11" x14ac:dyDescent="0.25">
      <c r="A27" s="56">
        <f t="shared" si="0"/>
        <v>41264</v>
      </c>
      <c r="B27" s="57"/>
      <c r="C27" s="45"/>
      <c r="D27" s="45"/>
      <c r="E27" s="45"/>
      <c r="F27" s="58"/>
      <c r="G27" s="6">
        <v>238.57278944444442</v>
      </c>
      <c r="H27" s="59">
        <v>22.088699999999999</v>
      </c>
      <c r="I27" s="57"/>
      <c r="J27" s="58"/>
      <c r="K27" s="60">
        <v>0</v>
      </c>
    </row>
    <row r="28" spans="1:11" x14ac:dyDescent="0.25">
      <c r="A28" s="56">
        <f t="shared" si="0"/>
        <v>41265</v>
      </c>
      <c r="B28" s="57"/>
      <c r="C28" s="45"/>
      <c r="D28" s="45"/>
      <c r="E28" s="45"/>
      <c r="F28" s="58"/>
      <c r="G28" s="6">
        <v>204.23314499999998</v>
      </c>
      <c r="H28" s="59">
        <v>19.986899999999999</v>
      </c>
      <c r="I28" s="57"/>
      <c r="J28" s="58"/>
      <c r="K28" s="60">
        <v>0</v>
      </c>
    </row>
    <row r="29" spans="1:11" x14ac:dyDescent="0.25">
      <c r="A29" s="56">
        <f t="shared" si="0"/>
        <v>41266</v>
      </c>
      <c r="B29" s="57"/>
      <c r="C29" s="45"/>
      <c r="D29" s="45"/>
      <c r="E29" s="45"/>
      <c r="F29" s="58"/>
      <c r="G29" s="6">
        <v>204.21564388888885</v>
      </c>
      <c r="H29" s="59">
        <v>22.625399999999999</v>
      </c>
      <c r="I29" s="57"/>
      <c r="J29" s="58"/>
      <c r="K29" s="60">
        <v>0</v>
      </c>
    </row>
    <row r="30" spans="1:11" x14ac:dyDescent="0.25">
      <c r="A30" s="56">
        <f t="shared" si="0"/>
        <v>41267</v>
      </c>
      <c r="B30" s="57"/>
      <c r="C30" s="45"/>
      <c r="D30" s="45"/>
      <c r="E30" s="45"/>
      <c r="F30" s="58"/>
      <c r="G30" s="6">
        <v>204.24245722222219</v>
      </c>
      <c r="H30" s="59">
        <v>22.118400000000001</v>
      </c>
      <c r="I30" s="57"/>
      <c r="J30" s="58"/>
      <c r="K30" s="60">
        <v>0</v>
      </c>
    </row>
    <row r="31" spans="1:11" x14ac:dyDescent="0.25">
      <c r="A31" s="56">
        <f t="shared" si="0"/>
        <v>41268</v>
      </c>
      <c r="B31" s="57"/>
      <c r="C31" s="45"/>
      <c r="D31" s="45"/>
      <c r="E31" s="45"/>
      <c r="F31" s="58"/>
      <c r="G31" s="6">
        <v>204.39568499999996</v>
      </c>
      <c r="H31" s="59">
        <v>19.943200000000001</v>
      </c>
      <c r="I31" s="57"/>
      <c r="J31" s="58"/>
      <c r="K31" s="60">
        <v>0</v>
      </c>
    </row>
    <row r="32" spans="1:11" x14ac:dyDescent="0.25">
      <c r="A32" s="56">
        <f t="shared" si="0"/>
        <v>41269</v>
      </c>
      <c r="B32" s="57"/>
      <c r="C32" s="45"/>
      <c r="D32" s="45"/>
      <c r="E32" s="45"/>
      <c r="F32" s="58"/>
      <c r="G32" s="6">
        <v>204.50478111111107</v>
      </c>
      <c r="H32" s="59">
        <v>23.77</v>
      </c>
      <c r="I32" s="57"/>
      <c r="J32" s="58"/>
      <c r="K32" s="60">
        <v>0</v>
      </c>
    </row>
    <row r="33" spans="1:11" x14ac:dyDescent="0.25">
      <c r="A33" s="56">
        <f t="shared" si="0"/>
        <v>41270</v>
      </c>
      <c r="B33" s="57"/>
      <c r="C33" s="45"/>
      <c r="D33" s="45"/>
      <c r="E33" s="45"/>
      <c r="F33" s="58"/>
      <c r="G33" s="6">
        <v>204.32114611111109</v>
      </c>
      <c r="H33" s="59">
        <v>22.482099999999999</v>
      </c>
      <c r="I33" s="57"/>
      <c r="J33" s="58"/>
      <c r="K33" s="60">
        <v>0</v>
      </c>
    </row>
    <row r="34" spans="1:11" x14ac:dyDescent="0.25">
      <c r="A34" s="56">
        <f t="shared" si="0"/>
        <v>41271</v>
      </c>
      <c r="B34" s="57"/>
      <c r="C34" s="45"/>
      <c r="D34" s="45"/>
      <c r="E34" s="45"/>
      <c r="F34" s="58"/>
      <c r="G34" s="6">
        <v>205.38403944444443</v>
      </c>
      <c r="H34" s="59">
        <v>22.064599999999999</v>
      </c>
      <c r="I34" s="57"/>
      <c r="J34" s="58"/>
      <c r="K34" s="60">
        <v>0</v>
      </c>
    </row>
    <row r="35" spans="1:11" x14ac:dyDescent="0.25">
      <c r="A35" s="56">
        <f t="shared" si="0"/>
        <v>41272</v>
      </c>
      <c r="B35" s="57"/>
      <c r="C35" s="45"/>
      <c r="D35" s="45"/>
      <c r="E35" s="45"/>
      <c r="F35" s="58"/>
      <c r="G35" s="6">
        <v>204.44031277777776</v>
      </c>
      <c r="H35" s="59">
        <v>21.8462</v>
      </c>
      <c r="I35" s="57"/>
      <c r="J35" s="58"/>
      <c r="K35" s="60">
        <v>0</v>
      </c>
    </row>
    <row r="36" spans="1:11" x14ac:dyDescent="0.25">
      <c r="A36" s="56">
        <f t="shared" si="0"/>
        <v>41273</v>
      </c>
      <c r="B36" s="57"/>
      <c r="C36" s="45"/>
      <c r="D36" s="45"/>
      <c r="E36" s="45"/>
      <c r="F36" s="58"/>
      <c r="G36" s="6">
        <v>204.44188555555553</v>
      </c>
      <c r="H36" s="59">
        <v>21.398099999999999</v>
      </c>
      <c r="I36" s="57"/>
      <c r="J36" s="58"/>
      <c r="K36" s="60">
        <v>0</v>
      </c>
    </row>
    <row r="37" spans="1:11" ht="15.75" thickBot="1" x14ac:dyDescent="0.3">
      <c r="A37" s="61">
        <v>41274</v>
      </c>
      <c r="B37" s="122"/>
      <c r="C37" s="123"/>
      <c r="D37" s="123"/>
      <c r="E37" s="123"/>
      <c r="F37" s="124"/>
      <c r="G37" s="41">
        <v>204.07594999999998</v>
      </c>
      <c r="H37" s="65">
        <v>19.627300000000002</v>
      </c>
      <c r="I37" s="122"/>
      <c r="J37" s="124"/>
      <c r="K37" s="66">
        <v>0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7" t="s">
        <v>21</v>
      </c>
      <c r="B39" s="21"/>
      <c r="C39" s="68"/>
      <c r="D39" s="68"/>
      <c r="E39" s="68"/>
      <c r="F39" s="68"/>
      <c r="G39" s="68">
        <f>+MAX(G7:G37)</f>
        <v>238.57278944444442</v>
      </c>
      <c r="H39" s="68">
        <f>+MAX(H7:H37)</f>
        <v>24.498311933333333</v>
      </c>
      <c r="I39" s="68"/>
      <c r="J39" s="68"/>
      <c r="K39" s="68">
        <f>+MAX(K7:K37)</f>
        <v>0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15" customHeight="1" x14ac:dyDescent="0.25">
      <c r="A41" s="20" t="s">
        <v>23</v>
      </c>
      <c r="B41" s="152"/>
      <c r="C41" s="153"/>
      <c r="D41" s="153"/>
      <c r="E41" s="153"/>
      <c r="F41" s="153"/>
      <c r="G41" s="153"/>
      <c r="H41" s="153"/>
      <c r="I41" s="153"/>
      <c r="J41" s="153"/>
      <c r="K41" s="154"/>
    </row>
    <row r="42" spans="1:11" x14ac:dyDescent="0.25">
      <c r="A42" s="18"/>
      <c r="B42" s="155"/>
      <c r="C42" s="156"/>
      <c r="D42" s="156"/>
      <c r="E42" s="156"/>
      <c r="F42" s="156"/>
      <c r="G42" s="156"/>
      <c r="H42" s="156"/>
      <c r="I42" s="156"/>
      <c r="J42" s="156"/>
      <c r="K42" s="157"/>
    </row>
    <row r="43" spans="1:11" x14ac:dyDescent="0.25">
      <c r="A43" s="18"/>
      <c r="B43" s="155"/>
      <c r="C43" s="156"/>
      <c r="D43" s="156"/>
      <c r="E43" s="156"/>
      <c r="F43" s="156"/>
      <c r="G43" s="156"/>
      <c r="H43" s="156"/>
      <c r="I43" s="156"/>
      <c r="J43" s="156"/>
      <c r="K43" s="157"/>
    </row>
    <row r="44" spans="1:11" x14ac:dyDescent="0.25">
      <c r="A44" s="18"/>
      <c r="B44" s="155"/>
      <c r="C44" s="156"/>
      <c r="D44" s="156"/>
      <c r="E44" s="156"/>
      <c r="F44" s="156"/>
      <c r="G44" s="156"/>
      <c r="H44" s="156"/>
      <c r="I44" s="156"/>
      <c r="J44" s="156"/>
      <c r="K44" s="157"/>
    </row>
    <row r="45" spans="1:11" x14ac:dyDescent="0.25">
      <c r="A45" s="18"/>
      <c r="B45" s="158"/>
      <c r="C45" s="159"/>
      <c r="D45" s="159"/>
      <c r="E45" s="159"/>
      <c r="F45" s="159"/>
      <c r="G45" s="159"/>
      <c r="H45" s="159"/>
      <c r="I45" s="159"/>
      <c r="J45" s="159"/>
      <c r="K45" s="160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1:K45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9:A3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5" zoomScale="60" zoomScaleNormal="100" workbookViewId="0">
      <selection activeCell="H39" sqref="H39"/>
    </sheetView>
  </sheetViews>
  <sheetFormatPr baseColWidth="10" defaultRowHeight="15" x14ac:dyDescent="0.25"/>
  <sheetData>
    <row r="1" spans="1:14" ht="32.25" customHeight="1" x14ac:dyDescent="0.25">
      <c r="A1" s="174" t="s">
        <v>29</v>
      </c>
      <c r="B1" s="175"/>
      <c r="C1" s="175"/>
      <c r="D1" s="175"/>
      <c r="E1" s="175"/>
      <c r="F1" s="175"/>
      <c r="G1" s="175"/>
      <c r="H1" s="175"/>
      <c r="I1" s="175"/>
      <c r="J1" s="175"/>
      <c r="K1" s="176"/>
    </row>
    <row r="2" spans="1:14" x14ac:dyDescent="0.25">
      <c r="A2" s="150" t="s">
        <v>1</v>
      </c>
      <c r="B2" s="164"/>
      <c r="C2" s="151" t="s">
        <v>27</v>
      </c>
      <c r="D2" s="151"/>
      <c r="E2" s="151"/>
      <c r="F2" s="151"/>
      <c r="G2" s="151"/>
      <c r="H2" s="151"/>
      <c r="I2" s="151"/>
      <c r="J2" s="151"/>
      <c r="K2" s="151"/>
    </row>
    <row r="3" spans="1:14" x14ac:dyDescent="0.25">
      <c r="A3" s="150" t="s">
        <v>2</v>
      </c>
      <c r="B3" s="164"/>
      <c r="C3" s="151" t="s">
        <v>24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150" t="s">
        <v>3</v>
      </c>
      <c r="B4" s="150"/>
      <c r="C4" s="151" t="s">
        <v>4</v>
      </c>
      <c r="D4" s="151"/>
      <c r="E4" s="37"/>
      <c r="F4" s="37"/>
      <c r="G4" s="37"/>
      <c r="H4" s="37"/>
      <c r="I4" s="37"/>
      <c r="J4" s="37"/>
      <c r="K4" s="37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69" t="s">
        <v>5</v>
      </c>
      <c r="B6" s="70" t="s">
        <v>6</v>
      </c>
      <c r="C6" s="70" t="s">
        <v>7</v>
      </c>
      <c r="D6" s="70" t="s">
        <v>8</v>
      </c>
      <c r="E6" s="71" t="s">
        <v>9</v>
      </c>
      <c r="F6" s="70" t="s">
        <v>10</v>
      </c>
      <c r="G6" s="70" t="s">
        <v>11</v>
      </c>
      <c r="H6" s="70" t="s">
        <v>12</v>
      </c>
      <c r="I6" s="70" t="s">
        <v>13</v>
      </c>
      <c r="J6" s="70" t="s">
        <v>14</v>
      </c>
      <c r="K6" s="131" t="s">
        <v>15</v>
      </c>
    </row>
    <row r="7" spans="1:14" x14ac:dyDescent="0.25">
      <c r="A7" s="49">
        <v>41244</v>
      </c>
      <c r="B7" s="50"/>
      <c r="C7" s="51"/>
      <c r="D7" s="51"/>
      <c r="E7" s="51"/>
      <c r="F7" s="52"/>
      <c r="G7" s="53">
        <v>203.07422333333329</v>
      </c>
      <c r="H7" s="54">
        <v>11.3768908</v>
      </c>
      <c r="I7" s="50"/>
      <c r="J7" s="52"/>
      <c r="K7" s="55">
        <v>0</v>
      </c>
    </row>
    <row r="8" spans="1:14" x14ac:dyDescent="0.25">
      <c r="A8" s="56">
        <f>+A7+1</f>
        <v>41245</v>
      </c>
      <c r="B8" s="57"/>
      <c r="C8" s="45"/>
      <c r="D8" s="45"/>
      <c r="E8" s="45"/>
      <c r="F8" s="58"/>
      <c r="G8" s="6">
        <v>202.85654388888887</v>
      </c>
      <c r="H8" s="59">
        <v>11.2284348</v>
      </c>
      <c r="I8" s="57"/>
      <c r="J8" s="58"/>
      <c r="K8" s="60">
        <v>0</v>
      </c>
    </row>
    <row r="9" spans="1:14" x14ac:dyDescent="0.25">
      <c r="A9" s="56">
        <f>+A8+1</f>
        <v>41246</v>
      </c>
      <c r="B9" s="57"/>
      <c r="C9" s="45"/>
      <c r="D9" s="45"/>
      <c r="E9" s="45"/>
      <c r="F9" s="58"/>
      <c r="G9" s="6">
        <v>203.05132222222221</v>
      </c>
      <c r="H9" s="59">
        <v>11.315512266666666</v>
      </c>
      <c r="I9" s="57"/>
      <c r="J9" s="58"/>
      <c r="K9" s="60">
        <v>0</v>
      </c>
    </row>
    <row r="10" spans="1:14" x14ac:dyDescent="0.25">
      <c r="A10" s="56">
        <f>+A9+1</f>
        <v>41247</v>
      </c>
      <c r="B10" s="57"/>
      <c r="C10" s="45"/>
      <c r="D10" s="45"/>
      <c r="E10" s="45"/>
      <c r="F10" s="58"/>
      <c r="G10" s="6">
        <v>203.11194611111108</v>
      </c>
      <c r="H10" s="59">
        <v>11.847118066666667</v>
      </c>
      <c r="I10" s="57"/>
      <c r="J10" s="58"/>
      <c r="K10" s="60">
        <v>0</v>
      </c>
    </row>
    <row r="11" spans="1:14" x14ac:dyDescent="0.25">
      <c r="A11" s="56">
        <f t="shared" ref="A11:A36" si="0">+A10+1</f>
        <v>41248</v>
      </c>
      <c r="B11" s="57"/>
      <c r="C11" s="45"/>
      <c r="D11" s="45"/>
      <c r="E11" s="45"/>
      <c r="F11" s="58"/>
      <c r="G11" s="6">
        <v>202.97171777777777</v>
      </c>
      <c r="H11" s="59">
        <v>12.942073466666665</v>
      </c>
      <c r="I11" s="57"/>
      <c r="J11" s="58"/>
      <c r="K11" s="60">
        <v>0</v>
      </c>
    </row>
    <row r="12" spans="1:14" x14ac:dyDescent="0.25">
      <c r="A12" s="56">
        <f t="shared" si="0"/>
        <v>41249</v>
      </c>
      <c r="B12" s="57"/>
      <c r="C12" s="45"/>
      <c r="D12" s="45"/>
      <c r="E12" s="45"/>
      <c r="F12" s="58"/>
      <c r="G12" s="6">
        <v>202.79090111111111</v>
      </c>
      <c r="H12" s="59">
        <v>11.372783399999999</v>
      </c>
      <c r="I12" s="57"/>
      <c r="J12" s="58"/>
      <c r="K12" s="60">
        <v>0</v>
      </c>
    </row>
    <row r="13" spans="1:14" x14ac:dyDescent="0.25">
      <c r="A13" s="56">
        <f t="shared" si="0"/>
        <v>41250</v>
      </c>
      <c r="B13" s="57"/>
      <c r="C13" s="45"/>
      <c r="D13" s="45"/>
      <c r="E13" s="45"/>
      <c r="F13" s="58"/>
      <c r="G13" s="6">
        <v>203.07767333333331</v>
      </c>
      <c r="H13" s="59">
        <v>11.2387</v>
      </c>
      <c r="I13" s="57"/>
      <c r="J13" s="58"/>
      <c r="K13" s="60">
        <v>0</v>
      </c>
    </row>
    <row r="14" spans="1:14" x14ac:dyDescent="0.25">
      <c r="A14" s="56">
        <f t="shared" si="0"/>
        <v>41251</v>
      </c>
      <c r="B14" s="57"/>
      <c r="C14" s="45"/>
      <c r="D14" s="45"/>
      <c r="E14" s="45"/>
      <c r="F14" s="58"/>
      <c r="G14" s="6">
        <v>203.57844999999998</v>
      </c>
      <c r="H14" s="59">
        <v>11.6348</v>
      </c>
      <c r="I14" s="57"/>
      <c r="J14" s="58"/>
      <c r="K14" s="60">
        <v>0</v>
      </c>
    </row>
    <row r="15" spans="1:14" x14ac:dyDescent="0.25">
      <c r="A15" s="56">
        <f t="shared" si="0"/>
        <v>41252</v>
      </c>
      <c r="B15" s="57"/>
      <c r="C15" s="45"/>
      <c r="D15" s="45"/>
      <c r="E15" s="45"/>
      <c r="F15" s="58"/>
      <c r="G15" s="6">
        <v>203.10494</v>
      </c>
      <c r="H15" s="59">
        <v>11.251300000000001</v>
      </c>
      <c r="I15" s="57"/>
      <c r="J15" s="58"/>
      <c r="K15" s="60">
        <v>0</v>
      </c>
    </row>
    <row r="16" spans="1:14" x14ac:dyDescent="0.25">
      <c r="A16" s="56">
        <f t="shared" si="0"/>
        <v>41253</v>
      </c>
      <c r="B16" s="57"/>
      <c r="C16" s="45"/>
      <c r="D16" s="45"/>
      <c r="E16" s="45"/>
      <c r="F16" s="58"/>
      <c r="G16" s="6">
        <v>203.00465999999997</v>
      </c>
      <c r="H16" s="59">
        <v>12.784700000000001</v>
      </c>
      <c r="I16" s="57"/>
      <c r="J16" s="58"/>
      <c r="K16" s="60">
        <v>0</v>
      </c>
    </row>
    <row r="17" spans="1:11" x14ac:dyDescent="0.25">
      <c r="A17" s="56">
        <f t="shared" si="0"/>
        <v>41254</v>
      </c>
      <c r="B17" s="57"/>
      <c r="C17" s="45"/>
      <c r="D17" s="45"/>
      <c r="E17" s="45"/>
      <c r="F17" s="58"/>
      <c r="G17" s="6">
        <v>202.21852722222218</v>
      </c>
      <c r="H17" s="59">
        <v>12.8256</v>
      </c>
      <c r="I17" s="57"/>
      <c r="J17" s="58"/>
      <c r="K17" s="60">
        <v>0</v>
      </c>
    </row>
    <row r="18" spans="1:11" x14ac:dyDescent="0.25">
      <c r="A18" s="56">
        <f t="shared" si="0"/>
        <v>41255</v>
      </c>
      <c r="B18" s="57"/>
      <c r="C18" s="45"/>
      <c r="D18" s="45"/>
      <c r="E18" s="45"/>
      <c r="F18" s="58"/>
      <c r="G18" s="6">
        <v>202.52899277777777</v>
      </c>
      <c r="H18" s="59">
        <v>11.713800000000001</v>
      </c>
      <c r="I18" s="57"/>
      <c r="J18" s="58"/>
      <c r="K18" s="60">
        <v>0</v>
      </c>
    </row>
    <row r="19" spans="1:11" x14ac:dyDescent="0.25">
      <c r="A19" s="56">
        <f t="shared" si="0"/>
        <v>41256</v>
      </c>
      <c r="B19" s="57"/>
      <c r="C19" s="45"/>
      <c r="D19" s="45"/>
      <c r="E19" s="45"/>
      <c r="F19" s="58"/>
      <c r="G19" s="6">
        <v>202.66677111111107</v>
      </c>
      <c r="H19" s="59">
        <v>11.683299999999999</v>
      </c>
      <c r="I19" s="57"/>
      <c r="J19" s="58"/>
      <c r="K19" s="60">
        <v>0</v>
      </c>
    </row>
    <row r="20" spans="1:11" x14ac:dyDescent="0.25">
      <c r="A20" s="56">
        <f t="shared" si="0"/>
        <v>41257</v>
      </c>
      <c r="B20" s="57"/>
      <c r="C20" s="45"/>
      <c r="D20" s="45"/>
      <c r="E20" s="45"/>
      <c r="F20" s="58"/>
      <c r="G20" s="6">
        <v>202.81996499999997</v>
      </c>
      <c r="H20" s="59">
        <v>12.4175</v>
      </c>
      <c r="I20" s="57"/>
      <c r="J20" s="58"/>
      <c r="K20" s="60">
        <v>0</v>
      </c>
    </row>
    <row r="21" spans="1:11" x14ac:dyDescent="0.25">
      <c r="A21" s="56">
        <f t="shared" si="0"/>
        <v>41258</v>
      </c>
      <c r="B21" s="57"/>
      <c r="C21" s="45"/>
      <c r="D21" s="45"/>
      <c r="E21" s="45"/>
      <c r="F21" s="58"/>
      <c r="G21" s="6">
        <v>202.89263499999998</v>
      </c>
      <c r="H21" s="59">
        <v>11.6874</v>
      </c>
      <c r="I21" s="57"/>
      <c r="J21" s="58"/>
      <c r="K21" s="60">
        <v>0</v>
      </c>
    </row>
    <row r="22" spans="1:11" x14ac:dyDescent="0.25">
      <c r="A22" s="56">
        <f t="shared" si="0"/>
        <v>41259</v>
      </c>
      <c r="B22" s="57"/>
      <c r="C22" s="45"/>
      <c r="D22" s="45"/>
      <c r="E22" s="45"/>
      <c r="F22" s="58"/>
      <c r="G22" s="6">
        <v>202.97258666666664</v>
      </c>
      <c r="H22" s="59">
        <v>11.839600000000001</v>
      </c>
      <c r="I22" s="57"/>
      <c r="J22" s="58"/>
      <c r="K22" s="60">
        <v>0</v>
      </c>
    </row>
    <row r="23" spans="1:11" x14ac:dyDescent="0.25">
      <c r="A23" s="56">
        <f t="shared" si="0"/>
        <v>41260</v>
      </c>
      <c r="B23" s="57"/>
      <c r="C23" s="45"/>
      <c r="D23" s="45"/>
      <c r="E23" s="45"/>
      <c r="F23" s="58"/>
      <c r="G23" s="6">
        <v>202.60890611111108</v>
      </c>
      <c r="H23" s="59">
        <v>11.275600000000001</v>
      </c>
      <c r="I23" s="57"/>
      <c r="J23" s="58"/>
      <c r="K23" s="60">
        <v>0</v>
      </c>
    </row>
    <row r="24" spans="1:11" x14ac:dyDescent="0.25">
      <c r="A24" s="56">
        <f t="shared" si="0"/>
        <v>41261</v>
      </c>
      <c r="B24" s="57"/>
      <c r="C24" s="45"/>
      <c r="D24" s="45"/>
      <c r="E24" s="45"/>
      <c r="F24" s="58"/>
      <c r="G24" s="6">
        <v>203.01997833333331</v>
      </c>
      <c r="H24" s="59">
        <v>11.379200000000001</v>
      </c>
      <c r="I24" s="57"/>
      <c r="J24" s="58"/>
      <c r="K24" s="60">
        <v>0</v>
      </c>
    </row>
    <row r="25" spans="1:11" x14ac:dyDescent="0.25">
      <c r="A25" s="56">
        <f t="shared" si="0"/>
        <v>41262</v>
      </c>
      <c r="B25" s="57"/>
      <c r="C25" s="45"/>
      <c r="D25" s="45"/>
      <c r="E25" s="45"/>
      <c r="F25" s="58"/>
      <c r="G25" s="6">
        <v>202.91234444444444</v>
      </c>
      <c r="H25" s="59">
        <v>11.2385</v>
      </c>
      <c r="I25" s="57"/>
      <c r="J25" s="58"/>
      <c r="K25" s="60">
        <v>0</v>
      </c>
    </row>
    <row r="26" spans="1:11" x14ac:dyDescent="0.25">
      <c r="A26" s="56">
        <f t="shared" si="0"/>
        <v>41263</v>
      </c>
      <c r="B26" s="57"/>
      <c r="C26" s="45"/>
      <c r="D26" s="45"/>
      <c r="E26" s="45"/>
      <c r="F26" s="58"/>
      <c r="G26" s="6">
        <v>203.05117388888885</v>
      </c>
      <c r="H26" s="59">
        <v>11.354900000000001</v>
      </c>
      <c r="I26" s="57"/>
      <c r="J26" s="58"/>
      <c r="K26" s="60">
        <v>0</v>
      </c>
    </row>
    <row r="27" spans="1:11" x14ac:dyDescent="0.25">
      <c r="A27" s="56">
        <f t="shared" si="0"/>
        <v>41264</v>
      </c>
      <c r="B27" s="57"/>
      <c r="C27" s="45"/>
      <c r="D27" s="45"/>
      <c r="E27" s="45"/>
      <c r="F27" s="58"/>
      <c r="G27" s="6">
        <v>201.10957777777776</v>
      </c>
      <c r="H27" s="59">
        <v>12.1493</v>
      </c>
      <c r="I27" s="57"/>
      <c r="J27" s="58"/>
      <c r="K27" s="60">
        <v>0</v>
      </c>
    </row>
    <row r="28" spans="1:11" x14ac:dyDescent="0.25">
      <c r="A28" s="56">
        <f t="shared" si="0"/>
        <v>41265</v>
      </c>
      <c r="B28" s="57"/>
      <c r="C28" s="45"/>
      <c r="D28" s="45"/>
      <c r="E28" s="45"/>
      <c r="F28" s="58"/>
      <c r="G28" s="6">
        <v>203.06828944444442</v>
      </c>
      <c r="H28" s="59">
        <v>12.0372</v>
      </c>
      <c r="I28" s="57"/>
      <c r="J28" s="58"/>
      <c r="K28" s="60">
        <v>0</v>
      </c>
    </row>
    <row r="29" spans="1:11" x14ac:dyDescent="0.25">
      <c r="A29" s="56">
        <f t="shared" si="0"/>
        <v>41266</v>
      </c>
      <c r="B29" s="57"/>
      <c r="C29" s="45"/>
      <c r="D29" s="45"/>
      <c r="E29" s="45"/>
      <c r="F29" s="58"/>
      <c r="G29" s="6">
        <v>202.93335499999998</v>
      </c>
      <c r="H29" s="59">
        <v>12.6387</v>
      </c>
      <c r="I29" s="57"/>
      <c r="J29" s="58"/>
      <c r="K29" s="60">
        <v>0</v>
      </c>
    </row>
    <row r="30" spans="1:11" x14ac:dyDescent="0.25">
      <c r="A30" s="56">
        <f t="shared" si="0"/>
        <v>41267</v>
      </c>
      <c r="B30" s="57"/>
      <c r="C30" s="45"/>
      <c r="D30" s="45"/>
      <c r="E30" s="45"/>
      <c r="F30" s="58"/>
      <c r="G30" s="6">
        <v>203.02974388888887</v>
      </c>
      <c r="H30" s="59">
        <v>12.1952</v>
      </c>
      <c r="I30" s="57"/>
      <c r="J30" s="58"/>
      <c r="K30" s="60">
        <v>0</v>
      </c>
    </row>
    <row r="31" spans="1:11" x14ac:dyDescent="0.25">
      <c r="A31" s="56">
        <f t="shared" si="0"/>
        <v>41268</v>
      </c>
      <c r="B31" s="57"/>
      <c r="C31" s="45"/>
      <c r="D31" s="45"/>
      <c r="E31" s="45"/>
      <c r="F31" s="58"/>
      <c r="G31" s="6">
        <v>202.99310999999997</v>
      </c>
      <c r="H31" s="59">
        <v>12.0684</v>
      </c>
      <c r="I31" s="57"/>
      <c r="J31" s="58"/>
      <c r="K31" s="60">
        <v>0</v>
      </c>
    </row>
    <row r="32" spans="1:11" x14ac:dyDescent="0.25">
      <c r="A32" s="56">
        <f t="shared" si="0"/>
        <v>41269</v>
      </c>
      <c r="B32" s="57"/>
      <c r="C32" s="45"/>
      <c r="D32" s="45"/>
      <c r="E32" s="45"/>
      <c r="F32" s="58"/>
      <c r="G32" s="6">
        <v>203.03472388888886</v>
      </c>
      <c r="H32" s="59">
        <v>12.4458</v>
      </c>
      <c r="I32" s="57"/>
      <c r="J32" s="58"/>
      <c r="K32" s="60">
        <v>0</v>
      </c>
    </row>
    <row r="33" spans="1:11" x14ac:dyDescent="0.25">
      <c r="A33" s="56">
        <f t="shared" si="0"/>
        <v>41270</v>
      </c>
      <c r="B33" s="57"/>
      <c r="C33" s="45"/>
      <c r="D33" s="45"/>
      <c r="E33" s="45"/>
      <c r="F33" s="58"/>
      <c r="G33" s="6">
        <v>202.84736333333331</v>
      </c>
      <c r="H33" s="59">
        <v>12.1736</v>
      </c>
      <c r="I33" s="57"/>
      <c r="J33" s="58"/>
      <c r="K33" s="60">
        <v>0</v>
      </c>
    </row>
    <row r="34" spans="1:11" x14ac:dyDescent="0.25">
      <c r="A34" s="56">
        <f t="shared" si="0"/>
        <v>41271</v>
      </c>
      <c r="B34" s="57"/>
      <c r="C34" s="45"/>
      <c r="D34" s="45"/>
      <c r="E34" s="45"/>
      <c r="F34" s="58"/>
      <c r="G34" s="6">
        <v>203.02032555555553</v>
      </c>
      <c r="H34" s="59">
        <v>11.948700000000001</v>
      </c>
      <c r="I34" s="57"/>
      <c r="J34" s="58"/>
      <c r="K34" s="60">
        <v>0</v>
      </c>
    </row>
    <row r="35" spans="1:11" x14ac:dyDescent="0.25">
      <c r="A35" s="56">
        <f t="shared" si="0"/>
        <v>41272</v>
      </c>
      <c r="B35" s="57"/>
      <c r="C35" s="45"/>
      <c r="D35" s="45"/>
      <c r="E35" s="45"/>
      <c r="F35" s="58"/>
      <c r="G35" s="6">
        <v>203.00471499999998</v>
      </c>
      <c r="H35" s="59">
        <v>11.7669</v>
      </c>
      <c r="I35" s="57"/>
      <c r="J35" s="58"/>
      <c r="K35" s="60">
        <v>0</v>
      </c>
    </row>
    <row r="36" spans="1:11" x14ac:dyDescent="0.25">
      <c r="A36" s="56">
        <f t="shared" si="0"/>
        <v>41273</v>
      </c>
      <c r="B36" s="57"/>
      <c r="C36" s="45"/>
      <c r="D36" s="45"/>
      <c r="E36" s="45"/>
      <c r="F36" s="58"/>
      <c r="G36" s="6">
        <v>202.81099611111108</v>
      </c>
      <c r="H36" s="59">
        <v>11.5235</v>
      </c>
      <c r="I36" s="57"/>
      <c r="J36" s="58"/>
      <c r="K36" s="60">
        <v>0</v>
      </c>
    </row>
    <row r="37" spans="1:11" ht="15.75" thickBot="1" x14ac:dyDescent="0.3">
      <c r="A37" s="61">
        <v>41274</v>
      </c>
      <c r="B37" s="62"/>
      <c r="C37" s="63"/>
      <c r="D37" s="63"/>
      <c r="E37" s="63"/>
      <c r="F37" s="64"/>
      <c r="G37" s="41">
        <v>202.95088999999999</v>
      </c>
      <c r="H37" s="65">
        <v>11.3748</v>
      </c>
      <c r="I37" s="62"/>
      <c r="J37" s="64"/>
      <c r="K37" s="66">
        <v>0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7" t="s">
        <v>19</v>
      </c>
      <c r="B39" s="21"/>
      <c r="C39" s="68"/>
      <c r="D39" s="68"/>
      <c r="E39" s="68"/>
      <c r="F39" s="68"/>
      <c r="G39" s="68">
        <f>+MIN(G7:G37)</f>
        <v>201.10957777777776</v>
      </c>
      <c r="H39" s="68">
        <f>+MIN(H7:H37)</f>
        <v>11.2284348</v>
      </c>
      <c r="I39" s="68"/>
      <c r="J39" s="68"/>
      <c r="K39" s="68">
        <f>+MIN(K7:K37)</f>
        <v>0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65"/>
      <c r="C41" s="166"/>
      <c r="D41" s="166"/>
      <c r="E41" s="166"/>
      <c r="F41" s="166"/>
      <c r="G41" s="166"/>
      <c r="H41" s="166"/>
      <c r="I41" s="166"/>
      <c r="J41" s="166"/>
      <c r="K41" s="167"/>
    </row>
    <row r="42" spans="1:11" x14ac:dyDescent="0.25">
      <c r="A42" s="18"/>
      <c r="B42" s="168"/>
      <c r="C42" s="169"/>
      <c r="D42" s="169"/>
      <c r="E42" s="169"/>
      <c r="F42" s="169"/>
      <c r="G42" s="169"/>
      <c r="H42" s="169"/>
      <c r="I42" s="169"/>
      <c r="J42" s="169"/>
      <c r="K42" s="170"/>
    </row>
    <row r="43" spans="1:11" x14ac:dyDescent="0.25">
      <c r="A43" s="18"/>
      <c r="B43" s="168"/>
      <c r="C43" s="169"/>
      <c r="D43" s="169"/>
      <c r="E43" s="169"/>
      <c r="F43" s="169"/>
      <c r="G43" s="169"/>
      <c r="H43" s="169"/>
      <c r="I43" s="169"/>
      <c r="J43" s="169"/>
      <c r="K43" s="170"/>
    </row>
    <row r="44" spans="1:11" x14ac:dyDescent="0.25">
      <c r="A44" s="18"/>
      <c r="B44" s="168"/>
      <c r="C44" s="169"/>
      <c r="D44" s="169"/>
      <c r="E44" s="169"/>
      <c r="F44" s="169"/>
      <c r="G44" s="169"/>
      <c r="H44" s="169"/>
      <c r="I44" s="169"/>
      <c r="J44" s="169"/>
      <c r="K44" s="170"/>
    </row>
    <row r="45" spans="1:11" x14ac:dyDescent="0.25">
      <c r="A45" s="18"/>
      <c r="B45" s="171"/>
      <c r="C45" s="172"/>
      <c r="D45" s="172"/>
      <c r="E45" s="172"/>
      <c r="F45" s="172"/>
      <c r="G45" s="172"/>
      <c r="H45" s="172"/>
      <c r="I45" s="172"/>
      <c r="J45" s="172"/>
      <c r="K45" s="173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1:K45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M14" sqref="M14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49" t="s">
        <v>1</v>
      </c>
      <c r="B3" s="149"/>
      <c r="C3" s="151" t="s">
        <v>27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150" t="s">
        <v>2</v>
      </c>
      <c r="B4" s="149"/>
      <c r="C4" s="151" t="s">
        <v>25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150" t="s">
        <v>3</v>
      </c>
      <c r="B5" s="150"/>
      <c r="C5" s="151" t="s">
        <v>4</v>
      </c>
      <c r="D5" s="151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9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127" t="s">
        <v>15</v>
      </c>
      <c r="L7" s="4"/>
      <c r="M7" s="42" t="s">
        <v>16</v>
      </c>
      <c r="N7" s="43" t="s">
        <v>17</v>
      </c>
    </row>
    <row r="8" spans="1:14" x14ac:dyDescent="0.25">
      <c r="A8" s="40">
        <f>+'Caracol Criogénica'!A8</f>
        <v>41244</v>
      </c>
      <c r="B8" s="101">
        <v>95.25201416015625</v>
      </c>
      <c r="C8" s="102">
        <v>1.0899912118911743</v>
      </c>
      <c r="D8" s="102">
        <v>0.21941149234771729</v>
      </c>
      <c r="E8" s="102">
        <v>1.3094027042388916</v>
      </c>
      <c r="F8" s="102">
        <v>3.1853113174438477</v>
      </c>
      <c r="G8" s="5">
        <v>271.92930282668232</v>
      </c>
      <c r="H8" s="5">
        <v>2.0684092611111109</v>
      </c>
      <c r="I8" s="107">
        <v>38.37710791085388</v>
      </c>
      <c r="J8" s="107">
        <v>50.174727907852301</v>
      </c>
      <c r="K8" s="128">
        <v>0.42716703488372099</v>
      </c>
      <c r="L8" s="24"/>
      <c r="M8" s="45">
        <v>0.75800000000000001</v>
      </c>
      <c r="N8" s="45">
        <v>4.0000000000000001E-3</v>
      </c>
    </row>
    <row r="9" spans="1:14" x14ac:dyDescent="0.25">
      <c r="A9" s="40">
        <f>+'Caracol Criogénica'!A9</f>
        <v>41245</v>
      </c>
      <c r="B9" s="96">
        <v>95.398681640625</v>
      </c>
      <c r="C9" s="97">
        <v>1.0480735301971436</v>
      </c>
      <c r="D9" s="98">
        <v>0.21814897656440735</v>
      </c>
      <c r="E9" s="97">
        <v>1.2662224769592285</v>
      </c>
      <c r="F9" s="97">
        <v>3.1339044570922852</v>
      </c>
      <c r="G9" s="7">
        <v>272.18476389588187</v>
      </c>
      <c r="H9" s="7">
        <v>2.060491125</v>
      </c>
      <c r="I9" s="103">
        <v>38.337605136724996</v>
      </c>
      <c r="J9" s="104">
        <v>50.181955912465583</v>
      </c>
      <c r="K9" s="128">
        <v>0.37780308139534885</v>
      </c>
      <c r="L9" s="24"/>
      <c r="M9" s="44"/>
      <c r="N9" s="44"/>
    </row>
    <row r="10" spans="1:14" x14ac:dyDescent="0.25">
      <c r="A10" s="40">
        <f>+'Caracol Criogénica'!A10</f>
        <v>41246</v>
      </c>
      <c r="B10" s="96">
        <v>95.027030944824219</v>
      </c>
      <c r="C10" s="97">
        <v>1.0822670459747314</v>
      </c>
      <c r="D10" s="98">
        <v>0.21790999174118042</v>
      </c>
      <c r="E10" s="97">
        <v>1.3001770973205566</v>
      </c>
      <c r="F10" s="97">
        <v>3.5218398571014404</v>
      </c>
      <c r="G10" s="7">
        <v>270.9258833568075</v>
      </c>
      <c r="H10" s="7">
        <v>2.056966297222222</v>
      </c>
      <c r="I10" s="103">
        <v>38.400419660932336</v>
      </c>
      <c r="J10" s="104">
        <v>50.194815328202992</v>
      </c>
      <c r="K10" s="128">
        <v>0.3593311627906976</v>
      </c>
      <c r="L10" s="24"/>
      <c r="M10" s="44"/>
      <c r="N10" s="44"/>
    </row>
    <row r="11" spans="1:14" x14ac:dyDescent="0.25">
      <c r="A11" s="40">
        <f>+'Caracol Criogénica'!A11</f>
        <v>41247</v>
      </c>
      <c r="B11" s="108">
        <v>95.654685974121094</v>
      </c>
      <c r="C11" s="115">
        <v>1.0393285751342773</v>
      </c>
      <c r="D11" s="116">
        <v>0.21042412519454956</v>
      </c>
      <c r="E11" s="115">
        <v>1.2497527599334717</v>
      </c>
      <c r="F11" s="115">
        <v>2.9513306617736816</v>
      </c>
      <c r="G11" s="7">
        <v>261.19532153379953</v>
      </c>
      <c r="H11" s="7">
        <v>2.0517675138888887</v>
      </c>
      <c r="I11" s="115">
        <v>38.252567598145703</v>
      </c>
      <c r="J11" s="116">
        <v>50.142939491709669</v>
      </c>
      <c r="K11" s="128">
        <v>0.40396924418604652</v>
      </c>
      <c r="L11" s="24"/>
      <c r="M11" s="44"/>
      <c r="N11" s="44"/>
    </row>
    <row r="12" spans="1:14" x14ac:dyDescent="0.25">
      <c r="A12" s="40">
        <f>+'Caracol Criogénica'!A12</f>
        <v>41248</v>
      </c>
      <c r="B12" s="96">
        <v>96.347831726074219</v>
      </c>
      <c r="C12" s="97">
        <v>1.0622240304946899</v>
      </c>
      <c r="D12" s="98">
        <v>0.19193823635578156</v>
      </c>
      <c r="E12" s="97">
        <v>1.2541623115539551</v>
      </c>
      <c r="F12" s="97">
        <v>2.1685843467712402</v>
      </c>
      <c r="G12" s="7">
        <v>259.23455772691705</v>
      </c>
      <c r="H12" s="7">
        <v>2.0467919083333332</v>
      </c>
      <c r="I12" s="103">
        <v>38.094789275951356</v>
      </c>
      <c r="J12" s="104">
        <v>50.043983203419323</v>
      </c>
      <c r="K12" s="128">
        <v>0.37160424418604654</v>
      </c>
      <c r="L12" s="24"/>
      <c r="M12" s="44"/>
      <c r="N12" s="44"/>
    </row>
    <row r="13" spans="1:14" x14ac:dyDescent="0.25">
      <c r="A13" s="40">
        <f>+'Caracol Criogénica'!A13</f>
        <v>41249</v>
      </c>
      <c r="B13" s="96">
        <v>96.285400390625</v>
      </c>
      <c r="C13" s="97">
        <v>1.0135669708251953</v>
      </c>
      <c r="D13" s="98">
        <v>0.20206357538700104</v>
      </c>
      <c r="E13" s="97">
        <v>1.2156305313110352</v>
      </c>
      <c r="F13" s="97">
        <v>2.2469751834869385</v>
      </c>
      <c r="G13" s="7">
        <v>277.9504848057498</v>
      </c>
      <c r="H13" s="7">
        <v>2.0413712916666671</v>
      </c>
      <c r="I13" s="103">
        <v>38.150625662101788</v>
      </c>
      <c r="J13" s="104">
        <v>50.105228748840638</v>
      </c>
      <c r="K13" s="128">
        <v>0.43031197674418603</v>
      </c>
      <c r="L13" s="24"/>
      <c r="M13" s="44"/>
      <c r="N13" s="44"/>
    </row>
    <row r="14" spans="1:14" x14ac:dyDescent="0.25">
      <c r="A14" s="40">
        <f>+'Caracol Criogénica'!A14</f>
        <v>41250</v>
      </c>
      <c r="B14" s="96">
        <v>95.599784851074219</v>
      </c>
      <c r="C14" s="97">
        <v>1.0551562309265137</v>
      </c>
      <c r="D14" s="98">
        <v>0.20635320246219635</v>
      </c>
      <c r="E14" s="97">
        <v>1.2615094184875488</v>
      </c>
      <c r="F14" s="97">
        <v>2.9368593692779541</v>
      </c>
      <c r="G14" s="7">
        <v>279.38980346244131</v>
      </c>
      <c r="H14" s="7">
        <v>2.1344113657651529</v>
      </c>
      <c r="I14" s="103">
        <v>38.292950318186023</v>
      </c>
      <c r="J14" s="104">
        <v>50.156602583130734</v>
      </c>
      <c r="K14" s="128">
        <v>0.30208936046511631</v>
      </c>
      <c r="L14" s="24"/>
      <c r="M14" s="44"/>
      <c r="N14" s="44"/>
    </row>
    <row r="15" spans="1:14" x14ac:dyDescent="0.25">
      <c r="A15" s="40">
        <f>+'Caracol Criogénica'!A15</f>
        <v>41251</v>
      </c>
      <c r="B15" s="96">
        <v>95.851066589355469</v>
      </c>
      <c r="C15" s="97">
        <v>1.0389853715896606</v>
      </c>
      <c r="D15" s="97">
        <v>0.21331694722175598</v>
      </c>
      <c r="E15" s="97">
        <v>1.2523022890090942</v>
      </c>
      <c r="F15" s="97">
        <v>2.7366178035736084</v>
      </c>
      <c r="G15" s="7">
        <v>277.08196226884223</v>
      </c>
      <c r="H15" s="7">
        <v>2.1167805058949893</v>
      </c>
      <c r="I15" s="103">
        <v>38.202958582669815</v>
      </c>
      <c r="J15" s="104">
        <v>50.113188035379963</v>
      </c>
      <c r="K15" s="128">
        <v>0.32944779069767449</v>
      </c>
      <c r="L15" s="24"/>
      <c r="M15" s="44"/>
      <c r="N15" s="44"/>
    </row>
    <row r="16" spans="1:14" x14ac:dyDescent="0.25">
      <c r="A16" s="40">
        <f>+'Caracol Criogénica'!A16</f>
        <v>41252</v>
      </c>
      <c r="B16" s="96">
        <v>95.773017883300781</v>
      </c>
      <c r="C16" s="97">
        <v>1.0196202993392944</v>
      </c>
      <c r="D16" s="97">
        <v>0.20815084874629974</v>
      </c>
      <c r="E16" s="97">
        <v>1.2277711629867554</v>
      </c>
      <c r="F16" s="97">
        <v>2.8379998207092285</v>
      </c>
      <c r="G16" s="7">
        <v>270.65154376369327</v>
      </c>
      <c r="H16" s="7">
        <v>2.0676550253873889</v>
      </c>
      <c r="I16" s="103">
        <v>38.240375793037586</v>
      </c>
      <c r="J16" s="104">
        <v>50.1505573613913</v>
      </c>
      <c r="K16" s="128">
        <v>0.3442976744186047</v>
      </c>
      <c r="L16" s="24"/>
      <c r="M16" s="44"/>
      <c r="N16" s="44"/>
    </row>
    <row r="17" spans="1:14" x14ac:dyDescent="0.25">
      <c r="A17" s="40">
        <f>+'Caracol Criogénica'!A17</f>
        <v>41253</v>
      </c>
      <c r="B17" s="96">
        <v>95.920745849609375</v>
      </c>
      <c r="C17" s="97">
        <v>1.0572829246520996</v>
      </c>
      <c r="D17" s="97">
        <v>0.21062113344669342</v>
      </c>
      <c r="E17" s="97">
        <v>1.2679040431976318</v>
      </c>
      <c r="F17" s="97">
        <v>2.6426942348480225</v>
      </c>
      <c r="G17" s="7">
        <v>267.78509151903648</v>
      </c>
      <c r="H17" s="7">
        <v>2.0457566304760624</v>
      </c>
      <c r="I17" s="103">
        <v>38.179062517851513</v>
      </c>
      <c r="J17" s="104">
        <v>50.08785034812621</v>
      </c>
      <c r="K17" s="128">
        <v>0.35043360465116274</v>
      </c>
      <c r="L17" s="24"/>
      <c r="M17" s="44"/>
      <c r="N17" s="44"/>
    </row>
    <row r="18" spans="1:14" x14ac:dyDescent="0.25">
      <c r="A18" s="40">
        <f>+'Caracol Criogénica'!A18</f>
        <v>41254</v>
      </c>
      <c r="B18" s="96">
        <v>95.237457275390625</v>
      </c>
      <c r="C18" s="97">
        <v>1.0156089067459106</v>
      </c>
      <c r="D18" s="97">
        <v>0.21432094275951385</v>
      </c>
      <c r="E18" s="97">
        <v>1.2299298048019409</v>
      </c>
      <c r="F18" s="97">
        <v>3.3184938430786133</v>
      </c>
      <c r="G18" s="7">
        <v>270.31769039514865</v>
      </c>
      <c r="H18" s="7">
        <v>2.0651045370893559</v>
      </c>
      <c r="I18" s="103">
        <v>38.415086468529495</v>
      </c>
      <c r="J18" s="104">
        <v>50.250627042011971</v>
      </c>
      <c r="K18" s="128">
        <v>0.58576994186046516</v>
      </c>
      <c r="L18" s="24"/>
      <c r="M18" s="44"/>
      <c r="N18" s="44"/>
    </row>
    <row r="19" spans="1:14" x14ac:dyDescent="0.25">
      <c r="A19" s="40">
        <f>+'Caracol Criogénica'!A19</f>
        <v>41255</v>
      </c>
      <c r="B19" s="96">
        <v>95.141502380371094</v>
      </c>
      <c r="C19" s="97">
        <v>1.0381051301956177</v>
      </c>
      <c r="D19" s="97">
        <v>0.22427359223365784</v>
      </c>
      <c r="E19" s="97">
        <v>1.2623786926269531</v>
      </c>
      <c r="F19" s="97">
        <v>3.3717195987701416</v>
      </c>
      <c r="G19" s="7">
        <v>266.90513005982905</v>
      </c>
      <c r="H19" s="7">
        <v>2.0390341240828742</v>
      </c>
      <c r="I19" s="103">
        <v>38.428501600574826</v>
      </c>
      <c r="J19" s="104">
        <v>50.238117814038155</v>
      </c>
      <c r="K19" s="128">
        <v>0.71150558139534903</v>
      </c>
      <c r="L19" s="24"/>
      <c r="M19" s="44"/>
      <c r="N19" s="44"/>
    </row>
    <row r="20" spans="1:14" x14ac:dyDescent="0.25">
      <c r="A20" s="40">
        <f>+'Caracol Criogénica'!A20</f>
        <v>41256</v>
      </c>
      <c r="B20" s="96">
        <v>95.346343994140625</v>
      </c>
      <c r="C20" s="97">
        <v>0.9973914623260498</v>
      </c>
      <c r="D20" s="97">
        <v>0.21341092884540558</v>
      </c>
      <c r="E20" s="97">
        <v>1.210802435874939</v>
      </c>
      <c r="F20" s="97">
        <v>3.1962156295776367</v>
      </c>
      <c r="G20" s="7">
        <v>269.68877293427227</v>
      </c>
      <c r="H20" s="7">
        <v>2.0602998929685366</v>
      </c>
      <c r="I20" s="103">
        <v>38.410089385062413</v>
      </c>
      <c r="J20" s="104">
        <v>50.260606824997943</v>
      </c>
      <c r="K20" s="128">
        <v>0.54433988372093023</v>
      </c>
      <c r="L20" s="24"/>
      <c r="M20" s="44"/>
      <c r="N20" s="44"/>
    </row>
    <row r="21" spans="1:14" x14ac:dyDescent="0.25">
      <c r="A21" s="40">
        <f>+'Caracol Criogénica'!A21</f>
        <v>41257</v>
      </c>
      <c r="B21" s="96">
        <v>95.371467590332031</v>
      </c>
      <c r="C21" s="97">
        <v>0.99996602535247803</v>
      </c>
      <c r="D21" s="97">
        <v>0.20782820880413055</v>
      </c>
      <c r="E21" s="97">
        <v>1.207794189453125</v>
      </c>
      <c r="F21" s="97">
        <v>3.1593832969665527</v>
      </c>
      <c r="G21" s="7">
        <v>271.81219148795645</v>
      </c>
      <c r="H21" s="7">
        <v>2.0765218475248326</v>
      </c>
      <c r="I21" s="103">
        <v>38.414307172815676</v>
      </c>
      <c r="J21" s="104">
        <v>50.263650851485302</v>
      </c>
      <c r="K21" s="128">
        <v>1.0720901162790697</v>
      </c>
      <c r="L21" s="24"/>
      <c r="M21" s="44"/>
      <c r="N21" s="44"/>
    </row>
    <row r="22" spans="1:14" x14ac:dyDescent="0.25">
      <c r="A22" s="40">
        <f>+'Caracol Criogénica'!A22</f>
        <v>41258</v>
      </c>
      <c r="B22" s="96">
        <v>95.473388671875</v>
      </c>
      <c r="C22" s="97">
        <v>1.0257879495620728</v>
      </c>
      <c r="D22" s="97">
        <v>0.21192833781242371</v>
      </c>
      <c r="E22" s="97">
        <v>1.2377163171768188</v>
      </c>
      <c r="F22" s="97">
        <v>3.0296854972839355</v>
      </c>
      <c r="G22" s="7">
        <v>274.79141725743347</v>
      </c>
      <c r="H22" s="7">
        <v>2.0992817810111202</v>
      </c>
      <c r="I22" s="103">
        <v>38.368748730507434</v>
      </c>
      <c r="J22" s="104">
        <v>50.217662366253187</v>
      </c>
      <c r="K22" s="128">
        <v>0.41790598837209308</v>
      </c>
      <c r="L22" s="24"/>
      <c r="M22" s="44"/>
      <c r="N22" s="44"/>
    </row>
    <row r="23" spans="1:14" x14ac:dyDescent="0.25">
      <c r="A23" s="40">
        <f>+'Caracol Criogénica'!A23</f>
        <v>41259</v>
      </c>
      <c r="B23" s="96">
        <v>96.242294311523438</v>
      </c>
      <c r="C23" s="97">
        <v>1.0107113122940063</v>
      </c>
      <c r="D23" s="97">
        <v>0.21267382800579071</v>
      </c>
      <c r="E23" s="97">
        <v>1.2233850955963135</v>
      </c>
      <c r="F23" s="97">
        <v>2.3841488361358643</v>
      </c>
      <c r="G23" s="7">
        <v>273.5719793006993</v>
      </c>
      <c r="H23" s="7">
        <v>2.0899658281651572</v>
      </c>
      <c r="I23" s="103">
        <v>38.105955632493405</v>
      </c>
      <c r="J23" s="104">
        <v>50.077356419260816</v>
      </c>
      <c r="K23" s="128">
        <v>0.36949215116279077</v>
      </c>
      <c r="L23" s="24"/>
      <c r="M23" s="44"/>
      <c r="N23" s="44"/>
    </row>
    <row r="24" spans="1:14" x14ac:dyDescent="0.25">
      <c r="A24" s="40">
        <f>+'Caracol Criogénica'!A24</f>
        <v>41260</v>
      </c>
      <c r="B24" s="96">
        <v>96.169189453125</v>
      </c>
      <c r="C24" s="97">
        <v>1.0206986665725708</v>
      </c>
      <c r="D24" s="97">
        <v>0.21155263483524323</v>
      </c>
      <c r="E24" s="97">
        <v>1.2322512865066528</v>
      </c>
      <c r="F24" s="97">
        <v>2.4436237812042236</v>
      </c>
      <c r="G24" s="7">
        <v>269.30094467527385</v>
      </c>
      <c r="H24" s="7">
        <v>2.0573370609907315</v>
      </c>
      <c r="I24" s="103">
        <v>38.124601137039477</v>
      </c>
      <c r="J24" s="104">
        <v>50.08160073589616</v>
      </c>
      <c r="K24" s="128">
        <v>0.3919337790697674</v>
      </c>
      <c r="L24" s="24"/>
      <c r="M24" s="44"/>
      <c r="N24" s="44"/>
    </row>
    <row r="25" spans="1:14" x14ac:dyDescent="0.25">
      <c r="A25" s="40">
        <f>+'Caracol Criogénica'!A25</f>
        <v>41261</v>
      </c>
      <c r="B25" s="96">
        <v>95.952827453613281</v>
      </c>
      <c r="C25" s="97">
        <v>0.96551841497421265</v>
      </c>
      <c r="D25" s="97">
        <v>0.21740788221359253</v>
      </c>
      <c r="E25" s="97">
        <v>1.1829262971878052</v>
      </c>
      <c r="F25" s="97">
        <v>2.7209234237670898</v>
      </c>
      <c r="G25" s="7">
        <v>270.83615922688421</v>
      </c>
      <c r="H25" s="7">
        <v>2.06906540378362</v>
      </c>
      <c r="I25" s="103">
        <v>38.20987774093652</v>
      </c>
      <c r="J25" s="104">
        <v>50.166571436918524</v>
      </c>
      <c r="K25" s="128">
        <v>0.41094732558139541</v>
      </c>
      <c r="L25" s="24"/>
      <c r="M25" s="44"/>
      <c r="N25" s="44"/>
    </row>
    <row r="26" spans="1:14" x14ac:dyDescent="0.25">
      <c r="A26" s="40">
        <f>+'Caracol Criogénica'!A26</f>
        <v>41262</v>
      </c>
      <c r="B26" s="96">
        <v>95.965484619140625</v>
      </c>
      <c r="C26" s="97">
        <v>1.0221265554428101</v>
      </c>
      <c r="D26" s="97">
        <v>0.21794728934764862</v>
      </c>
      <c r="E26" s="97">
        <v>1.2400738000869751</v>
      </c>
      <c r="F26" s="97">
        <v>2.6579222679138184</v>
      </c>
      <c r="G26" s="7">
        <v>265.76810616979651</v>
      </c>
      <c r="H26" s="7">
        <v>2.0303477773230574</v>
      </c>
      <c r="I26" s="103">
        <v>38.166695546013145</v>
      </c>
      <c r="J26" s="104">
        <v>50.102075868556412</v>
      </c>
      <c r="K26" s="128">
        <v>0.44635720930232564</v>
      </c>
      <c r="L26" s="24"/>
      <c r="M26" s="44"/>
      <c r="N26" s="44"/>
    </row>
    <row r="27" spans="1:14" x14ac:dyDescent="0.25">
      <c r="A27" s="40">
        <f>+'Caracol Criogénica'!A27</f>
        <v>41263</v>
      </c>
      <c r="B27" s="96">
        <v>95.674331665039062</v>
      </c>
      <c r="C27" s="97">
        <v>1.0831139087677002</v>
      </c>
      <c r="D27" s="97">
        <v>0.21981394290924072</v>
      </c>
      <c r="E27" s="97">
        <v>1.3029278516769409</v>
      </c>
      <c r="F27" s="97">
        <v>2.9005513191223145</v>
      </c>
      <c r="G27" s="7">
        <v>267.42666596736592</v>
      </c>
      <c r="H27" s="7">
        <v>2.0430184218450189</v>
      </c>
      <c r="I27" s="103">
        <v>38.201189924137175</v>
      </c>
      <c r="J27" s="104">
        <v>50.07882303064288</v>
      </c>
      <c r="K27" s="128">
        <v>0.33797191860465114</v>
      </c>
      <c r="L27" s="24"/>
      <c r="M27" s="44"/>
      <c r="N27" s="44"/>
    </row>
    <row r="28" spans="1:14" x14ac:dyDescent="0.25">
      <c r="A28" s="40">
        <f>+'Caracol Criogénica'!A28</f>
        <v>41264</v>
      </c>
      <c r="B28" s="96">
        <v>96.173721313476563</v>
      </c>
      <c r="C28" s="97">
        <v>0.9920688271522522</v>
      </c>
      <c r="D28" s="97">
        <v>0.21243284642696381</v>
      </c>
      <c r="E28" s="97">
        <v>1.2045016288757324</v>
      </c>
      <c r="F28" s="97">
        <v>2.4942085742950439</v>
      </c>
      <c r="G28" s="7">
        <v>266.06132460485134</v>
      </c>
      <c r="H28" s="7">
        <v>2.0325878331614482</v>
      </c>
      <c r="I28" s="103">
        <v>38.127574357258652</v>
      </c>
      <c r="J28" s="104">
        <v>50.103059273787828</v>
      </c>
      <c r="K28" s="128">
        <v>0.56721505813953488</v>
      </c>
      <c r="L28" s="24"/>
      <c r="M28" s="44"/>
      <c r="N28" s="44"/>
    </row>
    <row r="29" spans="1:14" x14ac:dyDescent="0.25">
      <c r="A29" s="40">
        <f>+'Caracol Criogénica'!A29</f>
        <v>41265</v>
      </c>
      <c r="B29" s="96">
        <v>96.089279174804687</v>
      </c>
      <c r="C29" s="97">
        <v>0.99559849500656128</v>
      </c>
      <c r="D29" s="97">
        <v>0.20987328886985779</v>
      </c>
      <c r="E29" s="97">
        <v>1.2054717540740967</v>
      </c>
      <c r="F29" s="97">
        <v>2.5734269618988037</v>
      </c>
      <c r="G29" s="7">
        <v>267.1616534292566</v>
      </c>
      <c r="H29" s="7">
        <v>2.0409938462649486</v>
      </c>
      <c r="I29" s="103">
        <v>38.152588444262875</v>
      </c>
      <c r="J29" s="104">
        <v>50.116146638223086</v>
      </c>
      <c r="K29" s="128">
        <v>0.69060645348837202</v>
      </c>
      <c r="L29" s="24"/>
      <c r="M29" s="44"/>
      <c r="N29" s="44"/>
    </row>
    <row r="30" spans="1:14" x14ac:dyDescent="0.25">
      <c r="A30" s="40">
        <f>+'Caracol Criogénica'!A30</f>
        <v>41266</v>
      </c>
      <c r="B30" s="96">
        <v>96.118782043457031</v>
      </c>
      <c r="C30" s="97">
        <v>0.99347507953643799</v>
      </c>
      <c r="D30" s="97">
        <v>0.21024063229560852</v>
      </c>
      <c r="E30" s="97">
        <v>1.2037156820297241</v>
      </c>
      <c r="F30" s="97">
        <v>2.546067476272583</v>
      </c>
      <c r="G30" s="7">
        <v>267.05746924242425</v>
      </c>
      <c r="H30" s="7">
        <v>2.0401979263360457</v>
      </c>
      <c r="I30" s="103">
        <v>38.144659935838312</v>
      </c>
      <c r="J30" s="104">
        <v>50.112904158662481</v>
      </c>
      <c r="K30" s="128">
        <v>0.77334767441860486</v>
      </c>
      <c r="L30" s="24"/>
      <c r="M30" s="44"/>
      <c r="N30" s="44"/>
    </row>
    <row r="31" spans="1:14" x14ac:dyDescent="0.25">
      <c r="A31" s="40">
        <f>+'Caracol Criogénica'!A31</f>
        <v>41267</v>
      </c>
      <c r="B31" s="96">
        <v>95.82476806640625</v>
      </c>
      <c r="C31" s="97">
        <v>0.99628651142120361</v>
      </c>
      <c r="D31" s="97">
        <v>0.2086055725812912</v>
      </c>
      <c r="E31" s="97">
        <v>1.2048920392990112</v>
      </c>
      <c r="F31" s="97">
        <v>2.8569779396057129</v>
      </c>
      <c r="G31" s="7">
        <v>267.07444736306729</v>
      </c>
      <c r="H31" s="7">
        <v>2.0403276314763934</v>
      </c>
      <c r="I31" s="103">
        <v>38.218257627467899</v>
      </c>
      <c r="J31" s="104">
        <v>50.154173855801375</v>
      </c>
      <c r="K31" s="128">
        <v>0.40884494186046516</v>
      </c>
      <c r="L31" s="24"/>
      <c r="M31" s="44"/>
      <c r="N31" s="44"/>
    </row>
    <row r="32" spans="1:14" x14ac:dyDescent="0.25">
      <c r="A32" s="40">
        <f>+'Caracol Criogénica'!A32</f>
        <v>41268</v>
      </c>
      <c r="B32" s="96">
        <v>94.612503051757813</v>
      </c>
      <c r="C32" s="97">
        <v>1.0079264640808105</v>
      </c>
      <c r="D32" s="97">
        <v>0.21832484006881714</v>
      </c>
      <c r="E32" s="97">
        <v>1.2262513637542725</v>
      </c>
      <c r="F32" s="97">
        <v>4.1094512939453125</v>
      </c>
      <c r="G32" s="7">
        <v>263.13088983865578</v>
      </c>
      <c r="H32" s="7">
        <v>2.0102006408083741</v>
      </c>
      <c r="I32" s="103">
        <v>38.516877763186109</v>
      </c>
      <c r="J32" s="104">
        <v>50.313637380108005</v>
      </c>
      <c r="K32" s="128">
        <v>0.4013609302325582</v>
      </c>
      <c r="L32" s="24"/>
      <c r="M32" s="44"/>
      <c r="N32" s="44"/>
    </row>
    <row r="33" spans="1:14" x14ac:dyDescent="0.25">
      <c r="A33" s="40">
        <f>+'Caracol Criogénica'!A33</f>
        <v>41269</v>
      </c>
      <c r="B33" s="96">
        <v>95.984710693359375</v>
      </c>
      <c r="C33" s="97">
        <v>1.0363665819168091</v>
      </c>
      <c r="D33" s="97">
        <v>0.21429377794265747</v>
      </c>
      <c r="E33" s="97">
        <v>1.2506604194641113</v>
      </c>
      <c r="F33" s="97">
        <v>2.6274139881134033</v>
      </c>
      <c r="G33" s="7">
        <v>217.21868681220656</v>
      </c>
      <c r="H33" s="7">
        <v>1.6594522357036614</v>
      </c>
      <c r="I33" s="103">
        <v>38.152809122553322</v>
      </c>
      <c r="J33" s="104">
        <v>50.085858436137428</v>
      </c>
      <c r="K33" s="128">
        <v>0.39944895348837206</v>
      </c>
      <c r="L33" s="24"/>
      <c r="M33" s="44"/>
      <c r="N33" s="44"/>
    </row>
    <row r="34" spans="1:14" x14ac:dyDescent="0.25">
      <c r="A34" s="40">
        <f>+'Caracol Criogénica'!A34</f>
        <v>41270</v>
      </c>
      <c r="B34" s="96">
        <v>95.215736389160156</v>
      </c>
      <c r="C34" s="97">
        <v>1.0836786031723022</v>
      </c>
      <c r="D34" s="97">
        <v>0.22017651796340942</v>
      </c>
      <c r="E34" s="97">
        <v>1.3038551807403564</v>
      </c>
      <c r="F34" s="97">
        <v>3.4016890525817871</v>
      </c>
      <c r="G34" s="7">
        <v>264.68760578400116</v>
      </c>
      <c r="H34" s="7">
        <v>2.0220932444962529</v>
      </c>
      <c r="I34" s="103">
        <v>38.309557660854551</v>
      </c>
      <c r="J34" s="104">
        <v>50.140998434517549</v>
      </c>
      <c r="K34" s="128">
        <v>0.66371436046511634</v>
      </c>
      <c r="L34" s="24"/>
      <c r="M34" s="44"/>
      <c r="N34" s="44"/>
    </row>
    <row r="35" spans="1:14" x14ac:dyDescent="0.25">
      <c r="A35" s="40">
        <f>+'Caracol Criogénica'!A35</f>
        <v>41271</v>
      </c>
      <c r="B35" s="96">
        <v>94.806617736816406</v>
      </c>
      <c r="C35" s="97">
        <v>0.99312007427215576</v>
      </c>
      <c r="D35" s="97">
        <v>0.21994639933109283</v>
      </c>
      <c r="E35" s="97">
        <v>1.2130664587020874</v>
      </c>
      <c r="F35" s="97">
        <v>3.9398343563079834</v>
      </c>
      <c r="G35" s="7">
        <v>259.48661444131454</v>
      </c>
      <c r="H35" s="7">
        <v>1.9823600298352215</v>
      </c>
      <c r="I35" s="103">
        <v>38.467312264695103</v>
      </c>
      <c r="J35" s="104">
        <v>50.294763225633417</v>
      </c>
      <c r="K35" s="128">
        <v>0.13528389534883722</v>
      </c>
      <c r="L35" s="24"/>
      <c r="M35" s="44"/>
      <c r="N35" s="44"/>
    </row>
    <row r="36" spans="1:14" x14ac:dyDescent="0.25">
      <c r="A36" s="40">
        <f>+'Caracol Criogénica'!A36</f>
        <v>41272</v>
      </c>
      <c r="B36" s="96">
        <v>94.5963134765625</v>
      </c>
      <c r="C36" s="97">
        <v>1.0607386827468872</v>
      </c>
      <c r="D36" s="97">
        <v>0.22423973679542542</v>
      </c>
      <c r="E36" s="97">
        <v>1.2849783897399902</v>
      </c>
      <c r="F36" s="97">
        <v>4.0717101097106934</v>
      </c>
      <c r="G36" s="7">
        <v>215.81430784304584</v>
      </c>
      <c r="H36" s="7">
        <v>1.6487234174129786</v>
      </c>
      <c r="I36" s="103">
        <v>38.482114503983993</v>
      </c>
      <c r="J36" s="104">
        <v>50.254489929401124</v>
      </c>
      <c r="K36" s="128">
        <v>0.54259999999999997</v>
      </c>
      <c r="L36" s="24"/>
      <c r="M36" s="44"/>
      <c r="N36" s="44"/>
    </row>
    <row r="37" spans="1:14" x14ac:dyDescent="0.25">
      <c r="A37" s="40">
        <f>+'Caracol Criogénica'!A37</f>
        <v>41273</v>
      </c>
      <c r="B37" s="96">
        <v>94.736503601074219</v>
      </c>
      <c r="C37" s="97">
        <v>1.0528591871261597</v>
      </c>
      <c r="D37" s="97">
        <v>0.22238461673259735</v>
      </c>
      <c r="E37" s="97">
        <v>1.2752437591552734</v>
      </c>
      <c r="F37" s="97">
        <v>3.946974515914917</v>
      </c>
      <c r="G37" s="7">
        <v>245.81496698317682</v>
      </c>
      <c r="H37" s="7">
        <v>1.8779148447864182</v>
      </c>
      <c r="I37" s="103">
        <v>38.446788813827553</v>
      </c>
      <c r="J37" s="104">
        <v>50.24050611808623</v>
      </c>
      <c r="K37" s="128">
        <v>0.48930000000000001</v>
      </c>
      <c r="L37" s="24"/>
      <c r="M37" s="44"/>
      <c r="N37" s="44"/>
    </row>
    <row r="38" spans="1:14" ht="15.75" thickBot="1" x14ac:dyDescent="0.3">
      <c r="A38" s="40">
        <f>+'Caracol Criogénica'!A38</f>
        <v>41274</v>
      </c>
      <c r="B38" s="99">
        <v>95.017066955566406</v>
      </c>
      <c r="C38" s="100">
        <v>1.0236116647720337</v>
      </c>
      <c r="D38" s="100">
        <v>0.21858496963977814</v>
      </c>
      <c r="E38" s="100">
        <v>1.2421966791152954</v>
      </c>
      <c r="F38" s="100">
        <v>3.6796555519104004</v>
      </c>
      <c r="G38" s="7">
        <v>249.28246722416469</v>
      </c>
      <c r="H38" s="7">
        <v>1.9044049737511743</v>
      </c>
      <c r="I38" s="105">
        <v>38.397026711567491</v>
      </c>
      <c r="J38" s="106">
        <v>50.233743377348119</v>
      </c>
      <c r="K38" s="129">
        <v>0.36130000000000001</v>
      </c>
      <c r="L38" s="24"/>
      <c r="M38" s="44"/>
      <c r="N38" s="44"/>
    </row>
    <row r="39" spans="1:14" x14ac:dyDescent="0.25">
      <c r="A39" s="136" t="s">
        <v>18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8"/>
      <c r="M39" s="8"/>
      <c r="N39" s="8"/>
    </row>
    <row r="40" spans="1:14" ht="6.75" customHeight="1" thickBo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4" x14ac:dyDescent="0.25">
      <c r="A41" s="10" t="s">
        <v>19</v>
      </c>
      <c r="B41" s="11">
        <f t="shared" ref="B41:K41" si="0">+MIN(B8:B38)</f>
        <v>94.5963134765625</v>
      </c>
      <c r="C41" s="11">
        <f t="shared" si="0"/>
        <v>0.96551841497421265</v>
      </c>
      <c r="D41" s="11">
        <f t="shared" si="0"/>
        <v>0.19193823635578156</v>
      </c>
      <c r="E41" s="11">
        <f t="shared" si="0"/>
        <v>1.1829262971878052</v>
      </c>
      <c r="F41" s="11">
        <f t="shared" si="0"/>
        <v>2.1685843467712402</v>
      </c>
      <c r="G41" s="11">
        <f t="shared" si="0"/>
        <v>215.81430784304584</v>
      </c>
      <c r="H41" s="11">
        <f t="shared" si="0"/>
        <v>1.6487234174129786</v>
      </c>
      <c r="I41" s="11">
        <f t="shared" si="0"/>
        <v>38.094789275951356</v>
      </c>
      <c r="J41" s="11">
        <f t="shared" si="0"/>
        <v>50.043983203419323</v>
      </c>
      <c r="K41" s="33">
        <f t="shared" si="0"/>
        <v>0.13528389534883722</v>
      </c>
      <c r="L41" s="12"/>
      <c r="M41" s="25">
        <f>+MIN(M8:M38)</f>
        <v>0.75800000000000001</v>
      </c>
      <c r="N41" s="26">
        <f>+MIN(N8:N38)</f>
        <v>4.0000000000000001E-3</v>
      </c>
    </row>
    <row r="42" spans="1:14" x14ac:dyDescent="0.25">
      <c r="A42" s="13" t="s">
        <v>20</v>
      </c>
      <c r="B42" s="14">
        <f t="shared" ref="B42:K42" si="1">+IF(ISERROR(AVERAGE(B8:B38)),"",AVERAGE(B8:B38))</f>
        <v>95.576146771830892</v>
      </c>
      <c r="C42" s="14">
        <f t="shared" si="1"/>
        <v>1.0297178933697362</v>
      </c>
      <c r="D42" s="14">
        <f t="shared" si="1"/>
        <v>0.21382578438328159</v>
      </c>
      <c r="E42" s="14">
        <f t="shared" si="1"/>
        <v>1.2435436748689221</v>
      </c>
      <c r="F42" s="14">
        <f t="shared" si="1"/>
        <v>3.0255546569824219</v>
      </c>
      <c r="G42" s="14">
        <f t="shared" si="1"/>
        <v>264.24316794195727</v>
      </c>
      <c r="H42" s="14">
        <f t="shared" si="1"/>
        <v>2.0186978781794531</v>
      </c>
      <c r="I42" s="14">
        <f t="shared" si="1"/>
        <v>38.28351880645355</v>
      </c>
      <c r="J42" s="14">
        <f t="shared" si="1"/>
        <v>50.165781359299579</v>
      </c>
      <c r="K42" s="34">
        <f t="shared" si="1"/>
        <v>0.465090043135784</v>
      </c>
      <c r="L42" s="12"/>
      <c r="M42" s="27">
        <f>+IF(ISERROR(AVERAGE(M8:M38)),"",AVERAGE(M8:M38))</f>
        <v>0.75800000000000001</v>
      </c>
      <c r="N42" s="28">
        <f>+IF(ISERROR(AVERAGE(N8:N38)),"",AVERAGE(N8:N38))</f>
        <v>4.0000000000000001E-3</v>
      </c>
    </row>
    <row r="43" spans="1:14" x14ac:dyDescent="0.25">
      <c r="A43" s="15" t="s">
        <v>21</v>
      </c>
      <c r="B43" s="16">
        <f t="shared" ref="B43:K43" si="2">+MAX(B8:B38)</f>
        <v>96.347831726074219</v>
      </c>
      <c r="C43" s="16">
        <f t="shared" si="2"/>
        <v>1.0899912118911743</v>
      </c>
      <c r="D43" s="16">
        <f t="shared" si="2"/>
        <v>0.22427359223365784</v>
      </c>
      <c r="E43" s="16">
        <f t="shared" si="2"/>
        <v>1.3094027042388916</v>
      </c>
      <c r="F43" s="16">
        <f t="shared" si="2"/>
        <v>4.1094512939453125</v>
      </c>
      <c r="G43" s="120">
        <f t="shared" si="2"/>
        <v>279.38980346244131</v>
      </c>
      <c r="H43" s="16">
        <f t="shared" si="2"/>
        <v>2.1344113657651529</v>
      </c>
      <c r="I43" s="16">
        <f t="shared" si="2"/>
        <v>38.516877763186109</v>
      </c>
      <c r="J43" s="16">
        <f t="shared" si="2"/>
        <v>50.313637380108005</v>
      </c>
      <c r="K43" s="35">
        <f t="shared" si="2"/>
        <v>1.0720901162790697</v>
      </c>
      <c r="L43" s="12"/>
      <c r="M43" s="29">
        <f>+MAX(M8:M38)</f>
        <v>0.75800000000000001</v>
      </c>
      <c r="N43" s="30">
        <f>+MAX(N8:N38)</f>
        <v>4.0000000000000001E-3</v>
      </c>
    </row>
    <row r="44" spans="1:14" ht="15.75" thickBot="1" x14ac:dyDescent="0.3">
      <c r="A44" s="17" t="s">
        <v>22</v>
      </c>
      <c r="B44" s="21">
        <f t="shared" ref="B44:K44" si="3">IF(ISERROR(STDEV(B8:B38)),"",STDEV(B8:B38))</f>
        <v>0.51819573577868072</v>
      </c>
      <c r="C44" s="21">
        <f t="shared" si="3"/>
        <v>3.2011423480688028E-2</v>
      </c>
      <c r="D44" s="21">
        <f t="shared" si="3"/>
        <v>6.7718037468986756E-3</v>
      </c>
      <c r="E44" s="21">
        <f t="shared" si="3"/>
        <v>3.3958643759324406E-2</v>
      </c>
      <c r="F44" s="21">
        <f t="shared" si="3"/>
        <v>0.53467108914838279</v>
      </c>
      <c r="G44" s="21">
        <f t="shared" si="3"/>
        <v>14.628244775313696</v>
      </c>
      <c r="H44" s="21">
        <f t="shared" si="3"/>
        <v>0.10954985811402083</v>
      </c>
      <c r="I44" s="21">
        <f t="shared" si="3"/>
        <v>0.13041907479751794</v>
      </c>
      <c r="J44" s="21">
        <f t="shared" si="3"/>
        <v>7.359400891793072E-2</v>
      </c>
      <c r="K44" s="36">
        <f t="shared" si="3"/>
        <v>0.17571168573854032</v>
      </c>
      <c r="L44" s="12"/>
      <c r="M44" s="31" t="str">
        <f>IF(ISERROR(STDEV(M8:M38)),"",STDEV(M8:M38))</f>
        <v/>
      </c>
      <c r="N44" s="32" t="str">
        <f>IF(ISERROR(STDEV(N8:N38)),"",STDEV(N8:N38))</f>
        <v/>
      </c>
    </row>
    <row r="45" spans="1:14" ht="8.2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9"/>
    </row>
    <row r="47" spans="1:14" x14ac:dyDescent="0.25">
      <c r="A47" s="18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2"/>
    </row>
    <row r="48" spans="1:14" x14ac:dyDescent="0.25">
      <c r="A48" s="18"/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2"/>
    </row>
    <row r="49" spans="1:14" x14ac:dyDescent="0.25">
      <c r="A49" s="18"/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2"/>
    </row>
    <row r="50" spans="1:14" x14ac:dyDescent="0.25">
      <c r="A50" s="18"/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5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6:N50"/>
    <mergeCell ref="A39:K39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8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69" orientation="landscape" horizontalDpi="300" verticalDpi="300" r:id="rId1"/>
  <ignoredErrors>
    <ignoredError sqref="B41:N44 A8:A9 A10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6" zoomScale="60" zoomScaleNormal="100" workbookViewId="0">
      <selection activeCell="K38" sqref="K38"/>
    </sheetView>
  </sheetViews>
  <sheetFormatPr baseColWidth="10" defaultRowHeight="15" x14ac:dyDescent="0.25"/>
  <sheetData>
    <row r="1" spans="1:14" ht="32.25" customHeight="1" x14ac:dyDescent="0.25">
      <c r="A1" s="161" t="s">
        <v>28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4" x14ac:dyDescent="0.25">
      <c r="A2" s="150" t="s">
        <v>1</v>
      </c>
      <c r="B2" s="164"/>
      <c r="C2" s="151" t="s">
        <v>27</v>
      </c>
      <c r="D2" s="151"/>
      <c r="E2" s="151"/>
      <c r="F2" s="151"/>
      <c r="G2" s="151"/>
      <c r="H2" s="151"/>
      <c r="I2" s="151"/>
      <c r="J2" s="151"/>
      <c r="K2" s="151"/>
    </row>
    <row r="3" spans="1:14" x14ac:dyDescent="0.25">
      <c r="A3" s="150" t="s">
        <v>2</v>
      </c>
      <c r="B3" s="164"/>
      <c r="C3" s="151" t="s">
        <v>25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150" t="s">
        <v>3</v>
      </c>
      <c r="B4" s="150"/>
      <c r="C4" s="151" t="s">
        <v>4</v>
      </c>
      <c r="D4" s="151"/>
      <c r="E4" s="37"/>
      <c r="F4" s="37"/>
      <c r="G4" s="37"/>
      <c r="H4" s="37"/>
      <c r="I4" s="37"/>
      <c r="J4" s="37"/>
      <c r="K4" s="37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6" t="s">
        <v>5</v>
      </c>
      <c r="B6" s="47" t="s">
        <v>6</v>
      </c>
      <c r="C6" s="47" t="s">
        <v>7</v>
      </c>
      <c r="D6" s="47" t="s">
        <v>8</v>
      </c>
      <c r="E6" s="48" t="s">
        <v>9</v>
      </c>
      <c r="F6" s="47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130" t="s">
        <v>15</v>
      </c>
    </row>
    <row r="7" spans="1:14" x14ac:dyDescent="0.25">
      <c r="A7" s="49">
        <v>41244</v>
      </c>
      <c r="B7" s="50"/>
      <c r="C7" s="51"/>
      <c r="D7" s="51"/>
      <c r="E7" s="51"/>
      <c r="F7" s="52"/>
      <c r="G7" s="53">
        <v>275.76925999999997</v>
      </c>
      <c r="H7" s="54">
        <v>2.0771886666666668</v>
      </c>
      <c r="I7" s="50"/>
      <c r="J7" s="52"/>
      <c r="K7" s="55">
        <v>0.74833953488372096</v>
      </c>
    </row>
    <row r="8" spans="1:14" x14ac:dyDescent="0.25">
      <c r="A8" s="56">
        <f>+A7+1</f>
        <v>41245</v>
      </c>
      <c r="B8" s="57"/>
      <c r="C8" s="45"/>
      <c r="D8" s="45"/>
      <c r="E8" s="45"/>
      <c r="F8" s="58"/>
      <c r="G8" s="6">
        <v>276.51852833333334</v>
      </c>
      <c r="H8" s="59">
        <v>2.0680410666666669</v>
      </c>
      <c r="I8" s="57"/>
      <c r="J8" s="58"/>
      <c r="K8" s="60">
        <v>0.58670651162790699</v>
      </c>
    </row>
    <row r="9" spans="1:14" x14ac:dyDescent="0.25">
      <c r="A9" s="56">
        <f>+A8+1</f>
        <v>41246</v>
      </c>
      <c r="B9" s="57"/>
      <c r="C9" s="45"/>
      <c r="D9" s="45"/>
      <c r="E9" s="45"/>
      <c r="F9" s="58"/>
      <c r="G9" s="6">
        <v>273.17340555555552</v>
      </c>
      <c r="H9" s="59">
        <v>2.0669696666666666</v>
      </c>
      <c r="I9" s="57"/>
      <c r="J9" s="58"/>
      <c r="K9" s="60">
        <v>0.63918139534883722</v>
      </c>
    </row>
    <row r="10" spans="1:14" x14ac:dyDescent="0.25">
      <c r="A10" s="56">
        <f>+A9+1</f>
        <v>41247</v>
      </c>
      <c r="B10" s="57"/>
      <c r="C10" s="45"/>
      <c r="D10" s="45"/>
      <c r="E10" s="45"/>
      <c r="F10" s="58"/>
      <c r="G10" s="6">
        <v>279.1426433333333</v>
      </c>
      <c r="H10" s="59">
        <v>2.0602391333333334</v>
      </c>
      <c r="I10" s="57"/>
      <c r="J10" s="58"/>
      <c r="K10" s="60">
        <v>0.60234279069767449</v>
      </c>
    </row>
    <row r="11" spans="1:14" x14ac:dyDescent="0.25">
      <c r="A11" s="56">
        <f t="shared" ref="A11:A36" si="0">+A10+1</f>
        <v>41248</v>
      </c>
      <c r="B11" s="57"/>
      <c r="C11" s="45"/>
      <c r="D11" s="45"/>
      <c r="E11" s="45"/>
      <c r="F11" s="58"/>
      <c r="G11" s="6">
        <v>277.56430611111108</v>
      </c>
      <c r="H11" s="59">
        <v>2.0624112666666665</v>
      </c>
      <c r="I11" s="57"/>
      <c r="J11" s="58"/>
      <c r="K11" s="60">
        <v>0.67050558139534888</v>
      </c>
    </row>
    <row r="12" spans="1:14" x14ac:dyDescent="0.25">
      <c r="A12" s="56">
        <f t="shared" si="0"/>
        <v>41249</v>
      </c>
      <c r="B12" s="57"/>
      <c r="C12" s="45"/>
      <c r="D12" s="45"/>
      <c r="E12" s="45"/>
      <c r="F12" s="58"/>
      <c r="G12" s="6">
        <v>280.19431111111106</v>
      </c>
      <c r="H12" s="59">
        <v>2.0541810666666667</v>
      </c>
      <c r="I12" s="57"/>
      <c r="J12" s="58"/>
      <c r="K12" s="60">
        <v>0.78058465116279063</v>
      </c>
    </row>
    <row r="13" spans="1:14" x14ac:dyDescent="0.25">
      <c r="A13" s="56">
        <f t="shared" si="0"/>
        <v>41250</v>
      </c>
      <c r="B13" s="57"/>
      <c r="C13" s="45"/>
      <c r="D13" s="45"/>
      <c r="E13" s="45"/>
      <c r="F13" s="58"/>
      <c r="G13" s="6">
        <v>287.56638333333331</v>
      </c>
      <c r="H13" s="59">
        <v>2.032763333333333</v>
      </c>
      <c r="I13" s="57"/>
      <c r="J13" s="58"/>
      <c r="K13" s="60">
        <v>0.5289600000000001</v>
      </c>
    </row>
    <row r="14" spans="1:14" x14ac:dyDescent="0.25">
      <c r="A14" s="56">
        <f t="shared" si="0"/>
        <v>41251</v>
      </c>
      <c r="B14" s="57"/>
      <c r="C14" s="45"/>
      <c r="D14" s="45"/>
      <c r="E14" s="45"/>
      <c r="F14" s="58"/>
      <c r="G14" s="6">
        <v>292.93204499999996</v>
      </c>
      <c r="H14" s="59">
        <v>2.1830838565020474</v>
      </c>
      <c r="I14" s="57"/>
      <c r="J14" s="58"/>
      <c r="K14" s="60">
        <v>0.54712046511627899</v>
      </c>
    </row>
    <row r="15" spans="1:14" x14ac:dyDescent="0.25">
      <c r="A15" s="56">
        <f t="shared" si="0"/>
        <v>41252</v>
      </c>
      <c r="B15" s="57"/>
      <c r="C15" s="45"/>
      <c r="D15" s="45"/>
      <c r="E15" s="45"/>
      <c r="F15" s="58"/>
      <c r="G15" s="6">
        <v>273.61148944444443</v>
      </c>
      <c r="H15" s="59">
        <v>2.0390969023537422</v>
      </c>
      <c r="I15" s="57"/>
      <c r="J15" s="58"/>
      <c r="K15" s="60">
        <v>0.68809813953488375</v>
      </c>
    </row>
    <row r="16" spans="1:14" x14ac:dyDescent="0.25">
      <c r="A16" s="56">
        <f t="shared" si="0"/>
        <v>41253</v>
      </c>
      <c r="B16" s="57"/>
      <c r="C16" s="45"/>
      <c r="D16" s="45"/>
      <c r="E16" s="45"/>
      <c r="F16" s="58"/>
      <c r="G16" s="6">
        <v>271.89865555555554</v>
      </c>
      <c r="H16" s="59">
        <v>2.0263319622404032</v>
      </c>
      <c r="I16" s="57"/>
      <c r="J16" s="58"/>
      <c r="K16" s="60">
        <v>0.79546186046511624</v>
      </c>
    </row>
    <row r="17" spans="1:11" x14ac:dyDescent="0.25">
      <c r="A17" s="56">
        <f t="shared" si="0"/>
        <v>41254</v>
      </c>
      <c r="B17" s="57"/>
      <c r="C17" s="45"/>
      <c r="D17" s="45"/>
      <c r="E17" s="45"/>
      <c r="F17" s="58"/>
      <c r="G17" s="6">
        <v>271.93079388888884</v>
      </c>
      <c r="H17" s="59">
        <v>2.0265714740243559</v>
      </c>
      <c r="I17" s="57"/>
      <c r="J17" s="58"/>
      <c r="K17" s="60">
        <v>1.6087869767441862</v>
      </c>
    </row>
    <row r="18" spans="1:11" x14ac:dyDescent="0.25">
      <c r="A18" s="56">
        <f t="shared" si="0"/>
        <v>41255</v>
      </c>
      <c r="B18" s="57"/>
      <c r="C18" s="45"/>
      <c r="D18" s="45"/>
      <c r="E18" s="45"/>
      <c r="F18" s="58"/>
      <c r="G18" s="6">
        <v>286.38556666666665</v>
      </c>
      <c r="H18" s="59">
        <v>2.1342960526056167</v>
      </c>
      <c r="I18" s="57"/>
      <c r="J18" s="58"/>
      <c r="K18" s="60">
        <v>1.4867358139534883</v>
      </c>
    </row>
    <row r="19" spans="1:11" x14ac:dyDescent="0.25">
      <c r="A19" s="56">
        <f t="shared" si="0"/>
        <v>41256</v>
      </c>
      <c r="B19" s="57"/>
      <c r="C19" s="45"/>
      <c r="D19" s="45"/>
      <c r="E19" s="45"/>
      <c r="F19" s="58"/>
      <c r="G19" s="6">
        <v>272.28696055555554</v>
      </c>
      <c r="H19" s="59">
        <v>2.0292258155806855</v>
      </c>
      <c r="I19" s="57"/>
      <c r="J19" s="58"/>
      <c r="K19" s="60">
        <v>1.23048</v>
      </c>
    </row>
    <row r="20" spans="1:11" x14ac:dyDescent="0.25">
      <c r="A20" s="56">
        <f t="shared" si="0"/>
        <v>41257</v>
      </c>
      <c r="B20" s="57"/>
      <c r="C20" s="45"/>
      <c r="D20" s="45"/>
      <c r="E20" s="45"/>
      <c r="F20" s="58"/>
      <c r="G20" s="6">
        <v>275.5551494444444</v>
      </c>
      <c r="H20" s="59">
        <v>2.0535820801994396</v>
      </c>
      <c r="I20" s="57"/>
      <c r="J20" s="58"/>
      <c r="K20" s="60">
        <v>2.607946046511628</v>
      </c>
    </row>
    <row r="21" spans="1:11" x14ac:dyDescent="0.25">
      <c r="A21" s="56">
        <f t="shared" si="0"/>
        <v>41258</v>
      </c>
      <c r="B21" s="57"/>
      <c r="C21" s="45"/>
      <c r="D21" s="45"/>
      <c r="E21" s="45"/>
      <c r="F21" s="58"/>
      <c r="G21" s="6">
        <v>276.54032277777776</v>
      </c>
      <c r="H21" s="59">
        <v>2.0609241106688487</v>
      </c>
      <c r="I21" s="57"/>
      <c r="J21" s="58"/>
      <c r="K21" s="60">
        <v>0.65199209302325589</v>
      </c>
    </row>
    <row r="22" spans="1:11" x14ac:dyDescent="0.25">
      <c r="A22" s="56">
        <f t="shared" si="0"/>
        <v>41259</v>
      </c>
      <c r="B22" s="57"/>
      <c r="C22" s="45"/>
      <c r="D22" s="45"/>
      <c r="E22" s="45"/>
      <c r="F22" s="58"/>
      <c r="G22" s="6">
        <v>275.90649999999999</v>
      </c>
      <c r="H22" s="59">
        <v>2.0562005295596193</v>
      </c>
      <c r="I22" s="57"/>
      <c r="J22" s="58"/>
      <c r="K22" s="60">
        <v>0.73622511627906972</v>
      </c>
    </row>
    <row r="23" spans="1:11" x14ac:dyDescent="0.25">
      <c r="A23" s="56">
        <f t="shared" si="0"/>
        <v>41260</v>
      </c>
      <c r="B23" s="57"/>
      <c r="C23" s="45"/>
      <c r="D23" s="45"/>
      <c r="E23" s="45"/>
      <c r="F23" s="58"/>
      <c r="G23" s="6">
        <v>271.72650555555555</v>
      </c>
      <c r="H23" s="59">
        <v>2.0250490097867146</v>
      </c>
      <c r="I23" s="57"/>
      <c r="J23" s="58"/>
      <c r="K23" s="60">
        <v>0.61082372093023263</v>
      </c>
    </row>
    <row r="24" spans="1:11" x14ac:dyDescent="0.25">
      <c r="A24" s="56">
        <f t="shared" si="0"/>
        <v>41261</v>
      </c>
      <c r="B24" s="57"/>
      <c r="C24" s="45"/>
      <c r="D24" s="45"/>
      <c r="E24" s="45"/>
      <c r="F24" s="58"/>
      <c r="G24" s="6">
        <v>273.03601666666663</v>
      </c>
      <c r="H24" s="59">
        <v>2.0348081761714529</v>
      </c>
      <c r="I24" s="57"/>
      <c r="J24" s="58"/>
      <c r="K24" s="60">
        <v>1.1032200000000001</v>
      </c>
    </row>
    <row r="25" spans="1:11" x14ac:dyDescent="0.25">
      <c r="A25" s="56">
        <f t="shared" si="0"/>
        <v>41262</v>
      </c>
      <c r="B25" s="57"/>
      <c r="C25" s="45"/>
      <c r="D25" s="45"/>
      <c r="E25" s="45"/>
      <c r="F25" s="58"/>
      <c r="G25" s="6">
        <v>270.81235555555554</v>
      </c>
      <c r="H25" s="59">
        <v>2.0182362825979863</v>
      </c>
      <c r="I25" s="57"/>
      <c r="J25" s="58"/>
      <c r="K25" s="60">
        <v>1.5057376744186046</v>
      </c>
    </row>
    <row r="26" spans="1:11" x14ac:dyDescent="0.25">
      <c r="A26" s="56">
        <f t="shared" si="0"/>
        <v>41263</v>
      </c>
      <c r="B26" s="57"/>
      <c r="C26" s="45"/>
      <c r="D26" s="45"/>
      <c r="E26" s="45"/>
      <c r="F26" s="58"/>
      <c r="G26" s="6">
        <v>269.2055722222222</v>
      </c>
      <c r="H26" s="59">
        <v>2.0062616870705607</v>
      </c>
      <c r="I26" s="57"/>
      <c r="J26" s="58"/>
      <c r="K26" s="60">
        <v>0.52456046511627907</v>
      </c>
    </row>
    <row r="27" spans="1:11" x14ac:dyDescent="0.25">
      <c r="A27" s="56">
        <f t="shared" si="0"/>
        <v>41264</v>
      </c>
      <c r="B27" s="57"/>
      <c r="C27" s="45"/>
      <c r="D27" s="45"/>
      <c r="E27" s="45"/>
      <c r="F27" s="58"/>
      <c r="G27" s="6">
        <v>268.48596666666663</v>
      </c>
      <c r="H27" s="59">
        <v>2.0008988075283702</v>
      </c>
      <c r="I27" s="57"/>
      <c r="J27" s="58"/>
      <c r="K27" s="60">
        <v>1.0890837209302326</v>
      </c>
    </row>
    <row r="28" spans="1:11" x14ac:dyDescent="0.25">
      <c r="A28" s="56">
        <f t="shared" si="0"/>
        <v>41265</v>
      </c>
      <c r="B28" s="57"/>
      <c r="C28" s="45"/>
      <c r="D28" s="45"/>
      <c r="E28" s="45"/>
      <c r="F28" s="58"/>
      <c r="G28" s="6">
        <v>270.04245555555553</v>
      </c>
      <c r="H28" s="59">
        <v>2.0124985823708874</v>
      </c>
      <c r="I28" s="57"/>
      <c r="J28" s="58"/>
      <c r="K28" s="60">
        <v>1.8926190697674417</v>
      </c>
    </row>
    <row r="29" spans="1:11" x14ac:dyDescent="0.25">
      <c r="A29" s="56">
        <f t="shared" si="0"/>
        <v>41266</v>
      </c>
      <c r="B29" s="57"/>
      <c r="C29" s="45"/>
      <c r="D29" s="45"/>
      <c r="E29" s="45"/>
      <c r="F29" s="58"/>
      <c r="G29" s="6">
        <v>269.60181111111109</v>
      </c>
      <c r="H29" s="59">
        <v>2.0092146679288061</v>
      </c>
      <c r="I29" s="57"/>
      <c r="J29" s="58"/>
      <c r="K29" s="60">
        <v>3.2467395348837211</v>
      </c>
    </row>
    <row r="30" spans="1:11" x14ac:dyDescent="0.25">
      <c r="A30" s="56">
        <f t="shared" si="0"/>
        <v>41267</v>
      </c>
      <c r="B30" s="57"/>
      <c r="C30" s="45"/>
      <c r="D30" s="45"/>
      <c r="E30" s="45"/>
      <c r="F30" s="58"/>
      <c r="G30" s="6">
        <v>268.44733333333329</v>
      </c>
      <c r="H30" s="59">
        <v>2.0006108915841692</v>
      </c>
      <c r="I30" s="57"/>
      <c r="J30" s="58"/>
      <c r="K30" s="60">
        <v>0.94000604651162789</v>
      </c>
    </row>
    <row r="31" spans="1:11" x14ac:dyDescent="0.25">
      <c r="A31" s="56">
        <f t="shared" si="0"/>
        <v>41268</v>
      </c>
      <c r="B31" s="57"/>
      <c r="C31" s="45"/>
      <c r="D31" s="45"/>
      <c r="E31" s="45"/>
      <c r="F31" s="58"/>
      <c r="G31" s="6">
        <v>266.85327722222218</v>
      </c>
      <c r="H31" s="59">
        <v>1.9887311460188621</v>
      </c>
      <c r="I31" s="57"/>
      <c r="J31" s="58"/>
      <c r="K31" s="60">
        <v>0.65009023255813958</v>
      </c>
    </row>
    <row r="32" spans="1:11" x14ac:dyDescent="0.25">
      <c r="A32" s="56">
        <f t="shared" si="0"/>
        <v>41269</v>
      </c>
      <c r="B32" s="57"/>
      <c r="C32" s="45"/>
      <c r="D32" s="45"/>
      <c r="E32" s="45"/>
      <c r="F32" s="58"/>
      <c r="G32" s="6">
        <v>254.25839827777776</v>
      </c>
      <c r="H32" s="59">
        <v>1.8948674756982788</v>
      </c>
      <c r="I32" s="57"/>
      <c r="J32" s="58"/>
      <c r="K32" s="60">
        <v>0.73745581395348847</v>
      </c>
    </row>
    <row r="33" spans="1:11" x14ac:dyDescent="0.25">
      <c r="A33" s="56">
        <f t="shared" si="0"/>
        <v>41270</v>
      </c>
      <c r="B33" s="57"/>
      <c r="C33" s="45"/>
      <c r="D33" s="45"/>
      <c r="E33" s="45"/>
      <c r="F33" s="58"/>
      <c r="G33" s="6">
        <v>270.029</v>
      </c>
      <c r="H33" s="59">
        <v>2.0123983044852309</v>
      </c>
      <c r="I33" s="57"/>
      <c r="J33" s="58"/>
      <c r="K33" s="60">
        <v>1.8301674418604652</v>
      </c>
    </row>
    <row r="34" spans="1:11" x14ac:dyDescent="0.25">
      <c r="A34" s="56">
        <f t="shared" si="0"/>
        <v>41271</v>
      </c>
      <c r="B34" s="57"/>
      <c r="C34" s="45"/>
      <c r="D34" s="45"/>
      <c r="E34" s="45"/>
      <c r="F34" s="58"/>
      <c r="G34" s="6">
        <v>266.98553944444444</v>
      </c>
      <c r="H34" s="59">
        <v>1.9897168337477635</v>
      </c>
      <c r="I34" s="57"/>
      <c r="J34" s="58"/>
      <c r="K34" s="60">
        <v>0.87769116279069781</v>
      </c>
    </row>
    <row r="35" spans="1:11" x14ac:dyDescent="0.25">
      <c r="A35" s="56">
        <f t="shared" si="0"/>
        <v>41272</v>
      </c>
      <c r="B35" s="57"/>
      <c r="C35" s="45"/>
      <c r="D35" s="45"/>
      <c r="E35" s="45"/>
      <c r="F35" s="58"/>
      <c r="G35" s="6">
        <v>260.92688611111112</v>
      </c>
      <c r="H35" s="59">
        <v>1.9445645586385576</v>
      </c>
      <c r="I35" s="57"/>
      <c r="J35" s="58"/>
      <c r="K35" s="60">
        <v>0.78210000000000002</v>
      </c>
    </row>
    <row r="36" spans="1:11" x14ac:dyDescent="0.25">
      <c r="A36" s="56">
        <f t="shared" si="0"/>
        <v>41273</v>
      </c>
      <c r="B36" s="57"/>
      <c r="C36" s="45"/>
      <c r="D36" s="45"/>
      <c r="E36" s="45"/>
      <c r="F36" s="58"/>
      <c r="G36" s="6">
        <v>254.13841838888888</v>
      </c>
      <c r="H36" s="59">
        <v>1.8939733223852191</v>
      </c>
      <c r="I36" s="57"/>
      <c r="J36" s="58"/>
      <c r="K36" s="60">
        <v>0.68359999999999999</v>
      </c>
    </row>
    <row r="37" spans="1:11" ht="15.75" thickBot="1" x14ac:dyDescent="0.3">
      <c r="A37" s="61">
        <v>41274</v>
      </c>
      <c r="B37" s="122"/>
      <c r="C37" s="123"/>
      <c r="D37" s="123"/>
      <c r="E37" s="123"/>
      <c r="F37" s="124"/>
      <c r="G37" s="41">
        <v>252.89386611111109</v>
      </c>
      <c r="H37" s="65">
        <v>1.8846982634336129</v>
      </c>
      <c r="I37" s="122"/>
      <c r="J37" s="124"/>
      <c r="K37" s="66">
        <v>0.74919999999999998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7" t="s">
        <v>21</v>
      </c>
      <c r="B39" s="21"/>
      <c r="C39" s="68"/>
      <c r="D39" s="68"/>
      <c r="E39" s="68"/>
      <c r="F39" s="68"/>
      <c r="G39" s="68">
        <f>+MAX(G7:G37)</f>
        <v>292.93204499999996</v>
      </c>
      <c r="H39" s="68">
        <f>+MAX(H7:H37)</f>
        <v>2.1830838565020474</v>
      </c>
      <c r="I39" s="68"/>
      <c r="J39" s="68"/>
      <c r="K39" s="68">
        <f>+MAX(K7:K37)</f>
        <v>3.2467395348837211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52"/>
      <c r="C41" s="153"/>
      <c r="D41" s="153"/>
      <c r="E41" s="153"/>
      <c r="F41" s="153"/>
      <c r="G41" s="153"/>
      <c r="H41" s="153"/>
      <c r="I41" s="153"/>
      <c r="J41" s="153"/>
      <c r="K41" s="154"/>
    </row>
    <row r="42" spans="1:11" x14ac:dyDescent="0.25">
      <c r="A42" s="18"/>
      <c r="B42" s="155"/>
      <c r="C42" s="156"/>
      <c r="D42" s="156"/>
      <c r="E42" s="156"/>
      <c r="F42" s="156"/>
      <c r="G42" s="156"/>
      <c r="H42" s="156"/>
      <c r="I42" s="156"/>
      <c r="J42" s="156"/>
      <c r="K42" s="157"/>
    </row>
    <row r="43" spans="1:11" x14ac:dyDescent="0.25">
      <c r="A43" s="18"/>
      <c r="B43" s="155"/>
      <c r="C43" s="156"/>
      <c r="D43" s="156"/>
      <c r="E43" s="156"/>
      <c r="F43" s="156"/>
      <c r="G43" s="156"/>
      <c r="H43" s="156"/>
      <c r="I43" s="156"/>
      <c r="J43" s="156"/>
      <c r="K43" s="157"/>
    </row>
    <row r="44" spans="1:11" x14ac:dyDescent="0.25">
      <c r="A44" s="18"/>
      <c r="B44" s="155"/>
      <c r="C44" s="156"/>
      <c r="D44" s="156"/>
      <c r="E44" s="156"/>
      <c r="F44" s="156"/>
      <c r="G44" s="156"/>
      <c r="H44" s="156"/>
      <c r="I44" s="156"/>
      <c r="J44" s="156"/>
      <c r="K44" s="157"/>
    </row>
    <row r="45" spans="1:11" x14ac:dyDescent="0.25">
      <c r="A45" s="18"/>
      <c r="B45" s="158"/>
      <c r="C45" s="159"/>
      <c r="D45" s="159"/>
      <c r="E45" s="159"/>
      <c r="F45" s="159"/>
      <c r="G45" s="159"/>
      <c r="H45" s="159"/>
      <c r="I45" s="159"/>
      <c r="J45" s="159"/>
      <c r="K45" s="160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24" zoomScale="60" zoomScaleNormal="100" workbookViewId="0">
      <selection activeCell="K48" sqref="K48"/>
    </sheetView>
  </sheetViews>
  <sheetFormatPr baseColWidth="10" defaultRowHeight="15" x14ac:dyDescent="0.25"/>
  <sheetData>
    <row r="1" spans="1:14" ht="32.25" customHeight="1" x14ac:dyDescent="0.25">
      <c r="A1" s="174" t="s">
        <v>29</v>
      </c>
      <c r="B1" s="175"/>
      <c r="C1" s="175"/>
      <c r="D1" s="175"/>
      <c r="E1" s="175"/>
      <c r="F1" s="175"/>
      <c r="G1" s="175"/>
      <c r="H1" s="175"/>
      <c r="I1" s="175"/>
      <c r="J1" s="175"/>
      <c r="K1" s="176"/>
    </row>
    <row r="2" spans="1:14" x14ac:dyDescent="0.25">
      <c r="A2" s="150" t="s">
        <v>1</v>
      </c>
      <c r="B2" s="164"/>
      <c r="C2" s="151" t="s">
        <v>27</v>
      </c>
      <c r="D2" s="151"/>
      <c r="E2" s="151"/>
      <c r="F2" s="151"/>
      <c r="G2" s="151"/>
      <c r="H2" s="151"/>
      <c r="I2" s="151"/>
      <c r="J2" s="151"/>
      <c r="K2" s="151"/>
    </row>
    <row r="3" spans="1:14" x14ac:dyDescent="0.25">
      <c r="A3" s="150" t="s">
        <v>2</v>
      </c>
      <c r="B3" s="164"/>
      <c r="C3" s="151" t="s">
        <v>25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150" t="s">
        <v>3</v>
      </c>
      <c r="B4" s="150"/>
      <c r="C4" s="151" t="s">
        <v>4</v>
      </c>
      <c r="D4" s="151"/>
      <c r="E4" s="37"/>
      <c r="F4" s="37"/>
      <c r="G4" s="37"/>
      <c r="H4" s="37"/>
      <c r="I4" s="37"/>
      <c r="J4" s="37"/>
      <c r="K4" s="37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69" t="s">
        <v>5</v>
      </c>
      <c r="B6" s="70" t="s">
        <v>6</v>
      </c>
      <c r="C6" s="70" t="s">
        <v>7</v>
      </c>
      <c r="D6" s="70" t="s">
        <v>8</v>
      </c>
      <c r="E6" s="71" t="s">
        <v>9</v>
      </c>
      <c r="F6" s="70" t="s">
        <v>10</v>
      </c>
      <c r="G6" s="70" t="s">
        <v>11</v>
      </c>
      <c r="H6" s="70" t="s">
        <v>12</v>
      </c>
      <c r="I6" s="70" t="s">
        <v>13</v>
      </c>
      <c r="J6" s="70" t="s">
        <v>14</v>
      </c>
      <c r="K6" s="131" t="s">
        <v>15</v>
      </c>
    </row>
    <row r="7" spans="1:14" x14ac:dyDescent="0.25">
      <c r="A7" s="49">
        <v>41244</v>
      </c>
      <c r="B7" s="50"/>
      <c r="C7" s="51"/>
      <c r="D7" s="51"/>
      <c r="E7" s="51"/>
      <c r="F7" s="52"/>
      <c r="G7" s="53">
        <v>256.21491111111106</v>
      </c>
      <c r="H7" s="54">
        <v>2.0586785999999999</v>
      </c>
      <c r="I7" s="50"/>
      <c r="J7" s="52"/>
      <c r="K7" s="55">
        <v>0.16347627906976744</v>
      </c>
    </row>
    <row r="8" spans="1:14" x14ac:dyDescent="0.25">
      <c r="A8" s="56">
        <f>+A7+1</f>
        <v>41245</v>
      </c>
      <c r="B8" s="57"/>
      <c r="C8" s="45"/>
      <c r="D8" s="45"/>
      <c r="E8" s="45"/>
      <c r="F8" s="58"/>
      <c r="G8" s="6">
        <v>257.61212766666665</v>
      </c>
      <c r="H8" s="59">
        <v>2.0512132666666667</v>
      </c>
      <c r="I8" s="57"/>
      <c r="J8" s="58"/>
      <c r="K8" s="60">
        <v>0.18221860465116282</v>
      </c>
    </row>
    <row r="9" spans="1:14" x14ac:dyDescent="0.25">
      <c r="A9" s="56">
        <f>+A8+1</f>
        <v>41246</v>
      </c>
      <c r="B9" s="57"/>
      <c r="C9" s="45"/>
      <c r="D9" s="45"/>
      <c r="E9" s="45"/>
      <c r="F9" s="58"/>
      <c r="G9" s="6">
        <v>266.85773333333333</v>
      </c>
      <c r="H9" s="59">
        <v>2.0490704666666666</v>
      </c>
      <c r="I9" s="57"/>
      <c r="J9" s="58"/>
      <c r="K9" s="60">
        <v>0.1608613953488372</v>
      </c>
    </row>
    <row r="10" spans="1:14" x14ac:dyDescent="0.25">
      <c r="A10" s="56">
        <f>+A9+1</f>
        <v>41247</v>
      </c>
      <c r="B10" s="57"/>
      <c r="C10" s="45"/>
      <c r="D10" s="45"/>
      <c r="E10" s="45"/>
      <c r="F10" s="58"/>
      <c r="G10" s="6">
        <v>201.65570666666665</v>
      </c>
      <c r="H10" s="59">
        <v>2.0452468666666666</v>
      </c>
      <c r="I10" s="57"/>
      <c r="J10" s="58"/>
      <c r="K10" s="60">
        <v>0.1948646511627907</v>
      </c>
    </row>
    <row r="11" spans="1:14" x14ac:dyDescent="0.25">
      <c r="A11" s="56">
        <f t="shared" ref="A11:A36" si="0">+A10+1</f>
        <v>41248</v>
      </c>
      <c r="B11" s="57"/>
      <c r="C11" s="45"/>
      <c r="D11" s="45"/>
      <c r="E11" s="45"/>
      <c r="F11" s="58"/>
      <c r="G11" s="6">
        <v>199.99353722222219</v>
      </c>
      <c r="H11" s="59">
        <v>2.0348438</v>
      </c>
      <c r="I11" s="57"/>
      <c r="J11" s="58"/>
      <c r="K11" s="60">
        <v>0.12041441860465116</v>
      </c>
    </row>
    <row r="12" spans="1:14" x14ac:dyDescent="0.25">
      <c r="A12" s="56">
        <f t="shared" si="0"/>
        <v>41249</v>
      </c>
      <c r="B12" s="57"/>
      <c r="C12" s="45"/>
      <c r="D12" s="45"/>
      <c r="E12" s="45"/>
      <c r="F12" s="58"/>
      <c r="G12" s="6">
        <v>275.89853388888889</v>
      </c>
      <c r="H12" s="59">
        <v>2.0272875333333333</v>
      </c>
      <c r="I12" s="57"/>
      <c r="J12" s="58"/>
      <c r="K12" s="60">
        <v>8.1214883720930234E-2</v>
      </c>
    </row>
    <row r="13" spans="1:14" x14ac:dyDescent="0.25">
      <c r="A13" s="56">
        <f t="shared" si="0"/>
        <v>41250</v>
      </c>
      <c r="B13" s="57"/>
      <c r="C13" s="45"/>
      <c r="D13" s="45"/>
      <c r="E13" s="45"/>
      <c r="F13" s="58"/>
      <c r="G13" s="6">
        <v>277.06470611111109</v>
      </c>
      <c r="H13" s="59">
        <v>2.0142532666666662</v>
      </c>
      <c r="I13" s="57"/>
      <c r="J13" s="58"/>
      <c r="K13" s="60">
        <v>0.12910046511627907</v>
      </c>
    </row>
    <row r="14" spans="1:14" x14ac:dyDescent="0.25">
      <c r="A14" s="56">
        <f t="shared" si="0"/>
        <v>41251</v>
      </c>
      <c r="B14" s="57"/>
      <c r="C14" s="45"/>
      <c r="D14" s="45"/>
      <c r="E14" s="45"/>
      <c r="F14" s="58"/>
      <c r="G14" s="6">
        <v>271.67886611111106</v>
      </c>
      <c r="H14" s="59">
        <v>2.1662560565020472</v>
      </c>
      <c r="I14" s="57"/>
      <c r="J14" s="58"/>
      <c r="K14" s="60">
        <v>3.9051627906976749E-2</v>
      </c>
    </row>
    <row r="15" spans="1:14" x14ac:dyDescent="0.25">
      <c r="A15" s="56">
        <f t="shared" si="0"/>
        <v>41252</v>
      </c>
      <c r="B15" s="57"/>
      <c r="C15" s="45"/>
      <c r="D15" s="45"/>
      <c r="E15" s="45"/>
      <c r="F15" s="58"/>
      <c r="G15" s="6">
        <v>268.31635055555552</v>
      </c>
      <c r="H15" s="59">
        <v>2.0211977023537422</v>
      </c>
      <c r="I15" s="57"/>
      <c r="J15" s="58"/>
      <c r="K15" s="60">
        <v>0.12503302325581397</v>
      </c>
    </row>
    <row r="16" spans="1:14" x14ac:dyDescent="0.25">
      <c r="A16" s="56">
        <f t="shared" si="0"/>
        <v>41253</v>
      </c>
      <c r="B16" s="57"/>
      <c r="C16" s="45"/>
      <c r="D16" s="45"/>
      <c r="E16" s="45"/>
      <c r="F16" s="58"/>
      <c r="G16" s="6">
        <v>264.41510499999998</v>
      </c>
      <c r="H16" s="59">
        <v>2.0113396955737364</v>
      </c>
      <c r="I16" s="57"/>
      <c r="J16" s="58"/>
      <c r="K16" s="60">
        <v>0.10380697674418606</v>
      </c>
    </row>
    <row r="17" spans="1:11" x14ac:dyDescent="0.25">
      <c r="A17" s="56">
        <f t="shared" si="0"/>
        <v>41254</v>
      </c>
      <c r="B17" s="57"/>
      <c r="C17" s="45"/>
      <c r="D17" s="45"/>
      <c r="E17" s="45"/>
      <c r="F17" s="58"/>
      <c r="G17" s="6">
        <v>268.54184444444445</v>
      </c>
      <c r="H17" s="59">
        <v>1.9990040073576893</v>
      </c>
      <c r="I17" s="57"/>
      <c r="J17" s="58"/>
      <c r="K17" s="60">
        <v>9.3782790697674423E-2</v>
      </c>
    </row>
    <row r="18" spans="1:11" x14ac:dyDescent="0.25">
      <c r="A18" s="56">
        <f t="shared" si="0"/>
        <v>41255</v>
      </c>
      <c r="B18" s="57"/>
      <c r="C18" s="45"/>
      <c r="D18" s="45"/>
      <c r="E18" s="45"/>
      <c r="F18" s="58"/>
      <c r="G18" s="6">
        <v>256.11957388888885</v>
      </c>
      <c r="H18" s="59">
        <v>2.1074025192722834</v>
      </c>
      <c r="I18" s="57"/>
      <c r="J18" s="58"/>
      <c r="K18" s="60">
        <v>0.14401534883720932</v>
      </c>
    </row>
    <row r="19" spans="1:11" x14ac:dyDescent="0.25">
      <c r="A19" s="56">
        <f t="shared" si="0"/>
        <v>41256</v>
      </c>
      <c r="B19" s="57"/>
      <c r="C19" s="45"/>
      <c r="D19" s="45"/>
      <c r="E19" s="45"/>
      <c r="F19" s="58"/>
      <c r="G19" s="6">
        <v>266.45240055555553</v>
      </c>
      <c r="H19" s="59">
        <v>2.0023322822473522</v>
      </c>
      <c r="I19" s="57"/>
      <c r="J19" s="58"/>
      <c r="K19" s="60">
        <v>0.12009906976744185</v>
      </c>
    </row>
    <row r="20" spans="1:11" x14ac:dyDescent="0.25">
      <c r="A20" s="56">
        <f t="shared" si="0"/>
        <v>41257</v>
      </c>
      <c r="B20" s="57"/>
      <c r="C20" s="45"/>
      <c r="D20" s="45"/>
      <c r="E20" s="45"/>
      <c r="F20" s="58"/>
      <c r="G20" s="6">
        <v>267.27298833333333</v>
      </c>
      <c r="H20" s="59">
        <v>2.026014613532773</v>
      </c>
      <c r="I20" s="57"/>
      <c r="J20" s="58"/>
      <c r="K20" s="60">
        <v>0.28783255813953484</v>
      </c>
    </row>
    <row r="21" spans="1:11" x14ac:dyDescent="0.25">
      <c r="A21" s="56">
        <f t="shared" si="0"/>
        <v>41258</v>
      </c>
      <c r="B21" s="57"/>
      <c r="C21" s="45"/>
      <c r="D21" s="45"/>
      <c r="E21" s="45"/>
      <c r="F21" s="58"/>
      <c r="G21" s="6">
        <v>273.54849999999999</v>
      </c>
      <c r="H21" s="59">
        <v>2.0459318440021819</v>
      </c>
      <c r="I21" s="57"/>
      <c r="J21" s="58"/>
      <c r="K21" s="60">
        <v>0.17199488372093022</v>
      </c>
    </row>
    <row r="22" spans="1:11" x14ac:dyDescent="0.25">
      <c r="A22" s="56">
        <f t="shared" si="0"/>
        <v>41259</v>
      </c>
      <c r="B22" s="57"/>
      <c r="C22" s="45"/>
      <c r="D22" s="45"/>
      <c r="E22" s="45"/>
      <c r="F22" s="58"/>
      <c r="G22" s="6">
        <v>270.54034944444442</v>
      </c>
      <c r="H22" s="59">
        <v>2.0383013295596193</v>
      </c>
      <c r="I22" s="57"/>
      <c r="J22" s="58"/>
      <c r="K22" s="60">
        <v>0.12762139534883724</v>
      </c>
    </row>
    <row r="23" spans="1:11" x14ac:dyDescent="0.25">
      <c r="A23" s="56">
        <f t="shared" si="0"/>
        <v>41260</v>
      </c>
      <c r="B23" s="57"/>
      <c r="C23" s="45"/>
      <c r="D23" s="45"/>
      <c r="E23" s="45"/>
      <c r="F23" s="58"/>
      <c r="G23" s="6">
        <v>267.38373333333328</v>
      </c>
      <c r="H23" s="59">
        <v>2.0082212097867145</v>
      </c>
      <c r="I23" s="57"/>
      <c r="J23" s="58"/>
      <c r="K23" s="60">
        <v>0.1194013953488372</v>
      </c>
    </row>
    <row r="24" spans="1:11" x14ac:dyDescent="0.25">
      <c r="A24" s="56">
        <f t="shared" si="0"/>
        <v>41261</v>
      </c>
      <c r="B24" s="57"/>
      <c r="C24" s="45"/>
      <c r="D24" s="45"/>
      <c r="E24" s="45"/>
      <c r="F24" s="58"/>
      <c r="G24" s="6">
        <v>268.28360555555554</v>
      </c>
      <c r="H24" s="59">
        <v>2.0162981095047861</v>
      </c>
      <c r="I24" s="57"/>
      <c r="J24" s="58"/>
      <c r="K24" s="60">
        <v>0.12441906976744187</v>
      </c>
    </row>
    <row r="25" spans="1:11" x14ac:dyDescent="0.25">
      <c r="A25" s="56">
        <f t="shared" si="0"/>
        <v>41262</v>
      </c>
      <c r="B25" s="57"/>
      <c r="C25" s="45"/>
      <c r="D25" s="45"/>
      <c r="E25" s="45"/>
      <c r="F25" s="58"/>
      <c r="G25" s="6">
        <v>260.98291666666665</v>
      </c>
      <c r="H25" s="59">
        <v>2.0014084825979861</v>
      </c>
      <c r="I25" s="57"/>
      <c r="J25" s="58"/>
      <c r="K25" s="60">
        <v>0.11021441860465117</v>
      </c>
    </row>
    <row r="26" spans="1:11" x14ac:dyDescent="0.25">
      <c r="A26" s="56">
        <f t="shared" si="0"/>
        <v>41263</v>
      </c>
      <c r="B26" s="57"/>
      <c r="C26" s="45"/>
      <c r="D26" s="45"/>
      <c r="E26" s="45"/>
      <c r="F26" s="58"/>
      <c r="G26" s="6">
        <v>264.41232777777776</v>
      </c>
      <c r="H26" s="59">
        <v>1.9786942204038942</v>
      </c>
      <c r="I26" s="57"/>
      <c r="J26" s="58"/>
      <c r="K26" s="60">
        <v>8.3143255813953487E-2</v>
      </c>
    </row>
    <row r="27" spans="1:11" x14ac:dyDescent="0.25">
      <c r="A27" s="56">
        <f t="shared" si="0"/>
        <v>41264</v>
      </c>
      <c r="B27" s="57"/>
      <c r="C27" s="45"/>
      <c r="D27" s="45"/>
      <c r="E27" s="45"/>
      <c r="F27" s="58"/>
      <c r="G27" s="6">
        <v>263.0379111111111</v>
      </c>
      <c r="H27" s="59">
        <v>1.9740052741950369</v>
      </c>
      <c r="I27" s="57"/>
      <c r="J27" s="58"/>
      <c r="K27" s="60">
        <v>0.17274697674418607</v>
      </c>
    </row>
    <row r="28" spans="1:11" x14ac:dyDescent="0.25">
      <c r="A28" s="56">
        <f t="shared" si="0"/>
        <v>41265</v>
      </c>
      <c r="B28" s="57"/>
      <c r="C28" s="45"/>
      <c r="D28" s="45"/>
      <c r="E28" s="45"/>
      <c r="F28" s="58"/>
      <c r="G28" s="6">
        <v>263.85395</v>
      </c>
      <c r="H28" s="59">
        <v>1.9975063157042205</v>
      </c>
      <c r="I28" s="57"/>
      <c r="J28" s="58"/>
      <c r="K28" s="60">
        <v>0.15950790697674419</v>
      </c>
    </row>
    <row r="29" spans="1:11" x14ac:dyDescent="0.25">
      <c r="A29" s="56">
        <f t="shared" si="0"/>
        <v>41266</v>
      </c>
      <c r="B29" s="57"/>
      <c r="C29" s="45"/>
      <c r="D29" s="45"/>
      <c r="E29" s="45"/>
      <c r="F29" s="58"/>
      <c r="G29" s="6">
        <v>263.82425555555551</v>
      </c>
      <c r="H29" s="59">
        <v>1.9907046012621392</v>
      </c>
      <c r="I29" s="57"/>
      <c r="J29" s="58"/>
      <c r="K29" s="60">
        <v>0.10646790697674419</v>
      </c>
    </row>
    <row r="30" spans="1:11" x14ac:dyDescent="0.25">
      <c r="A30" s="56">
        <f t="shared" si="0"/>
        <v>41267</v>
      </c>
      <c r="B30" s="57"/>
      <c r="C30" s="45"/>
      <c r="D30" s="45"/>
      <c r="E30" s="45"/>
      <c r="F30" s="58"/>
      <c r="G30" s="6">
        <v>265.16315555555553</v>
      </c>
      <c r="H30" s="59">
        <v>1.9730434249175026</v>
      </c>
      <c r="I30" s="57"/>
      <c r="J30" s="58"/>
      <c r="K30" s="60">
        <v>0.11236883720930232</v>
      </c>
    </row>
    <row r="31" spans="1:11" x14ac:dyDescent="0.25">
      <c r="A31" s="56">
        <f t="shared" si="0"/>
        <v>41268</v>
      </c>
      <c r="B31" s="57"/>
      <c r="C31" s="45"/>
      <c r="D31" s="45"/>
      <c r="E31" s="45"/>
      <c r="F31" s="58"/>
      <c r="G31" s="6">
        <v>254.89906922777777</v>
      </c>
      <c r="H31" s="59">
        <v>1.9737388793521953</v>
      </c>
      <c r="I31" s="57"/>
      <c r="J31" s="58"/>
      <c r="K31" s="60">
        <v>0.10178093023255814</v>
      </c>
    </row>
    <row r="32" spans="1:11" x14ac:dyDescent="0.25">
      <c r="A32" s="56">
        <f t="shared" si="0"/>
        <v>41269</v>
      </c>
      <c r="B32" s="57"/>
      <c r="C32" s="45"/>
      <c r="D32" s="45"/>
      <c r="E32" s="45"/>
      <c r="F32" s="58"/>
      <c r="G32" s="6">
        <v>194.19311111111108</v>
      </c>
      <c r="H32" s="59">
        <v>1.8769682756982788</v>
      </c>
      <c r="I32" s="57"/>
      <c r="J32" s="58"/>
      <c r="K32" s="60">
        <v>0.12372139534883721</v>
      </c>
    </row>
    <row r="33" spans="1:11" x14ac:dyDescent="0.25">
      <c r="A33" s="56">
        <f t="shared" si="0"/>
        <v>41270</v>
      </c>
      <c r="B33" s="57"/>
      <c r="C33" s="45"/>
      <c r="D33" s="45"/>
      <c r="E33" s="45"/>
      <c r="F33" s="58"/>
      <c r="G33" s="6">
        <v>250.18805549999999</v>
      </c>
      <c r="H33" s="59">
        <v>1.9955705044852308</v>
      </c>
      <c r="I33" s="57"/>
      <c r="J33" s="58"/>
      <c r="K33" s="60">
        <v>0.17746744186046512</v>
      </c>
    </row>
    <row r="34" spans="1:11" x14ac:dyDescent="0.25">
      <c r="A34" s="56">
        <f t="shared" si="0"/>
        <v>41271</v>
      </c>
      <c r="B34" s="57"/>
      <c r="C34" s="45"/>
      <c r="D34" s="45"/>
      <c r="E34" s="45"/>
      <c r="F34" s="58"/>
      <c r="G34" s="6">
        <v>256.06543555555555</v>
      </c>
      <c r="H34" s="59">
        <v>1.9712067670810967</v>
      </c>
      <c r="I34" s="57"/>
      <c r="J34" s="58"/>
      <c r="K34" s="60">
        <v>7.4800000000000005E-2</v>
      </c>
    </row>
    <row r="35" spans="1:11" x14ac:dyDescent="0.25">
      <c r="A35" s="56">
        <f t="shared" si="0"/>
        <v>41272</v>
      </c>
      <c r="B35" s="57"/>
      <c r="C35" s="45"/>
      <c r="D35" s="45"/>
      <c r="E35" s="45"/>
      <c r="F35" s="58"/>
      <c r="G35" s="6">
        <v>192.99316666666664</v>
      </c>
      <c r="H35" s="59">
        <v>1.9277367586385574</v>
      </c>
      <c r="I35" s="57"/>
      <c r="J35" s="58"/>
      <c r="K35" s="60">
        <v>0.31759999999999999</v>
      </c>
    </row>
    <row r="36" spans="1:11" x14ac:dyDescent="0.25">
      <c r="A36" s="56">
        <f t="shared" si="0"/>
        <v>41273</v>
      </c>
      <c r="B36" s="57"/>
      <c r="C36" s="45"/>
      <c r="D36" s="45"/>
      <c r="E36" s="45"/>
      <c r="F36" s="58"/>
      <c r="G36" s="6">
        <v>196.24883333333332</v>
      </c>
      <c r="H36" s="59">
        <v>1.8664058557185526</v>
      </c>
      <c r="I36" s="57"/>
      <c r="J36" s="58"/>
      <c r="K36" s="60">
        <v>0.27350000000000002</v>
      </c>
    </row>
    <row r="37" spans="1:11" ht="15.75" thickBot="1" x14ac:dyDescent="0.3">
      <c r="A37" s="61">
        <v>41274</v>
      </c>
      <c r="B37" s="122"/>
      <c r="C37" s="123"/>
      <c r="D37" s="123"/>
      <c r="E37" s="123"/>
      <c r="F37" s="124"/>
      <c r="G37" s="41">
        <v>247.04979444444442</v>
      </c>
      <c r="H37" s="65">
        <v>1.8678704634336127</v>
      </c>
      <c r="I37" s="122"/>
      <c r="J37" s="124"/>
      <c r="K37" s="66">
        <v>0.21590000000000001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7" t="s">
        <v>19</v>
      </c>
      <c r="B39" s="21"/>
      <c r="C39" s="68"/>
      <c r="D39" s="68"/>
      <c r="E39" s="68"/>
      <c r="F39" s="68"/>
      <c r="G39" s="68">
        <f>+MIN(G7:G37)</f>
        <v>192.99316666666664</v>
      </c>
      <c r="H39" s="68">
        <f>+MIN(H7:H37)</f>
        <v>1.8664058557185526</v>
      </c>
      <c r="I39" s="68"/>
      <c r="J39" s="68"/>
      <c r="K39" s="68">
        <f>+MIN(K7:K37)</f>
        <v>3.9051627906976749E-2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65"/>
      <c r="C41" s="166"/>
      <c r="D41" s="166"/>
      <c r="E41" s="166"/>
      <c r="F41" s="166"/>
      <c r="G41" s="166"/>
      <c r="H41" s="166"/>
      <c r="I41" s="166"/>
      <c r="J41" s="166"/>
      <c r="K41" s="167"/>
    </row>
    <row r="42" spans="1:11" x14ac:dyDescent="0.25">
      <c r="A42" s="18"/>
      <c r="B42" s="168"/>
      <c r="C42" s="169"/>
      <c r="D42" s="169"/>
      <c r="E42" s="169"/>
      <c r="F42" s="169"/>
      <c r="G42" s="169"/>
      <c r="H42" s="169"/>
      <c r="I42" s="169"/>
      <c r="J42" s="169"/>
      <c r="K42" s="170"/>
    </row>
    <row r="43" spans="1:11" x14ac:dyDescent="0.25">
      <c r="A43" s="18"/>
      <c r="B43" s="168"/>
      <c r="C43" s="169"/>
      <c r="D43" s="169"/>
      <c r="E43" s="169"/>
      <c r="F43" s="169"/>
      <c r="G43" s="169"/>
      <c r="H43" s="169"/>
      <c r="I43" s="169"/>
      <c r="J43" s="169"/>
      <c r="K43" s="170"/>
    </row>
    <row r="44" spans="1:11" x14ac:dyDescent="0.25">
      <c r="A44" s="18"/>
      <c r="B44" s="168"/>
      <c r="C44" s="169"/>
      <c r="D44" s="169"/>
      <c r="E44" s="169"/>
      <c r="F44" s="169"/>
      <c r="G44" s="169"/>
      <c r="H44" s="169"/>
      <c r="I44" s="169"/>
      <c r="J44" s="169"/>
      <c r="K44" s="170"/>
    </row>
    <row r="45" spans="1:11" x14ac:dyDescent="0.25">
      <c r="A45" s="18"/>
      <c r="B45" s="171"/>
      <c r="C45" s="172"/>
      <c r="D45" s="172"/>
      <c r="E45" s="172"/>
      <c r="F45" s="172"/>
      <c r="G45" s="172"/>
      <c r="H45" s="172"/>
      <c r="I45" s="172"/>
      <c r="J45" s="172"/>
      <c r="K45" s="173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K23" sqref="K23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49" t="s">
        <v>1</v>
      </c>
      <c r="B3" s="149"/>
      <c r="C3" s="151" t="s">
        <v>27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150" t="s">
        <v>2</v>
      </c>
      <c r="B4" s="149"/>
      <c r="C4" s="151" t="s">
        <v>26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150" t="s">
        <v>3</v>
      </c>
      <c r="B5" s="150"/>
      <c r="C5" s="151" t="s">
        <v>4</v>
      </c>
      <c r="D5" s="151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9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127" t="s">
        <v>15</v>
      </c>
      <c r="L7" s="4"/>
      <c r="M7" s="42" t="s">
        <v>16</v>
      </c>
      <c r="N7" s="43" t="s">
        <v>17</v>
      </c>
    </row>
    <row r="8" spans="1:14" x14ac:dyDescent="0.25">
      <c r="A8" s="40">
        <f>+'Caracol Reynosa Arguelles'!A8</f>
        <v>41244</v>
      </c>
      <c r="B8" s="113">
        <v>94.3572998046875</v>
      </c>
      <c r="C8" s="114">
        <v>1.1035115718841553</v>
      </c>
      <c r="D8" s="114">
        <v>0.2188759446144104</v>
      </c>
      <c r="E8" s="114">
        <v>1.3223874568939209</v>
      </c>
      <c r="F8" s="114">
        <v>4.191612720489502</v>
      </c>
      <c r="G8" s="5">
        <v>262.96834528828458</v>
      </c>
      <c r="H8" s="132">
        <v>0</v>
      </c>
      <c r="I8" s="119">
        <v>38.567814689761704</v>
      </c>
      <c r="J8" s="119">
        <v>50.276061292978653</v>
      </c>
      <c r="K8" s="134">
        <v>3.1175988953488369</v>
      </c>
      <c r="L8" s="24"/>
      <c r="M8" s="45">
        <v>1.53</v>
      </c>
      <c r="N8" s="45">
        <v>8.0000000000000002E-3</v>
      </c>
    </row>
    <row r="9" spans="1:14" x14ac:dyDescent="0.25">
      <c r="A9" s="40">
        <f>+'Caracol Reynosa Arguelles'!A9</f>
        <v>41245</v>
      </c>
      <c r="B9" s="108">
        <v>94.350845336914063</v>
      </c>
      <c r="C9" s="109">
        <v>1.0680021047592163</v>
      </c>
      <c r="D9" s="110">
        <v>0.22207354009151459</v>
      </c>
      <c r="E9" s="109">
        <v>1.2900756597518921</v>
      </c>
      <c r="F9" s="109">
        <v>4.2308573722839355</v>
      </c>
      <c r="G9" s="7">
        <v>265.27274509473682</v>
      </c>
      <c r="H9" s="133">
        <v>0</v>
      </c>
      <c r="I9" s="115">
        <v>38.585745051269868</v>
      </c>
      <c r="J9" s="116">
        <v>50.309446332092207</v>
      </c>
      <c r="K9" s="134">
        <v>3.1181456976744193</v>
      </c>
      <c r="L9" s="24"/>
      <c r="M9" s="44"/>
      <c r="N9" s="44"/>
    </row>
    <row r="10" spans="1:14" x14ac:dyDescent="0.25">
      <c r="A10" s="40">
        <f>+'Caracol Reynosa Arguelles'!A10</f>
        <v>41246</v>
      </c>
      <c r="B10" s="108">
        <v>94.478469848632813</v>
      </c>
      <c r="C10" s="109">
        <v>1.0849704742431641</v>
      </c>
      <c r="D10" s="110">
        <v>0.21919055283069611</v>
      </c>
      <c r="E10" s="109">
        <v>1.3041610717773437</v>
      </c>
      <c r="F10" s="109">
        <v>4.120603084564209</v>
      </c>
      <c r="G10" s="7">
        <v>263.26501916138398</v>
      </c>
      <c r="H10" s="133">
        <v>0</v>
      </c>
      <c r="I10" s="115">
        <v>38.531295738448179</v>
      </c>
      <c r="J10" s="116">
        <v>50.267915205181964</v>
      </c>
      <c r="K10" s="134">
        <v>3.118027906976744</v>
      </c>
      <c r="L10" s="24"/>
      <c r="M10" s="44"/>
      <c r="N10" s="44"/>
    </row>
    <row r="11" spans="1:14" x14ac:dyDescent="0.25">
      <c r="A11" s="40">
        <f>+'Caracol Reynosa Arguelles'!A11</f>
        <v>41247</v>
      </c>
      <c r="B11" s="108">
        <v>94.208000183105469</v>
      </c>
      <c r="C11" s="109">
        <v>1.0837198495864868</v>
      </c>
      <c r="D11" s="110">
        <v>0.21965183317661285</v>
      </c>
      <c r="E11" s="109">
        <v>1.3033716678619385</v>
      </c>
      <c r="F11" s="109">
        <v>4.4359855651855469</v>
      </c>
      <c r="G11" s="7">
        <v>265.90089675029236</v>
      </c>
      <c r="H11" s="133">
        <v>0</v>
      </c>
      <c r="I11" s="115">
        <v>38.586000039618995</v>
      </c>
      <c r="J11" s="116">
        <v>50.300299675387606</v>
      </c>
      <c r="K11" s="134">
        <v>3.1185281395348836</v>
      </c>
      <c r="L11" s="24"/>
      <c r="M11" s="44"/>
      <c r="N11" s="44"/>
    </row>
    <row r="12" spans="1:14" x14ac:dyDescent="0.25">
      <c r="A12" s="40">
        <f>+'Caracol Reynosa Arguelles'!A12</f>
        <v>41248</v>
      </c>
      <c r="B12" s="108">
        <v>94.66217041015625</v>
      </c>
      <c r="C12" s="115">
        <v>1.0835293531417847</v>
      </c>
      <c r="D12" s="116">
        <v>0.21252711117267609</v>
      </c>
      <c r="E12" s="115">
        <v>1.2960565090179443</v>
      </c>
      <c r="F12" s="115">
        <v>3.948401927947998</v>
      </c>
      <c r="G12" s="7">
        <v>240.53968626003899</v>
      </c>
      <c r="H12" s="133">
        <v>0</v>
      </c>
      <c r="I12" s="115">
        <v>38.481211794732573</v>
      </c>
      <c r="J12" s="116">
        <v>50.243197124601458</v>
      </c>
      <c r="K12" s="134">
        <v>3.1186463953488377</v>
      </c>
      <c r="L12" s="24"/>
      <c r="M12" s="44"/>
      <c r="N12" s="44"/>
    </row>
    <row r="13" spans="1:14" x14ac:dyDescent="0.25">
      <c r="A13" s="40">
        <f>+'Caracol Reynosa Arguelles'!A13</f>
        <v>41249</v>
      </c>
      <c r="B13" s="108">
        <v>94.641036987304688</v>
      </c>
      <c r="C13" s="109">
        <v>1.059607982635498</v>
      </c>
      <c r="D13" s="110">
        <v>0.21784746646881104</v>
      </c>
      <c r="E13" s="109">
        <v>1.2774554491043091</v>
      </c>
      <c r="F13" s="109">
        <v>3.979938268661499</v>
      </c>
      <c r="G13" s="7">
        <v>265.36277029239761</v>
      </c>
      <c r="H13" s="133">
        <v>0</v>
      </c>
      <c r="I13" s="115">
        <v>38.50486613099374</v>
      </c>
      <c r="J13" s="116">
        <v>50.270817610772973</v>
      </c>
      <c r="K13" s="134">
        <v>3.1191951744186044</v>
      </c>
      <c r="L13" s="24"/>
      <c r="M13" s="44"/>
      <c r="N13" s="44"/>
    </row>
    <row r="14" spans="1:14" x14ac:dyDescent="0.25">
      <c r="A14" s="40">
        <f>+'Caracol Reynosa Arguelles'!A14</f>
        <v>41250</v>
      </c>
      <c r="B14" s="108">
        <v>94.426826477050781</v>
      </c>
      <c r="C14" s="109">
        <v>1.0616941452026367</v>
      </c>
      <c r="D14" s="110">
        <v>0.2240544855594635</v>
      </c>
      <c r="E14" s="109">
        <v>1.2857486009597778</v>
      </c>
      <c r="F14" s="109">
        <v>4.1932363510131836</v>
      </c>
      <c r="G14" s="7">
        <v>266.3455827524366</v>
      </c>
      <c r="H14" s="133">
        <v>0</v>
      </c>
      <c r="I14" s="115">
        <v>38.557667860351323</v>
      </c>
      <c r="J14" s="116">
        <v>50.296917096472633</v>
      </c>
      <c r="K14" s="134">
        <v>3.1179506976744191</v>
      </c>
      <c r="L14" s="24"/>
      <c r="M14" s="44"/>
      <c r="N14" s="44"/>
    </row>
    <row r="15" spans="1:14" x14ac:dyDescent="0.25">
      <c r="A15" s="40">
        <f>+'Caracol Reynosa Arguelles'!A15</f>
        <v>41251</v>
      </c>
      <c r="B15" s="108">
        <v>94.54742431640625</v>
      </c>
      <c r="C15" s="109">
        <v>1.0773290395736694</v>
      </c>
      <c r="D15" s="109">
        <v>0.22312818467617035</v>
      </c>
      <c r="E15" s="109">
        <v>1.300457239151001</v>
      </c>
      <c r="F15" s="109">
        <v>4.0792970657348633</v>
      </c>
      <c r="G15" s="7">
        <v>266.47396353996101</v>
      </c>
      <c r="H15" s="133">
        <v>0</v>
      </c>
      <c r="I15" s="115">
        <v>38.502231529912748</v>
      </c>
      <c r="J15" s="116">
        <v>50.254867888577365</v>
      </c>
      <c r="K15" s="134">
        <v>3.1181002906976749</v>
      </c>
      <c r="L15" s="24"/>
      <c r="M15" s="44"/>
      <c r="N15" s="44"/>
    </row>
    <row r="16" spans="1:14" x14ac:dyDescent="0.25">
      <c r="A16" s="40">
        <f>+'Caracol Reynosa Arguelles'!A16</f>
        <v>41252</v>
      </c>
      <c r="B16" s="108">
        <v>94.485679626464844</v>
      </c>
      <c r="C16" s="109">
        <v>1.0613768100738525</v>
      </c>
      <c r="D16" s="109">
        <v>0.21855613589286804</v>
      </c>
      <c r="E16" s="109">
        <v>1.279932975769043</v>
      </c>
      <c r="F16" s="109">
        <v>4.1597847938537598</v>
      </c>
      <c r="G16" s="7">
        <v>262.02941326101364</v>
      </c>
      <c r="H16" s="133">
        <v>0</v>
      </c>
      <c r="I16" s="115">
        <v>38.533632324687069</v>
      </c>
      <c r="J16" s="116">
        <v>50.28598145777071</v>
      </c>
      <c r="K16" s="134">
        <v>3.1186881395348842</v>
      </c>
      <c r="L16" s="24"/>
      <c r="M16" s="44"/>
      <c r="N16" s="44"/>
    </row>
    <row r="17" spans="1:14" x14ac:dyDescent="0.25">
      <c r="A17" s="40">
        <f>+'Caracol Reynosa Arguelles'!A17</f>
        <v>41253</v>
      </c>
      <c r="B17" s="108">
        <v>94.6063232421875</v>
      </c>
      <c r="C17" s="109">
        <v>1.0713629722595215</v>
      </c>
      <c r="D17" s="109">
        <v>0.21751794219017029</v>
      </c>
      <c r="E17" s="109">
        <v>1.2888809442520142</v>
      </c>
      <c r="F17" s="109">
        <v>4.014531135559082</v>
      </c>
      <c r="G17" s="7">
        <v>261.30316936062377</v>
      </c>
      <c r="H17" s="133">
        <v>0</v>
      </c>
      <c r="I17" s="115">
        <v>38.501830473127868</v>
      </c>
      <c r="J17" s="116">
        <v>50.261184025679029</v>
      </c>
      <c r="K17" s="134">
        <v>3.1188002325581401</v>
      </c>
      <c r="L17" s="24"/>
      <c r="M17" s="44"/>
      <c r="N17" s="44"/>
    </row>
    <row r="18" spans="1:14" x14ac:dyDescent="0.25">
      <c r="A18" s="40">
        <f>+'Caracol Reynosa Arguelles'!A18</f>
        <v>41254</v>
      </c>
      <c r="B18" s="108">
        <v>94.499893188476562</v>
      </c>
      <c r="C18" s="109">
        <v>1.0538942813873291</v>
      </c>
      <c r="D18" s="109">
        <v>0.2173343151807785</v>
      </c>
      <c r="E18" s="109">
        <v>1.271228551864624</v>
      </c>
      <c r="F18" s="109">
        <v>4.1097784042358398</v>
      </c>
      <c r="G18" s="7">
        <v>265.09717251656917</v>
      </c>
      <c r="H18" s="133">
        <v>0</v>
      </c>
      <c r="I18" s="115">
        <v>38.556040939784396</v>
      </c>
      <c r="J18" s="116">
        <v>50.304283035608613</v>
      </c>
      <c r="K18" s="134">
        <v>3.1190335465116283</v>
      </c>
      <c r="L18" s="24"/>
      <c r="M18" s="44"/>
      <c r="N18" s="44"/>
    </row>
    <row r="19" spans="1:14" x14ac:dyDescent="0.25">
      <c r="A19" s="40">
        <f>+'Caracol Reynosa Arguelles'!A19</f>
        <v>41255</v>
      </c>
      <c r="B19" s="108">
        <v>94.431930541992188</v>
      </c>
      <c r="C19" s="109">
        <v>1.0719698667526245</v>
      </c>
      <c r="D19" s="109">
        <v>0.22371414303779602</v>
      </c>
      <c r="E19" s="109">
        <v>1.2956839799880981</v>
      </c>
      <c r="F19" s="109">
        <v>4.1411123275756836</v>
      </c>
      <c r="G19" s="7">
        <v>263.74191119247558</v>
      </c>
      <c r="H19" s="133">
        <v>0</v>
      </c>
      <c r="I19" s="115">
        <v>38.567725463259769</v>
      </c>
      <c r="J19" s="116">
        <v>50.295508223799864</v>
      </c>
      <c r="K19" s="134">
        <v>3.1188103488372088</v>
      </c>
      <c r="L19" s="24"/>
      <c r="M19" s="44"/>
      <c r="N19" s="44"/>
    </row>
    <row r="20" spans="1:14" x14ac:dyDescent="0.25">
      <c r="A20" s="40">
        <f>+'Caracol Reynosa Arguelles'!A20</f>
        <v>41256</v>
      </c>
      <c r="B20" s="108">
        <v>94.469062805175781</v>
      </c>
      <c r="C20" s="109">
        <v>1.0537811517715454</v>
      </c>
      <c r="D20" s="109">
        <v>0.22024090588092804</v>
      </c>
      <c r="E20" s="109">
        <v>1.274022102355957</v>
      </c>
      <c r="F20" s="109">
        <v>4.1296706199645996</v>
      </c>
      <c r="G20" s="7">
        <v>266.94337808382062</v>
      </c>
      <c r="H20" s="133">
        <v>0</v>
      </c>
      <c r="I20" s="115">
        <v>38.566857473405165</v>
      </c>
      <c r="J20" s="116">
        <v>50.309190319269383</v>
      </c>
      <c r="K20" s="134">
        <v>3.1193930232558138</v>
      </c>
      <c r="L20" s="24"/>
      <c r="M20" s="44"/>
      <c r="N20" s="44"/>
    </row>
    <row r="21" spans="1:14" x14ac:dyDescent="0.25">
      <c r="A21" s="40">
        <f>+'Caracol Reynosa Arguelles'!A21</f>
        <v>41257</v>
      </c>
      <c r="B21" s="108">
        <v>94.463836669921875</v>
      </c>
      <c r="C21" s="109">
        <v>1.0544887781143188</v>
      </c>
      <c r="D21" s="109">
        <v>0.21584811806678772</v>
      </c>
      <c r="E21" s="109">
        <v>1.2703368663787842</v>
      </c>
      <c r="F21" s="109">
        <v>4.1403322219848633</v>
      </c>
      <c r="G21" s="7">
        <v>268.15409052241711</v>
      </c>
      <c r="H21" s="133">
        <v>0</v>
      </c>
      <c r="I21" s="115">
        <v>38.572420416607322</v>
      </c>
      <c r="J21" s="116">
        <v>50.31386234196745</v>
      </c>
      <c r="K21" s="134">
        <v>3.1187041279069767</v>
      </c>
      <c r="L21" s="24"/>
      <c r="M21" s="44"/>
      <c r="N21" s="44"/>
    </row>
    <row r="22" spans="1:14" x14ac:dyDescent="0.25">
      <c r="A22" s="40">
        <f>+'Caracol Reynosa Arguelles'!A22</f>
        <v>41258</v>
      </c>
      <c r="B22" s="108">
        <v>94.520919799804688</v>
      </c>
      <c r="C22" s="109">
        <v>1.0623320341110229</v>
      </c>
      <c r="D22" s="109">
        <v>0.2182246595621109</v>
      </c>
      <c r="E22" s="109">
        <v>1.2805566787719727</v>
      </c>
      <c r="F22" s="109">
        <v>4.0653018951416016</v>
      </c>
      <c r="G22" s="7">
        <v>270.44373666861594</v>
      </c>
      <c r="H22" s="133">
        <v>0</v>
      </c>
      <c r="I22" s="115">
        <v>38.554204602402415</v>
      </c>
      <c r="J22" s="116">
        <v>50.296850510639878</v>
      </c>
      <c r="K22" s="134">
        <v>3.1164302906976746</v>
      </c>
      <c r="L22" s="24"/>
      <c r="M22" s="44"/>
      <c r="N22" s="44"/>
    </row>
    <row r="23" spans="1:14" x14ac:dyDescent="0.25">
      <c r="A23" s="40">
        <f>+'Caracol Reynosa Arguelles'!A23</f>
        <v>41259</v>
      </c>
      <c r="B23" s="108">
        <v>94.960250854492188</v>
      </c>
      <c r="C23" s="109">
        <v>1.0601096153259277</v>
      </c>
      <c r="D23" s="109">
        <v>0.21894501149654388</v>
      </c>
      <c r="E23" s="109">
        <v>1.2790546417236328</v>
      </c>
      <c r="F23" s="109">
        <v>3.6836328506469727</v>
      </c>
      <c r="G23" s="7">
        <v>269.93676545808967</v>
      </c>
      <c r="H23" s="133">
        <v>0</v>
      </c>
      <c r="I23" s="115">
        <v>38.40335756626952</v>
      </c>
      <c r="J23" s="116">
        <v>50.211778944481026</v>
      </c>
      <c r="K23" s="134">
        <v>3.116520116279069</v>
      </c>
      <c r="L23" s="24"/>
      <c r="M23" s="44"/>
      <c r="N23" s="44"/>
    </row>
    <row r="24" spans="1:14" x14ac:dyDescent="0.25">
      <c r="A24" s="40">
        <f>+'Caracol Reynosa Arguelles'!A24</f>
        <v>41260</v>
      </c>
      <c r="B24" s="108">
        <v>94.945457458496094</v>
      </c>
      <c r="C24" s="109">
        <v>1.0639817714691162</v>
      </c>
      <c r="D24" s="109">
        <v>0.21756377816200256</v>
      </c>
      <c r="E24" s="109">
        <v>1.2815455198287964</v>
      </c>
      <c r="F24" s="109">
        <v>3.6950459480285645</v>
      </c>
      <c r="G24" s="7">
        <v>266.15329858284599</v>
      </c>
      <c r="H24" s="133">
        <v>0</v>
      </c>
      <c r="I24" s="115">
        <v>38.404200517387437</v>
      </c>
      <c r="J24" s="116">
        <v>50.210236098059454</v>
      </c>
      <c r="K24" s="134">
        <v>3.1165249418604661</v>
      </c>
      <c r="L24" s="24"/>
      <c r="M24" s="44"/>
      <c r="N24" s="44"/>
    </row>
    <row r="25" spans="1:14" x14ac:dyDescent="0.25">
      <c r="A25" s="40">
        <f>+'Caracol Reynosa Arguelles'!A25</f>
        <v>41261</v>
      </c>
      <c r="B25" s="108">
        <v>94.946937561035156</v>
      </c>
      <c r="C25" s="109">
        <v>1.0341894626617432</v>
      </c>
      <c r="D25" s="109">
        <v>0.21999925374984741</v>
      </c>
      <c r="E25" s="109">
        <v>1.2541887760162354</v>
      </c>
      <c r="F25" s="109">
        <v>3.7110929489135742</v>
      </c>
      <c r="G25" s="7">
        <v>264.70878836842104</v>
      </c>
      <c r="H25" s="133">
        <v>0</v>
      </c>
      <c r="I25" s="115">
        <v>38.424614211433109</v>
      </c>
      <c r="J25" s="116">
        <v>50.241440268100121</v>
      </c>
      <c r="K25" s="134">
        <v>3.115972209302325</v>
      </c>
      <c r="L25" s="24"/>
      <c r="M25" s="44"/>
      <c r="N25" s="44"/>
    </row>
    <row r="26" spans="1:14" x14ac:dyDescent="0.25">
      <c r="A26" s="40">
        <f>+'Caracol Reynosa Arguelles'!A26</f>
        <v>41262</v>
      </c>
      <c r="B26" s="108">
        <v>94.874961853027344</v>
      </c>
      <c r="C26" s="109">
        <v>1.0562342405319214</v>
      </c>
      <c r="D26" s="109">
        <v>0.22166089713573456</v>
      </c>
      <c r="E26" s="109">
        <v>1.2778950929641724</v>
      </c>
      <c r="F26" s="109">
        <v>3.7790651321411133</v>
      </c>
      <c r="G26" s="7">
        <v>262.91224169239763</v>
      </c>
      <c r="H26" s="133">
        <v>0</v>
      </c>
      <c r="I26" s="115">
        <v>38.421970756557315</v>
      </c>
      <c r="J26" s="116">
        <v>50.224013784070436</v>
      </c>
      <c r="K26" s="134">
        <v>3.1160129651162789</v>
      </c>
      <c r="L26" s="24"/>
      <c r="M26" s="44"/>
      <c r="N26" s="44"/>
    </row>
    <row r="27" spans="1:14" x14ac:dyDescent="0.25">
      <c r="A27" s="40">
        <f>+'Caracol Reynosa Arguelles'!A27</f>
        <v>41263</v>
      </c>
      <c r="B27" s="108">
        <v>94.664710998535156</v>
      </c>
      <c r="C27" s="109">
        <v>1.0934888124465942</v>
      </c>
      <c r="D27" s="109">
        <v>0.22132918238639832</v>
      </c>
      <c r="E27" s="109">
        <v>1.3148180246353149</v>
      </c>
      <c r="F27" s="109">
        <v>3.9464547634124756</v>
      </c>
      <c r="G27" s="7">
        <v>263.65387152241715</v>
      </c>
      <c r="H27" s="133">
        <v>0</v>
      </c>
      <c r="I27" s="115">
        <v>38.458746945546125</v>
      </c>
      <c r="J27" s="116">
        <v>50.219545531548192</v>
      </c>
      <c r="K27" s="134">
        <v>3.1159257558139535</v>
      </c>
      <c r="L27" s="24"/>
      <c r="M27" s="44"/>
      <c r="N27" s="44"/>
    </row>
    <row r="28" spans="1:14" x14ac:dyDescent="0.25">
      <c r="A28" s="40">
        <f>+'Caracol Reynosa Arguelles'!A28</f>
        <v>41264</v>
      </c>
      <c r="B28" s="108">
        <v>94.834983825683594</v>
      </c>
      <c r="C28" s="109">
        <v>1.0589510202407837</v>
      </c>
      <c r="D28" s="109">
        <v>0.21910370886325836</v>
      </c>
      <c r="E28" s="109">
        <v>1.2780547142028809</v>
      </c>
      <c r="F28" s="109">
        <v>3.8226470947265625</v>
      </c>
      <c r="G28" s="7">
        <v>262.85943872417153</v>
      </c>
      <c r="H28" s="133">
        <v>0</v>
      </c>
      <c r="I28" s="115">
        <v>38.431190197876717</v>
      </c>
      <c r="J28" s="116">
        <v>50.228622534692349</v>
      </c>
      <c r="K28" s="134">
        <v>3.1162463372093021</v>
      </c>
      <c r="L28" s="24"/>
      <c r="M28" s="44"/>
      <c r="N28" s="44"/>
    </row>
    <row r="29" spans="1:14" x14ac:dyDescent="0.25">
      <c r="A29" s="40">
        <f>+'Caracol Reynosa Arguelles'!A29</f>
        <v>41265</v>
      </c>
      <c r="B29" s="108">
        <v>94.778289794921875</v>
      </c>
      <c r="C29" s="109">
        <v>1.0573996305465698</v>
      </c>
      <c r="D29" s="109">
        <v>0.21726110577583313</v>
      </c>
      <c r="E29" s="109">
        <v>1.2746607065200806</v>
      </c>
      <c r="F29" s="109">
        <v>3.8839282989501953</v>
      </c>
      <c r="G29" s="7">
        <v>262.03738975126703</v>
      </c>
      <c r="H29" s="133">
        <v>0</v>
      </c>
      <c r="I29" s="115">
        <v>38.448007358694866</v>
      </c>
      <c r="J29" s="116">
        <v>50.240216718790506</v>
      </c>
      <c r="K29" s="134">
        <v>3.1163479069767441</v>
      </c>
      <c r="L29" s="24"/>
      <c r="M29" s="44"/>
      <c r="N29" s="44"/>
    </row>
    <row r="30" spans="1:14" x14ac:dyDescent="0.25">
      <c r="A30" s="40">
        <f>+'Caracol Reynosa Arguelles'!A30</f>
        <v>41266</v>
      </c>
      <c r="B30" s="108">
        <v>94.852180480957031</v>
      </c>
      <c r="C30" s="109">
        <v>1.0527797937393188</v>
      </c>
      <c r="D30" s="109">
        <v>0.21753838658332825</v>
      </c>
      <c r="E30" s="109">
        <v>1.2703181505203247</v>
      </c>
      <c r="F30" s="109">
        <v>3.8145730495452881</v>
      </c>
      <c r="G30" s="7">
        <v>260.54843904654967</v>
      </c>
      <c r="H30" s="133">
        <v>0</v>
      </c>
      <c r="I30" s="115">
        <v>38.43044662754388</v>
      </c>
      <c r="J30" s="116">
        <v>50.233187490091652</v>
      </c>
      <c r="K30" s="134">
        <v>3.1138332558139532</v>
      </c>
      <c r="L30" s="24"/>
      <c r="M30" s="44"/>
      <c r="N30" s="44"/>
    </row>
    <row r="31" spans="1:14" x14ac:dyDescent="0.25">
      <c r="A31" s="40">
        <f>+'Caracol Reynosa Arguelles'!A31</f>
        <v>41267</v>
      </c>
      <c r="B31" s="108">
        <v>94.842697143554688</v>
      </c>
      <c r="C31" s="109">
        <v>1.0516631603240967</v>
      </c>
      <c r="D31" s="109">
        <v>0.21619372069835663</v>
      </c>
      <c r="E31" s="109">
        <v>1.2678568363189697</v>
      </c>
      <c r="F31" s="109">
        <v>3.8244659900665283</v>
      </c>
      <c r="G31" s="7">
        <v>262.15215514015591</v>
      </c>
      <c r="H31" s="133">
        <v>0</v>
      </c>
      <c r="I31" s="115">
        <v>38.434857215789975</v>
      </c>
      <c r="J31" s="116">
        <v>50.237105793724929</v>
      </c>
      <c r="K31" s="134">
        <v>3.1139786627906978</v>
      </c>
      <c r="L31" s="24"/>
      <c r="M31" s="44"/>
      <c r="N31" s="44"/>
    </row>
    <row r="32" spans="1:14" x14ac:dyDescent="0.25">
      <c r="A32" s="40">
        <f>+'Caracol Reynosa Arguelles'!A32</f>
        <v>41268</v>
      </c>
      <c r="B32" s="108">
        <v>94.513580322265625</v>
      </c>
      <c r="C32" s="109">
        <v>1.0282199382781982</v>
      </c>
      <c r="D32" s="109">
        <v>0.217641681432724</v>
      </c>
      <c r="E32" s="109">
        <v>1.2458616495132446</v>
      </c>
      <c r="F32" s="109">
        <v>4.1978650093078613</v>
      </c>
      <c r="G32" s="7">
        <v>260.00369731063546</v>
      </c>
      <c r="H32" s="133">
        <v>0</v>
      </c>
      <c r="I32" s="115">
        <v>38.529142823962111</v>
      </c>
      <c r="J32" s="116">
        <v>50.306990013558931</v>
      </c>
      <c r="K32" s="134">
        <v>3.1144587790697686</v>
      </c>
      <c r="L32" s="24"/>
      <c r="M32" s="44"/>
      <c r="N32" s="44"/>
    </row>
    <row r="33" spans="1:14" x14ac:dyDescent="0.25">
      <c r="A33" s="40">
        <f>+'Caracol Reynosa Arguelles'!A33</f>
        <v>41269</v>
      </c>
      <c r="B33" s="108">
        <v>94.718048095703125</v>
      </c>
      <c r="C33" s="109">
        <v>1.0597395896911621</v>
      </c>
      <c r="D33" s="109">
        <v>0.21923349797725677</v>
      </c>
      <c r="E33" s="109">
        <v>1.2789731025695801</v>
      </c>
      <c r="F33" s="109">
        <v>3.9341416358947754</v>
      </c>
      <c r="G33" s="7">
        <v>219.52538698815397</v>
      </c>
      <c r="H33" s="133">
        <v>0</v>
      </c>
      <c r="I33" s="115">
        <v>38.462834584770221</v>
      </c>
      <c r="J33" s="116">
        <v>50.246215766088348</v>
      </c>
      <c r="K33" s="134">
        <v>3.1159305232558143</v>
      </c>
      <c r="L33" s="24"/>
      <c r="M33" s="44"/>
      <c r="N33" s="44"/>
    </row>
    <row r="34" spans="1:14" x14ac:dyDescent="0.25">
      <c r="A34" s="40">
        <f>+'Caracol Reynosa Arguelles'!A34</f>
        <v>41270</v>
      </c>
      <c r="B34" s="108">
        <v>94.602066040039063</v>
      </c>
      <c r="C34" s="109">
        <v>1.0919126272201538</v>
      </c>
      <c r="D34" s="109">
        <v>0.2202836275100708</v>
      </c>
      <c r="E34" s="109">
        <v>1.3121962547302246</v>
      </c>
      <c r="F34" s="109">
        <v>4.031559944152832</v>
      </c>
      <c r="G34" s="7">
        <v>253.06977223403507</v>
      </c>
      <c r="H34" s="133">
        <v>0</v>
      </c>
      <c r="I34" s="115">
        <v>38.470974274274162</v>
      </c>
      <c r="J34" s="116">
        <v>50.228240674680336</v>
      </c>
      <c r="K34" s="134">
        <v>3.1148485465116282</v>
      </c>
      <c r="L34" s="24"/>
      <c r="M34" s="44"/>
      <c r="N34" s="44"/>
    </row>
    <row r="35" spans="1:14" x14ac:dyDescent="0.25">
      <c r="A35" s="40">
        <f>+'Caracol Reynosa Arguelles'!A35</f>
        <v>41271</v>
      </c>
      <c r="B35" s="108">
        <v>94.416175842285156</v>
      </c>
      <c r="C35" s="109">
        <v>1.0381298065185547</v>
      </c>
      <c r="D35" s="109">
        <v>0.22050316631793976</v>
      </c>
      <c r="E35" s="109">
        <v>1.258633017539978</v>
      </c>
      <c r="F35" s="109">
        <v>4.2931427955627441</v>
      </c>
      <c r="G35" s="7">
        <v>263.37016402417152</v>
      </c>
      <c r="H35" s="133">
        <v>0</v>
      </c>
      <c r="I35" s="115">
        <v>38.546212056115287</v>
      </c>
      <c r="J35" s="116">
        <v>50.308669242547488</v>
      </c>
      <c r="K35" s="134">
        <v>3.1132539534883721</v>
      </c>
      <c r="L35" s="24"/>
      <c r="M35" s="44"/>
      <c r="N35" s="44"/>
    </row>
    <row r="36" spans="1:14" x14ac:dyDescent="0.25">
      <c r="A36" s="40">
        <f>+'Caracol Reynosa Arguelles'!A36</f>
        <v>41272</v>
      </c>
      <c r="B36" s="108">
        <v>94.3582763671875</v>
      </c>
      <c r="C36" s="109">
        <v>1.0604215860366821</v>
      </c>
      <c r="D36" s="109">
        <v>0.22175857424736023</v>
      </c>
      <c r="E36" s="109">
        <v>1.2821801900863647</v>
      </c>
      <c r="F36" s="109">
        <v>4.3199653625488281</v>
      </c>
      <c r="G36" s="7">
        <v>226.62799927194342</v>
      </c>
      <c r="H36" s="133">
        <v>0</v>
      </c>
      <c r="I36" s="115">
        <v>38.548809044191977</v>
      </c>
      <c r="J36" s="116">
        <v>50.294176504985302</v>
      </c>
      <c r="K36" s="134">
        <v>3.1135999999999999</v>
      </c>
      <c r="L36" s="24"/>
      <c r="M36" s="44"/>
      <c r="N36" s="44"/>
    </row>
    <row r="37" spans="1:14" x14ac:dyDescent="0.25">
      <c r="A37" s="40">
        <f>+'Caracol Reynosa Arguelles'!A37</f>
        <v>41273</v>
      </c>
      <c r="B37" s="108">
        <v>94.3515625</v>
      </c>
      <c r="C37" s="109">
        <v>1.0802143812179565</v>
      </c>
      <c r="D37" s="109">
        <v>0.22080324590206146</v>
      </c>
      <c r="E37" s="109">
        <v>1.3010176420211792</v>
      </c>
      <c r="F37" s="109">
        <v>4.3182744979858398</v>
      </c>
      <c r="G37" s="7">
        <v>230.76878608136448</v>
      </c>
      <c r="H37" s="133">
        <v>0</v>
      </c>
      <c r="I37" s="115">
        <v>38.535543149917459</v>
      </c>
      <c r="J37" s="116">
        <v>50.27337477632684</v>
      </c>
      <c r="K37" s="134">
        <v>3.1128</v>
      </c>
      <c r="L37" s="24"/>
      <c r="M37" s="44"/>
      <c r="N37" s="44"/>
    </row>
    <row r="38" spans="1:14" ht="15.75" thickBot="1" x14ac:dyDescent="0.3">
      <c r="A38" s="40">
        <f>+'Caracol Reynosa Arguelles'!A38</f>
        <v>41274</v>
      </c>
      <c r="B38" s="111">
        <v>94.433197021484375</v>
      </c>
      <c r="C38" s="112">
        <v>1.0694295167922974</v>
      </c>
      <c r="D38" s="112">
        <v>0.22037920355796814</v>
      </c>
      <c r="E38" s="112">
        <v>1.2898087501525879</v>
      </c>
      <c r="F38" s="112">
        <v>4.2441349029541016</v>
      </c>
      <c r="G38" s="7">
        <v>249.67577190060427</v>
      </c>
      <c r="H38" s="133">
        <v>0</v>
      </c>
      <c r="I38" s="117">
        <v>38.521200336777362</v>
      </c>
      <c r="J38" s="118">
        <v>50.272722782034954</v>
      </c>
      <c r="K38" s="135">
        <v>3.1172</v>
      </c>
      <c r="L38" s="24"/>
      <c r="M38" s="44"/>
      <c r="N38" s="44"/>
    </row>
    <row r="39" spans="1:14" x14ac:dyDescent="0.25">
      <c r="A39" s="136" t="s">
        <v>18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8"/>
      <c r="M39" s="8"/>
      <c r="N39" s="8"/>
    </row>
    <row r="40" spans="1:14" ht="6.75" customHeight="1" thickBo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4" x14ac:dyDescent="0.25">
      <c r="A41" s="10" t="s">
        <v>19</v>
      </c>
      <c r="B41" s="11">
        <f t="shared" ref="B41:K41" si="0">+MIN(B8:B38)</f>
        <v>94.208000183105469</v>
      </c>
      <c r="C41" s="11">
        <f t="shared" si="0"/>
        <v>1.0282199382781982</v>
      </c>
      <c r="D41" s="11">
        <f t="shared" si="0"/>
        <v>0.21252711117267609</v>
      </c>
      <c r="E41" s="11">
        <f t="shared" si="0"/>
        <v>1.2458616495132446</v>
      </c>
      <c r="F41" s="11">
        <f t="shared" si="0"/>
        <v>3.6836328506469727</v>
      </c>
      <c r="G41" s="11">
        <f t="shared" si="0"/>
        <v>219.52538698815397</v>
      </c>
      <c r="H41" s="11">
        <f t="shared" si="0"/>
        <v>0</v>
      </c>
      <c r="I41" s="11">
        <f t="shared" si="0"/>
        <v>38.40335756626952</v>
      </c>
      <c r="J41" s="11">
        <f t="shared" si="0"/>
        <v>50.210236098059454</v>
      </c>
      <c r="K41" s="33">
        <f t="shared" si="0"/>
        <v>3.1128</v>
      </c>
      <c r="L41" s="12"/>
      <c r="M41" s="25">
        <f>+MIN(M8:M38)</f>
        <v>1.53</v>
      </c>
      <c r="N41" s="26">
        <f>+MIN(N8:N38)</f>
        <v>8.0000000000000002E-3</v>
      </c>
    </row>
    <row r="42" spans="1:14" x14ac:dyDescent="0.25">
      <c r="A42" s="13" t="s">
        <v>20</v>
      </c>
      <c r="B42" s="14">
        <f t="shared" ref="B42:K42" si="1">+IF(ISERROR(AVERAGE(B8:B38)),"",AVERAGE(B8:B38))</f>
        <v>94.588486948320948</v>
      </c>
      <c r="C42" s="14">
        <f t="shared" si="1"/>
        <v>1.064788237694771</v>
      </c>
      <c r="D42" s="14">
        <f t="shared" si="1"/>
        <v>0.21932204452253157</v>
      </c>
      <c r="E42" s="14">
        <f t="shared" si="1"/>
        <v>1.2841102846207157</v>
      </c>
      <c r="F42" s="14">
        <f t="shared" si="1"/>
        <v>4.0464656122269167</v>
      </c>
      <c r="G42" s="14">
        <f t="shared" si="1"/>
        <v>259.09180151104169</v>
      </c>
      <c r="H42" s="14">
        <f t="shared" si="1"/>
        <v>0</v>
      </c>
      <c r="I42" s="14">
        <f t="shared" si="1"/>
        <v>38.504569425660343</v>
      </c>
      <c r="J42" s="14">
        <f t="shared" si="1"/>
        <v>50.266545776276793</v>
      </c>
      <c r="K42" s="34">
        <f t="shared" si="1"/>
        <v>3.1167582858214558</v>
      </c>
      <c r="L42" s="12"/>
      <c r="M42" s="27">
        <f>+IF(ISERROR(AVERAGE(M8:M38)),"",AVERAGE(M8:M38))</f>
        <v>1.53</v>
      </c>
      <c r="N42" s="28">
        <f>+IF(ISERROR(AVERAGE(N8:N38)),"",AVERAGE(N8:N38))</f>
        <v>8.0000000000000002E-3</v>
      </c>
    </row>
    <row r="43" spans="1:14" x14ac:dyDescent="0.25">
      <c r="A43" s="15" t="s">
        <v>21</v>
      </c>
      <c r="B43" s="16">
        <f t="shared" ref="B43:K43" si="2">+MAX(B8:B38)</f>
        <v>94.960250854492188</v>
      </c>
      <c r="C43" s="16">
        <f t="shared" si="2"/>
        <v>1.1035115718841553</v>
      </c>
      <c r="D43" s="16">
        <f t="shared" si="2"/>
        <v>0.2240544855594635</v>
      </c>
      <c r="E43" s="16">
        <f t="shared" si="2"/>
        <v>1.3223874568939209</v>
      </c>
      <c r="F43" s="16">
        <f t="shared" si="2"/>
        <v>4.4359855651855469</v>
      </c>
      <c r="G43" s="120">
        <f t="shared" si="2"/>
        <v>270.44373666861594</v>
      </c>
      <c r="H43" s="120">
        <f t="shared" si="2"/>
        <v>0</v>
      </c>
      <c r="I43" s="120">
        <f t="shared" si="2"/>
        <v>38.586000039618995</v>
      </c>
      <c r="J43" s="120">
        <f t="shared" si="2"/>
        <v>50.31386234196745</v>
      </c>
      <c r="K43" s="121">
        <f t="shared" si="2"/>
        <v>3.1193930232558138</v>
      </c>
      <c r="L43" s="12"/>
      <c r="M43" s="29">
        <f>+MAX(M8:M38)</f>
        <v>1.53</v>
      </c>
      <c r="N43" s="30">
        <f>+MAX(N8:N38)</f>
        <v>8.0000000000000002E-3</v>
      </c>
    </row>
    <row r="44" spans="1:14" ht="15.75" thickBot="1" x14ac:dyDescent="0.3">
      <c r="A44" s="17" t="s">
        <v>22</v>
      </c>
      <c r="B44" s="21">
        <f t="shared" ref="B44:K44" si="3">IF(ISERROR(STDEV(B8:B38)),"",STDEV(B8:B38))</f>
        <v>0.20646865189246175</v>
      </c>
      <c r="C44" s="21">
        <f t="shared" si="3"/>
        <v>1.6958196803521897E-2</v>
      </c>
      <c r="D44" s="21">
        <f t="shared" si="3"/>
        <v>2.4438846412696254E-3</v>
      </c>
      <c r="E44" s="21">
        <f t="shared" si="3"/>
        <v>1.7429459787826181E-2</v>
      </c>
      <c r="F44" s="21">
        <f t="shared" si="3"/>
        <v>0.20041029315067818</v>
      </c>
      <c r="G44" s="21">
        <f t="shared" si="3"/>
        <v>12.630556154212904</v>
      </c>
      <c r="H44" s="21">
        <f t="shared" si="3"/>
        <v>0</v>
      </c>
      <c r="I44" s="21">
        <f t="shared" si="3"/>
        <v>5.8513450256237554E-2</v>
      </c>
      <c r="J44" s="21">
        <f t="shared" si="3"/>
        <v>3.3370604456708593E-2</v>
      </c>
      <c r="K44" s="36">
        <f t="shared" si="3"/>
        <v>1.9548915352659863E-3</v>
      </c>
      <c r="L44" s="12"/>
      <c r="M44" s="31" t="str">
        <f>IF(ISERROR(STDEV(M8:M38)),"",STDEV(M8:M38))</f>
        <v/>
      </c>
      <c r="N44" s="32" t="str">
        <f>IF(ISERROR(STDEV(N8:N38)),"",STDEV(N8:N38))</f>
        <v/>
      </c>
    </row>
    <row r="45" spans="1:14" ht="8.2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9"/>
    </row>
    <row r="47" spans="1:14" x14ac:dyDescent="0.25">
      <c r="A47" s="18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2"/>
    </row>
    <row r="48" spans="1:14" x14ac:dyDescent="0.25">
      <c r="A48" s="18"/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2"/>
    </row>
    <row r="49" spans="1:14" x14ac:dyDescent="0.25">
      <c r="A49" s="18"/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2"/>
    </row>
    <row r="50" spans="1:14" x14ac:dyDescent="0.25">
      <c r="A50" s="18"/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5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70" orientation="landscape" r:id="rId1"/>
  <ignoredErrors>
    <ignoredError sqref="B41:N44 A8 A38 A9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25" zoomScale="60" zoomScaleNormal="100" workbookViewId="0">
      <selection activeCell="F49" sqref="F49"/>
    </sheetView>
  </sheetViews>
  <sheetFormatPr baseColWidth="10" defaultRowHeight="15" x14ac:dyDescent="0.25"/>
  <sheetData>
    <row r="1" spans="1:14" ht="32.25" customHeight="1" x14ac:dyDescent="0.25">
      <c r="A1" s="161" t="s">
        <v>28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4" x14ac:dyDescent="0.25">
      <c r="A2" s="150" t="s">
        <v>1</v>
      </c>
      <c r="B2" s="164"/>
      <c r="C2" s="151" t="s">
        <v>27</v>
      </c>
      <c r="D2" s="151"/>
      <c r="E2" s="151"/>
      <c r="F2" s="151"/>
      <c r="G2" s="151"/>
      <c r="H2" s="151"/>
      <c r="I2" s="151"/>
      <c r="J2" s="151"/>
      <c r="K2" s="151"/>
    </row>
    <row r="3" spans="1:14" x14ac:dyDescent="0.25">
      <c r="A3" s="150" t="s">
        <v>2</v>
      </c>
      <c r="B3" s="164"/>
      <c r="C3" s="151" t="s">
        <v>26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150" t="s">
        <v>3</v>
      </c>
      <c r="B4" s="150"/>
      <c r="C4" s="151" t="s">
        <v>4</v>
      </c>
      <c r="D4" s="151"/>
      <c r="E4" s="37"/>
      <c r="F4" s="37"/>
      <c r="G4" s="37"/>
      <c r="H4" s="37"/>
      <c r="I4" s="37"/>
      <c r="J4" s="37"/>
      <c r="K4" s="37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6" t="s">
        <v>5</v>
      </c>
      <c r="B6" s="47" t="s">
        <v>6</v>
      </c>
      <c r="C6" s="47" t="s">
        <v>7</v>
      </c>
      <c r="D6" s="47" t="s">
        <v>8</v>
      </c>
      <c r="E6" s="48" t="s">
        <v>9</v>
      </c>
      <c r="F6" s="47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130" t="s">
        <v>15</v>
      </c>
    </row>
    <row r="7" spans="1:14" x14ac:dyDescent="0.25">
      <c r="A7" s="49">
        <v>41244</v>
      </c>
      <c r="B7" s="50"/>
      <c r="C7" s="51"/>
      <c r="D7" s="51"/>
      <c r="E7" s="51"/>
      <c r="F7" s="52"/>
      <c r="G7" s="53">
        <v>266.72733277777775</v>
      </c>
      <c r="H7" s="54">
        <v>0</v>
      </c>
      <c r="I7" s="50"/>
      <c r="J7" s="52"/>
      <c r="K7" s="55">
        <v>3.1196525581395349</v>
      </c>
    </row>
    <row r="8" spans="1:14" x14ac:dyDescent="0.25">
      <c r="A8" s="56">
        <f>+A7+1</f>
        <v>41245</v>
      </c>
      <c r="B8" s="57"/>
      <c r="C8" s="45"/>
      <c r="D8" s="45"/>
      <c r="E8" s="45"/>
      <c r="F8" s="58"/>
      <c r="G8" s="6">
        <v>269.43576722222218</v>
      </c>
      <c r="H8" s="59">
        <v>0</v>
      </c>
      <c r="I8" s="57"/>
      <c r="J8" s="58"/>
      <c r="K8" s="60">
        <v>3.1192911627906974</v>
      </c>
    </row>
    <row r="9" spans="1:14" x14ac:dyDescent="0.25">
      <c r="A9" s="56">
        <f>+A8+1</f>
        <v>41246</v>
      </c>
      <c r="B9" s="57"/>
      <c r="C9" s="45"/>
      <c r="D9" s="45"/>
      <c r="E9" s="45"/>
      <c r="F9" s="58"/>
      <c r="G9" s="6">
        <v>268.15525055555554</v>
      </c>
      <c r="H9" s="59">
        <v>0</v>
      </c>
      <c r="I9" s="57"/>
      <c r="J9" s="58"/>
      <c r="K9" s="60">
        <v>3.1196400000000004</v>
      </c>
    </row>
    <row r="10" spans="1:14" x14ac:dyDescent="0.25">
      <c r="A10" s="56">
        <f t="shared" ref="A10:A36" si="0">+A9+1</f>
        <v>41247</v>
      </c>
      <c r="B10" s="57"/>
      <c r="C10" s="45"/>
      <c r="D10" s="45"/>
      <c r="E10" s="45"/>
      <c r="F10" s="58"/>
      <c r="G10" s="6">
        <v>269.36905555555552</v>
      </c>
      <c r="H10" s="59">
        <v>0</v>
      </c>
      <c r="I10" s="57"/>
      <c r="J10" s="58"/>
      <c r="K10" s="60">
        <v>3.1199204651162789</v>
      </c>
    </row>
    <row r="11" spans="1:14" x14ac:dyDescent="0.25">
      <c r="A11" s="56">
        <f t="shared" si="0"/>
        <v>41248</v>
      </c>
      <c r="B11" s="57"/>
      <c r="C11" s="45"/>
      <c r="D11" s="45"/>
      <c r="E11" s="45"/>
      <c r="F11" s="58"/>
      <c r="G11" s="6">
        <v>267.8932561111111</v>
      </c>
      <c r="H11" s="59">
        <v>0</v>
      </c>
      <c r="I11" s="57"/>
      <c r="J11" s="58"/>
      <c r="K11" s="60">
        <v>3.1207116279069766</v>
      </c>
    </row>
    <row r="12" spans="1:14" x14ac:dyDescent="0.25">
      <c r="A12" s="56">
        <f t="shared" si="0"/>
        <v>41249</v>
      </c>
      <c r="B12" s="57"/>
      <c r="C12" s="45"/>
      <c r="D12" s="45"/>
      <c r="E12" s="45"/>
      <c r="F12" s="58"/>
      <c r="G12" s="6">
        <v>268.64850555555552</v>
      </c>
      <c r="H12" s="59">
        <v>0</v>
      </c>
      <c r="I12" s="57"/>
      <c r="J12" s="58"/>
      <c r="K12" s="60">
        <v>3.1206306976744185</v>
      </c>
    </row>
    <row r="13" spans="1:14" x14ac:dyDescent="0.25">
      <c r="A13" s="56">
        <f t="shared" si="0"/>
        <v>41250</v>
      </c>
      <c r="B13" s="57"/>
      <c r="C13" s="45"/>
      <c r="D13" s="45"/>
      <c r="E13" s="45"/>
      <c r="F13" s="58"/>
      <c r="G13" s="6">
        <v>274.05606666666665</v>
      </c>
      <c r="H13" s="59">
        <v>0</v>
      </c>
      <c r="I13" s="57"/>
      <c r="J13" s="58"/>
      <c r="K13" s="60">
        <v>3.1198618604651167</v>
      </c>
    </row>
    <row r="14" spans="1:14" x14ac:dyDescent="0.25">
      <c r="A14" s="56">
        <f t="shared" si="0"/>
        <v>41251</v>
      </c>
      <c r="B14" s="57"/>
      <c r="C14" s="45"/>
      <c r="D14" s="45"/>
      <c r="E14" s="45"/>
      <c r="F14" s="58"/>
      <c r="G14" s="6">
        <v>279.70203277777773</v>
      </c>
      <c r="H14" s="59">
        <v>0</v>
      </c>
      <c r="I14" s="57"/>
      <c r="J14" s="58"/>
      <c r="K14" s="60">
        <v>3.1202232558139533</v>
      </c>
    </row>
    <row r="15" spans="1:14" x14ac:dyDescent="0.25">
      <c r="A15" s="56">
        <f t="shared" si="0"/>
        <v>41252</v>
      </c>
      <c r="B15" s="57"/>
      <c r="C15" s="45"/>
      <c r="D15" s="45"/>
      <c r="E15" s="45"/>
      <c r="F15" s="58"/>
      <c r="G15" s="6">
        <v>268.56195555555553</v>
      </c>
      <c r="H15" s="59">
        <v>0</v>
      </c>
      <c r="I15" s="57"/>
      <c r="J15" s="58"/>
      <c r="K15" s="60">
        <v>3.1219576744186046</v>
      </c>
    </row>
    <row r="16" spans="1:14" x14ac:dyDescent="0.25">
      <c r="A16" s="56">
        <f t="shared" si="0"/>
        <v>41253</v>
      </c>
      <c r="B16" s="57"/>
      <c r="C16" s="45"/>
      <c r="D16" s="45"/>
      <c r="E16" s="45"/>
      <c r="F16" s="58"/>
      <c r="G16" s="6">
        <v>266.66821666666664</v>
      </c>
      <c r="H16" s="59">
        <v>0</v>
      </c>
      <c r="I16" s="57"/>
      <c r="J16" s="58"/>
      <c r="K16" s="60">
        <v>3.121306046511628</v>
      </c>
    </row>
    <row r="17" spans="1:11" x14ac:dyDescent="0.25">
      <c r="A17" s="56">
        <f t="shared" si="0"/>
        <v>41254</v>
      </c>
      <c r="B17" s="57"/>
      <c r="C17" s="45"/>
      <c r="D17" s="45"/>
      <c r="E17" s="45"/>
      <c r="F17" s="58"/>
      <c r="G17" s="6">
        <v>266.87686722222219</v>
      </c>
      <c r="H17" s="59">
        <v>0</v>
      </c>
      <c r="I17" s="57"/>
      <c r="J17" s="58"/>
      <c r="K17" s="60">
        <v>3.1214344186046512</v>
      </c>
    </row>
    <row r="18" spans="1:11" x14ac:dyDescent="0.25">
      <c r="A18" s="56">
        <f t="shared" si="0"/>
        <v>41255</v>
      </c>
      <c r="B18" s="57"/>
      <c r="C18" s="45"/>
      <c r="D18" s="45"/>
      <c r="E18" s="45"/>
      <c r="F18" s="58"/>
      <c r="G18" s="6">
        <v>280.37573833333329</v>
      </c>
      <c r="H18" s="59">
        <v>0</v>
      </c>
      <c r="I18" s="57"/>
      <c r="J18" s="58"/>
      <c r="K18" s="60">
        <v>3.1266851162790705</v>
      </c>
    </row>
    <row r="19" spans="1:11" x14ac:dyDescent="0.25">
      <c r="A19" s="56">
        <f t="shared" si="0"/>
        <v>41256</v>
      </c>
      <c r="B19" s="57"/>
      <c r="C19" s="45"/>
      <c r="D19" s="45"/>
      <c r="E19" s="45"/>
      <c r="F19" s="58"/>
      <c r="G19" s="6">
        <v>270.99298888888887</v>
      </c>
      <c r="H19" s="59">
        <v>0</v>
      </c>
      <c r="I19" s="57"/>
      <c r="J19" s="58"/>
      <c r="K19" s="60">
        <v>3.1221906976744185</v>
      </c>
    </row>
    <row r="20" spans="1:11" x14ac:dyDescent="0.25">
      <c r="A20" s="56">
        <f t="shared" si="0"/>
        <v>41257</v>
      </c>
      <c r="B20" s="57"/>
      <c r="C20" s="45"/>
      <c r="D20" s="45"/>
      <c r="E20" s="45"/>
      <c r="F20" s="58"/>
      <c r="G20" s="6">
        <v>271.26932222222217</v>
      </c>
      <c r="H20" s="59">
        <v>0</v>
      </c>
      <c r="I20" s="57"/>
      <c r="J20" s="58"/>
      <c r="K20" s="60">
        <v>3.1210618604651166</v>
      </c>
    </row>
    <row r="21" spans="1:11" x14ac:dyDescent="0.25">
      <c r="A21" s="56">
        <f t="shared" si="0"/>
        <v>41258</v>
      </c>
      <c r="B21" s="57"/>
      <c r="C21" s="45"/>
      <c r="D21" s="45"/>
      <c r="E21" s="45"/>
      <c r="F21" s="58"/>
      <c r="G21" s="6">
        <v>272.06565000000001</v>
      </c>
      <c r="H21" s="59">
        <v>0</v>
      </c>
      <c r="I21" s="57"/>
      <c r="J21" s="58"/>
      <c r="K21" s="60">
        <v>3.1212474418604654</v>
      </c>
    </row>
    <row r="22" spans="1:11" x14ac:dyDescent="0.25">
      <c r="A22" s="56">
        <f t="shared" si="0"/>
        <v>41259</v>
      </c>
      <c r="B22" s="57"/>
      <c r="C22" s="45"/>
      <c r="D22" s="45"/>
      <c r="E22" s="45"/>
      <c r="F22" s="58"/>
      <c r="G22" s="6">
        <v>272.85977777777777</v>
      </c>
      <c r="H22" s="59">
        <v>0</v>
      </c>
      <c r="I22" s="57"/>
      <c r="J22" s="58"/>
      <c r="K22" s="60">
        <v>3.1182906976744187</v>
      </c>
    </row>
    <row r="23" spans="1:11" x14ac:dyDescent="0.25">
      <c r="A23" s="56">
        <f t="shared" si="0"/>
        <v>41260</v>
      </c>
      <c r="B23" s="57"/>
      <c r="C23" s="45"/>
      <c r="D23" s="45"/>
      <c r="E23" s="45"/>
      <c r="F23" s="58"/>
      <c r="G23" s="6">
        <v>269.29495611111111</v>
      </c>
      <c r="H23" s="59">
        <v>0</v>
      </c>
      <c r="I23" s="57"/>
      <c r="J23" s="58"/>
      <c r="K23" s="60">
        <v>3.1196176744186053</v>
      </c>
    </row>
    <row r="24" spans="1:11" x14ac:dyDescent="0.25">
      <c r="A24" s="56">
        <f t="shared" si="0"/>
        <v>41261</v>
      </c>
      <c r="B24" s="57"/>
      <c r="C24" s="45"/>
      <c r="D24" s="45"/>
      <c r="E24" s="45"/>
      <c r="F24" s="58"/>
      <c r="G24" s="6">
        <v>266.79895499999998</v>
      </c>
      <c r="H24" s="59">
        <v>0</v>
      </c>
      <c r="I24" s="57"/>
      <c r="J24" s="58"/>
      <c r="K24" s="60">
        <v>3.1179879069767442</v>
      </c>
    </row>
    <row r="25" spans="1:11" x14ac:dyDescent="0.25">
      <c r="A25" s="56">
        <f t="shared" si="0"/>
        <v>41262</v>
      </c>
      <c r="B25" s="57"/>
      <c r="C25" s="45"/>
      <c r="D25" s="45"/>
      <c r="E25" s="45"/>
      <c r="F25" s="58"/>
      <c r="G25" s="6">
        <v>267.20001666666667</v>
      </c>
      <c r="H25" s="59">
        <v>0</v>
      </c>
      <c r="I25" s="57"/>
      <c r="J25" s="58"/>
      <c r="K25" s="60">
        <v>3.1188725581395351</v>
      </c>
    </row>
    <row r="26" spans="1:11" x14ac:dyDescent="0.25">
      <c r="A26" s="56">
        <f t="shared" si="0"/>
        <v>41263</v>
      </c>
      <c r="B26" s="57"/>
      <c r="C26" s="45"/>
      <c r="D26" s="45"/>
      <c r="E26" s="45"/>
      <c r="F26" s="58"/>
      <c r="G26" s="6">
        <v>266.6943994444444</v>
      </c>
      <c r="H26" s="59">
        <v>0</v>
      </c>
      <c r="I26" s="57"/>
      <c r="J26" s="58"/>
      <c r="K26" s="60">
        <v>3.1176502325581401</v>
      </c>
    </row>
    <row r="27" spans="1:11" x14ac:dyDescent="0.25">
      <c r="A27" s="56">
        <f t="shared" si="0"/>
        <v>41264</v>
      </c>
      <c r="B27" s="57"/>
      <c r="C27" s="45"/>
      <c r="D27" s="45"/>
      <c r="E27" s="45"/>
      <c r="F27" s="58"/>
      <c r="G27" s="6">
        <v>266.48038333333329</v>
      </c>
      <c r="H27" s="59">
        <v>0</v>
      </c>
      <c r="I27" s="57"/>
      <c r="J27" s="58"/>
      <c r="K27" s="60">
        <v>3.118523720930233</v>
      </c>
    </row>
    <row r="28" spans="1:11" x14ac:dyDescent="0.25">
      <c r="A28" s="56">
        <f t="shared" si="0"/>
        <v>41265</v>
      </c>
      <c r="B28" s="57"/>
      <c r="C28" s="45"/>
      <c r="D28" s="45"/>
      <c r="E28" s="45"/>
      <c r="F28" s="58"/>
      <c r="G28" s="6">
        <v>266.49493833333332</v>
      </c>
      <c r="H28" s="59">
        <v>0</v>
      </c>
      <c r="I28" s="57"/>
      <c r="J28" s="58"/>
      <c r="K28" s="60">
        <v>3.120072558139535</v>
      </c>
    </row>
    <row r="29" spans="1:11" x14ac:dyDescent="0.25">
      <c r="A29" s="56">
        <f t="shared" si="0"/>
        <v>41266</v>
      </c>
      <c r="B29" s="57"/>
      <c r="C29" s="45"/>
      <c r="D29" s="45"/>
      <c r="E29" s="45"/>
      <c r="F29" s="58"/>
      <c r="G29" s="6">
        <v>263.9029611111111</v>
      </c>
      <c r="H29" s="59">
        <v>0</v>
      </c>
      <c r="I29" s="57"/>
      <c r="J29" s="58"/>
      <c r="K29" s="60">
        <v>3.1169972093023257</v>
      </c>
    </row>
    <row r="30" spans="1:11" x14ac:dyDescent="0.25">
      <c r="A30" s="56">
        <f t="shared" si="0"/>
        <v>41267</v>
      </c>
      <c r="B30" s="57"/>
      <c r="C30" s="45"/>
      <c r="D30" s="45"/>
      <c r="E30" s="45"/>
      <c r="F30" s="58"/>
      <c r="G30" s="6">
        <v>264.24249999999995</v>
      </c>
      <c r="H30" s="59">
        <v>0</v>
      </c>
      <c r="I30" s="57"/>
      <c r="J30" s="58"/>
      <c r="K30" s="60">
        <v>3.1163344186046507</v>
      </c>
    </row>
    <row r="31" spans="1:11" x14ac:dyDescent="0.25">
      <c r="A31" s="56">
        <f t="shared" si="0"/>
        <v>41268</v>
      </c>
      <c r="B31" s="57"/>
      <c r="C31" s="45"/>
      <c r="D31" s="45"/>
      <c r="E31" s="45"/>
      <c r="F31" s="58"/>
      <c r="G31" s="6">
        <v>263.93988888888885</v>
      </c>
      <c r="H31" s="59">
        <v>0</v>
      </c>
      <c r="I31" s="57"/>
      <c r="J31" s="58"/>
      <c r="K31" s="60">
        <v>3.1170906976744193</v>
      </c>
    </row>
    <row r="32" spans="1:11" x14ac:dyDescent="0.25">
      <c r="A32" s="56">
        <f t="shared" si="0"/>
        <v>41269</v>
      </c>
      <c r="B32" s="57"/>
      <c r="C32" s="45"/>
      <c r="D32" s="45"/>
      <c r="E32" s="45"/>
      <c r="F32" s="58"/>
      <c r="G32" s="6">
        <v>257.97989494444442</v>
      </c>
      <c r="H32" s="59">
        <v>0</v>
      </c>
      <c r="I32" s="57"/>
      <c r="J32" s="58"/>
      <c r="K32" s="60">
        <v>3.1184762790697675</v>
      </c>
    </row>
    <row r="33" spans="1:11" x14ac:dyDescent="0.25">
      <c r="A33" s="56">
        <f t="shared" si="0"/>
        <v>41270</v>
      </c>
      <c r="B33" s="57"/>
      <c r="C33" s="45"/>
      <c r="D33" s="45"/>
      <c r="E33" s="45"/>
      <c r="F33" s="58"/>
      <c r="G33" s="6">
        <v>265.53857777777773</v>
      </c>
      <c r="H33" s="59">
        <v>0</v>
      </c>
      <c r="I33" s="57"/>
      <c r="J33" s="58"/>
      <c r="K33" s="60">
        <v>3.1171255813953489</v>
      </c>
    </row>
    <row r="34" spans="1:11" x14ac:dyDescent="0.25">
      <c r="A34" s="56">
        <f t="shared" si="0"/>
        <v>41271</v>
      </c>
      <c r="B34" s="57"/>
      <c r="C34" s="45"/>
      <c r="D34" s="45"/>
      <c r="E34" s="45"/>
      <c r="F34" s="58"/>
      <c r="G34" s="6">
        <v>269.04901722222218</v>
      </c>
      <c r="H34" s="59">
        <v>0</v>
      </c>
      <c r="I34" s="57"/>
      <c r="J34" s="58"/>
      <c r="K34" s="60">
        <v>3.1153674418604655</v>
      </c>
    </row>
    <row r="35" spans="1:11" x14ac:dyDescent="0.25">
      <c r="A35" s="56">
        <f t="shared" si="0"/>
        <v>41272</v>
      </c>
      <c r="B35" s="57"/>
      <c r="C35" s="45"/>
      <c r="D35" s="45"/>
      <c r="E35" s="45"/>
      <c r="F35" s="58"/>
      <c r="G35" s="6">
        <v>262.4779111111111</v>
      </c>
      <c r="H35" s="59">
        <v>0</v>
      </c>
      <c r="I35" s="57"/>
      <c r="J35" s="58"/>
      <c r="K35" s="60">
        <v>3.1143000000000001</v>
      </c>
    </row>
    <row r="36" spans="1:11" x14ac:dyDescent="0.25">
      <c r="A36" s="56">
        <f t="shared" si="0"/>
        <v>41273</v>
      </c>
      <c r="B36" s="57"/>
      <c r="C36" s="45"/>
      <c r="D36" s="45"/>
      <c r="E36" s="45"/>
      <c r="F36" s="58"/>
      <c r="G36" s="6">
        <v>257.67053838888887</v>
      </c>
      <c r="H36" s="59">
        <v>0</v>
      </c>
      <c r="I36" s="57"/>
      <c r="J36" s="58"/>
      <c r="K36" s="60">
        <v>3.1139000000000001</v>
      </c>
    </row>
    <row r="37" spans="1:11" ht="15.75" thickBot="1" x14ac:dyDescent="0.3">
      <c r="A37" s="61">
        <v>41274</v>
      </c>
      <c r="B37" s="122"/>
      <c r="C37" s="123"/>
      <c r="D37" s="123"/>
      <c r="E37" s="123"/>
      <c r="F37" s="124"/>
      <c r="G37" s="41">
        <v>255.95306999999997</v>
      </c>
      <c r="H37" s="65">
        <v>0</v>
      </c>
      <c r="I37" s="122"/>
      <c r="J37" s="124"/>
      <c r="K37" s="66">
        <v>3.1185999999999998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7" t="s">
        <v>21</v>
      </c>
      <c r="B39" s="21"/>
      <c r="C39" s="68"/>
      <c r="D39" s="68"/>
      <c r="E39" s="68"/>
      <c r="F39" s="68"/>
      <c r="G39" s="68">
        <f>+MAX(G7:G37)</f>
        <v>280.37573833333329</v>
      </c>
      <c r="H39" s="68">
        <f>+MAX(H7:H37)</f>
        <v>0</v>
      </c>
      <c r="I39" s="68"/>
      <c r="J39" s="68"/>
      <c r="K39" s="68">
        <f>+MAX(K7:K37)</f>
        <v>3.1266851162790705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52"/>
      <c r="C41" s="153"/>
      <c r="D41" s="153"/>
      <c r="E41" s="153"/>
      <c r="F41" s="153"/>
      <c r="G41" s="153"/>
      <c r="H41" s="153"/>
      <c r="I41" s="153"/>
      <c r="J41" s="153"/>
      <c r="K41" s="154"/>
    </row>
    <row r="42" spans="1:11" x14ac:dyDescent="0.25">
      <c r="A42" s="18"/>
      <c r="B42" s="155"/>
      <c r="C42" s="156"/>
      <c r="D42" s="156"/>
      <c r="E42" s="156"/>
      <c r="F42" s="156"/>
      <c r="G42" s="156"/>
      <c r="H42" s="156"/>
      <c r="I42" s="156"/>
      <c r="J42" s="156"/>
      <c r="K42" s="157"/>
    </row>
    <row r="43" spans="1:11" x14ac:dyDescent="0.25">
      <c r="A43" s="18"/>
      <c r="B43" s="155"/>
      <c r="C43" s="156"/>
      <c r="D43" s="156"/>
      <c r="E43" s="156"/>
      <c r="F43" s="156"/>
      <c r="G43" s="156"/>
      <c r="H43" s="156"/>
      <c r="I43" s="156"/>
      <c r="J43" s="156"/>
      <c r="K43" s="157"/>
    </row>
    <row r="44" spans="1:11" x14ac:dyDescent="0.25">
      <c r="A44" s="18"/>
      <c r="B44" s="155"/>
      <c r="C44" s="156"/>
      <c r="D44" s="156"/>
      <c r="E44" s="156"/>
      <c r="F44" s="156"/>
      <c r="G44" s="156"/>
      <c r="H44" s="156"/>
      <c r="I44" s="156"/>
      <c r="J44" s="156"/>
      <c r="K44" s="157"/>
    </row>
    <row r="45" spans="1:11" x14ac:dyDescent="0.25">
      <c r="A45" s="18"/>
      <c r="B45" s="158"/>
      <c r="C45" s="159"/>
      <c r="D45" s="159"/>
      <c r="E45" s="159"/>
      <c r="F45" s="159"/>
      <c r="G45" s="159"/>
      <c r="H45" s="159"/>
      <c r="I45" s="159"/>
      <c r="J45" s="159"/>
      <c r="K45" s="160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6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view="pageBreakPreview" topLeftCell="A23" zoomScale="60" zoomScaleNormal="100" workbookViewId="0">
      <selection activeCell="K47" sqref="K47"/>
    </sheetView>
  </sheetViews>
  <sheetFormatPr baseColWidth="10" defaultRowHeight="15" x14ac:dyDescent="0.25"/>
  <sheetData>
    <row r="1" spans="1:14" ht="32.25" customHeight="1" x14ac:dyDescent="0.25">
      <c r="A1" s="174" t="s">
        <v>29</v>
      </c>
      <c r="B1" s="175"/>
      <c r="C1" s="175"/>
      <c r="D1" s="175"/>
      <c r="E1" s="175"/>
      <c r="F1" s="175"/>
      <c r="G1" s="175"/>
      <c r="H1" s="175"/>
      <c r="I1" s="175"/>
      <c r="J1" s="175"/>
      <c r="K1" s="176"/>
    </row>
    <row r="2" spans="1:14" x14ac:dyDescent="0.25">
      <c r="A2" s="150" t="s">
        <v>1</v>
      </c>
      <c r="B2" s="164"/>
      <c r="C2" s="151" t="s">
        <v>27</v>
      </c>
      <c r="D2" s="151"/>
      <c r="E2" s="151"/>
      <c r="F2" s="151"/>
      <c r="G2" s="151"/>
      <c r="H2" s="151"/>
      <c r="I2" s="151"/>
      <c r="J2" s="151"/>
      <c r="K2" s="151"/>
    </row>
    <row r="3" spans="1:14" x14ac:dyDescent="0.25">
      <c r="A3" s="150" t="s">
        <v>2</v>
      </c>
      <c r="B3" s="164"/>
      <c r="C3" s="151" t="s">
        <v>26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150" t="s">
        <v>3</v>
      </c>
      <c r="B4" s="150"/>
      <c r="C4" s="151" t="s">
        <v>4</v>
      </c>
      <c r="D4" s="151"/>
      <c r="E4" s="37"/>
      <c r="F4" s="37"/>
      <c r="G4" s="37"/>
      <c r="H4" s="37"/>
      <c r="I4" s="37"/>
      <c r="J4" s="37"/>
      <c r="K4" s="37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69" t="s">
        <v>5</v>
      </c>
      <c r="B6" s="70" t="s">
        <v>6</v>
      </c>
      <c r="C6" s="70" t="s">
        <v>7</v>
      </c>
      <c r="D6" s="70" t="s">
        <v>8</v>
      </c>
      <c r="E6" s="71" t="s">
        <v>9</v>
      </c>
      <c r="F6" s="70" t="s">
        <v>10</v>
      </c>
      <c r="G6" s="70" t="s">
        <v>11</v>
      </c>
      <c r="H6" s="70" t="s">
        <v>12</v>
      </c>
      <c r="I6" s="70" t="s">
        <v>13</v>
      </c>
      <c r="J6" s="70" t="s">
        <v>14</v>
      </c>
      <c r="K6" s="131" t="s">
        <v>15</v>
      </c>
    </row>
    <row r="7" spans="1:14" x14ac:dyDescent="0.25">
      <c r="A7" s="49">
        <v>41244</v>
      </c>
      <c r="B7" s="50"/>
      <c r="C7" s="51"/>
      <c r="D7" s="51"/>
      <c r="E7" s="51"/>
      <c r="F7" s="52"/>
      <c r="G7" s="53">
        <v>248.25966666666665</v>
      </c>
      <c r="H7" s="54">
        <v>0</v>
      </c>
      <c r="I7" s="50"/>
      <c r="J7" s="52"/>
      <c r="K7" s="55">
        <v>3.1143083720930229</v>
      </c>
    </row>
    <row r="8" spans="1:14" x14ac:dyDescent="0.25">
      <c r="A8" s="56">
        <f>+A7+1</f>
        <v>41245</v>
      </c>
      <c r="B8" s="57"/>
      <c r="C8" s="45"/>
      <c r="D8" s="45"/>
      <c r="E8" s="45"/>
      <c r="F8" s="58"/>
      <c r="G8" s="6">
        <v>258.14490394444442</v>
      </c>
      <c r="H8" s="59">
        <v>0</v>
      </c>
      <c r="I8" s="57"/>
      <c r="J8" s="58"/>
      <c r="K8" s="60">
        <v>3.1166246511627911</v>
      </c>
    </row>
    <row r="9" spans="1:14" x14ac:dyDescent="0.25">
      <c r="A9" s="56">
        <f>+A8+1</f>
        <v>41246</v>
      </c>
      <c r="B9" s="57"/>
      <c r="C9" s="45"/>
      <c r="D9" s="45"/>
      <c r="E9" s="45"/>
      <c r="F9" s="58"/>
      <c r="G9" s="6">
        <v>250.33371605555553</v>
      </c>
      <c r="H9" s="59">
        <v>0</v>
      </c>
      <c r="I9" s="57"/>
      <c r="J9" s="58"/>
      <c r="K9" s="60">
        <v>3.1161823255813959</v>
      </c>
    </row>
    <row r="10" spans="1:14" x14ac:dyDescent="0.25">
      <c r="A10" s="56">
        <f t="shared" ref="A10:A36" si="0">+A9+1</f>
        <v>41247</v>
      </c>
      <c r="B10" s="57"/>
      <c r="C10" s="45"/>
      <c r="D10" s="45"/>
      <c r="E10" s="45"/>
      <c r="F10" s="58"/>
      <c r="G10" s="6">
        <v>202.05142666666666</v>
      </c>
      <c r="H10" s="59">
        <v>0</v>
      </c>
      <c r="I10" s="57"/>
      <c r="J10" s="58"/>
      <c r="K10" s="60">
        <v>3.1169162790697675</v>
      </c>
    </row>
    <row r="11" spans="1:14" x14ac:dyDescent="0.25">
      <c r="A11" s="56">
        <f t="shared" si="0"/>
        <v>41248</v>
      </c>
      <c r="B11" s="57"/>
      <c r="C11" s="45"/>
      <c r="D11" s="45"/>
      <c r="E11" s="45"/>
      <c r="F11" s="58"/>
      <c r="G11" s="6">
        <v>195.93211111111111</v>
      </c>
      <c r="H11" s="59">
        <v>0</v>
      </c>
      <c r="I11" s="57"/>
      <c r="J11" s="58"/>
      <c r="K11" s="60">
        <v>3.116299534883721</v>
      </c>
    </row>
    <row r="12" spans="1:14" x14ac:dyDescent="0.25">
      <c r="A12" s="56">
        <f t="shared" si="0"/>
        <v>41249</v>
      </c>
      <c r="B12" s="57"/>
      <c r="C12" s="45"/>
      <c r="D12" s="45"/>
      <c r="E12" s="45"/>
      <c r="F12" s="58"/>
      <c r="G12" s="6">
        <v>262.94547222222218</v>
      </c>
      <c r="H12" s="59">
        <v>0</v>
      </c>
      <c r="I12" s="57"/>
      <c r="J12" s="58"/>
      <c r="K12" s="60">
        <v>3.1170097674418602</v>
      </c>
    </row>
    <row r="13" spans="1:14" x14ac:dyDescent="0.25">
      <c r="A13" s="56">
        <f t="shared" si="0"/>
        <v>41250</v>
      </c>
      <c r="B13" s="57"/>
      <c r="C13" s="45"/>
      <c r="D13" s="45"/>
      <c r="E13" s="45"/>
      <c r="F13" s="58"/>
      <c r="G13" s="6">
        <v>262.14813888888887</v>
      </c>
      <c r="H13" s="59">
        <v>0</v>
      </c>
      <c r="I13" s="57"/>
      <c r="J13" s="58"/>
      <c r="K13" s="60">
        <v>3.1164851162790699</v>
      </c>
    </row>
    <row r="14" spans="1:14" x14ac:dyDescent="0.25">
      <c r="A14" s="56">
        <f t="shared" si="0"/>
        <v>41251</v>
      </c>
      <c r="B14" s="57"/>
      <c r="C14" s="45"/>
      <c r="D14" s="45"/>
      <c r="E14" s="45"/>
      <c r="F14" s="58"/>
      <c r="G14" s="6">
        <v>261.64267777777775</v>
      </c>
      <c r="H14" s="59">
        <v>0</v>
      </c>
      <c r="I14" s="57"/>
      <c r="J14" s="58"/>
      <c r="K14" s="60">
        <v>3.1158223255813957</v>
      </c>
    </row>
    <row r="15" spans="1:14" x14ac:dyDescent="0.25">
      <c r="A15" s="56">
        <f t="shared" si="0"/>
        <v>41252</v>
      </c>
      <c r="B15" s="57"/>
      <c r="C15" s="45"/>
      <c r="D15" s="45"/>
      <c r="E15" s="45"/>
      <c r="F15" s="58"/>
      <c r="G15" s="6">
        <v>258.35431494444441</v>
      </c>
      <c r="H15" s="59">
        <v>0</v>
      </c>
      <c r="I15" s="57"/>
      <c r="J15" s="58"/>
      <c r="K15" s="60">
        <v>3.1169511627906976</v>
      </c>
    </row>
    <row r="16" spans="1:14" x14ac:dyDescent="0.25">
      <c r="A16" s="56">
        <f t="shared" si="0"/>
        <v>41253</v>
      </c>
      <c r="B16" s="57"/>
      <c r="C16" s="45"/>
      <c r="D16" s="45"/>
      <c r="E16" s="45"/>
      <c r="F16" s="58"/>
      <c r="G16" s="6">
        <v>262.18515555555553</v>
      </c>
      <c r="H16" s="59">
        <v>0</v>
      </c>
      <c r="I16" s="57"/>
      <c r="J16" s="58"/>
      <c r="K16" s="60">
        <v>3.1140167441860465</v>
      </c>
    </row>
    <row r="17" spans="1:11" x14ac:dyDescent="0.25">
      <c r="A17" s="56">
        <f t="shared" si="0"/>
        <v>41254</v>
      </c>
      <c r="B17" s="57"/>
      <c r="C17" s="45"/>
      <c r="D17" s="45"/>
      <c r="E17" s="45"/>
      <c r="F17" s="58"/>
      <c r="G17" s="6">
        <v>254.10548999999997</v>
      </c>
      <c r="H17" s="59">
        <v>0</v>
      </c>
      <c r="I17" s="57"/>
      <c r="J17" s="58"/>
      <c r="K17" s="60">
        <v>3.1144590697674417</v>
      </c>
    </row>
    <row r="18" spans="1:11" x14ac:dyDescent="0.25">
      <c r="A18" s="56">
        <f t="shared" si="0"/>
        <v>41255</v>
      </c>
      <c r="B18" s="57"/>
      <c r="C18" s="45"/>
      <c r="D18" s="45"/>
      <c r="E18" s="45"/>
      <c r="F18" s="58"/>
      <c r="G18" s="6">
        <v>261.84241111111112</v>
      </c>
      <c r="H18" s="59">
        <v>0</v>
      </c>
      <c r="I18" s="57"/>
      <c r="J18" s="58"/>
      <c r="K18" s="60">
        <v>3.1133190697674422</v>
      </c>
    </row>
    <row r="19" spans="1:11" x14ac:dyDescent="0.25">
      <c r="A19" s="56">
        <f t="shared" si="0"/>
        <v>41256</v>
      </c>
      <c r="B19" s="57"/>
      <c r="C19" s="45"/>
      <c r="D19" s="45"/>
      <c r="E19" s="45"/>
      <c r="F19" s="58"/>
      <c r="G19" s="6">
        <v>265.67380555555553</v>
      </c>
      <c r="H19" s="59">
        <v>0</v>
      </c>
      <c r="I19" s="57"/>
      <c r="J19" s="58"/>
      <c r="K19" s="60">
        <v>3.1173000000000002</v>
      </c>
    </row>
    <row r="20" spans="1:11" x14ac:dyDescent="0.25">
      <c r="A20" s="56">
        <f t="shared" si="0"/>
        <v>41257</v>
      </c>
      <c r="B20" s="57"/>
      <c r="C20" s="45"/>
      <c r="D20" s="45"/>
      <c r="E20" s="45"/>
      <c r="F20" s="58"/>
      <c r="G20" s="6">
        <v>269.19897833333329</v>
      </c>
      <c r="H20" s="59">
        <v>0</v>
      </c>
      <c r="I20" s="57"/>
      <c r="J20" s="58"/>
      <c r="K20" s="60">
        <v>3.1166023255813955</v>
      </c>
    </row>
    <row r="21" spans="1:11" x14ac:dyDescent="0.25">
      <c r="A21" s="56">
        <f t="shared" si="0"/>
        <v>41258</v>
      </c>
      <c r="B21" s="57"/>
      <c r="C21" s="45"/>
      <c r="D21" s="45"/>
      <c r="E21" s="45"/>
      <c r="F21" s="58"/>
      <c r="G21" s="6">
        <v>266.27277277777773</v>
      </c>
      <c r="H21" s="59">
        <v>0</v>
      </c>
      <c r="I21" s="57"/>
      <c r="J21" s="58"/>
      <c r="K21" s="60">
        <v>3.1126660465116283</v>
      </c>
    </row>
    <row r="22" spans="1:11" x14ac:dyDescent="0.25">
      <c r="A22" s="56">
        <f t="shared" si="0"/>
        <v>41259</v>
      </c>
      <c r="B22" s="57"/>
      <c r="C22" s="45"/>
      <c r="D22" s="45"/>
      <c r="E22" s="45"/>
      <c r="F22" s="58"/>
      <c r="G22" s="6">
        <v>263.05863333333332</v>
      </c>
      <c r="H22" s="59">
        <v>0</v>
      </c>
      <c r="I22" s="57"/>
      <c r="J22" s="58"/>
      <c r="K22" s="60">
        <v>3.1145986046511629</v>
      </c>
    </row>
    <row r="23" spans="1:11" x14ac:dyDescent="0.25">
      <c r="A23" s="56">
        <f t="shared" si="0"/>
        <v>41260</v>
      </c>
      <c r="B23" s="57"/>
      <c r="C23" s="45"/>
      <c r="D23" s="45"/>
      <c r="E23" s="45"/>
      <c r="F23" s="58"/>
      <c r="G23" s="6">
        <v>262.40793333333329</v>
      </c>
      <c r="H23" s="59">
        <v>0</v>
      </c>
      <c r="I23" s="57"/>
      <c r="J23" s="58"/>
      <c r="K23" s="60">
        <v>3.1150060465116276</v>
      </c>
    </row>
    <row r="24" spans="1:11" x14ac:dyDescent="0.25">
      <c r="A24" s="56">
        <f t="shared" si="0"/>
        <v>41261</v>
      </c>
      <c r="B24" s="57"/>
      <c r="C24" s="45"/>
      <c r="D24" s="45"/>
      <c r="E24" s="45"/>
      <c r="F24" s="58"/>
      <c r="G24" s="6">
        <v>257.29382949999996</v>
      </c>
      <c r="H24" s="59">
        <v>0</v>
      </c>
      <c r="I24" s="57"/>
      <c r="J24" s="58"/>
      <c r="K24" s="60">
        <v>3.1139009302325582</v>
      </c>
    </row>
    <row r="25" spans="1:11" x14ac:dyDescent="0.25">
      <c r="A25" s="56">
        <f t="shared" si="0"/>
        <v>41262</v>
      </c>
      <c r="B25" s="57"/>
      <c r="C25" s="45"/>
      <c r="D25" s="45"/>
      <c r="E25" s="45"/>
      <c r="F25" s="58"/>
      <c r="G25" s="6">
        <v>260.95538888888888</v>
      </c>
      <c r="H25" s="59">
        <v>0</v>
      </c>
      <c r="I25" s="57"/>
      <c r="J25" s="58"/>
      <c r="K25" s="60">
        <v>3.1136330232558143</v>
      </c>
    </row>
    <row r="26" spans="1:11" x14ac:dyDescent="0.25">
      <c r="A26" s="56">
        <f t="shared" si="0"/>
        <v>41263</v>
      </c>
      <c r="B26" s="57"/>
      <c r="C26" s="45"/>
      <c r="D26" s="45"/>
      <c r="E26" s="45"/>
      <c r="F26" s="58"/>
      <c r="G26" s="6">
        <v>260.71719961111108</v>
      </c>
      <c r="H26" s="59">
        <v>0</v>
      </c>
      <c r="I26" s="57"/>
      <c r="J26" s="58"/>
      <c r="K26" s="60">
        <v>3.1145874418604653</v>
      </c>
    </row>
    <row r="27" spans="1:11" x14ac:dyDescent="0.25">
      <c r="A27" s="56">
        <f t="shared" si="0"/>
        <v>41264</v>
      </c>
      <c r="B27" s="57"/>
      <c r="C27" s="45"/>
      <c r="D27" s="45"/>
      <c r="E27" s="45"/>
      <c r="F27" s="58"/>
      <c r="G27" s="6">
        <v>256.8716794444444</v>
      </c>
      <c r="H27" s="59">
        <v>0</v>
      </c>
      <c r="I27" s="57"/>
      <c r="J27" s="58"/>
      <c r="K27" s="60">
        <v>3.1133065116279068</v>
      </c>
    </row>
    <row r="28" spans="1:11" x14ac:dyDescent="0.25">
      <c r="A28" s="56">
        <f t="shared" si="0"/>
        <v>41265</v>
      </c>
      <c r="B28" s="57"/>
      <c r="C28" s="45"/>
      <c r="D28" s="45"/>
      <c r="E28" s="45"/>
      <c r="F28" s="58"/>
      <c r="G28" s="6">
        <v>255.84332882222219</v>
      </c>
      <c r="H28" s="59">
        <v>0</v>
      </c>
      <c r="I28" s="57"/>
      <c r="J28" s="58"/>
      <c r="K28" s="60">
        <v>3.1145525581395348</v>
      </c>
    </row>
    <row r="29" spans="1:11" x14ac:dyDescent="0.25">
      <c r="A29" s="56">
        <f t="shared" si="0"/>
        <v>41266</v>
      </c>
      <c r="B29" s="57"/>
      <c r="C29" s="45"/>
      <c r="D29" s="45"/>
      <c r="E29" s="45"/>
      <c r="F29" s="58"/>
      <c r="G29" s="6">
        <v>259.45059827777777</v>
      </c>
      <c r="H29" s="59">
        <v>0</v>
      </c>
      <c r="I29" s="57"/>
      <c r="J29" s="58"/>
      <c r="K29" s="60">
        <v>3.1106986046511635</v>
      </c>
    </row>
    <row r="30" spans="1:11" x14ac:dyDescent="0.25">
      <c r="A30" s="56">
        <f t="shared" si="0"/>
        <v>41267</v>
      </c>
      <c r="B30" s="57"/>
      <c r="C30" s="45"/>
      <c r="D30" s="45"/>
      <c r="E30" s="45"/>
      <c r="F30" s="58"/>
      <c r="G30" s="6">
        <v>253.6155761111111</v>
      </c>
      <c r="H30" s="59">
        <v>0</v>
      </c>
      <c r="I30" s="57"/>
      <c r="J30" s="58"/>
      <c r="K30" s="60">
        <v>3.1115958139534885</v>
      </c>
    </row>
    <row r="31" spans="1:11" x14ac:dyDescent="0.25">
      <c r="A31" s="56">
        <f t="shared" si="0"/>
        <v>41268</v>
      </c>
      <c r="B31" s="57"/>
      <c r="C31" s="45"/>
      <c r="D31" s="45"/>
      <c r="E31" s="45"/>
      <c r="F31" s="58"/>
      <c r="G31" s="6">
        <v>193.56333333333333</v>
      </c>
      <c r="H31" s="59">
        <v>0</v>
      </c>
      <c r="I31" s="57"/>
      <c r="J31" s="58"/>
      <c r="K31" s="60">
        <v>3.1117004651162792</v>
      </c>
    </row>
    <row r="32" spans="1:11" x14ac:dyDescent="0.25">
      <c r="A32" s="56">
        <f t="shared" si="0"/>
        <v>41269</v>
      </c>
      <c r="B32" s="57"/>
      <c r="C32" s="45"/>
      <c r="D32" s="45"/>
      <c r="E32" s="45"/>
      <c r="F32" s="58"/>
      <c r="G32" s="6">
        <v>195.55577777777773</v>
      </c>
      <c r="H32" s="59">
        <v>0</v>
      </c>
      <c r="I32" s="57"/>
      <c r="J32" s="58"/>
      <c r="K32" s="60">
        <v>3.1134237209302329</v>
      </c>
    </row>
    <row r="33" spans="1:11" x14ac:dyDescent="0.25">
      <c r="A33" s="56">
        <f t="shared" si="0"/>
        <v>41270</v>
      </c>
      <c r="B33" s="57"/>
      <c r="C33" s="45"/>
      <c r="D33" s="45"/>
      <c r="E33" s="45"/>
      <c r="F33" s="58"/>
      <c r="G33" s="6">
        <v>258.91776105555556</v>
      </c>
      <c r="H33" s="59">
        <v>0</v>
      </c>
      <c r="I33" s="57"/>
      <c r="J33" s="58"/>
      <c r="K33" s="60">
        <v>3.1105590697674419</v>
      </c>
    </row>
    <row r="34" spans="1:11" x14ac:dyDescent="0.25">
      <c r="A34" s="56">
        <f t="shared" si="0"/>
        <v>41271</v>
      </c>
      <c r="B34" s="57"/>
      <c r="C34" s="45"/>
      <c r="D34" s="45"/>
      <c r="E34" s="45"/>
      <c r="F34" s="58"/>
      <c r="G34" s="6">
        <v>195.19366666666667</v>
      </c>
      <c r="H34" s="59">
        <v>0</v>
      </c>
      <c r="I34" s="57"/>
      <c r="J34" s="58"/>
      <c r="K34" s="60">
        <v>3.110966511627907</v>
      </c>
    </row>
    <row r="35" spans="1:11" x14ac:dyDescent="0.25">
      <c r="A35" s="56">
        <f t="shared" si="0"/>
        <v>41272</v>
      </c>
      <c r="B35" s="57"/>
      <c r="C35" s="45"/>
      <c r="D35" s="45"/>
      <c r="E35" s="45"/>
      <c r="F35" s="58"/>
      <c r="G35" s="6">
        <v>197.88538888888888</v>
      </c>
      <c r="H35" s="59">
        <v>0</v>
      </c>
      <c r="I35" s="57"/>
      <c r="J35" s="58"/>
      <c r="K35" s="60">
        <v>3.1122000000000001</v>
      </c>
    </row>
    <row r="36" spans="1:11" x14ac:dyDescent="0.25">
      <c r="A36" s="56">
        <f t="shared" si="0"/>
        <v>41273</v>
      </c>
      <c r="B36" s="57"/>
      <c r="C36" s="45"/>
      <c r="D36" s="45"/>
      <c r="E36" s="45"/>
      <c r="F36" s="58"/>
      <c r="G36" s="6">
        <v>198.4084444444444</v>
      </c>
      <c r="H36" s="59">
        <v>0</v>
      </c>
      <c r="I36" s="57"/>
      <c r="J36" s="58"/>
      <c r="K36" s="60">
        <v>3.1114000000000002</v>
      </c>
    </row>
    <row r="37" spans="1:11" ht="15.75" thickBot="1" x14ac:dyDescent="0.3">
      <c r="A37" s="61">
        <v>41274</v>
      </c>
      <c r="B37" s="122"/>
      <c r="C37" s="123"/>
      <c r="D37" s="123"/>
      <c r="E37" s="123"/>
      <c r="F37" s="124"/>
      <c r="G37" s="41">
        <v>197.7498333333333</v>
      </c>
      <c r="H37" s="65">
        <v>0</v>
      </c>
      <c r="I37" s="122"/>
      <c r="J37" s="124"/>
      <c r="K37" s="66">
        <v>3.1147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7" t="s">
        <v>19</v>
      </c>
      <c r="B39" s="21"/>
      <c r="C39" s="68"/>
      <c r="D39" s="68"/>
      <c r="E39" s="68"/>
      <c r="F39" s="68"/>
      <c r="G39" s="68">
        <f>+MIN(G7:G37)</f>
        <v>193.56333333333333</v>
      </c>
      <c r="H39" s="68">
        <f>+MIN(H7:H37)</f>
        <v>0</v>
      </c>
      <c r="I39" s="68"/>
      <c r="J39" s="68"/>
      <c r="K39" s="68">
        <f>+MIN(K7:K37)</f>
        <v>3.1105590697674419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65"/>
      <c r="C41" s="166"/>
      <c r="D41" s="166"/>
      <c r="E41" s="166"/>
      <c r="F41" s="166"/>
      <c r="G41" s="166"/>
      <c r="H41" s="166"/>
      <c r="I41" s="166"/>
      <c r="J41" s="166"/>
      <c r="K41" s="167"/>
    </row>
    <row r="42" spans="1:11" x14ac:dyDescent="0.25">
      <c r="A42" s="18"/>
      <c r="B42" s="168"/>
      <c r="C42" s="169"/>
      <c r="D42" s="169"/>
      <c r="E42" s="169"/>
      <c r="F42" s="169"/>
      <c r="G42" s="169"/>
      <c r="H42" s="169"/>
      <c r="I42" s="169"/>
      <c r="J42" s="169"/>
      <c r="K42" s="170"/>
    </row>
    <row r="43" spans="1:11" x14ac:dyDescent="0.25">
      <c r="A43" s="18"/>
      <c r="B43" s="168"/>
      <c r="C43" s="169"/>
      <c r="D43" s="169"/>
      <c r="E43" s="169"/>
      <c r="F43" s="169"/>
      <c r="G43" s="169"/>
      <c r="H43" s="169"/>
      <c r="I43" s="169"/>
      <c r="J43" s="169"/>
      <c r="K43" s="170"/>
    </row>
    <row r="44" spans="1:11" x14ac:dyDescent="0.25">
      <c r="A44" s="18"/>
      <c r="B44" s="168"/>
      <c r="C44" s="169"/>
      <c r="D44" s="169"/>
      <c r="E44" s="169"/>
      <c r="F44" s="169"/>
      <c r="G44" s="169"/>
      <c r="H44" s="169"/>
      <c r="I44" s="169"/>
      <c r="J44" s="169"/>
      <c r="K44" s="170"/>
    </row>
    <row r="45" spans="1:11" x14ac:dyDescent="0.25">
      <c r="A45" s="18"/>
      <c r="B45" s="171"/>
      <c r="C45" s="172"/>
      <c r="D45" s="172"/>
      <c r="E45" s="172"/>
      <c r="F45" s="172"/>
      <c r="G45" s="172"/>
      <c r="H45" s="172"/>
      <c r="I45" s="172"/>
      <c r="J45" s="172"/>
      <c r="K45" s="173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2012-11-08T00:37:16Z</cp:lastPrinted>
  <dcterms:created xsi:type="dcterms:W3CDTF">2012-06-19T15:23:28Z</dcterms:created>
  <dcterms:modified xsi:type="dcterms:W3CDTF">2015-06-11T22:42:20Z</dcterms:modified>
</cp:coreProperties>
</file>