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base\Base de Calidad del Gas\Transporte\PGPB (Sist. Naco-Hermosillo)\2012\"/>
    </mc:Choice>
  </mc:AlternateContent>
  <bookViews>
    <workbookView xWindow="240" yWindow="75" windowWidth="15480" windowHeight="9120" tabRatio="873" activeTab="1"/>
  </bookViews>
  <sheets>
    <sheet name="Naco" sheetId="9" r:id="rId1"/>
    <sheet name="Fenosa" sheetId="66" r:id="rId2"/>
  </sheets>
  <definedNames>
    <definedName name="_xlnm.Print_Area" localSheetId="1">Fenosa!$A$1:$I$48</definedName>
    <definedName name="_xlnm.Print_Area" localSheetId="0">Naco!$A$1:$I$48</definedName>
    <definedName name="_xlnm.Print_Titles" localSheetId="1">Fenosa!$1:$4</definedName>
    <definedName name="_xlnm.Print_Titles" localSheetId="0">Naco!$1:$4</definedName>
  </definedNames>
  <calcPr calcId="152511"/>
</workbook>
</file>

<file path=xl/calcChain.xml><?xml version="1.0" encoding="utf-8"?>
<calcChain xmlns="http://schemas.openxmlformats.org/spreadsheetml/2006/main">
  <c r="I51" i="9" l="1"/>
  <c r="H51" i="9"/>
  <c r="I50" i="9"/>
  <c r="H50" i="9"/>
  <c r="G50" i="9"/>
  <c r="F50" i="9"/>
  <c r="E50" i="9"/>
  <c r="D50" i="9"/>
  <c r="C50" i="9"/>
  <c r="I51" i="66"/>
  <c r="H51" i="66"/>
  <c r="I50" i="66"/>
  <c r="H50" i="66"/>
  <c r="G50" i="66"/>
  <c r="F50" i="66"/>
  <c r="E50" i="66"/>
  <c r="D50" i="66"/>
  <c r="C50" i="66"/>
  <c r="I48" i="66"/>
  <c r="H48" i="66"/>
  <c r="G48" i="66"/>
  <c r="F48" i="66"/>
  <c r="E48" i="66"/>
  <c r="D48" i="66"/>
  <c r="C48" i="66"/>
  <c r="I47" i="66"/>
  <c r="H47" i="66"/>
  <c r="G47" i="66"/>
  <c r="F47" i="66"/>
  <c r="E47" i="66"/>
  <c r="D47" i="66"/>
  <c r="C47" i="66"/>
  <c r="I46" i="66"/>
  <c r="H46" i="66"/>
  <c r="G46" i="66"/>
  <c r="F46" i="66"/>
  <c r="E46" i="66"/>
  <c r="D46" i="66"/>
  <c r="C46" i="66"/>
  <c r="I41" i="66"/>
  <c r="H41" i="66"/>
  <c r="G41" i="66"/>
  <c r="F41" i="66"/>
  <c r="E41" i="66"/>
  <c r="D41" i="66"/>
  <c r="C41" i="66"/>
  <c r="I48" i="9"/>
  <c r="H48" i="9"/>
  <c r="G48" i="9"/>
  <c r="F48" i="9"/>
  <c r="E48" i="9"/>
  <c r="D48" i="9"/>
  <c r="C48" i="9"/>
  <c r="I47" i="9"/>
  <c r="H47" i="9"/>
  <c r="G47" i="9"/>
  <c r="F47" i="9"/>
  <c r="E47" i="9"/>
  <c r="D47" i="9"/>
  <c r="C47" i="9"/>
  <c r="I46" i="9"/>
  <c r="H46" i="9"/>
  <c r="G46" i="9"/>
  <c r="F46" i="9"/>
  <c r="E46" i="9"/>
  <c r="D46" i="9"/>
  <c r="C46" i="9"/>
  <c r="C41" i="9"/>
  <c r="D41" i="9"/>
  <c r="E41" i="9"/>
  <c r="F41" i="9"/>
  <c r="G41" i="9"/>
  <c r="H41" i="9"/>
  <c r="I41" i="9"/>
</calcChain>
</file>

<file path=xl/sharedStrings.xml><?xml version="1.0" encoding="utf-8"?>
<sst xmlns="http://schemas.openxmlformats.org/spreadsheetml/2006/main" count="96" uniqueCount="37">
  <si>
    <t>N2</t>
  </si>
  <si>
    <t>Poder Calorífico</t>
  </si>
  <si>
    <t xml:space="preserve">Índice de Woobe </t>
  </si>
  <si>
    <t>Día</t>
  </si>
  <si>
    <t xml:space="preserve">% VOL </t>
  </si>
  <si>
    <t>MJoules /m3</t>
  </si>
  <si>
    <t>Promedios</t>
  </si>
  <si>
    <t>GAS Y PETROQUIMICA BASICA</t>
  </si>
  <si>
    <t>CALIDAD DEL GAS</t>
  </si>
  <si>
    <t>NOM-001-SECRE-2010</t>
  </si>
  <si>
    <t xml:space="preserve">   * Datos en condiciones estándar: Temp. :   288,15°  K   , Presion:   101,325  KPa.</t>
  </si>
  <si>
    <t>% C1</t>
  </si>
  <si>
    <t>% C2</t>
  </si>
  <si>
    <t>CO2</t>
  </si>
  <si>
    <t>CO2+N2</t>
  </si>
  <si>
    <t>I.  Wobbe                                                                                                                                                                                                                                                                       MJ/m3</t>
  </si>
  <si>
    <t>Poder Calorífico                                                                                                                                                                                                                                                                            MJ/m3</t>
  </si>
  <si>
    <t xml:space="preserve">MJoules /m3               </t>
  </si>
  <si>
    <t>NORMA ( 3 )</t>
  </si>
  <si>
    <t>Total de Inertes</t>
  </si>
  <si>
    <t>Metano</t>
  </si>
  <si>
    <t>Etano</t>
  </si>
  <si>
    <t xml:space="preserve">Poder Calorífico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</si>
  <si>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I.  Wobbe                                                                                                                                                                                                                                                      </t>
  </si>
  <si>
    <t>NORMA ( 84 )</t>
  </si>
  <si>
    <t>NORMA ( 11 )</t>
  </si>
  <si>
    <t>NORMA ( 4 )</t>
  </si>
  <si>
    <t>NORMA ( 37,30 - 43,60 )</t>
  </si>
  <si>
    <t>NORMA ( 48,20 - 53,20 )</t>
  </si>
  <si>
    <t>Zona: Resto del País</t>
  </si>
  <si>
    <t>Pto. de Calidad Naco</t>
  </si>
  <si>
    <t>Máximo</t>
  </si>
  <si>
    <t>Mínimo</t>
  </si>
  <si>
    <t>Desv. Estándar</t>
  </si>
  <si>
    <t>AÑO 2012</t>
  </si>
  <si>
    <t>Marzo</t>
  </si>
  <si>
    <t>Pto. de Calidad Fenosa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</si>
</sst>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409]0.0000"/>
    <numFmt numFmtId="165" formatCode="General_)"/>
  </numFmts>
  <fonts count="18" x14ac:knownFonts="1">
    <font>
      <sz val="10"/>
      <name val="Arial"/>
      <charset val="1"/>
    </font>
    <font>
      <sz val="10"/>
      <color indexed="8"/>
      <name val="Arial"/>
      <charset val="1"/>
    </font>
    <font>
      <b/>
      <i/>
      <sz val="10"/>
      <color indexed="12"/>
      <name val="Arial"/>
      <charset val="1"/>
    </font>
    <font>
      <b/>
      <sz val="8"/>
      <color indexed="8"/>
      <name val="Arial"/>
      <charset val="1"/>
    </font>
    <font>
      <sz val="7.5"/>
      <color indexed="8"/>
      <name val="Arial"/>
      <charset val="1"/>
    </font>
    <font>
      <b/>
      <sz val="13.95"/>
      <color indexed="8"/>
      <name val="Arial"/>
      <charset val="1"/>
    </font>
    <font>
      <b/>
      <sz val="11"/>
      <color indexed="8"/>
      <name val="Arial"/>
      <charset val="1"/>
    </font>
    <font>
      <b/>
      <sz val="8"/>
      <color indexed="8"/>
      <name val="Arial"/>
      <family val="2"/>
    </font>
    <font>
      <b/>
      <i/>
      <sz val="9"/>
      <name val="Arial"/>
      <family val="2"/>
    </font>
    <font>
      <sz val="10"/>
      <name val="Arial"/>
    </font>
    <font>
      <sz val="8"/>
      <name val="Arial"/>
      <charset val="1"/>
    </font>
    <font>
      <b/>
      <sz val="11"/>
      <color indexed="8"/>
      <name val="Arial"/>
      <family val="2"/>
    </font>
    <font>
      <sz val="9"/>
      <name val="Arial"/>
      <family val="2"/>
    </font>
    <font>
      <sz val="9"/>
      <name val="Arial"/>
      <charset val="1"/>
    </font>
    <font>
      <b/>
      <sz val="8"/>
      <name val="Arial"/>
      <family val="2"/>
    </font>
    <font>
      <sz val="10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>
      <alignment wrapText="1"/>
    </xf>
    <xf numFmtId="165" fontId="9" fillId="0" borderId="0"/>
    <xf numFmtId="165" fontId="15" fillId="0" borderId="0"/>
    <xf numFmtId="0" fontId="15" fillId="0" borderId="0">
      <alignment wrapText="1"/>
    </xf>
  </cellStyleXfs>
  <cellXfs count="48">
    <xf numFmtId="0" fontId="0" fillId="0" borderId="0" xfId="0">
      <alignment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8" fillId="4" borderId="0" xfId="1" applyNumberFormat="1" applyFont="1" applyFill="1" applyAlignment="1">
      <alignment horizontal="left"/>
    </xf>
    <xf numFmtId="164" fontId="4" fillId="0" borderId="2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5" fontId="12" fillId="4" borderId="0" xfId="1" applyFont="1" applyFill="1" applyBorder="1"/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center" vertical="top" wrapText="1"/>
    </xf>
    <xf numFmtId="164" fontId="4" fillId="0" borderId="6" xfId="0" applyNumberFormat="1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164" fontId="10" fillId="0" borderId="14" xfId="0" applyNumberFormat="1" applyFont="1" applyBorder="1" applyAlignment="1">
      <alignment horizontal="center" wrapText="1"/>
    </xf>
    <xf numFmtId="164" fontId="10" fillId="0" borderId="15" xfId="0" applyNumberFormat="1" applyFont="1" applyBorder="1" applyAlignment="1">
      <alignment horizontal="center" wrapText="1"/>
    </xf>
    <xf numFmtId="164" fontId="10" fillId="0" borderId="0" xfId="0" applyNumberFormat="1" applyFont="1" applyBorder="1" applyAlignment="1">
      <alignment horizontal="center" wrapText="1"/>
    </xf>
    <xf numFmtId="164" fontId="10" fillId="0" borderId="16" xfId="0" applyNumberFormat="1" applyFont="1" applyBorder="1" applyAlignment="1">
      <alignment horizontal="center" wrapText="1"/>
    </xf>
    <xf numFmtId="164" fontId="10" fillId="0" borderId="17" xfId="0" applyNumberFormat="1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wrapText="1"/>
    </xf>
    <xf numFmtId="0" fontId="16" fillId="0" borderId="0" xfId="0" applyFont="1">
      <alignment wrapText="1"/>
    </xf>
    <xf numFmtId="0" fontId="17" fillId="0" borderId="0" xfId="0" applyFont="1">
      <alignment wrapText="1"/>
    </xf>
    <xf numFmtId="0" fontId="5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14" fontId="4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14" fillId="0" borderId="22" xfId="0" applyFont="1" applyBorder="1" applyAlignment="1">
      <alignment horizontal="left" wrapText="1"/>
    </xf>
    <xf numFmtId="0" fontId="14" fillId="0" borderId="23" xfId="0" applyFont="1" applyBorder="1" applyAlignment="1">
      <alignment horizontal="left" wrapText="1"/>
    </xf>
    <xf numFmtId="0" fontId="14" fillId="0" borderId="9" xfId="0" applyFont="1" applyBorder="1" applyAlignment="1">
      <alignment horizontal="left" wrapText="1"/>
    </xf>
    <xf numFmtId="0" fontId="14" fillId="0" borderId="16" xfId="0" applyFont="1" applyBorder="1" applyAlignment="1">
      <alignment horizontal="left" wrapText="1"/>
    </xf>
    <xf numFmtId="0" fontId="13" fillId="0" borderId="0" xfId="0" applyFont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</cellXfs>
  <cellStyles count="4">
    <cellStyle name="=C:\WINNT\SYSTEM32\COMMAND.COM" xfId="1"/>
    <cellStyle name="=C:\WINNT\SYSTEM32\COMMAND.COM 2" xfId="2"/>
    <cellStyle name="Normal" xfId="0" builtinId="0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929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6758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  <outlinePr summaryBelow="0" summaryRight="0"/>
  </sheetPr>
  <dimension ref="A1:K51"/>
  <sheetViews>
    <sheetView showGridLines="0" topLeftCell="A29" zoomScale="90" zoomScaleNormal="90" workbookViewId="0">
      <selection activeCell="C50" sqref="C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29" t="s">
        <v>34</v>
      </c>
      <c r="B1" s="29"/>
      <c r="C1" s="29"/>
      <c r="D1" s="29"/>
      <c r="E1" s="29"/>
      <c r="F1" s="29"/>
      <c r="G1" s="29"/>
      <c r="H1" s="29"/>
      <c r="I1" s="2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0" t="s">
        <v>8</v>
      </c>
      <c r="B3" s="30"/>
      <c r="C3" s="30"/>
      <c r="D3" s="30"/>
      <c r="E3" s="30"/>
      <c r="F3" s="30"/>
      <c r="G3" s="30"/>
      <c r="H3" s="30"/>
      <c r="I3" s="30"/>
      <c r="J3" s="2"/>
      <c r="K3" s="1"/>
    </row>
    <row r="4" spans="1:11" ht="18" customHeight="1" x14ac:dyDescent="0.2">
      <c r="A4" s="33" t="s">
        <v>9</v>
      </c>
      <c r="B4" s="33"/>
      <c r="C4" s="33"/>
      <c r="D4" s="33"/>
      <c r="E4" s="33"/>
      <c r="F4" s="33"/>
      <c r="G4" s="33"/>
      <c r="H4" s="33"/>
      <c r="I4" s="33"/>
      <c r="J4" s="2"/>
      <c r="K4" s="1"/>
    </row>
    <row r="5" spans="1:11" ht="14.1" customHeight="1" thickBot="1" x14ac:dyDescent="0.25">
      <c r="A5" s="34" t="s">
        <v>30</v>
      </c>
      <c r="B5" s="34"/>
      <c r="C5" s="34"/>
      <c r="D5" s="34"/>
      <c r="E5" s="34"/>
      <c r="F5" s="34"/>
      <c r="G5" s="1"/>
      <c r="H5" s="1"/>
      <c r="I5" s="18" t="s">
        <v>35</v>
      </c>
      <c r="J5" s="1"/>
      <c r="K5" s="1"/>
    </row>
    <row r="6" spans="1:11" ht="10.15" customHeight="1" x14ac:dyDescent="0.2">
      <c r="A6" s="31"/>
      <c r="B6" s="3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5" t="s">
        <v>3</v>
      </c>
      <c r="B7" s="36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5"/>
      <c r="B8" s="36"/>
      <c r="C8" s="9" t="s">
        <v>24</v>
      </c>
      <c r="D8" s="9" t="s">
        <v>25</v>
      </c>
      <c r="E8" s="9" t="s">
        <v>26</v>
      </c>
      <c r="F8" s="9" t="s">
        <v>18</v>
      </c>
      <c r="G8" s="9" t="s">
        <v>26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9"/>
      <c r="B9" s="40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22</v>
      </c>
      <c r="I9" s="19" t="s">
        <v>23</v>
      </c>
      <c r="J9" s="1"/>
      <c r="K9" s="1"/>
    </row>
    <row r="10" spans="1:11" ht="12.75" customHeight="1" thickBot="1" x14ac:dyDescent="0.25">
      <c r="A10" s="37">
        <v>40969</v>
      </c>
      <c r="B10" s="38"/>
      <c r="C10" s="10">
        <v>94.259132385253906</v>
      </c>
      <c r="D10" s="10">
        <v>2.906341552734375</v>
      </c>
      <c r="E10" s="10">
        <v>2.1139421463012695</v>
      </c>
      <c r="F10" s="11">
        <v>0.34324321150779724</v>
      </c>
      <c r="G10" s="10">
        <v>2.4571852684020996</v>
      </c>
      <c r="H10" s="10">
        <v>37.932063523616371</v>
      </c>
      <c r="I10" s="10">
        <v>49.572475779129604</v>
      </c>
      <c r="J10" s="1"/>
      <c r="K10" s="1"/>
    </row>
    <row r="11" spans="1:11" ht="12.75" customHeight="1" thickBot="1" x14ac:dyDescent="0.25">
      <c r="A11" s="37">
        <v>40970</v>
      </c>
      <c r="B11" s="38"/>
      <c r="C11" s="3">
        <v>93.993629455566406</v>
      </c>
      <c r="D11" s="3">
        <v>3.1323611736297607</v>
      </c>
      <c r="E11" s="3">
        <v>2.124032735824585</v>
      </c>
      <c r="F11" s="5">
        <v>0.30912572145462036</v>
      </c>
      <c r="G11" s="3">
        <v>2.4331583976745605</v>
      </c>
      <c r="H11" s="3">
        <v>38.046505896594432</v>
      </c>
      <c r="I11" s="3">
        <v>49.657724575241879</v>
      </c>
      <c r="J11" s="1"/>
      <c r="K11" s="1"/>
    </row>
    <row r="12" spans="1:11" ht="12.75" customHeight="1" thickBot="1" x14ac:dyDescent="0.25">
      <c r="A12" s="37">
        <v>40971</v>
      </c>
      <c r="B12" s="38"/>
      <c r="C12" s="3">
        <v>94.180030822753906</v>
      </c>
      <c r="D12" s="3">
        <v>2.997899055480957</v>
      </c>
      <c r="E12" s="3">
        <v>2.1642651557922363</v>
      </c>
      <c r="F12" s="5">
        <v>0.31892317533493042</v>
      </c>
      <c r="G12" s="3">
        <v>2.4831883907318115</v>
      </c>
      <c r="H12" s="3">
        <v>37.922049908071543</v>
      </c>
      <c r="I12" s="3">
        <v>49.56085491453014</v>
      </c>
      <c r="J12" s="1"/>
      <c r="K12" s="1"/>
    </row>
    <row r="13" spans="1:11" ht="12.75" customHeight="1" thickBot="1" x14ac:dyDescent="0.25">
      <c r="A13" s="37">
        <v>40972</v>
      </c>
      <c r="B13" s="38"/>
      <c r="C13" s="3">
        <v>94.116661071777344</v>
      </c>
      <c r="D13" s="3">
        <v>3.0383231639862061</v>
      </c>
      <c r="E13" s="3">
        <v>2.129047155380249</v>
      </c>
      <c r="F13" s="5">
        <v>0.32458630204200745</v>
      </c>
      <c r="G13" s="3">
        <v>2.4536335468292236</v>
      </c>
      <c r="H13" s="3">
        <v>37.980174928012204</v>
      </c>
      <c r="I13" s="3">
        <v>49.60646653102895</v>
      </c>
      <c r="J13" s="1"/>
      <c r="K13" s="1"/>
    </row>
    <row r="14" spans="1:11" ht="12.75" customHeight="1" thickBot="1" x14ac:dyDescent="0.25">
      <c r="A14" s="37">
        <v>40973</v>
      </c>
      <c r="B14" s="38"/>
      <c r="C14" s="3">
        <v>94.122665405273438</v>
      </c>
      <c r="D14" s="3">
        <v>3.0339386463165283</v>
      </c>
      <c r="E14" s="3">
        <v>2.155848503112793</v>
      </c>
      <c r="F14" s="5">
        <v>0.31098869442939758</v>
      </c>
      <c r="G14" s="3">
        <v>2.4668371677398682</v>
      </c>
      <c r="H14" s="3">
        <v>37.964388629358204</v>
      </c>
      <c r="I14" s="3">
        <v>49.594600474572729</v>
      </c>
      <c r="J14" s="1"/>
      <c r="K14" s="1"/>
    </row>
    <row r="15" spans="1:11" ht="12.75" customHeight="1" thickBot="1" x14ac:dyDescent="0.25">
      <c r="A15" s="37">
        <v>40974</v>
      </c>
      <c r="B15" s="38"/>
      <c r="C15" s="3">
        <v>94.061653137207031</v>
      </c>
      <c r="D15" s="3">
        <v>3.0867316722869873</v>
      </c>
      <c r="E15" s="3">
        <v>2.1440269947052002</v>
      </c>
      <c r="F15" s="5">
        <v>0.31023791432380676</v>
      </c>
      <c r="G15" s="3">
        <v>2.4542648792266846</v>
      </c>
      <c r="H15" s="3">
        <v>37.994811828572026</v>
      </c>
      <c r="I15" s="3">
        <v>49.61493025411513</v>
      </c>
      <c r="J15" s="1"/>
      <c r="K15" s="1"/>
    </row>
    <row r="16" spans="1:11" ht="12.75" customHeight="1" thickBot="1" x14ac:dyDescent="0.25">
      <c r="A16" s="37">
        <v>40975</v>
      </c>
      <c r="B16" s="38"/>
      <c r="C16" s="3">
        <v>94.195259094238281</v>
      </c>
      <c r="D16" s="3">
        <v>2.9889774322509766</v>
      </c>
      <c r="E16" s="3">
        <v>2.1665985584259033</v>
      </c>
      <c r="F16" s="5">
        <v>0.2996976375579834</v>
      </c>
      <c r="G16" s="3">
        <v>2.4662961959838867</v>
      </c>
      <c r="H16" s="3">
        <v>37.933105372513467</v>
      </c>
      <c r="I16" s="3">
        <v>49.579356750323846</v>
      </c>
      <c r="J16" s="1"/>
      <c r="K16" s="1"/>
    </row>
    <row r="17" spans="1:11" ht="12.75" customHeight="1" thickBot="1" x14ac:dyDescent="0.25">
      <c r="A17" s="37">
        <v>40976</v>
      </c>
      <c r="B17" s="38"/>
      <c r="C17" s="3">
        <v>94.1976318359375</v>
      </c>
      <c r="D17" s="3">
        <v>2.9800121784210205</v>
      </c>
      <c r="E17" s="3">
        <v>2.1622040271759033</v>
      </c>
      <c r="F17" s="5">
        <v>0.31192678213119507</v>
      </c>
      <c r="G17" s="3">
        <v>2.4741308689117432</v>
      </c>
      <c r="H17" s="3">
        <v>37.927439896012281</v>
      </c>
      <c r="I17" s="3">
        <v>49.569660423527218</v>
      </c>
      <c r="J17" s="1"/>
      <c r="K17" s="1"/>
    </row>
    <row r="18" spans="1:11" ht="12.75" customHeight="1" thickBot="1" x14ac:dyDescent="0.25">
      <c r="A18" s="37">
        <v>40977</v>
      </c>
      <c r="B18" s="38"/>
      <c r="C18" s="3">
        <v>94.291053771972656</v>
      </c>
      <c r="D18" s="3">
        <v>2.9092874526977539</v>
      </c>
      <c r="E18" s="3">
        <v>2.1079387664794922</v>
      </c>
      <c r="F18" s="5">
        <v>0.33374190330505371</v>
      </c>
      <c r="G18" s="3">
        <v>2.4416806697845459</v>
      </c>
      <c r="H18" s="3">
        <v>37.926716956641457</v>
      </c>
      <c r="I18" s="3">
        <v>49.578620280263294</v>
      </c>
      <c r="J18" s="1"/>
      <c r="K18" s="1"/>
    </row>
    <row r="19" spans="1:11" ht="12.75" customHeight="1" thickBot="1" x14ac:dyDescent="0.25">
      <c r="A19" s="37">
        <v>40978</v>
      </c>
      <c r="B19" s="38"/>
      <c r="C19" s="3">
        <v>94.273796081542969</v>
      </c>
      <c r="D19" s="3">
        <v>2.9177377223968506</v>
      </c>
      <c r="E19" s="3">
        <v>2.134772777557373</v>
      </c>
      <c r="F19" s="5">
        <v>0.325132817029953</v>
      </c>
      <c r="G19" s="3">
        <v>2.4599056243896484</v>
      </c>
      <c r="H19" s="3">
        <v>37.916785654367381</v>
      </c>
      <c r="I19" s="3">
        <v>49.566700603924744</v>
      </c>
      <c r="J19" s="1"/>
      <c r="K19" s="1"/>
    </row>
    <row r="20" spans="1:11" ht="12.75" customHeight="1" thickBot="1" x14ac:dyDescent="0.25">
      <c r="A20" s="37">
        <v>40979</v>
      </c>
      <c r="B20" s="38"/>
      <c r="C20" s="3">
        <v>94.180198669433594</v>
      </c>
      <c r="D20" s="3">
        <v>3.0162115097045898</v>
      </c>
      <c r="E20" s="3">
        <v>2.0739550590515137</v>
      </c>
      <c r="F20" s="5">
        <v>0.32792887091636658</v>
      </c>
      <c r="G20" s="3">
        <v>2.4018838405609131</v>
      </c>
      <c r="H20" s="3">
        <v>38.003586769997973</v>
      </c>
      <c r="I20" s="3">
        <v>49.642448970309971</v>
      </c>
      <c r="J20" s="1"/>
      <c r="K20" s="1"/>
    </row>
    <row r="21" spans="1:11" ht="12.75" customHeight="1" thickBot="1" x14ac:dyDescent="0.25">
      <c r="A21" s="37">
        <v>40980</v>
      </c>
      <c r="B21" s="38"/>
      <c r="C21" s="3">
        <v>94.205337524414063</v>
      </c>
      <c r="D21" s="3">
        <v>3.0362412929534912</v>
      </c>
      <c r="E21" s="3">
        <v>2.0159525871276855</v>
      </c>
      <c r="F21" s="5">
        <v>0.32959124445915222</v>
      </c>
      <c r="G21" s="3">
        <v>2.3455438613891602</v>
      </c>
      <c r="H21" s="3">
        <v>38.039324209475339</v>
      </c>
      <c r="I21" s="3">
        <v>49.688118037822768</v>
      </c>
      <c r="J21" s="1"/>
      <c r="K21" s="1"/>
    </row>
    <row r="22" spans="1:11" ht="12.75" customHeight="1" thickBot="1" x14ac:dyDescent="0.25">
      <c r="A22" s="37">
        <v>40981</v>
      </c>
      <c r="B22" s="38"/>
      <c r="C22" s="3">
        <v>94.161170959472656</v>
      </c>
      <c r="D22" s="3">
        <v>3.0643682479858398</v>
      </c>
      <c r="E22" s="3">
        <v>2.0055348873138428</v>
      </c>
      <c r="F22" s="5">
        <v>0.34467232227325439</v>
      </c>
      <c r="G22" s="3">
        <v>2.3502073287963867</v>
      </c>
      <c r="H22" s="3">
        <v>38.05333743553178</v>
      </c>
      <c r="I22" s="3">
        <v>49.690572187856652</v>
      </c>
      <c r="J22" s="1"/>
      <c r="K22" s="1"/>
    </row>
    <row r="23" spans="1:11" ht="12.75" customHeight="1" thickBot="1" x14ac:dyDescent="0.25">
      <c r="A23" s="37">
        <v>40982</v>
      </c>
      <c r="B23" s="38"/>
      <c r="C23" s="3">
        <v>94.2264404296875</v>
      </c>
      <c r="D23" s="3">
        <v>3.0145590305328369</v>
      </c>
      <c r="E23" s="3">
        <v>1.9643627405166626</v>
      </c>
      <c r="F23" s="5">
        <v>0.33997946977615356</v>
      </c>
      <c r="G23" s="3">
        <v>2.3043422698974609</v>
      </c>
      <c r="H23" s="3">
        <v>38.074234255535515</v>
      </c>
      <c r="I23" s="3">
        <v>49.724300928170088</v>
      </c>
      <c r="J23" s="1"/>
      <c r="K23" s="1"/>
    </row>
    <row r="24" spans="1:11" ht="12.75" customHeight="1" thickBot="1" x14ac:dyDescent="0.25">
      <c r="A24" s="37">
        <v>40983</v>
      </c>
      <c r="B24" s="38"/>
      <c r="C24" s="3">
        <v>94.278976440429688</v>
      </c>
      <c r="D24" s="3">
        <v>2.9672613143920898</v>
      </c>
      <c r="E24" s="3">
        <v>2.005781888961792</v>
      </c>
      <c r="F24" s="5">
        <v>0.34071788191795349</v>
      </c>
      <c r="G24" s="3">
        <v>2.3464996814727783</v>
      </c>
      <c r="H24" s="3">
        <v>38.012303925955067</v>
      </c>
      <c r="I24" s="3">
        <v>49.669384446415293</v>
      </c>
      <c r="J24" s="1"/>
      <c r="K24" s="1"/>
    </row>
    <row r="25" spans="1:11" ht="12.75" customHeight="1" thickBot="1" x14ac:dyDescent="0.25">
      <c r="A25" s="37">
        <v>40984</v>
      </c>
      <c r="B25" s="38"/>
      <c r="C25" s="3">
        <v>94.184310913085937</v>
      </c>
      <c r="D25" s="3">
        <v>3.0126357078552246</v>
      </c>
      <c r="E25" s="3">
        <v>2.0069305896759033</v>
      </c>
      <c r="F25" s="5">
        <v>0.37347501516342163</v>
      </c>
      <c r="G25" s="3">
        <v>2.3804056644439697</v>
      </c>
      <c r="H25" s="3">
        <v>38.019989484397314</v>
      </c>
      <c r="I25" s="3">
        <v>49.65093193617885</v>
      </c>
      <c r="J25" s="1"/>
      <c r="K25" s="1"/>
    </row>
    <row r="26" spans="1:11" ht="12.75" customHeight="1" thickBot="1" x14ac:dyDescent="0.25">
      <c r="A26" s="37">
        <v>40985</v>
      </c>
      <c r="B26" s="38"/>
      <c r="C26" s="3">
        <v>94.070014953613281</v>
      </c>
      <c r="D26" s="3">
        <v>3.1328520774841309</v>
      </c>
      <c r="E26" s="3">
        <v>1.9855221509933472</v>
      </c>
      <c r="F26" s="5">
        <v>0.37812590599060059</v>
      </c>
      <c r="G26" s="3">
        <v>2.3636479377746582</v>
      </c>
      <c r="H26" s="3">
        <v>38.069508338891616</v>
      </c>
      <c r="I26" s="3">
        <v>49.686145259881229</v>
      </c>
      <c r="J26" s="1"/>
      <c r="K26" s="1"/>
    </row>
    <row r="27" spans="1:11" ht="12.75" customHeight="1" thickBot="1" x14ac:dyDescent="0.25">
      <c r="A27" s="37">
        <v>40986</v>
      </c>
      <c r="B27" s="38"/>
      <c r="C27" s="3">
        <v>94.062995910644531</v>
      </c>
      <c r="D27" s="3">
        <v>3.1310141086578369</v>
      </c>
      <c r="E27" s="3">
        <v>1.9862418174743652</v>
      </c>
      <c r="F27" s="5">
        <v>0.37733274698257446</v>
      </c>
      <c r="G27" s="3">
        <v>2.3635745048522949</v>
      </c>
      <c r="H27" s="3">
        <v>38.077490153428116</v>
      </c>
      <c r="I27" s="3">
        <v>49.690935131141003</v>
      </c>
      <c r="J27" s="1"/>
      <c r="K27" s="1"/>
    </row>
    <row r="28" spans="1:11" ht="12.75" customHeight="1" thickBot="1" x14ac:dyDescent="0.25">
      <c r="A28" s="37">
        <v>40987</v>
      </c>
      <c r="B28" s="38"/>
      <c r="C28" s="3">
        <v>94.208450317382812</v>
      </c>
      <c r="D28" s="3">
        <v>2.9981701374053955</v>
      </c>
      <c r="E28" s="3">
        <v>1.9825289249420166</v>
      </c>
      <c r="F28" s="5">
        <v>0.38454520702362061</v>
      </c>
      <c r="G28" s="3">
        <v>2.3670740127563477</v>
      </c>
      <c r="H28" s="3">
        <v>38.026638931871531</v>
      </c>
      <c r="I28" s="3">
        <v>49.658121436270108</v>
      </c>
      <c r="J28" s="1"/>
      <c r="K28" s="1"/>
    </row>
    <row r="29" spans="1:11" ht="12.75" customHeight="1" thickBot="1" x14ac:dyDescent="0.25">
      <c r="A29" s="37">
        <v>40988</v>
      </c>
      <c r="B29" s="38"/>
      <c r="C29" s="3">
        <v>94.152755737304688</v>
      </c>
      <c r="D29" s="3">
        <v>3.017547607421875</v>
      </c>
      <c r="E29" s="3">
        <v>2.0003924369812012</v>
      </c>
      <c r="F29" s="5">
        <v>0.38388505578041077</v>
      </c>
      <c r="G29" s="3">
        <v>2.3842775821685791</v>
      </c>
      <c r="H29" s="3">
        <v>38.037461135558573</v>
      </c>
      <c r="I29" s="3">
        <v>49.654370188715063</v>
      </c>
      <c r="J29" s="1"/>
      <c r="K29" s="1"/>
    </row>
    <row r="30" spans="1:11" ht="12.75" customHeight="1" thickBot="1" x14ac:dyDescent="0.25">
      <c r="A30" s="37">
        <v>40989</v>
      </c>
      <c r="B30" s="38"/>
      <c r="C30" s="3">
        <v>94.116790771484375</v>
      </c>
      <c r="D30" s="3">
        <v>3.0765340328216553</v>
      </c>
      <c r="E30" s="3">
        <v>2.0129735469818115</v>
      </c>
      <c r="F30" s="5">
        <v>0.40627145767211914</v>
      </c>
      <c r="G30" s="3">
        <v>2.4192450046539307</v>
      </c>
      <c r="H30" s="3">
        <v>37.999394031948505</v>
      </c>
      <c r="I30" s="3">
        <v>49.611510636707727</v>
      </c>
      <c r="J30" s="1"/>
      <c r="K30" s="1"/>
    </row>
    <row r="31" spans="1:11" ht="12.75" customHeight="1" thickBot="1" x14ac:dyDescent="0.25">
      <c r="A31" s="37">
        <v>40990</v>
      </c>
      <c r="B31" s="38"/>
      <c r="C31" s="3">
        <v>94.182029724121094</v>
      </c>
      <c r="D31" s="3">
        <v>3.0339298248291016</v>
      </c>
      <c r="E31" s="3">
        <v>1.9752225875854492</v>
      </c>
      <c r="F31" s="5">
        <v>0.42425051331520081</v>
      </c>
      <c r="G31" s="3">
        <v>2.3994731903076172</v>
      </c>
      <c r="H31" s="3">
        <v>37.996236748184941</v>
      </c>
      <c r="I31" s="3">
        <v>49.616806091952888</v>
      </c>
      <c r="J31" s="1"/>
      <c r="K31" s="1"/>
    </row>
    <row r="32" spans="1:11" ht="12.75" customHeight="1" thickBot="1" x14ac:dyDescent="0.25">
      <c r="A32" s="37">
        <v>40991</v>
      </c>
      <c r="B32" s="38"/>
      <c r="C32" s="3">
        <v>94.186988830566406</v>
      </c>
      <c r="D32" s="3">
        <v>3.030834436416626</v>
      </c>
      <c r="E32" s="3">
        <v>1.9740912914276123</v>
      </c>
      <c r="F32" s="5">
        <v>0.42363050580024719</v>
      </c>
      <c r="G32" s="3">
        <v>2.3977217674255371</v>
      </c>
      <c r="H32" s="3">
        <v>37.996051659082482</v>
      </c>
      <c r="I32" s="3">
        <v>49.617620924464234</v>
      </c>
      <c r="J32" s="1"/>
      <c r="K32" s="1"/>
    </row>
    <row r="33" spans="1:11" ht="12.75" customHeight="1" thickBot="1" x14ac:dyDescent="0.25">
      <c r="A33" s="37">
        <v>40992</v>
      </c>
      <c r="B33" s="38"/>
      <c r="C33" s="3">
        <v>94.18634033203125</v>
      </c>
      <c r="D33" s="3">
        <v>3.0307126045227051</v>
      </c>
      <c r="E33" s="3">
        <v>1.9744073152542114</v>
      </c>
      <c r="F33" s="5">
        <v>0.42374733090400696</v>
      </c>
      <c r="G33" s="3">
        <v>2.3981547355651855</v>
      </c>
      <c r="H33" s="3">
        <v>37.99624750157799</v>
      </c>
      <c r="I33" s="3">
        <v>49.617513555559377</v>
      </c>
      <c r="J33" s="1"/>
      <c r="K33" s="1"/>
    </row>
    <row r="34" spans="1:11" ht="12.75" customHeight="1" thickBot="1" x14ac:dyDescent="0.25">
      <c r="A34" s="37">
        <v>40993</v>
      </c>
      <c r="B34" s="38"/>
      <c r="C34" s="3">
        <v>94.187545776367188</v>
      </c>
      <c r="D34" s="3">
        <v>3.0303573608398438</v>
      </c>
      <c r="E34" s="3">
        <v>1.9741029739379883</v>
      </c>
      <c r="F34" s="5">
        <v>0.42399376630783081</v>
      </c>
      <c r="G34" s="3">
        <v>2.3980967998504639</v>
      </c>
      <c r="H34" s="3">
        <v>37.995317620912644</v>
      </c>
      <c r="I34" s="3">
        <v>49.616944790773971</v>
      </c>
      <c r="J34" s="1"/>
      <c r="K34" s="1"/>
    </row>
    <row r="35" spans="1:11" ht="12.75" customHeight="1" thickBot="1" x14ac:dyDescent="0.25">
      <c r="A35" s="37">
        <v>40994</v>
      </c>
      <c r="B35" s="38"/>
      <c r="C35" s="3">
        <v>94.19140625</v>
      </c>
      <c r="D35" s="3">
        <v>3.0204591751098633</v>
      </c>
      <c r="E35" s="3">
        <v>1.9769034385681152</v>
      </c>
      <c r="F35" s="5">
        <v>0.41828855872154236</v>
      </c>
      <c r="G35" s="3">
        <v>2.3951919078826904</v>
      </c>
      <c r="H35" s="3">
        <v>37.999612244169697</v>
      </c>
      <c r="I35" s="3">
        <v>49.622036027490658</v>
      </c>
      <c r="J35" s="1"/>
      <c r="K35" s="1"/>
    </row>
    <row r="36" spans="1:11" ht="12.75" customHeight="1" thickBot="1" x14ac:dyDescent="0.25">
      <c r="A36" s="37">
        <v>40995</v>
      </c>
      <c r="B36" s="38"/>
      <c r="C36" s="3">
        <v>94.294670104980469</v>
      </c>
      <c r="D36" s="3">
        <v>2.9628267288208008</v>
      </c>
      <c r="E36" s="3">
        <v>1.9853074550628662</v>
      </c>
      <c r="F36" s="5">
        <v>0.38697290420532227</v>
      </c>
      <c r="G36" s="3">
        <v>2.3722803592681885</v>
      </c>
      <c r="H36" s="3">
        <v>37.974980471487939</v>
      </c>
      <c r="I36" s="3">
        <v>49.625410607824378</v>
      </c>
      <c r="J36" s="1"/>
      <c r="K36" s="1"/>
    </row>
    <row r="37" spans="1:11" ht="12.75" customHeight="1" thickBot="1" x14ac:dyDescent="0.25">
      <c r="A37" s="37">
        <v>40996</v>
      </c>
      <c r="B37" s="38"/>
      <c r="C37" s="3">
        <v>94.302162170410156</v>
      </c>
      <c r="D37" s="3">
        <v>2.982973575592041</v>
      </c>
      <c r="E37" s="3">
        <v>1.9693424701690674</v>
      </c>
      <c r="F37" s="5">
        <v>0.39107069373130798</v>
      </c>
      <c r="G37" s="3">
        <v>2.3604130744934082</v>
      </c>
      <c r="H37" s="3">
        <v>37.975165026433061</v>
      </c>
      <c r="I37" s="3">
        <v>49.629958539676757</v>
      </c>
      <c r="J37" s="1"/>
      <c r="K37" s="1"/>
    </row>
    <row r="38" spans="1:11" ht="12.75" customHeight="1" thickBot="1" x14ac:dyDescent="0.25">
      <c r="A38" s="37">
        <v>40997</v>
      </c>
      <c r="B38" s="38"/>
      <c r="C38" s="3">
        <v>94.330078125</v>
      </c>
      <c r="D38" s="3">
        <v>2.9663445949554443</v>
      </c>
      <c r="E38" s="3">
        <v>1.9956316947937012</v>
      </c>
      <c r="F38" s="5">
        <v>0.38629218935966492</v>
      </c>
      <c r="G38" s="3">
        <v>2.3819239139556885</v>
      </c>
      <c r="H38" s="3">
        <v>37.940024390254194</v>
      </c>
      <c r="I38" s="3">
        <v>49.601096164861829</v>
      </c>
      <c r="J38" s="1"/>
      <c r="K38" s="1"/>
    </row>
    <row r="39" spans="1:11" ht="12.75" customHeight="1" thickBot="1" x14ac:dyDescent="0.25">
      <c r="A39" s="37">
        <v>40998</v>
      </c>
      <c r="B39" s="38"/>
      <c r="C39" s="3">
        <v>94.274360656738281</v>
      </c>
      <c r="D39" s="3">
        <v>3.0018665790557861</v>
      </c>
      <c r="E39" s="3">
        <v>2.0058565139770508</v>
      </c>
      <c r="F39" s="5">
        <v>0.38173437118530273</v>
      </c>
      <c r="G39" s="3">
        <v>2.3875908851623535</v>
      </c>
      <c r="H39" s="3">
        <v>37.95834243537282</v>
      </c>
      <c r="I39" s="3">
        <v>49.610228127756486</v>
      </c>
      <c r="J39" s="1"/>
      <c r="K39" s="1"/>
    </row>
    <row r="40" spans="1:11" ht="12.75" customHeight="1" thickBot="1" x14ac:dyDescent="0.25">
      <c r="A40" s="37">
        <v>40999</v>
      </c>
      <c r="B40" s="38"/>
      <c r="C40" s="3">
        <v>94.105697631835938</v>
      </c>
      <c r="D40" s="3">
        <v>3.135988712310791</v>
      </c>
      <c r="E40" s="3">
        <v>2.0574181079864502</v>
      </c>
      <c r="F40" s="5">
        <v>0.35456940531730652</v>
      </c>
      <c r="G40" s="3">
        <v>2.4119875431060791</v>
      </c>
      <c r="H40" s="3">
        <v>37.994709610732947</v>
      </c>
      <c r="I40" s="3">
        <v>49.626818016938898</v>
      </c>
      <c r="J40" s="1"/>
      <c r="K40" s="1"/>
    </row>
    <row r="41" spans="1:11" ht="12.75" customHeight="1" thickBot="1" x14ac:dyDescent="0.25">
      <c r="A41" s="46" t="s">
        <v>6</v>
      </c>
      <c r="B41" s="47"/>
      <c r="C41" s="6">
        <f t="shared" ref="C41:I41" si="0">AVERAGE(C10:C40)</f>
        <v>94.186459202920233</v>
      </c>
      <c r="D41" s="6">
        <f t="shared" si="0"/>
        <v>3.0211386680603027</v>
      </c>
      <c r="E41" s="6">
        <f t="shared" si="0"/>
        <v>2.0429399128883117</v>
      </c>
      <c r="F41" s="6">
        <f t="shared" si="0"/>
        <v>0.36092514761032596</v>
      </c>
      <c r="G41" s="6">
        <f t="shared" si="0"/>
        <v>2.4038650604986374</v>
      </c>
      <c r="H41" s="6">
        <f t="shared" si="0"/>
        <v>37.993032224985797</v>
      </c>
      <c r="I41" s="6">
        <f t="shared" si="0"/>
        <v>49.627505244949212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5" t="s">
        <v>29</v>
      </c>
      <c r="I43" s="45"/>
      <c r="J43" s="20"/>
      <c r="K43" s="20"/>
    </row>
    <row r="44" spans="1:11" ht="13.5" thickBot="1" x14ac:dyDescent="0.25"/>
    <row r="45" spans="1:11" ht="23.25" thickBot="1" x14ac:dyDescent="0.25">
      <c r="A45" s="39"/>
      <c r="B45" s="40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1" t="s">
        <v>31</v>
      </c>
      <c r="B46" s="42"/>
      <c r="C46" s="26">
        <f t="shared" ref="C46:I46" si="1">MAX(C10:C40)</f>
        <v>94.330078125</v>
      </c>
      <c r="D46" s="21">
        <f t="shared" si="1"/>
        <v>3.135988712310791</v>
      </c>
      <c r="E46" s="26">
        <f t="shared" si="1"/>
        <v>2.1665985584259033</v>
      </c>
      <c r="F46" s="26">
        <f t="shared" si="1"/>
        <v>0.42425051331520081</v>
      </c>
      <c r="G46" s="21">
        <f t="shared" si="1"/>
        <v>2.4831883907318115</v>
      </c>
      <c r="H46" s="26">
        <f t="shared" si="1"/>
        <v>38.077490153428116</v>
      </c>
      <c r="I46" s="22">
        <f t="shared" si="1"/>
        <v>49.724300928170088</v>
      </c>
    </row>
    <row r="47" spans="1:11" ht="13.5" thickBot="1" x14ac:dyDescent="0.25">
      <c r="A47" s="41" t="s">
        <v>32</v>
      </c>
      <c r="B47" s="42"/>
      <c r="C47" s="23">
        <f t="shared" ref="C47:I47" si="2">MIN(C10:C40)</f>
        <v>93.993629455566406</v>
      </c>
      <c r="D47" s="26">
        <f t="shared" si="2"/>
        <v>2.906341552734375</v>
      </c>
      <c r="E47" s="26">
        <f t="shared" si="2"/>
        <v>1.9643627405166626</v>
      </c>
      <c r="F47" s="23">
        <f t="shared" si="2"/>
        <v>0.2996976375579834</v>
      </c>
      <c r="G47" s="26">
        <f t="shared" si="2"/>
        <v>2.3043422698974609</v>
      </c>
      <c r="H47" s="23">
        <f t="shared" si="2"/>
        <v>37.916785654367381</v>
      </c>
      <c r="I47" s="26">
        <f t="shared" si="2"/>
        <v>49.56085491453014</v>
      </c>
    </row>
    <row r="48" spans="1:11" ht="13.5" thickBot="1" x14ac:dyDescent="0.25">
      <c r="A48" s="43" t="s">
        <v>33</v>
      </c>
      <c r="B48" s="44"/>
      <c r="C48" s="26">
        <f t="shared" ref="C48:I48" si="3">STDEV(C10:C40)</f>
        <v>8.0059388287319067E-2</v>
      </c>
      <c r="D48" s="24">
        <f t="shared" si="3"/>
        <v>6.1083471167868164E-2</v>
      </c>
      <c r="E48" s="26">
        <f t="shared" si="3"/>
        <v>7.2889244014957111E-2</v>
      </c>
      <c r="F48" s="26">
        <f t="shared" si="3"/>
        <v>4.009146758892141E-2</v>
      </c>
      <c r="G48" s="24">
        <f t="shared" si="3"/>
        <v>4.5285131452341906E-2</v>
      </c>
      <c r="H48" s="26">
        <f t="shared" si="3"/>
        <v>4.6603548293404636E-2</v>
      </c>
      <c r="I48" s="25">
        <f t="shared" si="3"/>
        <v>4.171424753450946E-2</v>
      </c>
    </row>
    <row r="50" spans="3:9" x14ac:dyDescent="0.2">
      <c r="C50" s="27">
        <f>COUNTIF(C10:C40,"&lt;84.0")</f>
        <v>0</v>
      </c>
      <c r="D50" s="27">
        <f>COUNTIF(D10:D40,"&gt;11.0")</f>
        <v>0</v>
      </c>
      <c r="E50" s="27">
        <f>COUNTIF(E10:E40,"&gt;4.0")</f>
        <v>0</v>
      </c>
      <c r="F50" s="27">
        <f>COUNTIF(F10:F40,"&gt;3.0")</f>
        <v>0</v>
      </c>
      <c r="G50" s="27">
        <f>COUNTIF(G10:G40,"&gt;4.0")</f>
        <v>0</v>
      </c>
      <c r="H50" s="27">
        <f>COUNTIF(H10:H40,"&lt;37.30")</f>
        <v>0</v>
      </c>
      <c r="I50" s="27">
        <f>COUNTIF(I10:I40,"&lt;48.20")</f>
        <v>0</v>
      </c>
    </row>
    <row r="51" spans="3:9" x14ac:dyDescent="0.2">
      <c r="C51" s="28"/>
      <c r="D51" s="28"/>
      <c r="E51" s="28"/>
      <c r="F51" s="28"/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9:B39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K51"/>
  <sheetViews>
    <sheetView showGridLines="0" tabSelected="1" topLeftCell="A32" zoomScale="90" zoomScaleNormal="90" workbookViewId="0">
      <selection activeCell="D50" sqref="D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29" t="s">
        <v>34</v>
      </c>
      <c r="B1" s="29"/>
      <c r="C1" s="29"/>
      <c r="D1" s="29"/>
      <c r="E1" s="29"/>
      <c r="F1" s="29"/>
      <c r="G1" s="29"/>
      <c r="H1" s="29"/>
      <c r="I1" s="2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30" t="s">
        <v>8</v>
      </c>
      <c r="B3" s="30"/>
      <c r="C3" s="30"/>
      <c r="D3" s="30"/>
      <c r="E3" s="30"/>
      <c r="F3" s="30"/>
      <c r="G3" s="30"/>
      <c r="H3" s="30"/>
      <c r="I3" s="30"/>
      <c r="J3" s="2"/>
      <c r="K3" s="1"/>
    </row>
    <row r="4" spans="1:11" ht="18" customHeight="1" x14ac:dyDescent="0.2">
      <c r="A4" s="33" t="s">
        <v>9</v>
      </c>
      <c r="B4" s="33"/>
      <c r="C4" s="33"/>
      <c r="D4" s="33"/>
      <c r="E4" s="33"/>
      <c r="F4" s="33"/>
      <c r="G4" s="33"/>
      <c r="H4" s="33"/>
      <c r="I4" s="33"/>
      <c r="J4" s="2"/>
      <c r="K4" s="1"/>
    </row>
    <row r="5" spans="1:11" ht="14.1" customHeight="1" thickBot="1" x14ac:dyDescent="0.25">
      <c r="A5" s="34" t="s">
        <v>36</v>
      </c>
      <c r="B5" s="34"/>
      <c r="C5" s="34"/>
      <c r="D5" s="34"/>
      <c r="E5" s="34"/>
      <c r="F5" s="34"/>
      <c r="G5" s="1"/>
      <c r="H5" s="1"/>
      <c r="I5" s="18" t="s">
        <v>35</v>
      </c>
      <c r="J5" s="1"/>
      <c r="K5" s="1"/>
    </row>
    <row r="6" spans="1:11" ht="10.15" customHeight="1" x14ac:dyDescent="0.2">
      <c r="A6" s="31"/>
      <c r="B6" s="3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5" t="s">
        <v>3</v>
      </c>
      <c r="B7" s="36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35"/>
      <c r="B8" s="36"/>
      <c r="C8" s="9" t="s">
        <v>24</v>
      </c>
      <c r="D8" s="9" t="s">
        <v>25</v>
      </c>
      <c r="E8" s="9" t="s">
        <v>26</v>
      </c>
      <c r="F8" s="9" t="s">
        <v>18</v>
      </c>
      <c r="G8" s="9" t="s">
        <v>26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9"/>
      <c r="B9" s="40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22</v>
      </c>
      <c r="I9" s="19" t="s">
        <v>23</v>
      </c>
      <c r="J9" s="1"/>
      <c r="K9" s="1"/>
    </row>
    <row r="10" spans="1:11" ht="12.75" customHeight="1" thickBot="1" x14ac:dyDescent="0.25">
      <c r="A10" s="37">
        <v>40969</v>
      </c>
      <c r="B10" s="38"/>
      <c r="C10" s="10">
        <v>94.259132385253906</v>
      </c>
      <c r="D10" s="10">
        <v>2.906341552734375</v>
      </c>
      <c r="E10" s="10">
        <v>2.1139421463012695</v>
      </c>
      <c r="F10" s="11">
        <v>0.34324321150779724</v>
      </c>
      <c r="G10" s="10">
        <v>2.4571852684020996</v>
      </c>
      <c r="H10" s="10">
        <v>37.932063523616371</v>
      </c>
      <c r="I10" s="10">
        <v>49.572475779129604</v>
      </c>
      <c r="J10" s="1"/>
      <c r="K10" s="1"/>
    </row>
    <row r="11" spans="1:11" ht="12.75" customHeight="1" thickBot="1" x14ac:dyDescent="0.25">
      <c r="A11" s="37">
        <v>40970</v>
      </c>
      <c r="B11" s="38"/>
      <c r="C11" s="3">
        <v>93.993629455566406</v>
      </c>
      <c r="D11" s="3">
        <v>3.1323611736297607</v>
      </c>
      <c r="E11" s="3">
        <v>2.124032735824585</v>
      </c>
      <c r="F11" s="5">
        <v>0.30912572145462036</v>
      </c>
      <c r="G11" s="3">
        <v>2.4331583976745605</v>
      </c>
      <c r="H11" s="3">
        <v>38.046505896594432</v>
      </c>
      <c r="I11" s="3">
        <v>49.657724575241879</v>
      </c>
      <c r="J11" s="1"/>
      <c r="K11" s="1"/>
    </row>
    <row r="12" spans="1:11" ht="12.75" customHeight="1" thickBot="1" x14ac:dyDescent="0.25">
      <c r="A12" s="37">
        <v>40971</v>
      </c>
      <c r="B12" s="38"/>
      <c r="C12" s="3">
        <v>94.180030822753906</v>
      </c>
      <c r="D12" s="3">
        <v>2.997899055480957</v>
      </c>
      <c r="E12" s="3">
        <v>2.1642651557922363</v>
      </c>
      <c r="F12" s="5">
        <v>0.31892317533493042</v>
      </c>
      <c r="G12" s="3">
        <v>2.4831883907318115</v>
      </c>
      <c r="H12" s="3">
        <v>37.922049908071543</v>
      </c>
      <c r="I12" s="3">
        <v>49.56085491453014</v>
      </c>
      <c r="J12" s="1"/>
      <c r="K12" s="1"/>
    </row>
    <row r="13" spans="1:11" ht="12.75" customHeight="1" thickBot="1" x14ac:dyDescent="0.25">
      <c r="A13" s="37">
        <v>40972</v>
      </c>
      <c r="B13" s="38"/>
      <c r="C13" s="3">
        <v>94.116661071777344</v>
      </c>
      <c r="D13" s="3">
        <v>3.0383231639862061</v>
      </c>
      <c r="E13" s="3">
        <v>2.129047155380249</v>
      </c>
      <c r="F13" s="5">
        <v>0.32458630204200745</v>
      </c>
      <c r="G13" s="3">
        <v>2.4536335468292236</v>
      </c>
      <c r="H13" s="3">
        <v>37.980174928012204</v>
      </c>
      <c r="I13" s="3">
        <v>49.60646653102895</v>
      </c>
      <c r="J13" s="1"/>
      <c r="K13" s="1"/>
    </row>
    <row r="14" spans="1:11" ht="12.75" customHeight="1" thickBot="1" x14ac:dyDescent="0.25">
      <c r="A14" s="37">
        <v>40973</v>
      </c>
      <c r="B14" s="38"/>
      <c r="C14" s="3">
        <v>94.122665405273438</v>
      </c>
      <c r="D14" s="3">
        <v>3.0339386463165283</v>
      </c>
      <c r="E14" s="3">
        <v>2.155848503112793</v>
      </c>
      <c r="F14" s="5">
        <v>0.31098869442939758</v>
      </c>
      <c r="G14" s="3">
        <v>2.4668371677398682</v>
      </c>
      <c r="H14" s="3">
        <v>37.964388629358204</v>
      </c>
      <c r="I14" s="3">
        <v>49.594600474572729</v>
      </c>
      <c r="J14" s="1"/>
      <c r="K14" s="1"/>
    </row>
    <row r="15" spans="1:11" ht="12.75" customHeight="1" thickBot="1" x14ac:dyDescent="0.25">
      <c r="A15" s="37">
        <v>40974</v>
      </c>
      <c r="B15" s="38"/>
      <c r="C15" s="3">
        <v>94.061653137207031</v>
      </c>
      <c r="D15" s="3">
        <v>3.0867316722869873</v>
      </c>
      <c r="E15" s="3">
        <v>2.1440269947052002</v>
      </c>
      <c r="F15" s="5">
        <v>0.31023791432380676</v>
      </c>
      <c r="G15" s="3">
        <v>2.4542648792266846</v>
      </c>
      <c r="H15" s="3">
        <v>37.994811828572026</v>
      </c>
      <c r="I15" s="3">
        <v>49.61493025411513</v>
      </c>
      <c r="J15" s="1"/>
      <c r="K15" s="1"/>
    </row>
    <row r="16" spans="1:11" ht="12.75" customHeight="1" thickBot="1" x14ac:dyDescent="0.25">
      <c r="A16" s="37">
        <v>40975</v>
      </c>
      <c r="B16" s="38"/>
      <c r="C16" s="3">
        <v>94.195259094238281</v>
      </c>
      <c r="D16" s="3">
        <v>2.9889774322509766</v>
      </c>
      <c r="E16" s="3">
        <v>2.1665985584259033</v>
      </c>
      <c r="F16" s="5">
        <v>0.2996976375579834</v>
      </c>
      <c r="G16" s="3">
        <v>2.4662961959838867</v>
      </c>
      <c r="H16" s="3">
        <v>37.933105372513467</v>
      </c>
      <c r="I16" s="3">
        <v>49.579356750323846</v>
      </c>
      <c r="J16" s="1"/>
      <c r="K16" s="1"/>
    </row>
    <row r="17" spans="1:11" ht="12.75" customHeight="1" thickBot="1" x14ac:dyDescent="0.25">
      <c r="A17" s="37">
        <v>40976</v>
      </c>
      <c r="B17" s="38"/>
      <c r="C17" s="3">
        <v>94.1976318359375</v>
      </c>
      <c r="D17" s="3">
        <v>2.9800121784210205</v>
      </c>
      <c r="E17" s="3">
        <v>2.1622040271759033</v>
      </c>
      <c r="F17" s="5">
        <v>0.31192678213119507</v>
      </c>
      <c r="G17" s="3">
        <v>2.4741308689117432</v>
      </c>
      <c r="H17" s="3">
        <v>37.927439896012281</v>
      </c>
      <c r="I17" s="3">
        <v>49.569660423527218</v>
      </c>
      <c r="J17" s="1"/>
      <c r="K17" s="1"/>
    </row>
    <row r="18" spans="1:11" ht="12.75" customHeight="1" thickBot="1" x14ac:dyDescent="0.25">
      <c r="A18" s="37">
        <v>40977</v>
      </c>
      <c r="B18" s="38"/>
      <c r="C18" s="3">
        <v>94.291053771972656</v>
      </c>
      <c r="D18" s="3">
        <v>2.9092874526977539</v>
      </c>
      <c r="E18" s="3">
        <v>2.1079387664794922</v>
      </c>
      <c r="F18" s="5">
        <v>0.33374190330505371</v>
      </c>
      <c r="G18" s="3">
        <v>2.4416806697845459</v>
      </c>
      <c r="H18" s="3">
        <v>37.926716956641457</v>
      </c>
      <c r="I18" s="3">
        <v>49.578620280263294</v>
      </c>
      <c r="J18" s="1"/>
      <c r="K18" s="1"/>
    </row>
    <row r="19" spans="1:11" ht="12.75" customHeight="1" thickBot="1" x14ac:dyDescent="0.25">
      <c r="A19" s="37">
        <v>40978</v>
      </c>
      <c r="B19" s="38"/>
      <c r="C19" s="3">
        <v>94.273796081542969</v>
      </c>
      <c r="D19" s="3">
        <v>2.9177377223968506</v>
      </c>
      <c r="E19" s="3">
        <v>2.134772777557373</v>
      </c>
      <c r="F19" s="5">
        <v>0.325132817029953</v>
      </c>
      <c r="G19" s="3">
        <v>2.4599056243896484</v>
      </c>
      <c r="H19" s="3">
        <v>37.916785654367381</v>
      </c>
      <c r="I19" s="3">
        <v>49.566700603924744</v>
      </c>
      <c r="J19" s="1"/>
      <c r="K19" s="1"/>
    </row>
    <row r="20" spans="1:11" ht="12.75" customHeight="1" thickBot="1" x14ac:dyDescent="0.25">
      <c r="A20" s="37">
        <v>40979</v>
      </c>
      <c r="B20" s="38"/>
      <c r="C20" s="3">
        <v>94.180198669433594</v>
      </c>
      <c r="D20" s="3">
        <v>3.0162115097045898</v>
      </c>
      <c r="E20" s="3">
        <v>2.0739550590515137</v>
      </c>
      <c r="F20" s="5">
        <v>0.32792887091636658</v>
      </c>
      <c r="G20" s="3">
        <v>2.4018838405609131</v>
      </c>
      <c r="H20" s="3">
        <v>38.003586769997973</v>
      </c>
      <c r="I20" s="3">
        <v>49.642448970309971</v>
      </c>
      <c r="J20" s="1"/>
      <c r="K20" s="1"/>
    </row>
    <row r="21" spans="1:11" ht="12.75" customHeight="1" thickBot="1" x14ac:dyDescent="0.25">
      <c r="A21" s="37">
        <v>40980</v>
      </c>
      <c r="B21" s="38"/>
      <c r="C21" s="3">
        <v>94.205337524414063</v>
      </c>
      <c r="D21" s="3">
        <v>3.0362412929534912</v>
      </c>
      <c r="E21" s="3">
        <v>2.0159525871276855</v>
      </c>
      <c r="F21" s="5">
        <v>0.32959124445915222</v>
      </c>
      <c r="G21" s="3">
        <v>2.3455438613891602</v>
      </c>
      <c r="H21" s="3">
        <v>38.039324209475339</v>
      </c>
      <c r="I21" s="3">
        <v>49.688118037822768</v>
      </c>
      <c r="J21" s="1"/>
      <c r="K21" s="1"/>
    </row>
    <row r="22" spans="1:11" ht="12.75" customHeight="1" thickBot="1" x14ac:dyDescent="0.25">
      <c r="A22" s="37">
        <v>40981</v>
      </c>
      <c r="B22" s="38"/>
      <c r="C22" s="3">
        <v>94.161170959472656</v>
      </c>
      <c r="D22" s="3">
        <v>3.0643682479858398</v>
      </c>
      <c r="E22" s="3">
        <v>2.0055348873138428</v>
      </c>
      <c r="F22" s="5">
        <v>0.34467232227325439</v>
      </c>
      <c r="G22" s="3">
        <v>2.3502073287963867</v>
      </c>
      <c r="H22" s="3">
        <v>38.05333743553178</v>
      </c>
      <c r="I22" s="3">
        <v>49.690572187856652</v>
      </c>
      <c r="J22" s="1"/>
      <c r="K22" s="1"/>
    </row>
    <row r="23" spans="1:11" ht="12.75" customHeight="1" thickBot="1" x14ac:dyDescent="0.25">
      <c r="A23" s="37">
        <v>40982</v>
      </c>
      <c r="B23" s="38"/>
      <c r="C23" s="3">
        <v>94.2264404296875</v>
      </c>
      <c r="D23" s="3">
        <v>3.0145590305328369</v>
      </c>
      <c r="E23" s="3">
        <v>1.9643627405166626</v>
      </c>
      <c r="F23" s="5">
        <v>0.33997946977615356</v>
      </c>
      <c r="G23" s="3">
        <v>2.3043422698974609</v>
      </c>
      <c r="H23" s="3">
        <v>38.074234255535515</v>
      </c>
      <c r="I23" s="3">
        <v>49.724300928170088</v>
      </c>
      <c r="J23" s="1"/>
      <c r="K23" s="1"/>
    </row>
    <row r="24" spans="1:11" ht="12.75" customHeight="1" thickBot="1" x14ac:dyDescent="0.25">
      <c r="A24" s="37">
        <v>40983</v>
      </c>
      <c r="B24" s="38"/>
      <c r="C24" s="3">
        <v>94.278976440429688</v>
      </c>
      <c r="D24" s="3">
        <v>2.9672613143920898</v>
      </c>
      <c r="E24" s="3">
        <v>2.005781888961792</v>
      </c>
      <c r="F24" s="5">
        <v>0.34071788191795349</v>
      </c>
      <c r="G24" s="3">
        <v>2.3464996814727783</v>
      </c>
      <c r="H24" s="3">
        <v>38.012303925955067</v>
      </c>
      <c r="I24" s="3">
        <v>49.669384446415293</v>
      </c>
      <c r="J24" s="1"/>
      <c r="K24" s="1"/>
    </row>
    <row r="25" spans="1:11" ht="12.75" customHeight="1" thickBot="1" x14ac:dyDescent="0.25">
      <c r="A25" s="37">
        <v>40984</v>
      </c>
      <c r="B25" s="38"/>
      <c r="C25" s="3">
        <v>94.184310913085937</v>
      </c>
      <c r="D25" s="3">
        <v>3.0126357078552246</v>
      </c>
      <c r="E25" s="3">
        <v>2.0069305896759033</v>
      </c>
      <c r="F25" s="5">
        <v>0.37347501516342163</v>
      </c>
      <c r="G25" s="3">
        <v>2.3804056644439697</v>
      </c>
      <c r="H25" s="3">
        <v>38.019989484397314</v>
      </c>
      <c r="I25" s="3">
        <v>49.65093193617885</v>
      </c>
      <c r="J25" s="1"/>
      <c r="K25" s="1"/>
    </row>
    <row r="26" spans="1:11" ht="12.75" customHeight="1" thickBot="1" x14ac:dyDescent="0.25">
      <c r="A26" s="37">
        <v>40985</v>
      </c>
      <c r="B26" s="38"/>
      <c r="C26" s="3">
        <v>94.070014953613281</v>
      </c>
      <c r="D26" s="3">
        <v>3.1328520774841309</v>
      </c>
      <c r="E26" s="3">
        <v>1.9855221509933472</v>
      </c>
      <c r="F26" s="5">
        <v>0.37812590599060059</v>
      </c>
      <c r="G26" s="3">
        <v>2.3636479377746582</v>
      </c>
      <c r="H26" s="3">
        <v>38.069508338891616</v>
      </c>
      <c r="I26" s="3">
        <v>49.686145259881229</v>
      </c>
      <c r="J26" s="1"/>
      <c r="K26" s="1"/>
    </row>
    <row r="27" spans="1:11" ht="12.75" customHeight="1" thickBot="1" x14ac:dyDescent="0.25">
      <c r="A27" s="37">
        <v>40986</v>
      </c>
      <c r="B27" s="38"/>
      <c r="C27" s="3">
        <v>94.062995910644531</v>
      </c>
      <c r="D27" s="3">
        <v>3.1310141086578369</v>
      </c>
      <c r="E27" s="3">
        <v>1.9862418174743652</v>
      </c>
      <c r="F27" s="5">
        <v>0.37733274698257446</v>
      </c>
      <c r="G27" s="3">
        <v>2.3635745048522949</v>
      </c>
      <c r="H27" s="3">
        <v>38.077490153428116</v>
      </c>
      <c r="I27" s="3">
        <v>49.690935131141003</v>
      </c>
      <c r="J27" s="1"/>
      <c r="K27" s="1"/>
    </row>
    <row r="28" spans="1:11" ht="12.75" customHeight="1" thickBot="1" x14ac:dyDescent="0.25">
      <c r="A28" s="37">
        <v>40987</v>
      </c>
      <c r="B28" s="38"/>
      <c r="C28" s="3">
        <v>94.208450317382812</v>
      </c>
      <c r="D28" s="3">
        <v>2.9981701374053955</v>
      </c>
      <c r="E28" s="3">
        <v>1.9825289249420166</v>
      </c>
      <c r="F28" s="5">
        <v>0.38454520702362061</v>
      </c>
      <c r="G28" s="3">
        <v>2.3670740127563477</v>
      </c>
      <c r="H28" s="3">
        <v>38.026638931871531</v>
      </c>
      <c r="I28" s="3">
        <v>49.658121436270108</v>
      </c>
      <c r="J28" s="1"/>
      <c r="K28" s="1"/>
    </row>
    <row r="29" spans="1:11" ht="12.75" customHeight="1" thickBot="1" x14ac:dyDescent="0.25">
      <c r="A29" s="37">
        <v>40988</v>
      </c>
      <c r="B29" s="38"/>
      <c r="C29" s="3">
        <v>94.152755737304688</v>
      </c>
      <c r="D29" s="3">
        <v>3.017547607421875</v>
      </c>
      <c r="E29" s="3">
        <v>2.0003924369812012</v>
      </c>
      <c r="F29" s="5">
        <v>0.38388505578041077</v>
      </c>
      <c r="G29" s="3">
        <v>2.3842775821685791</v>
      </c>
      <c r="H29" s="3">
        <v>38.037461135558573</v>
      </c>
      <c r="I29" s="3">
        <v>49.654370188715063</v>
      </c>
      <c r="J29" s="1"/>
      <c r="K29" s="1"/>
    </row>
    <row r="30" spans="1:11" ht="12.75" customHeight="1" thickBot="1" x14ac:dyDescent="0.25">
      <c r="A30" s="37">
        <v>40989</v>
      </c>
      <c r="B30" s="38"/>
      <c r="C30" s="3">
        <v>94.116790771484375</v>
      </c>
      <c r="D30" s="3">
        <v>3.0765340328216553</v>
      </c>
      <c r="E30" s="3">
        <v>2.0129735469818115</v>
      </c>
      <c r="F30" s="5">
        <v>0.40627145767211914</v>
      </c>
      <c r="G30" s="3">
        <v>2.4192450046539307</v>
      </c>
      <c r="H30" s="3">
        <v>37.999394031948505</v>
      </c>
      <c r="I30" s="3">
        <v>49.611510636707727</v>
      </c>
      <c r="J30" s="1"/>
      <c r="K30" s="1"/>
    </row>
    <row r="31" spans="1:11" ht="12.75" customHeight="1" thickBot="1" x14ac:dyDescent="0.25">
      <c r="A31" s="37">
        <v>40990</v>
      </c>
      <c r="B31" s="38"/>
      <c r="C31" s="3">
        <v>94.182029724121094</v>
      </c>
      <c r="D31" s="3">
        <v>3.0339298248291016</v>
      </c>
      <c r="E31" s="3">
        <v>1.9752225875854492</v>
      </c>
      <c r="F31" s="5">
        <v>0.42425051331520081</v>
      </c>
      <c r="G31" s="3">
        <v>2.3994731903076172</v>
      </c>
      <c r="H31" s="3">
        <v>37.996236748184941</v>
      </c>
      <c r="I31" s="3">
        <v>49.616806091952888</v>
      </c>
      <c r="J31" s="1"/>
      <c r="K31" s="1"/>
    </row>
    <row r="32" spans="1:11" ht="12.75" customHeight="1" thickBot="1" x14ac:dyDescent="0.25">
      <c r="A32" s="37">
        <v>40991</v>
      </c>
      <c r="B32" s="38"/>
      <c r="C32" s="3">
        <v>94.186988830566406</v>
      </c>
      <c r="D32" s="3">
        <v>3.030834436416626</v>
      </c>
      <c r="E32" s="3">
        <v>1.9740912914276123</v>
      </c>
      <c r="F32" s="5">
        <v>0.42363050580024719</v>
      </c>
      <c r="G32" s="3">
        <v>2.3977217674255371</v>
      </c>
      <c r="H32" s="3">
        <v>37.996051659082482</v>
      </c>
      <c r="I32" s="3">
        <v>49.617620924464234</v>
      </c>
      <c r="J32" s="1"/>
      <c r="K32" s="1"/>
    </row>
    <row r="33" spans="1:11" ht="12.75" customHeight="1" thickBot="1" x14ac:dyDescent="0.25">
      <c r="A33" s="37">
        <v>40992</v>
      </c>
      <c r="B33" s="38"/>
      <c r="C33" s="3">
        <v>94.18634033203125</v>
      </c>
      <c r="D33" s="3">
        <v>3.0307126045227051</v>
      </c>
      <c r="E33" s="3">
        <v>1.9744073152542114</v>
      </c>
      <c r="F33" s="5">
        <v>0.42374733090400696</v>
      </c>
      <c r="G33" s="3">
        <v>2.3981547355651855</v>
      </c>
      <c r="H33" s="3">
        <v>37.99624750157799</v>
      </c>
      <c r="I33" s="3">
        <v>49.617513555559377</v>
      </c>
      <c r="J33" s="1"/>
      <c r="K33" s="1"/>
    </row>
    <row r="34" spans="1:11" ht="12.75" customHeight="1" thickBot="1" x14ac:dyDescent="0.25">
      <c r="A34" s="37">
        <v>40993</v>
      </c>
      <c r="B34" s="38"/>
      <c r="C34" s="3">
        <v>94.187545776367188</v>
      </c>
      <c r="D34" s="3">
        <v>3.0303573608398438</v>
      </c>
      <c r="E34" s="3">
        <v>1.9741029739379883</v>
      </c>
      <c r="F34" s="5">
        <v>0.42399376630783081</v>
      </c>
      <c r="G34" s="3">
        <v>2.3980967998504639</v>
      </c>
      <c r="H34" s="3">
        <v>37.995317620912644</v>
      </c>
      <c r="I34" s="3">
        <v>49.616944790773971</v>
      </c>
      <c r="J34" s="1"/>
      <c r="K34" s="1"/>
    </row>
    <row r="35" spans="1:11" ht="12.75" customHeight="1" thickBot="1" x14ac:dyDescent="0.25">
      <c r="A35" s="37">
        <v>40994</v>
      </c>
      <c r="B35" s="38"/>
      <c r="C35" s="3">
        <v>94.19140625</v>
      </c>
      <c r="D35" s="3">
        <v>3.0204591751098633</v>
      </c>
      <c r="E35" s="3">
        <v>1.9769034385681152</v>
      </c>
      <c r="F35" s="5">
        <v>0.41828855872154236</v>
      </c>
      <c r="G35" s="3">
        <v>2.3951919078826904</v>
      </c>
      <c r="H35" s="3">
        <v>37.999612244169697</v>
      </c>
      <c r="I35" s="3">
        <v>49.622036027490658</v>
      </c>
      <c r="J35" s="1"/>
      <c r="K35" s="1"/>
    </row>
    <row r="36" spans="1:11" ht="12.75" customHeight="1" thickBot="1" x14ac:dyDescent="0.25">
      <c r="A36" s="37">
        <v>40995</v>
      </c>
      <c r="B36" s="38"/>
      <c r="C36" s="3">
        <v>94.294670104980469</v>
      </c>
      <c r="D36" s="3">
        <v>2.9628267288208008</v>
      </c>
      <c r="E36" s="3">
        <v>1.9853074550628662</v>
      </c>
      <c r="F36" s="5">
        <v>0.38697290420532227</v>
      </c>
      <c r="G36" s="3">
        <v>2.3722803592681885</v>
      </c>
      <c r="H36" s="3">
        <v>37.974980471487939</v>
      </c>
      <c r="I36" s="3">
        <v>49.625410607824378</v>
      </c>
      <c r="J36" s="1"/>
      <c r="K36" s="1"/>
    </row>
    <row r="37" spans="1:11" ht="12.75" customHeight="1" thickBot="1" x14ac:dyDescent="0.25">
      <c r="A37" s="37">
        <v>40996</v>
      </c>
      <c r="B37" s="38"/>
      <c r="C37" s="3">
        <v>94.302162170410156</v>
      </c>
      <c r="D37" s="3">
        <v>2.982973575592041</v>
      </c>
      <c r="E37" s="3">
        <v>1.9693424701690674</v>
      </c>
      <c r="F37" s="5">
        <v>0.39107069373130798</v>
      </c>
      <c r="G37" s="3">
        <v>2.3604130744934082</v>
      </c>
      <c r="H37" s="3">
        <v>37.975165026433061</v>
      </c>
      <c r="I37" s="3">
        <v>49.629958539676757</v>
      </c>
      <c r="J37" s="1"/>
      <c r="K37" s="1"/>
    </row>
    <row r="38" spans="1:11" ht="12.75" customHeight="1" thickBot="1" x14ac:dyDescent="0.25">
      <c r="A38" s="37">
        <v>40997</v>
      </c>
      <c r="B38" s="38"/>
      <c r="C38" s="3">
        <v>94.330078125</v>
      </c>
      <c r="D38" s="3">
        <v>2.9663445949554443</v>
      </c>
      <c r="E38" s="3">
        <v>1.9956316947937012</v>
      </c>
      <c r="F38" s="5">
        <v>0.38629218935966492</v>
      </c>
      <c r="G38" s="3">
        <v>2.3819239139556885</v>
      </c>
      <c r="H38" s="3">
        <v>37.940024390254194</v>
      </c>
      <c r="I38" s="3">
        <v>49.601096164861829</v>
      </c>
      <c r="J38" s="1"/>
      <c r="K38" s="1"/>
    </row>
    <row r="39" spans="1:11" ht="12.75" customHeight="1" thickBot="1" x14ac:dyDescent="0.25">
      <c r="A39" s="37">
        <v>40998</v>
      </c>
      <c r="B39" s="38"/>
      <c r="C39" s="3">
        <v>94.274360656738281</v>
      </c>
      <c r="D39" s="3">
        <v>3.0018665790557861</v>
      </c>
      <c r="E39" s="3">
        <v>2.0058565139770508</v>
      </c>
      <c r="F39" s="5">
        <v>0.38173437118530273</v>
      </c>
      <c r="G39" s="3">
        <v>2.3875908851623535</v>
      </c>
      <c r="H39" s="3">
        <v>37.95834243537282</v>
      </c>
      <c r="I39" s="3">
        <v>49.610228127756486</v>
      </c>
      <c r="J39" s="1"/>
      <c r="K39" s="1"/>
    </row>
    <row r="40" spans="1:11" ht="12.75" customHeight="1" thickBot="1" x14ac:dyDescent="0.25">
      <c r="A40" s="37">
        <v>40999</v>
      </c>
      <c r="B40" s="38"/>
      <c r="C40" s="3">
        <v>94.105697631835938</v>
      </c>
      <c r="D40" s="3">
        <v>3.135988712310791</v>
      </c>
      <c r="E40" s="3">
        <v>2.0574181079864502</v>
      </c>
      <c r="F40" s="5">
        <v>0.35456940531730652</v>
      </c>
      <c r="G40" s="3">
        <v>2.4119875431060791</v>
      </c>
      <c r="H40" s="3">
        <v>37.994709610732947</v>
      </c>
      <c r="I40" s="3">
        <v>49.626818016938898</v>
      </c>
      <c r="J40" s="1"/>
      <c r="K40" s="1"/>
    </row>
    <row r="41" spans="1:11" ht="12.75" customHeight="1" thickBot="1" x14ac:dyDescent="0.25">
      <c r="A41" s="46" t="s">
        <v>6</v>
      </c>
      <c r="B41" s="47"/>
      <c r="C41" s="6">
        <f t="shared" ref="C41:I41" si="0">AVERAGE(C10:C40)</f>
        <v>94.186459202920233</v>
      </c>
      <c r="D41" s="6">
        <f t="shared" si="0"/>
        <v>3.0211386680603027</v>
      </c>
      <c r="E41" s="6">
        <f t="shared" si="0"/>
        <v>2.0429399128883117</v>
      </c>
      <c r="F41" s="6">
        <f t="shared" si="0"/>
        <v>0.36092514761032596</v>
      </c>
      <c r="G41" s="6">
        <f t="shared" si="0"/>
        <v>2.4038650604986374</v>
      </c>
      <c r="H41" s="6">
        <f t="shared" si="0"/>
        <v>37.993032224985797</v>
      </c>
      <c r="I41" s="6">
        <f t="shared" si="0"/>
        <v>49.627505244949212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45" t="s">
        <v>29</v>
      </c>
      <c r="I43" s="45"/>
      <c r="J43" s="20"/>
      <c r="K43" s="20"/>
    </row>
    <row r="44" spans="1:11" ht="13.5" thickBot="1" x14ac:dyDescent="0.25"/>
    <row r="45" spans="1:11" ht="23.25" thickBot="1" x14ac:dyDescent="0.25">
      <c r="A45" s="39"/>
      <c r="B45" s="40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41" t="s">
        <v>31</v>
      </c>
      <c r="B46" s="42"/>
      <c r="C46" s="26">
        <f t="shared" ref="C46:I46" si="1">MAX(C10:C40)</f>
        <v>94.330078125</v>
      </c>
      <c r="D46" s="21">
        <f t="shared" si="1"/>
        <v>3.135988712310791</v>
      </c>
      <c r="E46" s="26">
        <f t="shared" si="1"/>
        <v>2.1665985584259033</v>
      </c>
      <c r="F46" s="26">
        <f t="shared" si="1"/>
        <v>0.42425051331520081</v>
      </c>
      <c r="G46" s="21">
        <f t="shared" si="1"/>
        <v>2.4831883907318115</v>
      </c>
      <c r="H46" s="26">
        <f t="shared" si="1"/>
        <v>38.077490153428116</v>
      </c>
      <c r="I46" s="22">
        <f t="shared" si="1"/>
        <v>49.724300928170088</v>
      </c>
    </row>
    <row r="47" spans="1:11" ht="13.5" thickBot="1" x14ac:dyDescent="0.25">
      <c r="A47" s="41" t="s">
        <v>32</v>
      </c>
      <c r="B47" s="42"/>
      <c r="C47" s="23">
        <f t="shared" ref="C47:I47" si="2">MIN(C10:C40)</f>
        <v>93.993629455566406</v>
      </c>
      <c r="D47" s="26">
        <f t="shared" si="2"/>
        <v>2.906341552734375</v>
      </c>
      <c r="E47" s="26">
        <f t="shared" si="2"/>
        <v>1.9643627405166626</v>
      </c>
      <c r="F47" s="23">
        <f t="shared" si="2"/>
        <v>0.2996976375579834</v>
      </c>
      <c r="G47" s="26">
        <f t="shared" si="2"/>
        <v>2.3043422698974609</v>
      </c>
      <c r="H47" s="23">
        <f t="shared" si="2"/>
        <v>37.916785654367381</v>
      </c>
      <c r="I47" s="26">
        <f t="shared" si="2"/>
        <v>49.56085491453014</v>
      </c>
    </row>
    <row r="48" spans="1:11" ht="13.5" thickBot="1" x14ac:dyDescent="0.25">
      <c r="A48" s="43" t="s">
        <v>33</v>
      </c>
      <c r="B48" s="44"/>
      <c r="C48" s="26">
        <f t="shared" ref="C48:I48" si="3">STDEV(C10:C40)</f>
        <v>8.0059388287319067E-2</v>
      </c>
      <c r="D48" s="24">
        <f t="shared" si="3"/>
        <v>6.1083471167868164E-2</v>
      </c>
      <c r="E48" s="26">
        <f t="shared" si="3"/>
        <v>7.2889244014957111E-2</v>
      </c>
      <c r="F48" s="26">
        <f t="shared" si="3"/>
        <v>4.009146758892141E-2</v>
      </c>
      <c r="G48" s="24">
        <f t="shared" si="3"/>
        <v>4.5285131452341906E-2</v>
      </c>
      <c r="H48" s="26">
        <f t="shared" si="3"/>
        <v>4.6603548293404636E-2</v>
      </c>
      <c r="I48" s="25">
        <f t="shared" si="3"/>
        <v>4.171424753450946E-2</v>
      </c>
    </row>
    <row r="50" spans="3:9" x14ac:dyDescent="0.2">
      <c r="C50" s="27">
        <f>COUNTIF(C10:C40,"&lt;84.0")</f>
        <v>0</v>
      </c>
      <c r="D50" s="27">
        <f>COUNTIF(D10:D40,"&gt;11.0")</f>
        <v>0</v>
      </c>
      <c r="E50" s="27">
        <f>COUNTIF(E10:E40,"&gt;4.0")</f>
        <v>0</v>
      </c>
      <c r="F50" s="27">
        <f>COUNTIF(F10:F40,"&gt;3.0")</f>
        <v>0</v>
      </c>
      <c r="G50" s="27">
        <f>COUNTIF(G10:G40,"&gt;4.0")</f>
        <v>0</v>
      </c>
      <c r="H50" s="27">
        <f>COUNTIF(H10:H40,"&lt;37.30")</f>
        <v>0</v>
      </c>
      <c r="I50" s="27">
        <f>COUNTIF(I10:I40,"&lt;48.20")</f>
        <v>0</v>
      </c>
    </row>
    <row r="51" spans="3:9" x14ac:dyDescent="0.2">
      <c r="C51" s="28"/>
      <c r="D51" s="28"/>
      <c r="E51" s="28"/>
      <c r="F51" s="28"/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7:B7"/>
    <mergeCell ref="A1:I1"/>
    <mergeCell ref="A3:I3"/>
    <mergeCell ref="A4:I4"/>
    <mergeCell ref="A5:F5"/>
    <mergeCell ref="A6:B6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H43:I43"/>
    <mergeCell ref="A45:B45"/>
    <mergeCell ref="A32:B32"/>
    <mergeCell ref="A33:B33"/>
    <mergeCell ref="A34:B34"/>
    <mergeCell ref="A35:B35"/>
    <mergeCell ref="A36:B36"/>
    <mergeCell ref="A37:B37"/>
    <mergeCell ref="A46:B46"/>
    <mergeCell ref="A47:B47"/>
    <mergeCell ref="A48:B48"/>
    <mergeCell ref="A38:B38"/>
    <mergeCell ref="A39:B39"/>
    <mergeCell ref="A40:B40"/>
    <mergeCell ref="A41:B41"/>
  </mergeCells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Naco</vt:lpstr>
      <vt:lpstr>Fenosa</vt:lpstr>
      <vt:lpstr>Fenosa!Área_de_impresión</vt:lpstr>
      <vt:lpstr>Naco!Área_de_impresión</vt:lpstr>
      <vt:lpstr>Fenosa!Títulos_a_imprimir</vt:lpstr>
      <vt:lpstr>Naco!Títulos_a_imprimir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Marcelino Vázquez M.</dc:creator>
  <cp:lastModifiedBy>Veronica Luna Sabas</cp:lastModifiedBy>
  <cp:lastPrinted>2011-05-04T17:33:26Z</cp:lastPrinted>
  <dcterms:created xsi:type="dcterms:W3CDTF">2009-11-04T15:27:40Z</dcterms:created>
  <dcterms:modified xsi:type="dcterms:W3CDTF">2015-06-26T16:34:10Z</dcterms:modified>
</cp:coreProperties>
</file>