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base\Base de Calidad del Gas\Transporte\PGPB (Sist. Nal. de Gasoductos)\2012\"/>
    </mc:Choice>
  </mc:AlternateContent>
  <bookViews>
    <workbookView xWindow="240" yWindow="75" windowWidth="15480" windowHeight="9120" tabRatio="873" firstSheet="47" activeTab="54"/>
  </bookViews>
  <sheets>
    <sheet name="Troncal 48" sheetId="1" r:id="rId1"/>
    <sheet name="Mayakan" sheetId="2" r:id="rId2"/>
    <sheet name="CD Pemex" sheetId="3" r:id="rId3"/>
    <sheet name="Cactus" sheetId="4" r:id="rId4"/>
    <sheet name="KM 100" sheetId="5" r:id="rId5"/>
    <sheet name="Nuevo Pemex" sheetId="6" r:id="rId6"/>
    <sheet name="La Venta" sheetId="7" r:id="rId7"/>
    <sheet name="Chihuahua" sheetId="8" r:id="rId8"/>
    <sheet name="Naco" sheetId="9" r:id="rId9"/>
    <sheet name="Guadalajara" sheetId="10" r:id="rId10"/>
    <sheet name="Madero I" sheetId="11" r:id="rId11"/>
    <sheet name="Madero II" sheetId="12" r:id="rId12"/>
    <sheet name="Iberdrola Altamira" sheetId="53" r:id="rId13"/>
    <sheet name="Zacate Colorado" sheetId="59" r:id="rId14"/>
    <sheet name="CPG Poza Rica" sheetId="13" r:id="rId15"/>
    <sheet name="Raudal" sheetId="14" r:id="rId16"/>
    <sheet name="CD Mendoza" sheetId="15" r:id="rId17"/>
    <sheet name="El Veinte" sheetId="16" r:id="rId18"/>
    <sheet name="Papan" sheetId="17" r:id="rId19"/>
    <sheet name="Rincon Pacheco" sheetId="18" r:id="rId20"/>
    <sheet name="Cauchy" sheetId="19" r:id="rId21"/>
    <sheet name="JD Covarrubias" sheetId="20" r:id="rId22"/>
    <sheet name="Pecosa Alta Presión" sheetId="21" r:id="rId23"/>
    <sheet name="Pecosa Baja Presión" sheetId="22" r:id="rId24"/>
    <sheet name="Caseta Gral Pajaritos" sheetId="23" r:id="rId25"/>
    <sheet name="Pajaritos" sheetId="24" r:id="rId26"/>
    <sheet name="Ramones" sheetId="54" r:id="rId27"/>
    <sheet name="Escobedo de Alta" sheetId="26" r:id="rId28"/>
    <sheet name="Escobedo de Baja" sheetId="27" r:id="rId29"/>
    <sheet name="CFE CCC Huinala" sheetId="61" r:id="rId30"/>
    <sheet name="Apodaca" sheetId="64" r:id="rId31"/>
    <sheet name="Red Monclova" sheetId="55" r:id="rId32"/>
    <sheet name="Monclova" sheetId="28" r:id="rId33"/>
    <sheet name="GIMSA" sheetId="60" r:id="rId34"/>
    <sheet name="Burgos 123" sheetId="29" r:id="rId35"/>
    <sheet name="Burgos 4" sheetId="30" r:id="rId36"/>
    <sheet name="Burgos 5 6" sheetId="31" r:id="rId37"/>
    <sheet name="Culebra Norte" sheetId="32" r:id="rId38"/>
    <sheet name="Nejo" sheetId="34" r:id="rId39"/>
    <sheet name="Kinder Morgan Reynosa" sheetId="35" r:id="rId40"/>
    <sheet name="Tennessee" sheetId="37" r:id="rId41"/>
    <sheet name="Pandura" sheetId="38" r:id="rId42"/>
    <sheet name="Valtierrilla" sheetId="39" r:id="rId43"/>
    <sheet name="Puebla" sheetId="40" r:id="rId44"/>
    <sheet name="Torreon" sheetId="41" r:id="rId45"/>
    <sheet name="Venta de Carpio 36" sheetId="42" r:id="rId46"/>
    <sheet name="Venta de Carpio 30" sheetId="43" r:id="rId47"/>
    <sheet name="Venta de Carpio 24" sheetId="44" r:id="rId48"/>
    <sheet name="Venta de Carpio 14" sheetId="45" r:id="rId49"/>
    <sheet name="Cempoala Sur" sheetId="46" r:id="rId50"/>
    <sheet name="Cempoala Centro" sheetId="47" r:id="rId51"/>
    <sheet name="Cempoala Norte" sheetId="48" r:id="rId52"/>
    <sheet name="Veracruz" sheetId="52" r:id="rId53"/>
    <sheet name="Matapionche" sheetId="49" r:id="rId54"/>
    <sheet name="Playuela" sheetId="50" r:id="rId55"/>
  </sheets>
  <definedNames>
    <definedName name="_xlnm.Print_Area" localSheetId="30">Apodaca!$A$1:$I$48</definedName>
    <definedName name="_xlnm.Print_Area" localSheetId="34">'Burgos 123'!$A$1:$I$48</definedName>
    <definedName name="_xlnm.Print_Area" localSheetId="35">'Burgos 4'!$A$1:$I$48</definedName>
    <definedName name="_xlnm.Print_Area" localSheetId="36">'Burgos 5 6'!$A$1:$I$48</definedName>
    <definedName name="_xlnm.Print_Area" localSheetId="3">Cactus!$A$1:$I$48</definedName>
    <definedName name="_xlnm.Print_Area" localSheetId="24">'Caseta Gral Pajaritos'!$A$1:$I$48</definedName>
    <definedName name="_xlnm.Print_Area" localSheetId="20">Cauchy!$A$1:$I$48</definedName>
    <definedName name="_xlnm.Print_Area" localSheetId="16">'CD Mendoza'!$A$1:$I$48</definedName>
    <definedName name="_xlnm.Print_Area" localSheetId="2">'CD Pemex'!$A$1:$I$48</definedName>
    <definedName name="_xlnm.Print_Area" localSheetId="50">'Cempoala Centro'!$A$1:$I$48</definedName>
    <definedName name="_xlnm.Print_Area" localSheetId="51">'Cempoala Norte'!$A$1:$I$48</definedName>
    <definedName name="_xlnm.Print_Area" localSheetId="49">'Cempoala Sur'!$A$1:$I$48</definedName>
    <definedName name="_xlnm.Print_Area" localSheetId="29">'CFE CCC Huinala'!$A$1:$I$48</definedName>
    <definedName name="_xlnm.Print_Area" localSheetId="7">Chihuahua!$A$1:$I$48</definedName>
    <definedName name="_xlnm.Print_Area" localSheetId="14">'CPG Poza Rica'!$A$1:$I$48</definedName>
    <definedName name="_xlnm.Print_Area" localSheetId="37">'Culebra Norte'!$A$1:$I$48</definedName>
    <definedName name="_xlnm.Print_Area" localSheetId="17">'El Veinte'!$A$1:$I$48</definedName>
    <definedName name="_xlnm.Print_Area" localSheetId="27">'Escobedo de Alta'!$A$1:$I$48</definedName>
    <definedName name="_xlnm.Print_Area" localSheetId="28">'Escobedo de Baja'!$A$1:$I$48</definedName>
    <definedName name="_xlnm.Print_Area" localSheetId="33">GIMSA!$A$1:$I$48</definedName>
    <definedName name="_xlnm.Print_Area" localSheetId="9">Guadalajara!$A$1:$I$48</definedName>
    <definedName name="_xlnm.Print_Area" localSheetId="12">'Iberdrola Altamira'!$A$1:$I$48</definedName>
    <definedName name="_xlnm.Print_Area" localSheetId="21">'JD Covarrubias'!$A$1:$I$48</definedName>
    <definedName name="_xlnm.Print_Area" localSheetId="39">'Kinder Morgan Reynosa'!$A$1:$I$48</definedName>
    <definedName name="_xlnm.Print_Area" localSheetId="4">'KM 100'!$A$1:$I$48</definedName>
    <definedName name="_xlnm.Print_Area" localSheetId="6">'La Venta'!$A$1:$I$48</definedName>
    <definedName name="_xlnm.Print_Area" localSheetId="10">'Madero I'!$A$1:$I$48</definedName>
    <definedName name="_xlnm.Print_Area" localSheetId="11">'Madero II'!$A$1:$I$48</definedName>
    <definedName name="_xlnm.Print_Area" localSheetId="53">Matapionche!$A$1:$I$48</definedName>
    <definedName name="_xlnm.Print_Area" localSheetId="1">Mayakan!$A$1:$I$48</definedName>
    <definedName name="_xlnm.Print_Area" localSheetId="32">Monclova!$A$1:$I$48</definedName>
    <definedName name="_xlnm.Print_Area" localSheetId="8">Naco!$A$1:$I$48</definedName>
    <definedName name="_xlnm.Print_Area" localSheetId="38">Nejo!$A$1:$I$48</definedName>
    <definedName name="_xlnm.Print_Area" localSheetId="5">'Nuevo Pemex'!$A$1:$I$48</definedName>
    <definedName name="_xlnm.Print_Area" localSheetId="25">Pajaritos!$A$1:$I$48</definedName>
    <definedName name="_xlnm.Print_Area" localSheetId="41">Pandura!$A$1:$I$48</definedName>
    <definedName name="_xlnm.Print_Area" localSheetId="18">Papan!$A$1:$I$48</definedName>
    <definedName name="_xlnm.Print_Area" localSheetId="22">'Pecosa Alta Presión'!$A$1:$I$48</definedName>
    <definedName name="_xlnm.Print_Area" localSheetId="23">'Pecosa Baja Presión'!$A$1:$I$48</definedName>
    <definedName name="_xlnm.Print_Area" localSheetId="54">Playuela!$A$1:$I$48</definedName>
    <definedName name="_xlnm.Print_Area" localSheetId="43">Puebla!$A$1:$I$48</definedName>
    <definedName name="_xlnm.Print_Area" localSheetId="26">Ramones!$A$1:$I$48</definedName>
    <definedName name="_xlnm.Print_Area" localSheetId="15">Raudal!$A$1:$I$48</definedName>
    <definedName name="_xlnm.Print_Area" localSheetId="31">'Red Monclova'!$A$1:$I$48</definedName>
    <definedName name="_xlnm.Print_Area" localSheetId="19">'Rincon Pacheco'!$A$1:$I$48</definedName>
    <definedName name="_xlnm.Print_Area" localSheetId="40">Tennessee!$A$1:$I$48</definedName>
    <definedName name="_xlnm.Print_Area" localSheetId="44">Torreon!$A$1:$I$48</definedName>
    <definedName name="_xlnm.Print_Area" localSheetId="0">'Troncal 48'!$A$1:$I$48</definedName>
    <definedName name="_xlnm.Print_Area" localSheetId="42">Valtierrilla!$A$1:$I$48</definedName>
    <definedName name="_xlnm.Print_Area" localSheetId="48">'Venta de Carpio 14'!$A$1:$I$48</definedName>
    <definedName name="_xlnm.Print_Area" localSheetId="47">'Venta de Carpio 24'!$A$1:$I$48</definedName>
    <definedName name="_xlnm.Print_Area" localSheetId="46">'Venta de Carpio 30'!$A$1:$I$48</definedName>
    <definedName name="_xlnm.Print_Area" localSheetId="45">'Venta de Carpio 36'!$A$1:$I$48</definedName>
    <definedName name="_xlnm.Print_Area" localSheetId="52">Veracruz!$A$1:$I$48</definedName>
    <definedName name="_xlnm.Print_Area" localSheetId="13">'Zacate Colorado'!$A$1:$I$48</definedName>
    <definedName name="_xlnm.Print_Titles" localSheetId="30">Apodaca!$1:$4</definedName>
    <definedName name="_xlnm.Print_Titles" localSheetId="34">'Burgos 123'!$1:$4</definedName>
    <definedName name="_xlnm.Print_Titles" localSheetId="35">'Burgos 4'!$1:$4</definedName>
    <definedName name="_xlnm.Print_Titles" localSheetId="36">'Burgos 5 6'!$1:$4</definedName>
    <definedName name="_xlnm.Print_Titles" localSheetId="3">Cactus!$1:$4</definedName>
    <definedName name="_xlnm.Print_Titles" localSheetId="24">'Caseta Gral Pajaritos'!$1:$4</definedName>
    <definedName name="_xlnm.Print_Titles" localSheetId="20">Cauchy!$1:$4</definedName>
    <definedName name="_xlnm.Print_Titles" localSheetId="16">'CD Mendoza'!$1:$4</definedName>
    <definedName name="_xlnm.Print_Titles" localSheetId="2">'CD Pemex'!$1:$4</definedName>
    <definedName name="_xlnm.Print_Titles" localSheetId="50">'Cempoala Centro'!$1:$4</definedName>
    <definedName name="_xlnm.Print_Titles" localSheetId="51">'Cempoala Norte'!$1:$4</definedName>
    <definedName name="_xlnm.Print_Titles" localSheetId="49">'Cempoala Sur'!$1:$4</definedName>
    <definedName name="_xlnm.Print_Titles" localSheetId="29">'CFE CCC Huinala'!$1:$4</definedName>
    <definedName name="_xlnm.Print_Titles" localSheetId="7">Chihuahua!$1:$4</definedName>
    <definedName name="_xlnm.Print_Titles" localSheetId="14">'CPG Poza Rica'!$1:$4</definedName>
    <definedName name="_xlnm.Print_Titles" localSheetId="37">'Culebra Norte'!$1:$4</definedName>
    <definedName name="_xlnm.Print_Titles" localSheetId="17">'El Veinte'!$1:$4</definedName>
    <definedName name="_xlnm.Print_Titles" localSheetId="27">'Escobedo de Alta'!$1:$4</definedName>
    <definedName name="_xlnm.Print_Titles" localSheetId="28">'Escobedo de Baja'!$1:$4</definedName>
    <definedName name="_xlnm.Print_Titles" localSheetId="33">GIMSA!$1:$4</definedName>
    <definedName name="_xlnm.Print_Titles" localSheetId="9">Guadalajara!$1:$4</definedName>
    <definedName name="_xlnm.Print_Titles" localSheetId="12">'Iberdrola Altamira'!$1:$4</definedName>
    <definedName name="_xlnm.Print_Titles" localSheetId="21">'JD Covarrubias'!$1:$4</definedName>
    <definedName name="_xlnm.Print_Titles" localSheetId="39">'Kinder Morgan Reynosa'!$1:$4</definedName>
    <definedName name="_xlnm.Print_Titles" localSheetId="4">'KM 100'!$1:$4</definedName>
    <definedName name="_xlnm.Print_Titles" localSheetId="6">'La Venta'!$1:$4</definedName>
    <definedName name="_xlnm.Print_Titles" localSheetId="10">'Madero I'!$1:$4</definedName>
    <definedName name="_xlnm.Print_Titles" localSheetId="11">'Madero II'!$1:$4</definedName>
    <definedName name="_xlnm.Print_Titles" localSheetId="53">Matapionche!$1:$4</definedName>
    <definedName name="_xlnm.Print_Titles" localSheetId="1">Mayakan!$1:$4</definedName>
    <definedName name="_xlnm.Print_Titles" localSheetId="32">Monclova!$1:$4</definedName>
    <definedName name="_xlnm.Print_Titles" localSheetId="8">Naco!$1:$4</definedName>
    <definedName name="_xlnm.Print_Titles" localSheetId="38">Nejo!$1:$4</definedName>
    <definedName name="_xlnm.Print_Titles" localSheetId="5">'Nuevo Pemex'!$1:$4</definedName>
    <definedName name="_xlnm.Print_Titles" localSheetId="25">Pajaritos!$1:$4</definedName>
    <definedName name="_xlnm.Print_Titles" localSheetId="41">Pandura!$1:$4</definedName>
    <definedName name="_xlnm.Print_Titles" localSheetId="18">Papan!$1:$4</definedName>
    <definedName name="_xlnm.Print_Titles" localSheetId="22">'Pecosa Alta Presión'!$1:$4</definedName>
    <definedName name="_xlnm.Print_Titles" localSheetId="23">'Pecosa Baja Presión'!$1:$4</definedName>
    <definedName name="_xlnm.Print_Titles" localSheetId="54">Playuela!$1:$4</definedName>
    <definedName name="_xlnm.Print_Titles" localSheetId="43">Puebla!$1:$4</definedName>
    <definedName name="_xlnm.Print_Titles" localSheetId="26">Ramones!$1:$4</definedName>
    <definedName name="_xlnm.Print_Titles" localSheetId="15">Raudal!$1:$4</definedName>
    <definedName name="_xlnm.Print_Titles" localSheetId="31">'Red Monclova'!$1:$4</definedName>
    <definedName name="_xlnm.Print_Titles" localSheetId="19">'Rincon Pacheco'!$1:$4</definedName>
    <definedName name="_xlnm.Print_Titles" localSheetId="40">Tennessee!$1:$4</definedName>
    <definedName name="_xlnm.Print_Titles" localSheetId="44">Torreon!$1:$4</definedName>
    <definedName name="_xlnm.Print_Titles" localSheetId="0">'Troncal 48'!$1:$4</definedName>
    <definedName name="_xlnm.Print_Titles" localSheetId="42">Valtierrilla!$1:$4</definedName>
    <definedName name="_xlnm.Print_Titles" localSheetId="48">'Venta de Carpio 14'!$1:$4</definedName>
    <definedName name="_xlnm.Print_Titles" localSheetId="47">'Venta de Carpio 24'!$1:$4</definedName>
    <definedName name="_xlnm.Print_Titles" localSheetId="46">'Venta de Carpio 30'!$1:$4</definedName>
    <definedName name="_xlnm.Print_Titles" localSheetId="45">'Venta de Carpio 36'!$1:$4</definedName>
    <definedName name="_xlnm.Print_Titles" localSheetId="52">Veracruz!$1:$4</definedName>
    <definedName name="_xlnm.Print_Titles" localSheetId="13">'Zacate Colorado'!$1:$4</definedName>
  </definedNames>
  <calcPr calcId="152511"/>
</workbook>
</file>

<file path=xl/calcChain.xml><?xml version="1.0" encoding="utf-8"?>
<calcChain xmlns="http://schemas.openxmlformats.org/spreadsheetml/2006/main">
  <c r="I51" i="39" l="1"/>
  <c r="H51" i="39"/>
  <c r="I50" i="39"/>
  <c r="H50" i="39"/>
  <c r="G50" i="39"/>
  <c r="F50" i="39"/>
  <c r="E50" i="39"/>
  <c r="D50" i="39"/>
  <c r="I51" i="42"/>
  <c r="H51" i="42"/>
  <c r="I50" i="42"/>
  <c r="H50" i="42"/>
  <c r="G50" i="42"/>
  <c r="F50" i="42"/>
  <c r="E50" i="42"/>
  <c r="D50" i="42"/>
  <c r="I51" i="43"/>
  <c r="H51" i="43"/>
  <c r="I50" i="43"/>
  <c r="H50" i="43"/>
  <c r="G50" i="43"/>
  <c r="F50" i="43"/>
  <c r="E50" i="43"/>
  <c r="D50" i="43"/>
  <c r="I51" i="44"/>
  <c r="H51" i="44"/>
  <c r="I50" i="44"/>
  <c r="H50" i="44"/>
  <c r="G50" i="44"/>
  <c r="F50" i="44"/>
  <c r="E50" i="44"/>
  <c r="D50" i="44"/>
  <c r="I51" i="45"/>
  <c r="H51" i="45"/>
  <c r="I50" i="45"/>
  <c r="H50" i="45"/>
  <c r="G50" i="45"/>
  <c r="F50" i="45"/>
  <c r="E50" i="45"/>
  <c r="D50" i="45"/>
  <c r="I51" i="46"/>
  <c r="H51" i="46"/>
  <c r="I50" i="46"/>
  <c r="H50" i="46"/>
  <c r="G50" i="46"/>
  <c r="F50" i="46"/>
  <c r="E50" i="46"/>
  <c r="D50" i="46"/>
  <c r="I51" i="47"/>
  <c r="H51" i="47"/>
  <c r="I50" i="47"/>
  <c r="H50" i="47"/>
  <c r="G50" i="47"/>
  <c r="F50" i="47"/>
  <c r="E50" i="47"/>
  <c r="D50" i="47"/>
  <c r="I51" i="48"/>
  <c r="H51" i="48"/>
  <c r="I50" i="48"/>
  <c r="H50" i="48"/>
  <c r="G50" i="48"/>
  <c r="F50" i="48"/>
  <c r="E50" i="48"/>
  <c r="D50" i="48"/>
  <c r="I51" i="52"/>
  <c r="H51" i="52"/>
  <c r="I50" i="52"/>
  <c r="H50" i="52"/>
  <c r="G50" i="52"/>
  <c r="F50" i="52"/>
  <c r="E50" i="52"/>
  <c r="D50" i="52"/>
  <c r="I51" i="49"/>
  <c r="H51" i="49"/>
  <c r="I50" i="49"/>
  <c r="H50" i="49"/>
  <c r="G50" i="49"/>
  <c r="F50" i="49"/>
  <c r="E50" i="49"/>
  <c r="D50" i="49"/>
  <c r="I51" i="50"/>
  <c r="H51" i="50"/>
  <c r="I50" i="50"/>
  <c r="H50" i="50"/>
  <c r="G50" i="50"/>
  <c r="F50" i="50"/>
  <c r="E50" i="50"/>
  <c r="D50" i="50"/>
  <c r="I51" i="60"/>
  <c r="H51" i="60"/>
  <c r="I50" i="60"/>
  <c r="H50" i="60"/>
  <c r="G50" i="60"/>
  <c r="F50" i="60"/>
  <c r="E50" i="60"/>
  <c r="D50" i="60"/>
  <c r="C50" i="60"/>
  <c r="I51" i="26"/>
  <c r="H51" i="26"/>
  <c r="I50" i="26"/>
  <c r="H50" i="26"/>
  <c r="G50" i="26"/>
  <c r="F50" i="26"/>
  <c r="E50" i="26"/>
  <c r="D50" i="26"/>
  <c r="C50" i="26"/>
  <c r="I51" i="54"/>
  <c r="H51" i="54"/>
  <c r="I50" i="54"/>
  <c r="H50" i="54"/>
  <c r="G50" i="54"/>
  <c r="F50" i="54"/>
  <c r="E50" i="54"/>
  <c r="D50" i="54"/>
  <c r="C50" i="54"/>
  <c r="I51" i="14"/>
  <c r="H51" i="14"/>
  <c r="I50" i="14"/>
  <c r="H50" i="14"/>
  <c r="G50" i="14"/>
  <c r="F50" i="14"/>
  <c r="E50" i="14"/>
  <c r="D50" i="14"/>
  <c r="C50" i="14"/>
  <c r="I51" i="13"/>
  <c r="H51" i="13"/>
  <c r="I50" i="13"/>
  <c r="H50" i="13"/>
  <c r="G50" i="13"/>
  <c r="F50" i="13"/>
  <c r="E50" i="13"/>
  <c r="D50" i="13"/>
  <c r="C50" i="13"/>
  <c r="I51" i="59"/>
  <c r="H51" i="59"/>
  <c r="I50" i="59"/>
  <c r="H50" i="59"/>
  <c r="G50" i="59"/>
  <c r="F50" i="59"/>
  <c r="E50" i="59"/>
  <c r="D50" i="59"/>
  <c r="C50" i="59"/>
  <c r="I51" i="53"/>
  <c r="H51" i="53"/>
  <c r="I50" i="53"/>
  <c r="H50" i="53"/>
  <c r="G50" i="53"/>
  <c r="F50" i="53"/>
  <c r="E50" i="53"/>
  <c r="D50" i="53"/>
  <c r="C50" i="53"/>
  <c r="I51" i="12"/>
  <c r="H51" i="12"/>
  <c r="I50" i="12"/>
  <c r="H50" i="12"/>
  <c r="G50" i="12"/>
  <c r="F50" i="12"/>
  <c r="E50" i="12"/>
  <c r="D50" i="12"/>
  <c r="C50" i="12"/>
  <c r="I51" i="11"/>
  <c r="H51" i="11"/>
  <c r="I50" i="11"/>
  <c r="H50" i="11"/>
  <c r="G50" i="11"/>
  <c r="F50" i="11"/>
  <c r="E50" i="11"/>
  <c r="D50" i="11"/>
  <c r="C50" i="11"/>
  <c r="I51" i="9"/>
  <c r="H51" i="9"/>
  <c r="I50" i="9"/>
  <c r="H50" i="9"/>
  <c r="G50" i="9"/>
  <c r="F50" i="9"/>
  <c r="E50" i="9"/>
  <c r="D50" i="9"/>
  <c r="C50" i="9"/>
  <c r="I51" i="8"/>
  <c r="H51" i="8"/>
  <c r="I50" i="8"/>
  <c r="H50" i="8"/>
  <c r="G50" i="8"/>
  <c r="F50" i="8"/>
  <c r="E50" i="8"/>
  <c r="D50" i="8"/>
  <c r="C50" i="8"/>
  <c r="I51" i="30"/>
  <c r="H51" i="30"/>
  <c r="I50" i="30"/>
  <c r="H50" i="30"/>
  <c r="G50" i="30"/>
  <c r="F50" i="30"/>
  <c r="E50" i="30"/>
  <c r="D50" i="30"/>
  <c r="C50" i="30"/>
  <c r="I51" i="29"/>
  <c r="H51" i="29"/>
  <c r="I50" i="29"/>
  <c r="H50" i="29"/>
  <c r="G50" i="29"/>
  <c r="F50" i="29"/>
  <c r="E50" i="29"/>
  <c r="D50" i="29"/>
  <c r="C50" i="29"/>
  <c r="I51" i="28"/>
  <c r="H51" i="28"/>
  <c r="I50" i="28"/>
  <c r="H50" i="28"/>
  <c r="G50" i="28"/>
  <c r="F50" i="28"/>
  <c r="E50" i="28"/>
  <c r="D50" i="28"/>
  <c r="C50" i="28"/>
  <c r="I51" i="55"/>
  <c r="H51" i="55"/>
  <c r="I50" i="55"/>
  <c r="H50" i="55"/>
  <c r="G50" i="55"/>
  <c r="F50" i="55"/>
  <c r="E50" i="55"/>
  <c r="D50" i="55"/>
  <c r="C50" i="55"/>
  <c r="I51" i="64"/>
  <c r="H51" i="64"/>
  <c r="I50" i="64"/>
  <c r="H50" i="64"/>
  <c r="G50" i="64"/>
  <c r="F50" i="64"/>
  <c r="E50" i="64"/>
  <c r="D50" i="64"/>
  <c r="C50" i="64"/>
  <c r="I51" i="61"/>
  <c r="H51" i="61"/>
  <c r="I50" i="61"/>
  <c r="H50" i="61"/>
  <c r="G50" i="61"/>
  <c r="F50" i="61"/>
  <c r="E50" i="61"/>
  <c r="D50" i="61"/>
  <c r="C50" i="61"/>
  <c r="I51" i="27"/>
  <c r="H51" i="27"/>
  <c r="I50" i="27"/>
  <c r="H50" i="27"/>
  <c r="G50" i="27"/>
  <c r="F50" i="27"/>
  <c r="E50" i="27"/>
  <c r="D50" i="27"/>
  <c r="C50" i="27"/>
  <c r="I51" i="31"/>
  <c r="H51" i="31"/>
  <c r="I50" i="31"/>
  <c r="H50" i="31"/>
  <c r="G50" i="31"/>
  <c r="F50" i="31"/>
  <c r="E50" i="31"/>
  <c r="D50" i="31"/>
  <c r="C50" i="31"/>
  <c r="I51" i="32"/>
  <c r="H51" i="32"/>
  <c r="I50" i="32"/>
  <c r="H50" i="32"/>
  <c r="G50" i="32"/>
  <c r="F50" i="32"/>
  <c r="E50" i="32"/>
  <c r="D50" i="32"/>
  <c r="C50" i="32"/>
  <c r="I51" i="34"/>
  <c r="H51" i="34"/>
  <c r="I50" i="34"/>
  <c r="H50" i="34"/>
  <c r="G50" i="34"/>
  <c r="F50" i="34"/>
  <c r="E50" i="34"/>
  <c r="D50" i="34"/>
  <c r="C50" i="34"/>
  <c r="I51" i="35"/>
  <c r="H51" i="35"/>
  <c r="I50" i="35"/>
  <c r="H50" i="35"/>
  <c r="G50" i="35"/>
  <c r="F50" i="35"/>
  <c r="E50" i="35"/>
  <c r="D50" i="35"/>
  <c r="C50" i="35"/>
  <c r="I51" i="37"/>
  <c r="H51" i="37"/>
  <c r="I50" i="37"/>
  <c r="H50" i="37"/>
  <c r="G50" i="37"/>
  <c r="F50" i="37"/>
  <c r="E50" i="37"/>
  <c r="D50" i="37"/>
  <c r="C50" i="37"/>
  <c r="I51" i="38"/>
  <c r="H51" i="38"/>
  <c r="I50" i="38"/>
  <c r="H50" i="38"/>
  <c r="G50" i="38"/>
  <c r="F50" i="38"/>
  <c r="E50" i="38"/>
  <c r="D50" i="38"/>
  <c r="C50" i="38"/>
  <c r="I51" i="40"/>
  <c r="H51" i="40"/>
  <c r="I50" i="40"/>
  <c r="H50" i="40"/>
  <c r="G50" i="40"/>
  <c r="F50" i="40"/>
  <c r="E50" i="40"/>
  <c r="D50" i="40"/>
  <c r="C50" i="40"/>
  <c r="I51" i="41"/>
  <c r="H51" i="41"/>
  <c r="I50" i="41"/>
  <c r="H50" i="41"/>
  <c r="G50" i="41"/>
  <c r="F50" i="41"/>
  <c r="E50" i="41"/>
  <c r="D50" i="41"/>
  <c r="C50" i="41"/>
  <c r="I51" i="24"/>
  <c r="H51" i="24"/>
  <c r="I50" i="24"/>
  <c r="H50" i="24"/>
  <c r="G50" i="24"/>
  <c r="F50" i="24"/>
  <c r="E50" i="24"/>
  <c r="D50" i="24"/>
  <c r="I51" i="23"/>
  <c r="H51" i="23"/>
  <c r="I50" i="23"/>
  <c r="H50" i="23"/>
  <c r="G50" i="23"/>
  <c r="F50" i="23"/>
  <c r="E50" i="23"/>
  <c r="D50" i="23"/>
  <c r="I51" i="22"/>
  <c r="H51" i="22"/>
  <c r="I50" i="22"/>
  <c r="H50" i="22"/>
  <c r="G50" i="22"/>
  <c r="F50" i="22"/>
  <c r="E50" i="22"/>
  <c r="D50" i="22"/>
  <c r="I51" i="21"/>
  <c r="H51" i="21"/>
  <c r="I50" i="21"/>
  <c r="H50" i="21"/>
  <c r="G50" i="21"/>
  <c r="F50" i="21"/>
  <c r="E50" i="21"/>
  <c r="D50" i="21"/>
  <c r="I51" i="20"/>
  <c r="H51" i="20"/>
  <c r="I50" i="20"/>
  <c r="H50" i="20"/>
  <c r="G50" i="20"/>
  <c r="F50" i="20"/>
  <c r="E50" i="20"/>
  <c r="D50" i="20"/>
  <c r="I51" i="19"/>
  <c r="H51" i="19"/>
  <c r="I50" i="19"/>
  <c r="H50" i="19"/>
  <c r="G50" i="19"/>
  <c r="F50" i="19"/>
  <c r="E50" i="19"/>
  <c r="D50" i="19"/>
  <c r="I51" i="18"/>
  <c r="H51" i="18"/>
  <c r="I50" i="18"/>
  <c r="H50" i="18"/>
  <c r="G50" i="18"/>
  <c r="F50" i="18"/>
  <c r="E50" i="18"/>
  <c r="D50" i="18"/>
  <c r="I51" i="17"/>
  <c r="H51" i="17"/>
  <c r="I50" i="17"/>
  <c r="H50" i="17"/>
  <c r="G50" i="17"/>
  <c r="F50" i="17"/>
  <c r="E50" i="17"/>
  <c r="D50" i="17"/>
  <c r="I51" i="16"/>
  <c r="H51" i="16"/>
  <c r="I50" i="16"/>
  <c r="H50" i="16"/>
  <c r="G50" i="16"/>
  <c r="F50" i="16"/>
  <c r="E50" i="16"/>
  <c r="D50" i="16"/>
  <c r="I51" i="15"/>
  <c r="H51" i="15"/>
  <c r="I50" i="15"/>
  <c r="H50" i="15"/>
  <c r="G50" i="15"/>
  <c r="F50" i="15"/>
  <c r="E50" i="15"/>
  <c r="D50" i="15"/>
  <c r="I51" i="10"/>
  <c r="H51" i="10"/>
  <c r="I50" i="10"/>
  <c r="H50" i="10"/>
  <c r="G50" i="10"/>
  <c r="F50" i="10"/>
  <c r="E50" i="10"/>
  <c r="D50" i="10"/>
  <c r="I51" i="7"/>
  <c r="H51" i="7"/>
  <c r="I50" i="7"/>
  <c r="H50" i="7"/>
  <c r="G50" i="7"/>
  <c r="F50" i="7"/>
  <c r="E50" i="7"/>
  <c r="D50" i="7"/>
  <c r="I51" i="6"/>
  <c r="H51" i="6"/>
  <c r="I50" i="6"/>
  <c r="H50" i="6"/>
  <c r="G50" i="6"/>
  <c r="F50" i="6"/>
  <c r="E50" i="6"/>
  <c r="D50" i="6"/>
  <c r="I51" i="5"/>
  <c r="H51" i="5"/>
  <c r="I50" i="5"/>
  <c r="H50" i="5"/>
  <c r="G50" i="5"/>
  <c r="F50" i="5"/>
  <c r="E50" i="5"/>
  <c r="D50" i="5"/>
  <c r="I51" i="4"/>
  <c r="H51" i="4"/>
  <c r="I50" i="4"/>
  <c r="H50" i="4"/>
  <c r="G50" i="4"/>
  <c r="F50" i="4"/>
  <c r="E50" i="4"/>
  <c r="D50" i="4"/>
  <c r="I51" i="3"/>
  <c r="H51" i="3"/>
  <c r="I50" i="3"/>
  <c r="H50" i="3"/>
  <c r="G50" i="3"/>
  <c r="F50" i="3"/>
  <c r="E50" i="3"/>
  <c r="D50" i="3"/>
  <c r="I51" i="2"/>
  <c r="H51" i="2"/>
  <c r="I50" i="2"/>
  <c r="H50" i="2"/>
  <c r="G50" i="2"/>
  <c r="F50" i="2"/>
  <c r="E50" i="2"/>
  <c r="D50" i="2"/>
  <c r="I51" i="1"/>
  <c r="H51" i="1"/>
  <c r="I50" i="1"/>
  <c r="H50" i="1"/>
  <c r="G50" i="1"/>
  <c r="F50" i="1"/>
  <c r="E50" i="1"/>
  <c r="D50" i="1"/>
  <c r="D46" i="1" l="1"/>
  <c r="C47" i="1"/>
  <c r="C46" i="1"/>
  <c r="F41" i="49"/>
  <c r="I48" i="40"/>
  <c r="C47" i="40"/>
  <c r="C41" i="40"/>
  <c r="I41" i="40"/>
  <c r="G41" i="40"/>
  <c r="D41" i="40"/>
  <c r="C48" i="61"/>
  <c r="C46" i="61"/>
  <c r="C41" i="61"/>
  <c r="I41" i="61"/>
  <c r="G41" i="61"/>
  <c r="D41" i="61"/>
  <c r="D41" i="55"/>
  <c r="D41" i="28"/>
  <c r="I41" i="42"/>
  <c r="G41" i="42"/>
  <c r="C41" i="42"/>
  <c r="I41" i="49"/>
  <c r="D41" i="48"/>
  <c r="D41" i="39"/>
  <c r="H41" i="37"/>
  <c r="G41" i="30"/>
  <c r="C41" i="30"/>
  <c r="F41" i="30"/>
  <c r="E41" i="30"/>
  <c r="D41" i="30"/>
  <c r="H41" i="30"/>
  <c r="I41" i="30"/>
  <c r="C48" i="1"/>
  <c r="E48" i="1"/>
  <c r="E47" i="1"/>
  <c r="I47" i="1"/>
  <c r="H46" i="1"/>
  <c r="I46" i="1"/>
  <c r="I41" i="50"/>
  <c r="C41" i="64"/>
  <c r="D41" i="64"/>
  <c r="E41" i="64"/>
  <c r="F41" i="64"/>
  <c r="G41" i="64"/>
  <c r="H41" i="64"/>
  <c r="I41" i="64"/>
  <c r="C46" i="64"/>
  <c r="D46" i="64"/>
  <c r="E46" i="64"/>
  <c r="F46" i="64"/>
  <c r="G46" i="64"/>
  <c r="H46" i="64"/>
  <c r="I46" i="64"/>
  <c r="C47" i="64"/>
  <c r="D47" i="64"/>
  <c r="E47" i="64"/>
  <c r="F47" i="64"/>
  <c r="G47" i="64"/>
  <c r="H47" i="64"/>
  <c r="I47" i="64"/>
  <c r="C48" i="64"/>
  <c r="D48" i="64"/>
  <c r="E48" i="64"/>
  <c r="F48" i="64"/>
  <c r="G48" i="64"/>
  <c r="H48" i="64"/>
  <c r="I48" i="64"/>
  <c r="E41" i="61"/>
  <c r="F41" i="61"/>
  <c r="H41" i="61"/>
  <c r="D46" i="61"/>
  <c r="E46" i="61"/>
  <c r="F46" i="61"/>
  <c r="G46" i="61"/>
  <c r="H46" i="61"/>
  <c r="I46" i="61"/>
  <c r="C47" i="61"/>
  <c r="D47" i="61"/>
  <c r="E47" i="61"/>
  <c r="F47" i="61"/>
  <c r="G47" i="61"/>
  <c r="H47" i="61"/>
  <c r="I47" i="61"/>
  <c r="D48" i="61"/>
  <c r="E48" i="61"/>
  <c r="F48" i="61"/>
  <c r="G48" i="61"/>
  <c r="H48" i="61"/>
  <c r="I48" i="61"/>
  <c r="C41" i="60"/>
  <c r="D41" i="60"/>
  <c r="E41" i="60"/>
  <c r="F41" i="60"/>
  <c r="G41" i="60"/>
  <c r="H41" i="60"/>
  <c r="I41" i="60"/>
  <c r="C46" i="60"/>
  <c r="D46" i="60"/>
  <c r="E46" i="60"/>
  <c r="F46" i="60"/>
  <c r="G46" i="60"/>
  <c r="H46" i="60"/>
  <c r="I46" i="60"/>
  <c r="C47" i="60"/>
  <c r="D47" i="60"/>
  <c r="E47" i="60"/>
  <c r="F47" i="60"/>
  <c r="G47" i="60"/>
  <c r="H47" i="60"/>
  <c r="I47" i="60"/>
  <c r="C48" i="60"/>
  <c r="D48" i="60"/>
  <c r="E48" i="60"/>
  <c r="F48" i="60"/>
  <c r="G48" i="60"/>
  <c r="H48" i="60"/>
  <c r="I48" i="60"/>
  <c r="C41" i="59"/>
  <c r="D41" i="59"/>
  <c r="E41" i="59"/>
  <c r="F41" i="59"/>
  <c r="G41" i="59"/>
  <c r="H41" i="59"/>
  <c r="I41" i="59"/>
  <c r="C46" i="59"/>
  <c r="D46" i="59"/>
  <c r="E46" i="59"/>
  <c r="F46" i="59"/>
  <c r="G46" i="59"/>
  <c r="H46" i="59"/>
  <c r="I46" i="59"/>
  <c r="C47" i="59"/>
  <c r="D47" i="59"/>
  <c r="E47" i="59"/>
  <c r="F47" i="59"/>
  <c r="G47" i="59"/>
  <c r="H47" i="59"/>
  <c r="I47" i="59"/>
  <c r="C48" i="59"/>
  <c r="D48" i="59"/>
  <c r="E48" i="59"/>
  <c r="F48" i="59"/>
  <c r="G48" i="59"/>
  <c r="H48" i="59"/>
  <c r="I48" i="59"/>
  <c r="C41" i="55"/>
  <c r="E41" i="55"/>
  <c r="F41" i="55"/>
  <c r="G41" i="55"/>
  <c r="H41" i="55"/>
  <c r="I41" i="55"/>
  <c r="C46" i="55"/>
  <c r="D46" i="55"/>
  <c r="E46" i="55"/>
  <c r="F46" i="55"/>
  <c r="G46" i="55"/>
  <c r="H46" i="55"/>
  <c r="I46" i="55"/>
  <c r="C47" i="55"/>
  <c r="D47" i="55"/>
  <c r="E47" i="55"/>
  <c r="F47" i="55"/>
  <c r="G47" i="55"/>
  <c r="H47" i="55"/>
  <c r="I47" i="55"/>
  <c r="C48" i="55"/>
  <c r="D48" i="55"/>
  <c r="E48" i="55"/>
  <c r="F48" i="55"/>
  <c r="G48" i="55"/>
  <c r="H48" i="55"/>
  <c r="I48" i="55"/>
  <c r="C47" i="54"/>
  <c r="C41" i="54"/>
  <c r="D41" i="54"/>
  <c r="E41" i="54"/>
  <c r="F41" i="54"/>
  <c r="G41" i="54"/>
  <c r="H41" i="54"/>
  <c r="I41" i="54"/>
  <c r="C46" i="54"/>
  <c r="D46" i="54"/>
  <c r="E46" i="54"/>
  <c r="F46" i="54"/>
  <c r="G46" i="54"/>
  <c r="H46" i="54"/>
  <c r="I46" i="54"/>
  <c r="D47" i="54"/>
  <c r="E47" i="54"/>
  <c r="F47" i="54"/>
  <c r="G47" i="54"/>
  <c r="H47" i="54"/>
  <c r="I47" i="54"/>
  <c r="C48" i="54"/>
  <c r="D48" i="54"/>
  <c r="E48" i="54"/>
  <c r="F48" i="54"/>
  <c r="G48" i="54"/>
  <c r="H48" i="54"/>
  <c r="I48" i="54"/>
  <c r="C48" i="53"/>
  <c r="C47" i="53"/>
  <c r="C46" i="53"/>
  <c r="C41" i="53"/>
  <c r="D41" i="53"/>
  <c r="E41" i="53"/>
  <c r="F41" i="53"/>
  <c r="G41" i="53"/>
  <c r="H41" i="53"/>
  <c r="I41" i="53"/>
  <c r="D46" i="53"/>
  <c r="E46" i="53"/>
  <c r="F46" i="53"/>
  <c r="G46" i="53"/>
  <c r="H46" i="53"/>
  <c r="I46" i="53"/>
  <c r="D47" i="53"/>
  <c r="E47" i="53"/>
  <c r="F47" i="53"/>
  <c r="G47" i="53"/>
  <c r="H47" i="53"/>
  <c r="I47" i="53"/>
  <c r="D48" i="53"/>
  <c r="E48" i="53"/>
  <c r="F48" i="53"/>
  <c r="G48" i="53"/>
  <c r="H48" i="53"/>
  <c r="I48" i="53"/>
  <c r="I47" i="40"/>
  <c r="I46" i="40"/>
  <c r="C48" i="40"/>
  <c r="C46" i="40"/>
  <c r="C48" i="50"/>
  <c r="C46" i="50"/>
  <c r="I46" i="50"/>
  <c r="I48" i="50"/>
  <c r="H48" i="50"/>
  <c r="G48" i="50"/>
  <c r="F48" i="50"/>
  <c r="E48" i="50"/>
  <c r="D48" i="50"/>
  <c r="I47" i="50"/>
  <c r="H47" i="50"/>
  <c r="G47" i="50"/>
  <c r="F47" i="50"/>
  <c r="E47" i="50"/>
  <c r="D47" i="50"/>
  <c r="C47" i="50"/>
  <c r="H46" i="50"/>
  <c r="G46" i="50"/>
  <c r="F46" i="50"/>
  <c r="E46" i="50"/>
  <c r="D46" i="50"/>
  <c r="I48" i="49"/>
  <c r="H48" i="49"/>
  <c r="G48" i="49"/>
  <c r="F48" i="49"/>
  <c r="E48" i="49"/>
  <c r="D48" i="49"/>
  <c r="C48" i="49"/>
  <c r="I47" i="49"/>
  <c r="H47" i="49"/>
  <c r="G47" i="49"/>
  <c r="F47" i="49"/>
  <c r="E47" i="49"/>
  <c r="D47" i="49"/>
  <c r="C47" i="49"/>
  <c r="I46" i="49"/>
  <c r="H46" i="49"/>
  <c r="G46" i="49"/>
  <c r="F46" i="49"/>
  <c r="E46" i="49"/>
  <c r="D46" i="49"/>
  <c r="C46" i="49"/>
  <c r="I48" i="52"/>
  <c r="H48" i="52"/>
  <c r="G48" i="52"/>
  <c r="F48" i="52"/>
  <c r="E48" i="52"/>
  <c r="D48" i="52"/>
  <c r="C48" i="52"/>
  <c r="I47" i="52"/>
  <c r="H47" i="52"/>
  <c r="G47" i="52"/>
  <c r="F47" i="52"/>
  <c r="E47" i="52"/>
  <c r="D47" i="52"/>
  <c r="C47" i="52"/>
  <c r="I46" i="52"/>
  <c r="H46" i="52"/>
  <c r="G46" i="52"/>
  <c r="F46" i="52"/>
  <c r="E46" i="52"/>
  <c r="D46" i="52"/>
  <c r="C46" i="52"/>
  <c r="I48" i="48"/>
  <c r="H48" i="48"/>
  <c r="G48" i="48"/>
  <c r="F48" i="48"/>
  <c r="E48" i="48"/>
  <c r="D48" i="48"/>
  <c r="C48" i="48"/>
  <c r="I47" i="48"/>
  <c r="H47" i="48"/>
  <c r="G47" i="48"/>
  <c r="F47" i="48"/>
  <c r="E47" i="48"/>
  <c r="D47" i="48"/>
  <c r="C47" i="48"/>
  <c r="I46" i="48"/>
  <c r="H46" i="48"/>
  <c r="G46" i="48"/>
  <c r="F46" i="48"/>
  <c r="E46" i="48"/>
  <c r="D46" i="48"/>
  <c r="C46" i="48"/>
  <c r="I48" i="47"/>
  <c r="H48" i="47"/>
  <c r="G48" i="47"/>
  <c r="F48" i="47"/>
  <c r="E48" i="47"/>
  <c r="D48" i="47"/>
  <c r="C48" i="47"/>
  <c r="I47" i="47"/>
  <c r="H47" i="47"/>
  <c r="G47" i="47"/>
  <c r="F47" i="47"/>
  <c r="E47" i="47"/>
  <c r="D47" i="47"/>
  <c r="C47" i="47"/>
  <c r="I46" i="47"/>
  <c r="H46" i="47"/>
  <c r="G46" i="47"/>
  <c r="F46" i="47"/>
  <c r="E46" i="47"/>
  <c r="D46" i="47"/>
  <c r="C46" i="47"/>
  <c r="I48" i="46"/>
  <c r="H48" i="46"/>
  <c r="G48" i="46"/>
  <c r="F48" i="46"/>
  <c r="E48" i="46"/>
  <c r="D48" i="46"/>
  <c r="C48" i="46"/>
  <c r="I47" i="46"/>
  <c r="H47" i="46"/>
  <c r="G47" i="46"/>
  <c r="F47" i="46"/>
  <c r="E47" i="46"/>
  <c r="D47" i="46"/>
  <c r="C47" i="46"/>
  <c r="I46" i="46"/>
  <c r="H46" i="46"/>
  <c r="G46" i="46"/>
  <c r="F46" i="46"/>
  <c r="E46" i="46"/>
  <c r="D46" i="46"/>
  <c r="C46" i="46"/>
  <c r="I48" i="45"/>
  <c r="H48" i="45"/>
  <c r="G48" i="45"/>
  <c r="F48" i="45"/>
  <c r="E48" i="45"/>
  <c r="D48" i="45"/>
  <c r="C48" i="45"/>
  <c r="I47" i="45"/>
  <c r="H47" i="45"/>
  <c r="G47" i="45"/>
  <c r="F47" i="45"/>
  <c r="E47" i="45"/>
  <c r="D47" i="45"/>
  <c r="C47" i="45"/>
  <c r="I46" i="45"/>
  <c r="H46" i="45"/>
  <c r="G46" i="45"/>
  <c r="F46" i="45"/>
  <c r="E46" i="45"/>
  <c r="D46" i="45"/>
  <c r="C46" i="45"/>
  <c r="I48" i="44"/>
  <c r="H48" i="44"/>
  <c r="G48" i="44"/>
  <c r="F48" i="44"/>
  <c r="E48" i="44"/>
  <c r="D48" i="44"/>
  <c r="C48" i="44"/>
  <c r="I47" i="44"/>
  <c r="H47" i="44"/>
  <c r="G47" i="44"/>
  <c r="F47" i="44"/>
  <c r="E47" i="44"/>
  <c r="D47" i="44"/>
  <c r="C47" i="44"/>
  <c r="I46" i="44"/>
  <c r="H46" i="44"/>
  <c r="G46" i="44"/>
  <c r="F46" i="44"/>
  <c r="E46" i="44"/>
  <c r="D46" i="44"/>
  <c r="C46" i="44"/>
  <c r="I48" i="43"/>
  <c r="H48" i="43"/>
  <c r="G48" i="43"/>
  <c r="F48" i="43"/>
  <c r="E48" i="43"/>
  <c r="D48" i="43"/>
  <c r="C48" i="43"/>
  <c r="I47" i="43"/>
  <c r="H47" i="43"/>
  <c r="G47" i="43"/>
  <c r="F47" i="43"/>
  <c r="E47" i="43"/>
  <c r="D47" i="43"/>
  <c r="C47" i="43"/>
  <c r="I46" i="43"/>
  <c r="H46" i="43"/>
  <c r="G46" i="43"/>
  <c r="F46" i="43"/>
  <c r="E46" i="43"/>
  <c r="D46" i="43"/>
  <c r="C46" i="43"/>
  <c r="I48" i="42"/>
  <c r="H48" i="42"/>
  <c r="G48" i="42"/>
  <c r="F48" i="42"/>
  <c r="E48" i="42"/>
  <c r="D48" i="42"/>
  <c r="C48" i="42"/>
  <c r="I47" i="42"/>
  <c r="H47" i="42"/>
  <c r="G47" i="42"/>
  <c r="F47" i="42"/>
  <c r="E47" i="42"/>
  <c r="D47" i="42"/>
  <c r="C47" i="42"/>
  <c r="I46" i="42"/>
  <c r="H46" i="42"/>
  <c r="G46" i="42"/>
  <c r="F46" i="42"/>
  <c r="E46" i="42"/>
  <c r="D46" i="42"/>
  <c r="C46" i="42"/>
  <c r="I48" i="41"/>
  <c r="H48" i="41"/>
  <c r="G48" i="41"/>
  <c r="F48" i="41"/>
  <c r="E48" i="41"/>
  <c r="D48" i="41"/>
  <c r="C48" i="41"/>
  <c r="I47" i="41"/>
  <c r="H47" i="41"/>
  <c r="G47" i="41"/>
  <c r="F47" i="41"/>
  <c r="E47" i="41"/>
  <c r="D47" i="41"/>
  <c r="C47" i="41"/>
  <c r="I46" i="41"/>
  <c r="H46" i="41"/>
  <c r="G46" i="41"/>
  <c r="F46" i="41"/>
  <c r="E46" i="41"/>
  <c r="D46" i="41"/>
  <c r="C46" i="41"/>
  <c r="H48" i="40"/>
  <c r="G48" i="40"/>
  <c r="F48" i="40"/>
  <c r="E48" i="40"/>
  <c r="D48" i="40"/>
  <c r="H47" i="40"/>
  <c r="G47" i="40"/>
  <c r="F47" i="40"/>
  <c r="E47" i="40"/>
  <c r="D47" i="40"/>
  <c r="H46" i="40"/>
  <c r="G46" i="40"/>
  <c r="F46" i="40"/>
  <c r="E46" i="40"/>
  <c r="D46" i="40"/>
  <c r="I48" i="39"/>
  <c r="H48" i="39"/>
  <c r="G48" i="39"/>
  <c r="F48" i="39"/>
  <c r="E48" i="39"/>
  <c r="D48" i="39"/>
  <c r="C48" i="39"/>
  <c r="I47" i="39"/>
  <c r="H47" i="39"/>
  <c r="G47" i="39"/>
  <c r="F47" i="39"/>
  <c r="E47" i="39"/>
  <c r="D47" i="39"/>
  <c r="C47" i="39"/>
  <c r="I46" i="39"/>
  <c r="H46" i="39"/>
  <c r="G46" i="39"/>
  <c r="F46" i="39"/>
  <c r="E46" i="39"/>
  <c r="D46" i="39"/>
  <c r="C46" i="39"/>
  <c r="I48" i="38"/>
  <c r="H48" i="38"/>
  <c r="G48" i="38"/>
  <c r="F48" i="38"/>
  <c r="E48" i="38"/>
  <c r="D48" i="38"/>
  <c r="C48" i="38"/>
  <c r="I47" i="38"/>
  <c r="H47" i="38"/>
  <c r="G47" i="38"/>
  <c r="F47" i="38"/>
  <c r="E47" i="38"/>
  <c r="D47" i="38"/>
  <c r="C47" i="38"/>
  <c r="I46" i="38"/>
  <c r="H46" i="38"/>
  <c r="G46" i="38"/>
  <c r="F46" i="38"/>
  <c r="E46" i="38"/>
  <c r="D46" i="38"/>
  <c r="C46" i="38"/>
  <c r="I48" i="37"/>
  <c r="H48" i="37"/>
  <c r="G48" i="37"/>
  <c r="F48" i="37"/>
  <c r="E48" i="37"/>
  <c r="D48" i="37"/>
  <c r="C48" i="37"/>
  <c r="I47" i="37"/>
  <c r="H47" i="37"/>
  <c r="G47" i="37"/>
  <c r="F47" i="37"/>
  <c r="E47" i="37"/>
  <c r="D47" i="37"/>
  <c r="C47" i="37"/>
  <c r="I46" i="37"/>
  <c r="H46" i="37"/>
  <c r="G46" i="37"/>
  <c r="F46" i="37"/>
  <c r="E46" i="37"/>
  <c r="D46" i="37"/>
  <c r="C46" i="37"/>
  <c r="I48" i="35"/>
  <c r="H48" i="35"/>
  <c r="G48" i="35"/>
  <c r="F48" i="35"/>
  <c r="E48" i="35"/>
  <c r="D48" i="35"/>
  <c r="C48" i="35"/>
  <c r="I47" i="35"/>
  <c r="H47" i="35"/>
  <c r="G47" i="35"/>
  <c r="F47" i="35"/>
  <c r="E47" i="35"/>
  <c r="D47" i="35"/>
  <c r="C47" i="35"/>
  <c r="I46" i="35"/>
  <c r="H46" i="35"/>
  <c r="G46" i="35"/>
  <c r="F46" i="35"/>
  <c r="E46" i="35"/>
  <c r="D46" i="35"/>
  <c r="C46" i="35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8" i="31"/>
  <c r="H48" i="31"/>
  <c r="G48" i="31"/>
  <c r="F48" i="31"/>
  <c r="E48" i="31"/>
  <c r="D48" i="31"/>
  <c r="C48" i="31"/>
  <c r="I47" i="31"/>
  <c r="H47" i="31"/>
  <c r="G47" i="31"/>
  <c r="F47" i="31"/>
  <c r="E47" i="31"/>
  <c r="D47" i="31"/>
  <c r="C47" i="31"/>
  <c r="I46" i="31"/>
  <c r="H46" i="31"/>
  <c r="G46" i="31"/>
  <c r="F46" i="31"/>
  <c r="E46" i="31"/>
  <c r="D46" i="31"/>
  <c r="C46" i="31"/>
  <c r="I48" i="30"/>
  <c r="H48" i="30"/>
  <c r="G48" i="30"/>
  <c r="F48" i="30"/>
  <c r="E48" i="30"/>
  <c r="D48" i="30"/>
  <c r="C48" i="30"/>
  <c r="I47" i="30"/>
  <c r="H47" i="30"/>
  <c r="G47" i="30"/>
  <c r="F47" i="30"/>
  <c r="E47" i="30"/>
  <c r="D47" i="30"/>
  <c r="C47" i="30"/>
  <c r="I46" i="30"/>
  <c r="H46" i="30"/>
  <c r="G46" i="30"/>
  <c r="F46" i="30"/>
  <c r="E46" i="30"/>
  <c r="D46" i="30"/>
  <c r="C46" i="30"/>
  <c r="I48" i="29"/>
  <c r="H48" i="29"/>
  <c r="G48" i="29"/>
  <c r="F48" i="29"/>
  <c r="E48" i="29"/>
  <c r="D48" i="29"/>
  <c r="C48" i="29"/>
  <c r="I47" i="29"/>
  <c r="H47" i="29"/>
  <c r="G47" i="29"/>
  <c r="F47" i="29"/>
  <c r="E47" i="29"/>
  <c r="D47" i="29"/>
  <c r="C47" i="29"/>
  <c r="I46" i="29"/>
  <c r="H46" i="29"/>
  <c r="G46" i="29"/>
  <c r="F46" i="29"/>
  <c r="E46" i="29"/>
  <c r="D46" i="29"/>
  <c r="C46" i="29"/>
  <c r="I48" i="28"/>
  <c r="H48" i="28"/>
  <c r="G48" i="28"/>
  <c r="F48" i="28"/>
  <c r="E48" i="28"/>
  <c r="D48" i="28"/>
  <c r="C48" i="28"/>
  <c r="I47" i="28"/>
  <c r="H47" i="28"/>
  <c r="G47" i="28"/>
  <c r="F47" i="28"/>
  <c r="E47" i="28"/>
  <c r="D47" i="28"/>
  <c r="C47" i="28"/>
  <c r="I46" i="28"/>
  <c r="H46" i="28"/>
  <c r="G46" i="28"/>
  <c r="F46" i="28"/>
  <c r="E46" i="28"/>
  <c r="D46" i="28"/>
  <c r="C46" i="28"/>
  <c r="I48" i="27"/>
  <c r="H48" i="27"/>
  <c r="G48" i="27"/>
  <c r="F48" i="27"/>
  <c r="E48" i="27"/>
  <c r="D48" i="27"/>
  <c r="C48" i="27"/>
  <c r="I47" i="27"/>
  <c r="H47" i="27"/>
  <c r="G47" i="27"/>
  <c r="F47" i="27"/>
  <c r="E47" i="27"/>
  <c r="D47" i="27"/>
  <c r="C47" i="27"/>
  <c r="I46" i="27"/>
  <c r="H46" i="27"/>
  <c r="G46" i="27"/>
  <c r="F46" i="27"/>
  <c r="E46" i="27"/>
  <c r="D46" i="27"/>
  <c r="C46" i="27"/>
  <c r="I48" i="26"/>
  <c r="H48" i="26"/>
  <c r="G48" i="26"/>
  <c r="F48" i="26"/>
  <c r="E48" i="26"/>
  <c r="D48" i="26"/>
  <c r="C48" i="26"/>
  <c r="I47" i="26"/>
  <c r="H47" i="26"/>
  <c r="G47" i="26"/>
  <c r="F47" i="26"/>
  <c r="E47" i="26"/>
  <c r="D47" i="26"/>
  <c r="C47" i="26"/>
  <c r="I46" i="26"/>
  <c r="H46" i="26"/>
  <c r="G46" i="26"/>
  <c r="F46" i="26"/>
  <c r="E46" i="26"/>
  <c r="D46" i="26"/>
  <c r="C46" i="26"/>
  <c r="I48" i="24"/>
  <c r="H48" i="24"/>
  <c r="G48" i="24"/>
  <c r="F48" i="24"/>
  <c r="E48" i="24"/>
  <c r="D48" i="24"/>
  <c r="C48" i="24"/>
  <c r="I47" i="24"/>
  <c r="H47" i="24"/>
  <c r="G47" i="24"/>
  <c r="F47" i="24"/>
  <c r="E47" i="24"/>
  <c r="D47" i="24"/>
  <c r="C47" i="24"/>
  <c r="I46" i="24"/>
  <c r="H46" i="24"/>
  <c r="G46" i="24"/>
  <c r="F46" i="24"/>
  <c r="E46" i="24"/>
  <c r="D46" i="24"/>
  <c r="C46" i="24"/>
  <c r="I48" i="23"/>
  <c r="H48" i="23"/>
  <c r="G48" i="23"/>
  <c r="F48" i="23"/>
  <c r="E48" i="23"/>
  <c r="D48" i="23"/>
  <c r="C48" i="23"/>
  <c r="I47" i="23"/>
  <c r="H47" i="23"/>
  <c r="G47" i="23"/>
  <c r="F47" i="23"/>
  <c r="E47" i="23"/>
  <c r="D47" i="23"/>
  <c r="C47" i="23"/>
  <c r="I46" i="23"/>
  <c r="H46" i="23"/>
  <c r="G46" i="23"/>
  <c r="F46" i="23"/>
  <c r="E46" i="23"/>
  <c r="D46" i="23"/>
  <c r="C46" i="23"/>
  <c r="I48" i="22"/>
  <c r="H48" i="22"/>
  <c r="G48" i="22"/>
  <c r="F48" i="22"/>
  <c r="E48" i="22"/>
  <c r="D48" i="22"/>
  <c r="C48" i="22"/>
  <c r="I47" i="22"/>
  <c r="H47" i="22"/>
  <c r="G47" i="22"/>
  <c r="F47" i="22"/>
  <c r="E47" i="22"/>
  <c r="D47" i="22"/>
  <c r="C47" i="22"/>
  <c r="I46" i="22"/>
  <c r="H46" i="22"/>
  <c r="G46" i="22"/>
  <c r="F46" i="22"/>
  <c r="E46" i="22"/>
  <c r="D46" i="22"/>
  <c r="C46" i="22"/>
  <c r="I48" i="21"/>
  <c r="H48" i="21"/>
  <c r="G48" i="21"/>
  <c r="F48" i="21"/>
  <c r="E48" i="21"/>
  <c r="D48" i="21"/>
  <c r="C48" i="21"/>
  <c r="I47" i="21"/>
  <c r="H47" i="21"/>
  <c r="G47" i="21"/>
  <c r="F47" i="21"/>
  <c r="E47" i="21"/>
  <c r="D47" i="21"/>
  <c r="C47" i="21"/>
  <c r="I46" i="21"/>
  <c r="H46" i="21"/>
  <c r="G46" i="21"/>
  <c r="F46" i="21"/>
  <c r="E46" i="21"/>
  <c r="D46" i="21"/>
  <c r="C46" i="21"/>
  <c r="I48" i="20"/>
  <c r="H48" i="20"/>
  <c r="G48" i="20"/>
  <c r="F48" i="20"/>
  <c r="E48" i="20"/>
  <c r="D48" i="20"/>
  <c r="C48" i="20"/>
  <c r="I47" i="20"/>
  <c r="H47" i="20"/>
  <c r="G47" i="20"/>
  <c r="F47" i="20"/>
  <c r="E47" i="20"/>
  <c r="D47" i="20"/>
  <c r="C47" i="20"/>
  <c r="I46" i="20"/>
  <c r="H46" i="20"/>
  <c r="G46" i="20"/>
  <c r="F46" i="20"/>
  <c r="E46" i="20"/>
  <c r="D46" i="20"/>
  <c r="C46" i="20"/>
  <c r="I48" i="19"/>
  <c r="H48" i="19"/>
  <c r="G48" i="19"/>
  <c r="F48" i="19"/>
  <c r="E48" i="19"/>
  <c r="D48" i="19"/>
  <c r="C48" i="19"/>
  <c r="I47" i="19"/>
  <c r="H47" i="19"/>
  <c r="G47" i="19"/>
  <c r="F47" i="19"/>
  <c r="E47" i="19"/>
  <c r="D47" i="19"/>
  <c r="C47" i="19"/>
  <c r="I46" i="19"/>
  <c r="H46" i="19"/>
  <c r="G46" i="19"/>
  <c r="F46" i="19"/>
  <c r="E46" i="19"/>
  <c r="D46" i="19"/>
  <c r="C46" i="19"/>
  <c r="I48" i="18"/>
  <c r="H48" i="18"/>
  <c r="G48" i="18"/>
  <c r="F48" i="18"/>
  <c r="E48" i="18"/>
  <c r="D48" i="18"/>
  <c r="C48" i="18"/>
  <c r="I47" i="18"/>
  <c r="H47" i="18"/>
  <c r="G47" i="18"/>
  <c r="F47" i="18"/>
  <c r="E47" i="18"/>
  <c r="D47" i="18"/>
  <c r="C47" i="18"/>
  <c r="I46" i="18"/>
  <c r="H46" i="18"/>
  <c r="G46" i="18"/>
  <c r="F46" i="18"/>
  <c r="E46" i="18"/>
  <c r="D46" i="18"/>
  <c r="C46" i="18"/>
  <c r="I48" i="17"/>
  <c r="H48" i="17"/>
  <c r="G48" i="17"/>
  <c r="F48" i="17"/>
  <c r="E48" i="17"/>
  <c r="D48" i="17"/>
  <c r="C48" i="17"/>
  <c r="I47" i="17"/>
  <c r="H47" i="17"/>
  <c r="G47" i="17"/>
  <c r="F47" i="17"/>
  <c r="E47" i="17"/>
  <c r="D47" i="17"/>
  <c r="C47" i="17"/>
  <c r="I46" i="17"/>
  <c r="H46" i="17"/>
  <c r="G46" i="17"/>
  <c r="F46" i="17"/>
  <c r="E46" i="17"/>
  <c r="D46" i="17"/>
  <c r="C46" i="17"/>
  <c r="I48" i="16"/>
  <c r="H48" i="16"/>
  <c r="G48" i="16"/>
  <c r="F48" i="16"/>
  <c r="E48" i="16"/>
  <c r="D48" i="16"/>
  <c r="C48" i="16"/>
  <c r="I47" i="16"/>
  <c r="H47" i="16"/>
  <c r="G47" i="16"/>
  <c r="F47" i="16"/>
  <c r="E47" i="16"/>
  <c r="D47" i="16"/>
  <c r="C47" i="16"/>
  <c r="I46" i="16"/>
  <c r="H46" i="16"/>
  <c r="G46" i="16"/>
  <c r="F46" i="16"/>
  <c r="E46" i="16"/>
  <c r="D46" i="16"/>
  <c r="C46" i="16"/>
  <c r="I48" i="15"/>
  <c r="H48" i="15"/>
  <c r="G48" i="15"/>
  <c r="F48" i="15"/>
  <c r="E48" i="15"/>
  <c r="D48" i="15"/>
  <c r="C48" i="15"/>
  <c r="I47" i="15"/>
  <c r="H47" i="15"/>
  <c r="G47" i="15"/>
  <c r="F47" i="15"/>
  <c r="E47" i="15"/>
  <c r="D47" i="15"/>
  <c r="C47" i="15"/>
  <c r="I46" i="15"/>
  <c r="H46" i="15"/>
  <c r="G46" i="15"/>
  <c r="F46" i="15"/>
  <c r="E46" i="15"/>
  <c r="D46" i="15"/>
  <c r="C46" i="15"/>
  <c r="I48" i="14"/>
  <c r="H48" i="14"/>
  <c r="G48" i="14"/>
  <c r="F48" i="14"/>
  <c r="E48" i="14"/>
  <c r="D48" i="14"/>
  <c r="C48" i="14"/>
  <c r="I47" i="14"/>
  <c r="H47" i="14"/>
  <c r="G47" i="14"/>
  <c r="F47" i="14"/>
  <c r="E47" i="14"/>
  <c r="D47" i="14"/>
  <c r="C47" i="14"/>
  <c r="I46" i="14"/>
  <c r="H46" i="14"/>
  <c r="G46" i="14"/>
  <c r="F46" i="14"/>
  <c r="E46" i="14"/>
  <c r="D46" i="14"/>
  <c r="C46" i="14"/>
  <c r="I48" i="13"/>
  <c r="H48" i="13"/>
  <c r="G48" i="13"/>
  <c r="F48" i="13"/>
  <c r="E48" i="13"/>
  <c r="D48" i="13"/>
  <c r="C48" i="13"/>
  <c r="I47" i="13"/>
  <c r="H47" i="13"/>
  <c r="G47" i="13"/>
  <c r="F47" i="13"/>
  <c r="E47" i="13"/>
  <c r="D47" i="13"/>
  <c r="C47" i="13"/>
  <c r="I46" i="13"/>
  <c r="H46" i="13"/>
  <c r="G46" i="13"/>
  <c r="F46" i="13"/>
  <c r="E46" i="13"/>
  <c r="D46" i="13"/>
  <c r="C46" i="13"/>
  <c r="I48" i="12"/>
  <c r="H48" i="12"/>
  <c r="G48" i="12"/>
  <c r="F48" i="12"/>
  <c r="E48" i="12"/>
  <c r="D48" i="12"/>
  <c r="C48" i="12"/>
  <c r="I47" i="12"/>
  <c r="H47" i="12"/>
  <c r="G47" i="12"/>
  <c r="F47" i="12"/>
  <c r="E47" i="12"/>
  <c r="D47" i="12"/>
  <c r="C47" i="12"/>
  <c r="I46" i="12"/>
  <c r="H46" i="12"/>
  <c r="G46" i="12"/>
  <c r="F46" i="12"/>
  <c r="E46" i="12"/>
  <c r="D46" i="12"/>
  <c r="C46" i="12"/>
  <c r="I48" i="11"/>
  <c r="H48" i="11"/>
  <c r="G48" i="11"/>
  <c r="F48" i="11"/>
  <c r="E48" i="11"/>
  <c r="D48" i="11"/>
  <c r="C48" i="11"/>
  <c r="I47" i="11"/>
  <c r="H47" i="11"/>
  <c r="G47" i="11"/>
  <c r="F47" i="11"/>
  <c r="E47" i="11"/>
  <c r="D47" i="11"/>
  <c r="C47" i="11"/>
  <c r="I46" i="11"/>
  <c r="H46" i="11"/>
  <c r="G46" i="11"/>
  <c r="F46" i="11"/>
  <c r="E46" i="11"/>
  <c r="D46" i="11"/>
  <c r="C46" i="11"/>
  <c r="I48" i="10"/>
  <c r="H48" i="10"/>
  <c r="G48" i="10"/>
  <c r="F48" i="10"/>
  <c r="E48" i="10"/>
  <c r="D48" i="10"/>
  <c r="C48" i="10"/>
  <c r="I47" i="10"/>
  <c r="H47" i="10"/>
  <c r="G47" i="10"/>
  <c r="F47" i="10"/>
  <c r="E47" i="10"/>
  <c r="D47" i="10"/>
  <c r="C47" i="10"/>
  <c r="I46" i="10"/>
  <c r="H46" i="10"/>
  <c r="G46" i="10"/>
  <c r="F46" i="10"/>
  <c r="E46" i="10"/>
  <c r="D46" i="10"/>
  <c r="C46" i="10"/>
  <c r="I48" i="9"/>
  <c r="H48" i="9"/>
  <c r="G48" i="9"/>
  <c r="F48" i="9"/>
  <c r="E48" i="9"/>
  <c r="D48" i="9"/>
  <c r="C48" i="9"/>
  <c r="I47" i="9"/>
  <c r="H47" i="9"/>
  <c r="G47" i="9"/>
  <c r="F47" i="9"/>
  <c r="E47" i="9"/>
  <c r="D47" i="9"/>
  <c r="C47" i="9"/>
  <c r="I46" i="9"/>
  <c r="H46" i="9"/>
  <c r="G46" i="9"/>
  <c r="F46" i="9"/>
  <c r="E46" i="9"/>
  <c r="D46" i="9"/>
  <c r="C46" i="9"/>
  <c r="I48" i="8"/>
  <c r="H48" i="8"/>
  <c r="G48" i="8"/>
  <c r="F48" i="8"/>
  <c r="E48" i="8"/>
  <c r="D48" i="8"/>
  <c r="C48" i="8"/>
  <c r="I47" i="8"/>
  <c r="H47" i="8"/>
  <c r="G47" i="8"/>
  <c r="F47" i="8"/>
  <c r="E47" i="8"/>
  <c r="D47" i="8"/>
  <c r="C47" i="8"/>
  <c r="I46" i="8"/>
  <c r="H46" i="8"/>
  <c r="G46" i="8"/>
  <c r="F46" i="8"/>
  <c r="E46" i="8"/>
  <c r="D46" i="8"/>
  <c r="C46" i="8"/>
  <c r="I48" i="7"/>
  <c r="H48" i="7"/>
  <c r="G48" i="7"/>
  <c r="F48" i="7"/>
  <c r="E48" i="7"/>
  <c r="D48" i="7"/>
  <c r="C48" i="7"/>
  <c r="I47" i="7"/>
  <c r="H47" i="7"/>
  <c r="G47" i="7"/>
  <c r="F47" i="7"/>
  <c r="E47" i="7"/>
  <c r="D47" i="7"/>
  <c r="C47" i="7"/>
  <c r="I46" i="7"/>
  <c r="H46" i="7"/>
  <c r="G46" i="7"/>
  <c r="F46" i="7"/>
  <c r="E46" i="7"/>
  <c r="D46" i="7"/>
  <c r="C46" i="7"/>
  <c r="I48" i="6"/>
  <c r="H48" i="6"/>
  <c r="G48" i="6"/>
  <c r="F48" i="6"/>
  <c r="E48" i="6"/>
  <c r="D48" i="6"/>
  <c r="C48" i="6"/>
  <c r="I47" i="6"/>
  <c r="H47" i="6"/>
  <c r="G47" i="6"/>
  <c r="F47" i="6"/>
  <c r="E47" i="6"/>
  <c r="D47" i="6"/>
  <c r="C47" i="6"/>
  <c r="I46" i="6"/>
  <c r="H46" i="6"/>
  <c r="G46" i="6"/>
  <c r="F46" i="6"/>
  <c r="E46" i="6"/>
  <c r="D46" i="6"/>
  <c r="C46" i="6"/>
  <c r="I48" i="5"/>
  <c r="H48" i="5"/>
  <c r="G48" i="5"/>
  <c r="F48" i="5"/>
  <c r="E48" i="5"/>
  <c r="D48" i="5"/>
  <c r="C48" i="5"/>
  <c r="I47" i="5"/>
  <c r="H47" i="5"/>
  <c r="G47" i="5"/>
  <c r="F47" i="5"/>
  <c r="E47" i="5"/>
  <c r="D47" i="5"/>
  <c r="C47" i="5"/>
  <c r="I46" i="5"/>
  <c r="H46" i="5"/>
  <c r="G46" i="5"/>
  <c r="F46" i="5"/>
  <c r="E46" i="5"/>
  <c r="D46" i="5"/>
  <c r="C46" i="5"/>
  <c r="I48" i="4"/>
  <c r="H48" i="4"/>
  <c r="G48" i="4"/>
  <c r="F48" i="4"/>
  <c r="E48" i="4"/>
  <c r="D48" i="4"/>
  <c r="C48" i="4"/>
  <c r="I47" i="4"/>
  <c r="H47" i="4"/>
  <c r="G47" i="4"/>
  <c r="F47" i="4"/>
  <c r="E47" i="4"/>
  <c r="D47" i="4"/>
  <c r="C47" i="4"/>
  <c r="I46" i="4"/>
  <c r="H46" i="4"/>
  <c r="G46" i="4"/>
  <c r="F46" i="4"/>
  <c r="E46" i="4"/>
  <c r="D46" i="4"/>
  <c r="C46" i="4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6" i="2"/>
  <c r="C48" i="2"/>
  <c r="C47" i="2"/>
  <c r="C46" i="2"/>
  <c r="I48" i="2"/>
  <c r="H48" i="2"/>
  <c r="G48" i="2"/>
  <c r="F48" i="2"/>
  <c r="E48" i="2"/>
  <c r="D48" i="2"/>
  <c r="I47" i="2"/>
  <c r="H47" i="2"/>
  <c r="G47" i="2"/>
  <c r="F47" i="2"/>
  <c r="E47" i="2"/>
  <c r="D47" i="2"/>
  <c r="H46" i="2"/>
  <c r="G46" i="2"/>
  <c r="F46" i="2"/>
  <c r="E46" i="2"/>
  <c r="D46" i="2"/>
  <c r="I48" i="1"/>
  <c r="H48" i="1"/>
  <c r="G48" i="1"/>
  <c r="F48" i="1"/>
  <c r="D48" i="1"/>
  <c r="H47" i="1"/>
  <c r="G47" i="1"/>
  <c r="F47" i="1"/>
  <c r="D47" i="1"/>
  <c r="G46" i="1"/>
  <c r="F46" i="1"/>
  <c r="E46" i="1"/>
  <c r="C41" i="52"/>
  <c r="D41" i="52"/>
  <c r="E41" i="52"/>
  <c r="F41" i="52"/>
  <c r="G41" i="52"/>
  <c r="H41" i="52"/>
  <c r="I41" i="52"/>
  <c r="C41" i="50"/>
  <c r="D41" i="50"/>
  <c r="E41" i="50"/>
  <c r="F41" i="50"/>
  <c r="G41" i="50"/>
  <c r="H41" i="50"/>
  <c r="C41" i="49"/>
  <c r="D41" i="49"/>
  <c r="E41" i="49"/>
  <c r="G41" i="49"/>
  <c r="H41" i="49"/>
  <c r="C41" i="48"/>
  <c r="E41" i="48"/>
  <c r="F41" i="48"/>
  <c r="G41" i="48"/>
  <c r="H41" i="48"/>
  <c r="I41" i="48"/>
  <c r="C41" i="47"/>
  <c r="D41" i="47"/>
  <c r="E41" i="47"/>
  <c r="F41" i="47"/>
  <c r="G41" i="47"/>
  <c r="H41" i="47"/>
  <c r="I41" i="47"/>
  <c r="C41" i="46"/>
  <c r="D41" i="46"/>
  <c r="E41" i="46"/>
  <c r="F41" i="46"/>
  <c r="G41" i="46"/>
  <c r="H41" i="46"/>
  <c r="I41" i="46"/>
  <c r="C41" i="45"/>
  <c r="D41" i="45"/>
  <c r="E41" i="45"/>
  <c r="F41" i="45"/>
  <c r="G41" i="45"/>
  <c r="H41" i="45"/>
  <c r="I41" i="45"/>
  <c r="C41" i="44"/>
  <c r="D41" i="44"/>
  <c r="E41" i="44"/>
  <c r="F41" i="44"/>
  <c r="G41" i="44"/>
  <c r="H41" i="44"/>
  <c r="I41" i="44"/>
  <c r="C41" i="43"/>
  <c r="D41" i="43"/>
  <c r="E41" i="43"/>
  <c r="F41" i="43"/>
  <c r="G41" i="43"/>
  <c r="H41" i="43"/>
  <c r="I41" i="43"/>
  <c r="D41" i="42"/>
  <c r="E41" i="42"/>
  <c r="F41" i="42"/>
  <c r="H41" i="42"/>
  <c r="C41" i="41"/>
  <c r="D41" i="41"/>
  <c r="E41" i="41"/>
  <c r="F41" i="41"/>
  <c r="G41" i="41"/>
  <c r="H41" i="41"/>
  <c r="I41" i="41"/>
  <c r="E41" i="40"/>
  <c r="F41" i="40"/>
  <c r="H41" i="40"/>
  <c r="C41" i="39"/>
  <c r="E41" i="39"/>
  <c r="F41" i="39"/>
  <c r="G41" i="39"/>
  <c r="H41" i="39"/>
  <c r="I41" i="39"/>
  <c r="C41" i="38"/>
  <c r="D41" i="38"/>
  <c r="E41" i="38"/>
  <c r="F41" i="38"/>
  <c r="G41" i="38"/>
  <c r="H41" i="38"/>
  <c r="I41" i="38"/>
  <c r="C41" i="37"/>
  <c r="D41" i="37"/>
  <c r="E41" i="37"/>
  <c r="F41" i="37"/>
  <c r="G41" i="37"/>
  <c r="I41" i="37"/>
  <c r="C41" i="35"/>
  <c r="D41" i="35"/>
  <c r="E41" i="35"/>
  <c r="F41" i="35"/>
  <c r="G41" i="35"/>
  <c r="H41" i="35"/>
  <c r="I41" i="35"/>
  <c r="C41" i="34"/>
  <c r="D41" i="34"/>
  <c r="E41" i="34"/>
  <c r="F41" i="34"/>
  <c r="G41" i="34"/>
  <c r="H41" i="34"/>
  <c r="I41" i="34"/>
  <c r="C41" i="32"/>
  <c r="D41" i="32"/>
  <c r="E41" i="32"/>
  <c r="F41" i="32"/>
  <c r="G41" i="32"/>
  <c r="H41" i="32"/>
  <c r="I41" i="32"/>
  <c r="C41" i="31"/>
  <c r="D41" i="31"/>
  <c r="E41" i="31"/>
  <c r="F41" i="31"/>
  <c r="G41" i="31"/>
  <c r="H41" i="31"/>
  <c r="I41" i="31"/>
  <c r="C41" i="29"/>
  <c r="D41" i="29"/>
  <c r="E41" i="29"/>
  <c r="F41" i="29"/>
  <c r="G41" i="29"/>
  <c r="H41" i="29"/>
  <c r="I41" i="29"/>
  <c r="C41" i="28"/>
  <c r="E41" i="28"/>
  <c r="F41" i="28"/>
  <c r="G41" i="28"/>
  <c r="H41" i="28"/>
  <c r="I41" i="28"/>
  <c r="C41" i="27"/>
  <c r="D41" i="27"/>
  <c r="E41" i="27"/>
  <c r="F41" i="27"/>
  <c r="G41" i="27"/>
  <c r="H41" i="27"/>
  <c r="I41" i="27"/>
  <c r="C41" i="26"/>
  <c r="D41" i="26"/>
  <c r="E41" i="26"/>
  <c r="F41" i="26"/>
  <c r="G41" i="26"/>
  <c r="H41" i="26"/>
  <c r="I41" i="26"/>
  <c r="C41" i="24"/>
  <c r="D41" i="24"/>
  <c r="E41" i="24"/>
  <c r="F41" i="24"/>
  <c r="G41" i="24"/>
  <c r="H41" i="24"/>
  <c r="I41" i="24"/>
  <c r="C41" i="23"/>
  <c r="D41" i="23"/>
  <c r="E41" i="23"/>
  <c r="F41" i="23"/>
  <c r="G41" i="23"/>
  <c r="H41" i="23"/>
  <c r="I41" i="23"/>
  <c r="C41" i="22"/>
  <c r="D41" i="22"/>
  <c r="E41" i="22"/>
  <c r="F41" i="22"/>
  <c r="G41" i="22"/>
  <c r="H41" i="22"/>
  <c r="I41" i="22"/>
  <c r="C41" i="21"/>
  <c r="D41" i="21"/>
  <c r="E41" i="21"/>
  <c r="F41" i="21"/>
  <c r="G41" i="21"/>
  <c r="H41" i="21"/>
  <c r="I41" i="21"/>
  <c r="C41" i="20"/>
  <c r="D41" i="20"/>
  <c r="E41" i="20"/>
  <c r="F41" i="20"/>
  <c r="G41" i="20"/>
  <c r="H41" i="20"/>
  <c r="I41" i="20"/>
  <c r="C41" i="19"/>
  <c r="D41" i="19"/>
  <c r="E41" i="19"/>
  <c r="F41" i="19"/>
  <c r="G41" i="19"/>
  <c r="H41" i="19"/>
  <c r="I41" i="19"/>
  <c r="C41" i="18"/>
  <c r="D41" i="18"/>
  <c r="E41" i="18"/>
  <c r="F41" i="18"/>
  <c r="G41" i="18"/>
  <c r="H41" i="18"/>
  <c r="I41" i="18"/>
  <c r="C41" i="17"/>
  <c r="D41" i="17"/>
  <c r="E41" i="17"/>
  <c r="F41" i="17"/>
  <c r="G41" i="17"/>
  <c r="H41" i="17"/>
  <c r="I41" i="17"/>
  <c r="C41" i="16"/>
  <c r="D41" i="16"/>
  <c r="E41" i="16"/>
  <c r="F41" i="16"/>
  <c r="G41" i="16"/>
  <c r="H41" i="16"/>
  <c r="I41" i="16"/>
  <c r="C41" i="15"/>
  <c r="D41" i="15"/>
  <c r="E41" i="15"/>
  <c r="F41" i="15"/>
  <c r="G41" i="15"/>
  <c r="H41" i="15"/>
  <c r="I41" i="15"/>
  <c r="I41" i="14"/>
  <c r="H41" i="14"/>
  <c r="F41" i="14"/>
  <c r="E41" i="14"/>
  <c r="D41" i="14"/>
  <c r="C41" i="14"/>
  <c r="G41" i="14"/>
  <c r="C41" i="13"/>
  <c r="D41" i="13"/>
  <c r="E41" i="13"/>
  <c r="F41" i="13"/>
  <c r="G41" i="13"/>
  <c r="H41" i="13"/>
  <c r="I41" i="13"/>
  <c r="I41" i="12"/>
  <c r="H41" i="12"/>
  <c r="F41" i="12"/>
  <c r="E41" i="12"/>
  <c r="D41" i="12"/>
  <c r="C41" i="12"/>
  <c r="G41" i="12"/>
  <c r="C41" i="11"/>
  <c r="D41" i="11"/>
  <c r="E41" i="11"/>
  <c r="F41" i="11"/>
  <c r="G41" i="11"/>
  <c r="H41" i="11"/>
  <c r="I41" i="11"/>
  <c r="C41" i="10"/>
  <c r="D41" i="10"/>
  <c r="E41" i="10"/>
  <c r="F41" i="10"/>
  <c r="G41" i="10"/>
  <c r="H41" i="10"/>
  <c r="I41" i="10"/>
  <c r="C41" i="9"/>
  <c r="D41" i="9"/>
  <c r="E41" i="9"/>
  <c r="F41" i="9"/>
  <c r="G41" i="9"/>
  <c r="H41" i="9"/>
  <c r="I41" i="9"/>
  <c r="C41" i="8"/>
  <c r="D41" i="8"/>
  <c r="E41" i="8"/>
  <c r="F41" i="8"/>
  <c r="G41" i="8"/>
  <c r="H41" i="8"/>
  <c r="I41" i="8"/>
  <c r="C41" i="7"/>
  <c r="D41" i="7"/>
  <c r="E41" i="7"/>
  <c r="F41" i="7"/>
  <c r="G41" i="7"/>
  <c r="H41" i="7"/>
  <c r="I41" i="7"/>
  <c r="C41" i="6"/>
  <c r="D41" i="6"/>
  <c r="E41" i="6"/>
  <c r="F41" i="6"/>
  <c r="G41" i="6"/>
  <c r="H41" i="6"/>
  <c r="I41" i="6"/>
  <c r="C41" i="5"/>
  <c r="D41" i="5"/>
  <c r="E41" i="5"/>
  <c r="F41" i="5"/>
  <c r="G41" i="5"/>
  <c r="H41" i="5"/>
  <c r="I41" i="5"/>
  <c r="C41" i="4"/>
  <c r="D41" i="4"/>
  <c r="E41" i="4"/>
  <c r="F41" i="4"/>
  <c r="G41" i="4"/>
  <c r="H41" i="4"/>
  <c r="I41" i="4"/>
  <c r="C41" i="3"/>
  <c r="D41" i="3"/>
  <c r="E41" i="3"/>
  <c r="F41" i="3"/>
  <c r="G41" i="3"/>
  <c r="H41" i="3"/>
  <c r="I41" i="3"/>
  <c r="C41" i="2"/>
  <c r="D41" i="2"/>
  <c r="E41" i="2"/>
  <c r="F41" i="2"/>
  <c r="G41" i="2"/>
  <c r="H41" i="2"/>
  <c r="I41" i="2"/>
  <c r="I41" i="1"/>
  <c r="H41" i="1"/>
  <c r="F41" i="1"/>
  <c r="E41" i="1"/>
  <c r="D41" i="1"/>
  <c r="C41" i="1"/>
  <c r="G41" i="1"/>
</calcChain>
</file>

<file path=xl/sharedStrings.xml><?xml version="1.0" encoding="utf-8"?>
<sst xmlns="http://schemas.openxmlformats.org/spreadsheetml/2006/main" count="2669" uniqueCount="97">
  <si>
    <t>N2</t>
  </si>
  <si>
    <t>Poder Calorífico</t>
  </si>
  <si>
    <t xml:space="preserve">Índice de Woobe </t>
  </si>
  <si>
    <t>Día</t>
  </si>
  <si>
    <t xml:space="preserve">% VOL </t>
  </si>
  <si>
    <t>MJoules /m3</t>
  </si>
  <si>
    <t>Promedios</t>
  </si>
  <si>
    <t>GAS Y PETROQUIMICA BASICA</t>
  </si>
  <si>
    <t>CALIDAD DEL GAS</t>
  </si>
  <si>
    <t>NOM-001-SECRE-2010</t>
  </si>
  <si>
    <t xml:space="preserve">   * Datos en condiciones estándar: Temp. :   288,15°  K   , Presion:   101,325  KPa.</t>
  </si>
  <si>
    <t>% C1</t>
  </si>
  <si>
    <t>% C2</t>
  </si>
  <si>
    <t>CO2</t>
  </si>
  <si>
    <t>CO2+N2</t>
  </si>
  <si>
    <t>I.  Wobbe                                                                                                                                                                                                                                                                       MJ/m3</t>
  </si>
  <si>
    <t>Poder Calorífico                                                                                                                                                                                                                                                                            MJ/m3</t>
  </si>
  <si>
    <t xml:space="preserve">MJoules /m3               </t>
  </si>
  <si>
    <t>NORMA ( 3 )</t>
  </si>
  <si>
    <t>Total de Inertes</t>
  </si>
  <si>
    <t>Metano</t>
  </si>
  <si>
    <t>Etano</t>
  </si>
  <si>
    <t>Zona: Sur</t>
  </si>
  <si>
    <t>NORMA ( NA )</t>
  </si>
  <si>
    <t>NORMA ( 8 )</t>
  </si>
  <si>
    <t>NORMA ( 12 )</t>
  </si>
  <si>
    <t>NORMA ( 36,30 - 43,60 )</t>
  </si>
  <si>
    <t>NORMA ( 46,20 - 53,20 )</t>
  </si>
  <si>
    <t>Pto. de Calidad Troncal 48</t>
  </si>
  <si>
    <t>Pto. de Calidad Mayakan</t>
  </si>
  <si>
    <t xml:space="preserve">Poder Calorífico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</si>
  <si>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I.  Wobbe                                                                                                                                                                                                                                                      </t>
  </si>
  <si>
    <t>Pto. de Calidad CD. Pemex</t>
  </si>
  <si>
    <t>Pto. de Calidad Cactus</t>
  </si>
  <si>
    <t>Pto. de Calidad KM 100</t>
  </si>
  <si>
    <t>Pto. de Calidad Nuevo Pemex</t>
  </si>
  <si>
    <t>Pto. de Calidad La Venta</t>
  </si>
  <si>
    <t>Pto. de Calidad Chihuahua</t>
  </si>
  <si>
    <t>NORMA ( 84 )</t>
  </si>
  <si>
    <t>NORMA ( 11 )</t>
  </si>
  <si>
    <t>NORMA ( 4 )</t>
  </si>
  <si>
    <t>NORMA ( 37,30 - 43,60 )</t>
  </si>
  <si>
    <t>NORMA ( 48,20 - 53,20 )</t>
  </si>
  <si>
    <t>Zona: Resto del País</t>
  </si>
  <si>
    <t>Pto. de Calidad Naco</t>
  </si>
  <si>
    <t>Pto. de Calidad Guadalajara</t>
  </si>
  <si>
    <t>Pto. de Calidad Madero I</t>
  </si>
  <si>
    <t>Pto. de Calidad Madero II</t>
  </si>
  <si>
    <t>Pto. de Calidad CPG Poza Rica</t>
  </si>
  <si>
    <t>Pto. de Calidad Raudal</t>
  </si>
  <si>
    <t>Pto. de Calidad Cd. Mendoza</t>
  </si>
  <si>
    <t>Pto. de Calidad El Veinte</t>
  </si>
  <si>
    <t>Pto. de Calidad Papan</t>
  </si>
  <si>
    <t>Pto. de Calidad Rincon Pacheco</t>
  </si>
  <si>
    <t>Pto. de Calidad Cauchy</t>
  </si>
  <si>
    <t>Pto. de Calidad J. D. Covarrubias</t>
  </si>
  <si>
    <t>Pto. de Calidad Pecosa Alta Presión</t>
  </si>
  <si>
    <t>Pto. de Calidad Pecosa Baja Presión</t>
  </si>
  <si>
    <t>Pto. de Calidad Caseta Gral. Pajaritos</t>
  </si>
  <si>
    <t>Pto. de Calidad Pajaritos</t>
  </si>
  <si>
    <t>Pto. de Calidad Escobedo de Alta</t>
  </si>
  <si>
    <t>Pto. de Calidad Escobedo de Baja</t>
  </si>
  <si>
    <t>Pto. de Calidad Monclova</t>
  </si>
  <si>
    <t>Pto. de Calidad Burgos 1 2 3</t>
  </si>
  <si>
    <t>Pto. de Calidad Burgos 4</t>
  </si>
  <si>
    <t>Pto. de Calidad Burgos 5 6</t>
  </si>
  <si>
    <t>Pto. de Calidad Culebra Norte</t>
  </si>
  <si>
    <t>Pto. de Calidad Nejo</t>
  </si>
  <si>
    <t>Pto. de Calidad Kinder Morgan Reynosa</t>
  </si>
  <si>
    <t>Pto. de Calidad Tennessee</t>
  </si>
  <si>
    <t>Pto. de Calidad Pandura</t>
  </si>
  <si>
    <t>Pto. de Calidad Valtierrilla</t>
  </si>
  <si>
    <t>Pto. de Calidad Puebla</t>
  </si>
  <si>
    <t>Pto. de Calidad Torreon</t>
  </si>
  <si>
    <t>Pto. de Calidad Venta de Carpio 36"</t>
  </si>
  <si>
    <t>Pto. de Calidad Venta de Carpio 30"</t>
  </si>
  <si>
    <t>Pto. de Calidad Venta de Carpio 24"</t>
  </si>
  <si>
    <t>Pto. de Calidad Venta de Carpio 14"</t>
  </si>
  <si>
    <t>Pto. de Calidad Cempoala Sur</t>
  </si>
  <si>
    <t>Pto. de Calidad Cempoala Centro</t>
  </si>
  <si>
    <t>Pto. de Calidad Cempoala Norte</t>
  </si>
  <si>
    <t>Pto. de Calidad Matapionche</t>
  </si>
  <si>
    <t>Pto. de Calidad Playuela</t>
  </si>
  <si>
    <t>Pto. de Calidad Veracruz</t>
  </si>
  <si>
    <t>Máximo</t>
  </si>
  <si>
    <t>Mínimo</t>
  </si>
  <si>
    <t>Desv. Estándar</t>
  </si>
  <si>
    <t>Pto. de Calidad Iberdrola Altamira</t>
  </si>
  <si>
    <t>Pto. de Calidad Ramones</t>
  </si>
  <si>
    <t>Pto. de Calidad Red Monclova</t>
  </si>
  <si>
    <t>Pto. de Calidad Zacate Colorado</t>
  </si>
  <si>
    <t>Pto. de Calidad GIMSA</t>
  </si>
  <si>
    <t>Pto. de Calidad CFE CCC Huinala</t>
  </si>
  <si>
    <t>Pto. de Calidad Apodaca</t>
  </si>
  <si>
    <t>AÑO 2012</t>
  </si>
  <si>
    <t>Enero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</si>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</sst>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10409]0.0000"/>
    <numFmt numFmtId="165" formatCode="General_)"/>
  </numFmts>
  <fonts count="19" x14ac:knownFonts="1">
    <font>
      <sz val="10"/>
      <name val="Arial"/>
      <charset val="1"/>
    </font>
    <font>
      <sz val="10"/>
      <color indexed="8"/>
      <name val="Arial"/>
      <charset val="1"/>
    </font>
    <font>
      <b/>
      <i/>
      <sz val="10"/>
      <color indexed="12"/>
      <name val="Arial"/>
      <charset val="1"/>
    </font>
    <font>
      <b/>
      <sz val="8"/>
      <color indexed="8"/>
      <name val="Arial"/>
      <charset val="1"/>
    </font>
    <font>
      <sz val="7.5"/>
      <color indexed="8"/>
      <name val="Arial"/>
      <charset val="1"/>
    </font>
    <font>
      <b/>
      <sz val="13.95"/>
      <color indexed="8"/>
      <name val="Arial"/>
      <charset val="1"/>
    </font>
    <font>
      <b/>
      <sz val="11"/>
      <color indexed="8"/>
      <name val="Arial"/>
      <charset val="1"/>
    </font>
    <font>
      <b/>
      <sz val="8"/>
      <color indexed="8"/>
      <name val="Arial"/>
      <family val="2"/>
    </font>
    <font>
      <b/>
      <i/>
      <sz val="9"/>
      <name val="Arial"/>
      <family val="2"/>
    </font>
    <font>
      <sz val="10"/>
      <name val="Arial"/>
    </font>
    <font>
      <sz val="8"/>
      <name val="Arial"/>
      <charset val="1"/>
    </font>
    <font>
      <b/>
      <sz val="11"/>
      <color indexed="8"/>
      <name val="Arial"/>
      <family val="2"/>
    </font>
    <font>
      <sz val="9"/>
      <name val="Arial"/>
      <family val="2"/>
    </font>
    <font>
      <sz val="9"/>
      <name val="Arial"/>
      <charset val="1"/>
    </font>
    <font>
      <b/>
      <sz val="8"/>
      <name val="Arial"/>
      <family val="2"/>
    </font>
    <font>
      <b/>
      <i/>
      <sz val="10"/>
      <color indexed="12"/>
      <name val="Arial"/>
      <family val="2"/>
    </font>
    <font>
      <b/>
      <sz val="10"/>
      <color rgb="FFFF0000"/>
      <name val="Arial"/>
      <family val="2"/>
    </font>
    <font>
      <b/>
      <sz val="10"/>
      <color theme="4" tint="-0.249977111117893"/>
      <name val="Arial"/>
      <family val="2"/>
    </font>
    <font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>
      <alignment wrapText="1"/>
    </xf>
    <xf numFmtId="165" fontId="9" fillId="0" borderId="0"/>
  </cellStyleXfs>
  <cellXfs count="50">
    <xf numFmtId="0" fontId="0" fillId="0" borderId="0" xfId="0">
      <alignment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0" fontId="8" fillId="4" borderId="0" xfId="1" applyNumberFormat="1" applyFont="1" applyFill="1" applyAlignment="1">
      <alignment horizontal="left"/>
    </xf>
    <xf numFmtId="164" fontId="4" fillId="0" borderId="2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5" fontId="12" fillId="4" borderId="0" xfId="1" applyFont="1" applyFill="1" applyBorder="1"/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164" fontId="4" fillId="0" borderId="5" xfId="0" applyNumberFormat="1" applyFont="1" applyFill="1" applyBorder="1" applyAlignment="1">
      <alignment horizontal="center" vertical="top" wrapText="1"/>
    </xf>
    <xf numFmtId="164" fontId="4" fillId="0" borderId="6" xfId="0" applyNumberFormat="1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164" fontId="10" fillId="0" borderId="14" xfId="0" applyNumberFormat="1" applyFont="1" applyBorder="1" applyAlignment="1">
      <alignment horizontal="center" wrapText="1"/>
    </xf>
    <xf numFmtId="164" fontId="10" fillId="0" borderId="15" xfId="0" applyNumberFormat="1" applyFont="1" applyBorder="1" applyAlignment="1">
      <alignment horizontal="center" wrapText="1"/>
    </xf>
    <xf numFmtId="164" fontId="10" fillId="0" borderId="0" xfId="0" applyNumberFormat="1" applyFont="1" applyBorder="1" applyAlignment="1">
      <alignment horizontal="center" wrapText="1"/>
    </xf>
    <xf numFmtId="164" fontId="10" fillId="0" borderId="16" xfId="0" applyNumberFormat="1" applyFont="1" applyBorder="1" applyAlignment="1">
      <alignment horizontal="center" wrapText="1"/>
    </xf>
    <xf numFmtId="164" fontId="10" fillId="0" borderId="17" xfId="0" applyNumberFormat="1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wrapText="1"/>
    </xf>
    <xf numFmtId="0" fontId="15" fillId="0" borderId="0" xfId="0" applyFont="1" applyFill="1" applyBorder="1" applyAlignment="1">
      <alignment horizontal="center" vertical="top" wrapText="1"/>
    </xf>
    <xf numFmtId="0" fontId="16" fillId="0" borderId="0" xfId="0" applyFont="1">
      <alignment wrapText="1"/>
    </xf>
    <xf numFmtId="0" fontId="17" fillId="0" borderId="0" xfId="0" applyFont="1">
      <alignment wrapText="1"/>
    </xf>
    <xf numFmtId="0" fontId="18" fillId="0" borderId="0" xfId="0" applyFont="1">
      <alignment wrapText="1"/>
    </xf>
    <xf numFmtId="0" fontId="5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3" fillId="3" borderId="24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14" fontId="4" fillId="0" borderId="5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3" fillId="3" borderId="2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14" fillId="0" borderId="19" xfId="0" applyFont="1" applyBorder="1" applyAlignment="1">
      <alignment horizontal="left" wrapText="1"/>
    </xf>
    <xf numFmtId="0" fontId="14" fillId="0" borderId="20" xfId="0" applyFont="1" applyBorder="1" applyAlignment="1">
      <alignment horizontal="left" wrapText="1"/>
    </xf>
    <xf numFmtId="0" fontId="14" fillId="0" borderId="9" xfId="0" applyFont="1" applyBorder="1" applyAlignment="1">
      <alignment horizontal="left" wrapText="1"/>
    </xf>
    <xf numFmtId="0" fontId="14" fillId="0" borderId="16" xfId="0" applyFont="1" applyBorder="1" applyAlignment="1">
      <alignment horizontal="left" wrapText="1"/>
    </xf>
    <xf numFmtId="0" fontId="13" fillId="0" borderId="0" xfId="0" applyFont="1" applyAlignment="1">
      <alignment horizont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107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1029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1131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1234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5432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6047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1336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1439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1541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1643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1746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210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1848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1951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2053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2155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2258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2360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2463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5535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2667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2770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312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6251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6557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5637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2872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6149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2975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3077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3179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3282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3487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415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3589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3794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3896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3999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4101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4203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4306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4408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4511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4613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517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4715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4818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4920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5330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5023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5125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619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722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824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927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outlinePr summaryBelow="0" summaryRight="0"/>
  </sheetPr>
  <dimension ref="A1:K51"/>
  <sheetViews>
    <sheetView showGridLines="0" topLeftCell="A32" zoomScale="90" zoomScaleNormal="90" workbookViewId="0">
      <selection activeCell="D50" sqref="D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28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16</v>
      </c>
      <c r="I9" s="19" t="s">
        <v>15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85.037193298339844</v>
      </c>
      <c r="D10" s="10">
        <v>7.887789249420166</v>
      </c>
      <c r="E10" s="10">
        <v>6.7009944915771484</v>
      </c>
      <c r="F10" s="11">
        <v>8.1263005267828703E-4</v>
      </c>
      <c r="G10" s="10">
        <v>6.7018070220947266</v>
      </c>
      <c r="H10" s="10">
        <v>37.724759592708388</v>
      </c>
      <c r="I10" s="10">
        <v>47.716807122531343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85.586189270019531</v>
      </c>
      <c r="D11" s="3">
        <v>7.5765500068664551</v>
      </c>
      <c r="E11" s="3">
        <v>6.5096392631530762</v>
      </c>
      <c r="F11" s="5">
        <v>5.4632448591291904E-3</v>
      </c>
      <c r="G11" s="3">
        <v>6.5151023864746094</v>
      </c>
      <c r="H11" s="3">
        <v>37.675320283787727</v>
      </c>
      <c r="I11" s="3">
        <v>47.761407209397596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85.346046447753906</v>
      </c>
      <c r="D12" s="3">
        <v>8.0198802947998047</v>
      </c>
      <c r="E12" s="3">
        <v>6.203585147857666</v>
      </c>
      <c r="F12" s="5">
        <v>5.3315008990466595E-3</v>
      </c>
      <c r="G12" s="3">
        <v>6.2089166641235352</v>
      </c>
      <c r="H12" s="3">
        <v>37.978375678402102</v>
      </c>
      <c r="I12" s="3">
        <v>48.07066018319243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84.441169738769531</v>
      </c>
      <c r="D13" s="3">
        <v>8.3217668533325195</v>
      </c>
      <c r="E13" s="3">
        <v>6.7867097854614258</v>
      </c>
      <c r="F13" s="5">
        <v>6.3303997740149498E-3</v>
      </c>
      <c r="G13" s="3">
        <v>6.7930402755737305</v>
      </c>
      <c r="H13" s="3">
        <v>37.855219517122599</v>
      </c>
      <c r="I13" s="3">
        <v>47.758498107142572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84.401924133300781</v>
      </c>
      <c r="D14" s="3">
        <v>7.9661211967468262</v>
      </c>
      <c r="E14" s="3">
        <v>7.2158975601196289</v>
      </c>
      <c r="F14" s="5">
        <v>1.3197126099839807E-3</v>
      </c>
      <c r="G14" s="3">
        <v>7.2172174453735352</v>
      </c>
      <c r="H14" s="3">
        <v>37.574519715552221</v>
      </c>
      <c r="I14" s="3">
        <v>47.416894460275003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84.873336791992188</v>
      </c>
      <c r="D15" s="3">
        <v>7.615572452545166</v>
      </c>
      <c r="E15" s="3">
        <v>7.1201004981994629</v>
      </c>
      <c r="F15" s="5">
        <v>1.8499755533412099E-3</v>
      </c>
      <c r="G15" s="3">
        <v>7.121950626373291</v>
      </c>
      <c r="H15" s="3">
        <v>37.494174736632189</v>
      </c>
      <c r="I15" s="3">
        <v>47.405478248426405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85.238037109375</v>
      </c>
      <c r="D16" s="3">
        <v>7.6907048225402832</v>
      </c>
      <c r="E16" s="3">
        <v>6.6327691078186035</v>
      </c>
      <c r="F16" s="5">
        <v>4.5822770334780216E-3</v>
      </c>
      <c r="G16" s="3">
        <v>6.6373515129089355</v>
      </c>
      <c r="H16" s="3">
        <v>37.728325471598204</v>
      </c>
      <c r="I16" s="3">
        <v>47.744055586667365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84.630470275878906</v>
      </c>
      <c r="D17" s="3">
        <v>8.0419178009033203</v>
      </c>
      <c r="E17" s="3">
        <v>6.8889703750610352</v>
      </c>
      <c r="F17" s="5">
        <v>1.1676343157887459E-2</v>
      </c>
      <c r="G17" s="3">
        <v>6.9006466865539551</v>
      </c>
      <c r="H17" s="3">
        <v>37.721195157096261</v>
      </c>
      <c r="I17" s="3">
        <v>47.631980296261716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84.298965454101563</v>
      </c>
      <c r="D18" s="3">
        <v>8.1301984786987305</v>
      </c>
      <c r="E18" s="3">
        <v>7.1166930198669434</v>
      </c>
      <c r="F18" s="5">
        <v>2.4522135034203529E-2</v>
      </c>
      <c r="G18" s="3">
        <v>7.1412153244018555</v>
      </c>
      <c r="H18" s="3">
        <v>37.657165975030338</v>
      </c>
      <c r="I18" s="3">
        <v>47.493387042015492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84.375885009765625</v>
      </c>
      <c r="D19" s="3">
        <v>7.8120217323303223</v>
      </c>
      <c r="E19" s="3">
        <v>7.3930883407592773</v>
      </c>
      <c r="F19" s="5">
        <v>2.6337740942835808E-2</v>
      </c>
      <c r="G19" s="3">
        <v>7.4194259643554687</v>
      </c>
      <c r="H19" s="3">
        <v>37.440457182592034</v>
      </c>
      <c r="I19" s="3">
        <v>47.248280303879902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84.507484436035156</v>
      </c>
      <c r="D20" s="3">
        <v>7.7207379341125488</v>
      </c>
      <c r="E20" s="3">
        <v>7.3911871910095215</v>
      </c>
      <c r="F20" s="5">
        <v>7.7917939051985741E-3</v>
      </c>
      <c r="G20" s="3">
        <v>7.3989791870117187</v>
      </c>
      <c r="H20" s="3">
        <v>37.408976187335952</v>
      </c>
      <c r="I20" s="3">
        <v>47.240778238695491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84.880416870117188</v>
      </c>
      <c r="D21" s="3">
        <v>7.7427225112915039</v>
      </c>
      <c r="E21" s="3">
        <v>6.9864082336425781</v>
      </c>
      <c r="F21" s="5">
        <v>5.3183520212769508E-3</v>
      </c>
      <c r="G21" s="3">
        <v>6.9917263984680176</v>
      </c>
      <c r="H21" s="3">
        <v>37.576989034716291</v>
      </c>
      <c r="I21" s="3">
        <v>47.508151458218975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85.2608642578125</v>
      </c>
      <c r="D22" s="3">
        <v>7.7108159065246582</v>
      </c>
      <c r="E22" s="3">
        <v>6.6583251953125</v>
      </c>
      <c r="F22" s="5">
        <v>6.1351219192147255E-3</v>
      </c>
      <c r="G22" s="3">
        <v>6.6644601821899414</v>
      </c>
      <c r="H22" s="3">
        <v>37.67907767973351</v>
      </c>
      <c r="I22" s="3">
        <v>47.702715685945122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85.311134338378906</v>
      </c>
      <c r="D23" s="3">
        <v>7.706209659576416</v>
      </c>
      <c r="E23" s="3">
        <v>6.6017742156982422</v>
      </c>
      <c r="F23" s="5">
        <v>8.7114209309220314E-3</v>
      </c>
      <c r="G23" s="3">
        <v>6.6104855537414551</v>
      </c>
      <c r="H23" s="3">
        <v>37.705289353392075</v>
      </c>
      <c r="I23" s="3">
        <v>47.740244816469378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84.946250915527344</v>
      </c>
      <c r="D24" s="3">
        <v>7.8877596855163574</v>
      </c>
      <c r="E24" s="3">
        <v>6.7652592658996582</v>
      </c>
      <c r="F24" s="5">
        <v>5.8849891647696495E-3</v>
      </c>
      <c r="G24" s="3">
        <v>6.7711443901062012</v>
      </c>
      <c r="H24" s="3">
        <v>37.708459471438047</v>
      </c>
      <c r="I24" s="3">
        <v>47.677629574181417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84.885368347167969</v>
      </c>
      <c r="D25" s="3">
        <v>7.9919028282165527</v>
      </c>
      <c r="E25" s="3">
        <v>6.6833028793334961</v>
      </c>
      <c r="F25" s="5">
        <v>3.5792998969554901E-3</v>
      </c>
      <c r="G25" s="3">
        <v>6.6868820190429687</v>
      </c>
      <c r="H25" s="3">
        <v>37.796488472473904</v>
      </c>
      <c r="I25" s="3">
        <v>47.765986015242888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84.621261596679688</v>
      </c>
      <c r="D26" s="3">
        <v>8.05096435546875</v>
      </c>
      <c r="E26" s="3">
        <v>6.860957145690918</v>
      </c>
      <c r="F26" s="5">
        <v>1.1642155237495899E-2</v>
      </c>
      <c r="G26" s="3">
        <v>6.8725991249084473</v>
      </c>
      <c r="H26" s="3">
        <v>37.753166964117</v>
      </c>
      <c r="I26" s="3">
        <v>47.662777121153468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84.136772155761719</v>
      </c>
      <c r="D27" s="3">
        <v>8.1521635055541992</v>
      </c>
      <c r="E27" s="3">
        <v>7.198674201965332</v>
      </c>
      <c r="F27" s="5">
        <v>4.6215439215302467E-3</v>
      </c>
      <c r="G27" s="3">
        <v>7.2032957077026367</v>
      </c>
      <c r="H27" s="3">
        <v>37.691527518022767</v>
      </c>
      <c r="I27" s="3">
        <v>47.493570406460776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84.523841857910156</v>
      </c>
      <c r="D28" s="3">
        <v>7.9967269897460938</v>
      </c>
      <c r="E28" s="3">
        <v>6.9672398567199707</v>
      </c>
      <c r="F28" s="5">
        <v>1.7098575830459595E-2</v>
      </c>
      <c r="G28" s="3">
        <v>6.9843382835388184</v>
      </c>
      <c r="H28" s="3">
        <v>37.721719545951338</v>
      </c>
      <c r="I28" s="3">
        <v>47.597262616609726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85.3251953125</v>
      </c>
      <c r="D29" s="3">
        <v>7.312108039855957</v>
      </c>
      <c r="E29" s="3">
        <v>6.8573598861694336</v>
      </c>
      <c r="F29" s="5">
        <v>1.2615232728421688E-2</v>
      </c>
      <c r="G29" s="3">
        <v>6.8699750900268555</v>
      </c>
      <c r="H29" s="3">
        <v>37.575213427420302</v>
      </c>
      <c r="I29" s="3">
        <v>47.554078157618356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85.551399230957031</v>
      </c>
      <c r="D30" s="3">
        <v>7.0371713638305664</v>
      </c>
      <c r="E30" s="3">
        <v>7.0304698944091797</v>
      </c>
      <c r="F30" s="5">
        <v>2.6599483098834753E-3</v>
      </c>
      <c r="G30" s="3">
        <v>7.0331296920776367</v>
      </c>
      <c r="H30" s="3">
        <v>37.355891305916224</v>
      </c>
      <c r="I30" s="3">
        <v>47.355699327126743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85.14251708984375</v>
      </c>
      <c r="D31" s="3">
        <v>7.2740201950073242</v>
      </c>
      <c r="E31" s="3">
        <v>7.1891756057739258</v>
      </c>
      <c r="F31" s="5">
        <v>1.199718751013279E-2</v>
      </c>
      <c r="G31" s="3">
        <v>7.2011728286743164</v>
      </c>
      <c r="H31" s="3">
        <v>37.359917644792326</v>
      </c>
      <c r="I31" s="3">
        <v>47.288649330488923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84.915359497070312</v>
      </c>
      <c r="D32" s="3">
        <v>7.3312892913818359</v>
      </c>
      <c r="E32" s="3">
        <v>7.3492331504821777</v>
      </c>
      <c r="F32" s="5">
        <v>5.8520468883216381E-4</v>
      </c>
      <c r="G32" s="3">
        <v>7.349818229675293</v>
      </c>
      <c r="H32" s="3">
        <v>37.337160951837063</v>
      </c>
      <c r="I32" s="3">
        <v>47.217287504801341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84.973785400390625</v>
      </c>
      <c r="D33" s="3">
        <v>7.4285030364990234</v>
      </c>
      <c r="E33" s="3">
        <v>7.2065091133117676</v>
      </c>
      <c r="F33" s="5">
        <v>8.4940972737967968E-4</v>
      </c>
      <c r="G33" s="3">
        <v>7.2073583602905273</v>
      </c>
      <c r="H33" s="3">
        <v>37.414019324237032</v>
      </c>
      <c r="I33" s="3">
        <v>47.321893779693539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84.731895446777344</v>
      </c>
      <c r="D34" s="3">
        <v>7.7333545684814453</v>
      </c>
      <c r="E34" s="3">
        <v>7.0866298675537109</v>
      </c>
      <c r="F34" s="5">
        <v>4.8254984430968761E-3</v>
      </c>
      <c r="G34" s="3">
        <v>7.0914554595947266</v>
      </c>
      <c r="H34" s="3">
        <v>37.574973094887589</v>
      </c>
      <c r="I34" s="3">
        <v>47.466722145645775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84.947090148925781</v>
      </c>
      <c r="D35" s="3">
        <v>7.4282870292663574</v>
      </c>
      <c r="E35" s="3">
        <v>7.213768482208252</v>
      </c>
      <c r="F35" s="5">
        <v>3.2060975208878517E-3</v>
      </c>
      <c r="G35" s="3">
        <v>7.2169747352600098</v>
      </c>
      <c r="H35" s="3">
        <v>37.420000583294083</v>
      </c>
      <c r="I35" s="3">
        <v>47.321247422080376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84.235496520996094</v>
      </c>
      <c r="D36" s="3">
        <v>8.0854568481445313</v>
      </c>
      <c r="E36" s="3">
        <v>7.0427818298339844</v>
      </c>
      <c r="F36" s="5">
        <v>1.7953329952433705E-3</v>
      </c>
      <c r="G36" s="3">
        <v>7.0445771217346191</v>
      </c>
      <c r="H36" s="3">
        <v>37.825162739760728</v>
      </c>
      <c r="I36" s="3">
        <v>47.639167266159845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84.0986328125</v>
      </c>
      <c r="D37" s="3">
        <v>7.9848318099975586</v>
      </c>
      <c r="E37" s="3">
        <v>7.4784884452819824</v>
      </c>
      <c r="F37" s="5">
        <v>4.9056566786020994E-4</v>
      </c>
      <c r="G37" s="3">
        <v>7.4789791107177734</v>
      </c>
      <c r="H37" s="3">
        <v>37.499364299915989</v>
      </c>
      <c r="I37" s="3">
        <v>47.266107466199621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84.042259216308594</v>
      </c>
      <c r="D38" s="3">
        <v>8.2157087326049805</v>
      </c>
      <c r="E38" s="3">
        <v>7.3296756744384766</v>
      </c>
      <c r="F38" s="5">
        <v>3.8979793898761272E-3</v>
      </c>
      <c r="G38" s="3">
        <v>7.3335738182067871</v>
      </c>
      <c r="H38" s="3">
        <v>37.601704469215669</v>
      </c>
      <c r="I38" s="3">
        <v>47.386695950003592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84.516746520996094</v>
      </c>
      <c r="D39" s="3">
        <v>8.4628324508666992</v>
      </c>
      <c r="E39" s="3">
        <v>6.376805305480957</v>
      </c>
      <c r="F39" s="5">
        <v>3.5912450402975082E-2</v>
      </c>
      <c r="G39" s="3">
        <v>6.4127178192138672</v>
      </c>
      <c r="H39" s="3">
        <v>38.138350129740857</v>
      </c>
      <c r="I39" s="3">
        <v>48.077985412571188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84.25970458984375</v>
      </c>
      <c r="D40" s="3">
        <v>9.0605707168579102</v>
      </c>
      <c r="E40" s="3">
        <v>5.9858598709106445</v>
      </c>
      <c r="F40" s="5">
        <v>2.1783765405416489E-2</v>
      </c>
      <c r="G40" s="3">
        <v>6.0076436996459961</v>
      </c>
      <c r="H40" s="3">
        <v>38.504168384676376</v>
      </c>
      <c r="I40" s="3">
        <v>48.466554797713364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84.775570777154741</v>
      </c>
      <c r="D41" s="6">
        <f t="shared" si="0"/>
        <v>7.8508600111930598</v>
      </c>
      <c r="E41" s="6">
        <f t="shared" si="0"/>
        <v>6.9299462226129345</v>
      </c>
      <c r="F41" s="6">
        <f t="shared" si="0"/>
        <v>8.3750930817557447E-3</v>
      </c>
      <c r="G41" s="6">
        <f t="shared" si="0"/>
        <v>6.9383213135503956</v>
      </c>
      <c r="H41" s="6">
        <f t="shared" si="0"/>
        <v>37.661197867528941</v>
      </c>
      <c r="I41" s="6">
        <f t="shared" si="0"/>
        <v>47.580601711382897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22</v>
      </c>
      <c r="I43" s="47"/>
      <c r="J43" s="20"/>
      <c r="K43" s="20"/>
    </row>
    <row r="44" spans="1:11" ht="13.5" customHeight="1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85.586189270019531</v>
      </c>
      <c r="D46" s="21">
        <f t="shared" si="1"/>
        <v>9.0605707168579102</v>
      </c>
      <c r="E46" s="26">
        <f t="shared" si="1"/>
        <v>7.4784884452819824</v>
      </c>
      <c r="F46" s="26">
        <f t="shared" si="1"/>
        <v>3.5912450402975082E-2</v>
      </c>
      <c r="G46" s="21">
        <f t="shared" si="1"/>
        <v>7.4789791107177734</v>
      </c>
      <c r="H46" s="26">
        <f t="shared" si="1"/>
        <v>38.504168384676376</v>
      </c>
      <c r="I46" s="22">
        <f t="shared" si="1"/>
        <v>48.466554797713364</v>
      </c>
    </row>
    <row r="47" spans="1:11" ht="13.5" thickBot="1" x14ac:dyDescent="0.25">
      <c r="A47" s="43" t="s">
        <v>85</v>
      </c>
      <c r="B47" s="44"/>
      <c r="C47" s="23">
        <f>MIN(C10:C40)</f>
        <v>84.042259216308594</v>
      </c>
      <c r="D47" s="26">
        <f t="shared" ref="D47:I47" si="2">MIN(D10:D40)</f>
        <v>7.0371713638305664</v>
      </c>
      <c r="E47" s="26">
        <f t="shared" si="2"/>
        <v>5.9858598709106445</v>
      </c>
      <c r="F47" s="23">
        <f t="shared" si="2"/>
        <v>4.9056566786020994E-4</v>
      </c>
      <c r="G47" s="26">
        <f t="shared" si="2"/>
        <v>6.0076436996459961</v>
      </c>
      <c r="H47" s="23">
        <f t="shared" si="2"/>
        <v>37.337160951837063</v>
      </c>
      <c r="I47" s="26">
        <f t="shared" si="2"/>
        <v>47.217287504801341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0.44064454449265872</v>
      </c>
      <c r="D48" s="24">
        <f t="shared" si="3"/>
        <v>0.3978943311252035</v>
      </c>
      <c r="E48" s="26">
        <f t="shared" si="3"/>
        <v>0.36096444149427731</v>
      </c>
      <c r="F48" s="26">
        <f t="shared" si="3"/>
        <v>8.5810126329786945E-3</v>
      </c>
      <c r="G48" s="24">
        <f t="shared" si="3"/>
        <v>0.35858428104541379</v>
      </c>
      <c r="H48" s="26">
        <f t="shared" si="3"/>
        <v>0.24216136275844538</v>
      </c>
      <c r="I48" s="25">
        <f t="shared" si="3"/>
        <v>0.27900716030034484</v>
      </c>
    </row>
    <row r="50" spans="3:9" x14ac:dyDescent="0.2">
      <c r="C50" s="28" t="s">
        <v>96</v>
      </c>
      <c r="D50" s="28">
        <f>COUNTIF(D10:D40,"&gt;12.0")</f>
        <v>0</v>
      </c>
      <c r="E50" s="28">
        <f>COUNTIF(E10:E40,"&gt;8.0")</f>
        <v>0</v>
      </c>
      <c r="F50" s="28">
        <f>COUNTIF(F10:F40,"&gt;3.0")</f>
        <v>0</v>
      </c>
      <c r="G50" s="28">
        <f>COUNTIF(G10:G40,"&gt;8.0")</f>
        <v>0</v>
      </c>
      <c r="H50" s="28">
        <f>COUNTIF(H10:H40,"&lt;36.30")</f>
        <v>0</v>
      </c>
      <c r="I50" s="28">
        <f>COUNTIF(I10:I40,"&lt;46.20")</f>
        <v>0</v>
      </c>
    </row>
    <row r="51" spans="3:9" x14ac:dyDescent="0.2"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H43:I43"/>
    <mergeCell ref="A41:B41"/>
    <mergeCell ref="A38:B38"/>
    <mergeCell ref="A35:B35"/>
    <mergeCell ref="A37:B37"/>
    <mergeCell ref="A27:B27"/>
    <mergeCell ref="A30:B30"/>
    <mergeCell ref="A31:B31"/>
    <mergeCell ref="A28:B28"/>
    <mergeCell ref="A46:B46"/>
    <mergeCell ref="A29:B29"/>
    <mergeCell ref="A33:B33"/>
    <mergeCell ref="A32:B32"/>
    <mergeCell ref="A47:B47"/>
    <mergeCell ref="A48:B48"/>
    <mergeCell ref="A45:B45"/>
    <mergeCell ref="A39:B39"/>
    <mergeCell ref="A34:B34"/>
    <mergeCell ref="A36:B36"/>
    <mergeCell ref="A40:B40"/>
    <mergeCell ref="A16:B16"/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26:B26"/>
    <mergeCell ref="A17:B17"/>
    <mergeCell ref="A20:B20"/>
    <mergeCell ref="A24:B24"/>
    <mergeCell ref="A22:B22"/>
    <mergeCell ref="A25:B25"/>
    <mergeCell ref="A23:B23"/>
    <mergeCell ref="A21:B21"/>
    <mergeCell ref="A18:B18"/>
    <mergeCell ref="A19:B19"/>
    <mergeCell ref="A1:I1"/>
    <mergeCell ref="A3:I3"/>
    <mergeCell ref="A6:B6"/>
    <mergeCell ref="A4:I4"/>
    <mergeCell ref="A5:F5"/>
  </mergeCells>
  <phoneticPr fontId="10" type="noConversion"/>
  <pageMargins left="0.31496062992125984" right="0" top="0.59055118110236227" bottom="0" header="0.51181102362204722" footer="0.51181102362204722"/>
  <pageSetup scale="85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  <outlinePr summaryBelow="0" summaryRight="0"/>
  </sheetPr>
  <dimension ref="A1:K51"/>
  <sheetViews>
    <sheetView showGridLines="0" topLeftCell="A34" zoomScale="90" zoomScaleNormal="90" workbookViewId="0">
      <selection activeCell="D50" sqref="D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45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88.528213500976563</v>
      </c>
      <c r="D10" s="10">
        <v>6.2514705657958984</v>
      </c>
      <c r="E10" s="10">
        <v>4.7527279853820801</v>
      </c>
      <c r="F10" s="11">
        <v>5.2902020514011383E-2</v>
      </c>
      <c r="G10" s="10">
        <v>4.8056302070617676</v>
      </c>
      <c r="H10" s="10">
        <v>38.009077332593762</v>
      </c>
      <c r="I10" s="10">
        <v>48.661138301593589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88.530624389648438</v>
      </c>
      <c r="D11" s="3">
        <v>6.2122960090637207</v>
      </c>
      <c r="E11" s="3">
        <v>4.8327364921569824</v>
      </c>
      <c r="F11" s="5">
        <v>5.6580387055873871E-2</v>
      </c>
      <c r="G11" s="3">
        <v>4.8893170356750488</v>
      </c>
      <c r="H11" s="3">
        <v>37.937380565103716</v>
      </c>
      <c r="I11" s="3">
        <v>48.582150691073608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88.537513732910156</v>
      </c>
      <c r="D12" s="3">
        <v>6.4511966705322266</v>
      </c>
      <c r="E12" s="3">
        <v>4.492988109588623</v>
      </c>
      <c r="F12" s="5">
        <v>8.8803097605705261E-2</v>
      </c>
      <c r="G12" s="3">
        <v>4.5817914009094238</v>
      </c>
      <c r="H12" s="3">
        <v>38.305570696196874</v>
      </c>
      <c r="I12" s="3">
        <v>49.024117288492917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89.29901123046875</v>
      </c>
      <c r="D13" s="3">
        <v>5.6510286331176758</v>
      </c>
      <c r="E13" s="3">
        <v>4.6086330413818359</v>
      </c>
      <c r="F13" s="5">
        <v>5.9562582522630692E-2</v>
      </c>
      <c r="G13" s="3">
        <v>4.6681957244873047</v>
      </c>
      <c r="H13" s="3">
        <v>37.890072417691378</v>
      </c>
      <c r="I13" s="3">
        <v>48.656819934798001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90.436302185058594</v>
      </c>
      <c r="D14" s="3">
        <v>5.2358651161193848</v>
      </c>
      <c r="E14" s="3">
        <v>3.8656380176544189</v>
      </c>
      <c r="F14" s="5">
        <v>0.10634684562683105</v>
      </c>
      <c r="G14" s="3">
        <v>3.97198486328125</v>
      </c>
      <c r="H14" s="3">
        <v>38.008464836827677</v>
      </c>
      <c r="I14" s="3">
        <v>49.00479711917211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89.84100341796875</v>
      </c>
      <c r="D15" s="3">
        <v>5.6484065055847168</v>
      </c>
      <c r="E15" s="3">
        <v>4.0685358047485352</v>
      </c>
      <c r="F15" s="5">
        <v>9.2367731034755707E-2</v>
      </c>
      <c r="G15" s="3">
        <v>4.1609034538269043</v>
      </c>
      <c r="H15" s="3">
        <v>38.041608093286342</v>
      </c>
      <c r="I15" s="3">
        <v>48.946482493246663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89.342300415039063</v>
      </c>
      <c r="D16" s="3">
        <v>5.6731042861938477</v>
      </c>
      <c r="E16" s="3">
        <v>4.562469482421875</v>
      </c>
      <c r="F16" s="5">
        <v>8.3021707832813263E-2</v>
      </c>
      <c r="G16" s="3">
        <v>4.6454911231994629</v>
      </c>
      <c r="H16" s="3">
        <v>37.858804964482935</v>
      </c>
      <c r="I16" s="3">
        <v>48.632301203162037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89.92852783203125</v>
      </c>
      <c r="D17" s="3">
        <v>5.5097446441650391</v>
      </c>
      <c r="E17" s="3">
        <v>4.1256833076477051</v>
      </c>
      <c r="F17" s="5">
        <v>0.1021745353937149</v>
      </c>
      <c r="G17" s="3">
        <v>4.2278580665588379</v>
      </c>
      <c r="H17" s="3">
        <v>37.972189976016168</v>
      </c>
      <c r="I17" s="3">
        <v>48.874252434995519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90.101417541503906</v>
      </c>
      <c r="D18" s="3">
        <v>5.3529081344604492</v>
      </c>
      <c r="E18" s="3">
        <v>4.1201372146606445</v>
      </c>
      <c r="F18" s="5">
        <v>0.1085280254483223</v>
      </c>
      <c r="G18" s="3">
        <v>4.2286653518676758</v>
      </c>
      <c r="H18" s="3">
        <v>37.918517907214039</v>
      </c>
      <c r="I18" s="3">
        <v>48.84054114134495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89.586456298828125</v>
      </c>
      <c r="D19" s="3">
        <v>5.9403886795043945</v>
      </c>
      <c r="E19" s="3">
        <v>3.9177515506744385</v>
      </c>
      <c r="F19" s="5">
        <v>9.0965420007705688E-2</v>
      </c>
      <c r="G19" s="3">
        <v>4.0087170600891113</v>
      </c>
      <c r="H19" s="3">
        <v>38.262004688772755</v>
      </c>
      <c r="I19" s="3">
        <v>49.142361847962377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88.605560302734375</v>
      </c>
      <c r="D20" s="3">
        <v>6.4342727661132812</v>
      </c>
      <c r="E20" s="3">
        <v>4.4367842674255371</v>
      </c>
      <c r="F20" s="5">
        <v>9.1063588857650757E-2</v>
      </c>
      <c r="G20" s="3">
        <v>4.5278477668762207</v>
      </c>
      <c r="H20" s="3">
        <v>38.325252858299407</v>
      </c>
      <c r="I20" s="3">
        <v>49.060065589531945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88.975082397460938</v>
      </c>
      <c r="D21" s="3">
        <v>6.3882832527160645</v>
      </c>
      <c r="E21" s="3">
        <v>4.116236686706543</v>
      </c>
      <c r="F21" s="5">
        <v>0.13575342297554016</v>
      </c>
      <c r="G21" s="3">
        <v>4.2519903182983398</v>
      </c>
      <c r="H21" s="3">
        <v>38.253404768057209</v>
      </c>
      <c r="I21" s="3">
        <v>49.033871228767566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89.304840087890625</v>
      </c>
      <c r="D22" s="3">
        <v>5.9510402679443359</v>
      </c>
      <c r="E22" s="3">
        <v>4.2575497627258301</v>
      </c>
      <c r="F22" s="5">
        <v>0.11110508441925049</v>
      </c>
      <c r="G22" s="3">
        <v>4.368654727935791</v>
      </c>
      <c r="H22" s="3">
        <v>38.064537125961323</v>
      </c>
      <c r="I22" s="3">
        <v>48.86699997166199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88.604469299316406</v>
      </c>
      <c r="D23" s="3">
        <v>5.8656163215637207</v>
      </c>
      <c r="E23" s="3">
        <v>5.095421314239502</v>
      </c>
      <c r="F23" s="5">
        <v>5.6616511195898056E-2</v>
      </c>
      <c r="G23" s="3">
        <v>5.1520376205444336</v>
      </c>
      <c r="H23" s="3">
        <v>37.742895693012791</v>
      </c>
      <c r="I23" s="3">
        <v>48.354452184776562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88.533821105957031</v>
      </c>
      <c r="D24" s="3">
        <v>6.0498409271240234</v>
      </c>
      <c r="E24" s="3">
        <v>4.9396848678588867</v>
      </c>
      <c r="F24" s="5">
        <v>6.4461797475814819E-2</v>
      </c>
      <c r="G24" s="3">
        <v>5.0041465759277344</v>
      </c>
      <c r="H24" s="3">
        <v>37.872141409004037</v>
      </c>
      <c r="I24" s="3">
        <v>48.492691100664359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89.173133850097656</v>
      </c>
      <c r="D25" s="3">
        <v>5.888239860534668</v>
      </c>
      <c r="E25" s="3">
        <v>4.4474263191223145</v>
      </c>
      <c r="F25" s="5">
        <v>0.10441900044679642</v>
      </c>
      <c r="G25" s="3">
        <v>4.5518455505371094</v>
      </c>
      <c r="H25" s="3">
        <v>37.983283130244516</v>
      </c>
      <c r="I25" s="3">
        <v>48.741941338920761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89.633537292480469</v>
      </c>
      <c r="D26" s="3">
        <v>5.7293901443481445</v>
      </c>
      <c r="E26" s="3">
        <v>4.1272969245910645</v>
      </c>
      <c r="F26" s="5">
        <v>0.13039454817771912</v>
      </c>
      <c r="G26" s="3">
        <v>4.2576913833618164</v>
      </c>
      <c r="H26" s="3">
        <v>38.04787583302808</v>
      </c>
      <c r="I26" s="3">
        <v>48.900117602417005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89.628494262695313</v>
      </c>
      <c r="D27" s="3">
        <v>5.8738131523132324</v>
      </c>
      <c r="E27" s="3">
        <v>4.0120277404785156</v>
      </c>
      <c r="F27" s="5">
        <v>0.10872811824083328</v>
      </c>
      <c r="G27" s="3">
        <v>4.120755672454834</v>
      </c>
      <c r="H27" s="3">
        <v>38.134366268856731</v>
      </c>
      <c r="I27" s="3">
        <v>49.015138147494945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89.330451965332031</v>
      </c>
      <c r="D28" s="3">
        <v>5.7424297332763672</v>
      </c>
      <c r="E28" s="3">
        <v>4.4661316871643066</v>
      </c>
      <c r="F28" s="5">
        <v>0.10384843498468399</v>
      </c>
      <c r="G28" s="3">
        <v>4.5699801445007324</v>
      </c>
      <c r="H28" s="3">
        <v>37.915667403791723</v>
      </c>
      <c r="I28" s="3">
        <v>48.693962201187176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89.641716003417969</v>
      </c>
      <c r="D29" s="3">
        <v>5.6681275367736816</v>
      </c>
      <c r="E29" s="3">
        <v>4.2211709022521973</v>
      </c>
      <c r="F29" s="5">
        <v>0.10270456224679947</v>
      </c>
      <c r="G29" s="3">
        <v>4.3238754272460937</v>
      </c>
      <c r="H29" s="3">
        <v>37.993271083973319</v>
      </c>
      <c r="I29" s="3">
        <v>48.845486041378827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90.935737609863281</v>
      </c>
      <c r="D30" s="3">
        <v>5.1362881660461426</v>
      </c>
      <c r="E30" s="3">
        <v>3.4675679206848145</v>
      </c>
      <c r="F30" s="5">
        <v>0.13406825065612793</v>
      </c>
      <c r="G30" s="3">
        <v>3.6016361713409424</v>
      </c>
      <c r="H30" s="3">
        <v>38.09405883616509</v>
      </c>
      <c r="I30" s="3">
        <v>49.209851425163954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89.325935363769531</v>
      </c>
      <c r="D31" s="3">
        <v>6.1526045799255371</v>
      </c>
      <c r="E31" s="3">
        <v>4.0326604843139648</v>
      </c>
      <c r="F31" s="5">
        <v>0.11211464554071426</v>
      </c>
      <c r="G31" s="3">
        <v>4.1447749137878418</v>
      </c>
      <c r="H31" s="3">
        <v>38.20595146590059</v>
      </c>
      <c r="I31" s="3">
        <v>49.046602681754464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89.891311645507813</v>
      </c>
      <c r="D32" s="3">
        <v>5.8605804443359375</v>
      </c>
      <c r="E32" s="3">
        <v>3.7515261173248291</v>
      </c>
      <c r="F32" s="5">
        <v>0.14358988404273987</v>
      </c>
      <c r="G32" s="3">
        <v>3.8951160907745361</v>
      </c>
      <c r="H32" s="3">
        <v>38.203289268137823</v>
      </c>
      <c r="I32" s="3">
        <v>49.14522978090406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89.898689270019531</v>
      </c>
      <c r="D33" s="3">
        <v>5.8688945770263672</v>
      </c>
      <c r="E33" s="3">
        <v>3.7180643081665039</v>
      </c>
      <c r="F33" s="5">
        <v>0.14767451584339142</v>
      </c>
      <c r="G33" s="3">
        <v>3.8657388687133789</v>
      </c>
      <c r="H33" s="3">
        <v>38.224358232556</v>
      </c>
      <c r="I33" s="3">
        <v>49.169428153606361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90.45440673828125</v>
      </c>
      <c r="D34" s="3">
        <v>5.755012035369873</v>
      </c>
      <c r="E34" s="3">
        <v>3.2287075519561768</v>
      </c>
      <c r="F34" s="5">
        <v>0.1820981502532959</v>
      </c>
      <c r="G34" s="3">
        <v>3.4108057022094727</v>
      </c>
      <c r="H34" s="3">
        <v>38.372278185593551</v>
      </c>
      <c r="I34" s="3">
        <v>49.445676999930114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90.018074035644531</v>
      </c>
      <c r="D35" s="3">
        <v>5.8675460815429687</v>
      </c>
      <c r="E35" s="3">
        <v>3.5320289134979248</v>
      </c>
      <c r="F35" s="5">
        <v>0.17068761587142944</v>
      </c>
      <c r="G35" s="3">
        <v>3.702716588973999</v>
      </c>
      <c r="H35" s="3">
        <v>38.314086636468389</v>
      </c>
      <c r="I35" s="3">
        <v>49.287347787241231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89.237464904785156</v>
      </c>
      <c r="D36" s="3">
        <v>5.9894976615905762</v>
      </c>
      <c r="E36" s="3">
        <v>4.2117009162902832</v>
      </c>
      <c r="F36" s="5">
        <v>0.13278955221176147</v>
      </c>
      <c r="G36" s="3">
        <v>4.3444905281066895</v>
      </c>
      <c r="H36" s="3">
        <v>38.11665009201117</v>
      </c>
      <c r="I36" s="3">
        <v>48.903319541017936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89.843475341796875</v>
      </c>
      <c r="D37" s="3">
        <v>5.4944119453430176</v>
      </c>
      <c r="E37" s="3">
        <v>4.1543054580688477</v>
      </c>
      <c r="F37" s="5">
        <v>0.13357709348201752</v>
      </c>
      <c r="G37" s="3">
        <v>4.2878823280334473</v>
      </c>
      <c r="H37" s="3">
        <v>37.962806376994124</v>
      </c>
      <c r="I37" s="3">
        <v>48.835854874969883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90.681838989257813</v>
      </c>
      <c r="D38" s="3">
        <v>5.071774959564209</v>
      </c>
      <c r="E38" s="3">
        <v>3.7715160846710205</v>
      </c>
      <c r="F38" s="5">
        <v>0.16122350096702576</v>
      </c>
      <c r="G38" s="3">
        <v>3.9327394962310791</v>
      </c>
      <c r="H38" s="3">
        <v>37.939646467770793</v>
      </c>
      <c r="I38" s="3">
        <v>48.968791670761746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90.837699890136719</v>
      </c>
      <c r="D39" s="3">
        <v>5.2991781234741211</v>
      </c>
      <c r="E39" s="3">
        <v>3.323272705078125</v>
      </c>
      <c r="F39" s="5">
        <v>0.22322151064872742</v>
      </c>
      <c r="G39" s="3">
        <v>3.5464942455291748</v>
      </c>
      <c r="H39" s="3">
        <v>38.152752024023791</v>
      </c>
      <c r="I39" s="3">
        <v>49.24826108631369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90.872795104980469</v>
      </c>
      <c r="D40" s="3">
        <v>5.0784368515014648</v>
      </c>
      <c r="E40" s="3">
        <v>3.543588399887085</v>
      </c>
      <c r="F40" s="5">
        <v>0.21892440319061279</v>
      </c>
      <c r="G40" s="3">
        <v>3.7625126838684082</v>
      </c>
      <c r="H40" s="3">
        <v>37.9899247100075</v>
      </c>
      <c r="I40" s="3">
        <v>49.059355189419485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89.598706645350305</v>
      </c>
      <c r="D41" s="6">
        <f t="shared" si="0"/>
        <v>5.7771512462246806</v>
      </c>
      <c r="E41" s="6">
        <f t="shared" si="0"/>
        <v>4.1355474302845616</v>
      </c>
      <c r="F41" s="6">
        <f t="shared" si="0"/>
        <v>0.11646182402487724</v>
      </c>
      <c r="G41" s="6">
        <f t="shared" si="0"/>
        <v>4.2520092610389959</v>
      </c>
      <c r="H41" s="6">
        <f t="shared" si="0"/>
        <v>38.068135140259486</v>
      </c>
      <c r="I41" s="6">
        <f t="shared" si="0"/>
        <v>48.92546474366857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22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90.935737609863281</v>
      </c>
      <c r="D46" s="21">
        <f t="shared" si="1"/>
        <v>6.4511966705322266</v>
      </c>
      <c r="E46" s="26">
        <f t="shared" si="1"/>
        <v>5.095421314239502</v>
      </c>
      <c r="F46" s="26">
        <f t="shared" si="1"/>
        <v>0.22322151064872742</v>
      </c>
      <c r="G46" s="21">
        <f t="shared" si="1"/>
        <v>5.1520376205444336</v>
      </c>
      <c r="H46" s="26">
        <f t="shared" si="1"/>
        <v>38.372278185593551</v>
      </c>
      <c r="I46" s="22">
        <f t="shared" si="1"/>
        <v>49.445676999930114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88.528213500976563</v>
      </c>
      <c r="D47" s="26">
        <f t="shared" si="2"/>
        <v>5.071774959564209</v>
      </c>
      <c r="E47" s="26">
        <f t="shared" si="2"/>
        <v>3.2287075519561768</v>
      </c>
      <c r="F47" s="23">
        <f t="shared" si="2"/>
        <v>5.2902020514011383E-2</v>
      </c>
      <c r="G47" s="26">
        <f t="shared" si="2"/>
        <v>3.4108057022094727</v>
      </c>
      <c r="H47" s="23">
        <f t="shared" si="2"/>
        <v>37.742895693012791</v>
      </c>
      <c r="I47" s="26">
        <f t="shared" si="2"/>
        <v>48.354452184776562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0.73027920778279631</v>
      </c>
      <c r="D48" s="24">
        <f t="shared" si="3"/>
        <v>0.38091247632216574</v>
      </c>
      <c r="E48" s="26">
        <f t="shared" si="3"/>
        <v>0.46701730597872737</v>
      </c>
      <c r="F48" s="26">
        <f t="shared" si="3"/>
        <v>4.3271258665491329E-2</v>
      </c>
      <c r="G48" s="24">
        <f t="shared" si="3"/>
        <v>0.42991903962212025</v>
      </c>
      <c r="H48" s="26">
        <f t="shared" si="3"/>
        <v>0.16020636975898667</v>
      </c>
      <c r="I48" s="25">
        <f t="shared" si="3"/>
        <v>0.24533324282332999</v>
      </c>
    </row>
    <row r="50" spans="3:9" x14ac:dyDescent="0.2">
      <c r="C50" s="28" t="s">
        <v>96</v>
      </c>
      <c r="D50" s="28">
        <f>COUNTIF(D10:D40,"&gt;12.0")</f>
        <v>0</v>
      </c>
      <c r="E50" s="28">
        <f>COUNTIF(E10:E40,"&gt;8.0")</f>
        <v>0</v>
      </c>
      <c r="F50" s="28">
        <f>COUNTIF(F10:F40,"&gt;3.0")</f>
        <v>0</v>
      </c>
      <c r="G50" s="28">
        <f>COUNTIF(G10:G40,"&gt;8.0")</f>
        <v>0</v>
      </c>
      <c r="H50" s="28">
        <f>COUNTIF(H10:H40,"&lt;36.30")</f>
        <v>0</v>
      </c>
      <c r="I50" s="28">
        <f>COUNTIF(I10:I40,"&lt;46.20")</f>
        <v>0</v>
      </c>
    </row>
    <row r="51" spans="3:9" x14ac:dyDescent="0.2"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  <outlinePr summaryBelow="0" summaryRight="0"/>
  </sheetPr>
  <dimension ref="A1:K51"/>
  <sheetViews>
    <sheetView showGridLines="0" topLeftCell="A34" zoomScale="90" zoomScaleNormal="90" workbookViewId="0">
      <selection activeCell="C50" sqref="C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46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93.235084533691406</v>
      </c>
      <c r="D10" s="10">
        <v>5.2693638801574707</v>
      </c>
      <c r="E10" s="10">
        <v>0.29086369276046753</v>
      </c>
      <c r="F10" s="11">
        <v>0.88056015968322754</v>
      </c>
      <c r="G10" s="10">
        <v>1.1714239120483398</v>
      </c>
      <c r="H10" s="10">
        <v>39.034425295844436</v>
      </c>
      <c r="I10" s="10">
        <v>50.661378183759396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93.021804809570313</v>
      </c>
      <c r="D11" s="3">
        <v>5.7219305038452148</v>
      </c>
      <c r="E11" s="3">
        <v>0.1985461562871933</v>
      </c>
      <c r="F11" s="5">
        <v>0.6210101842880249</v>
      </c>
      <c r="G11" s="3">
        <v>0.81955635547637939</v>
      </c>
      <c r="H11" s="3">
        <v>39.362551320220085</v>
      </c>
      <c r="I11" s="3">
        <v>51.067945730826082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93.103645324707031</v>
      </c>
      <c r="D12" s="3">
        <v>5.634589672088623</v>
      </c>
      <c r="E12" s="3">
        <v>0.20444414019584656</v>
      </c>
      <c r="F12" s="5">
        <v>0.58310878276824951</v>
      </c>
      <c r="G12" s="3">
        <v>0.78755295276641846</v>
      </c>
      <c r="H12" s="3">
        <v>39.372626563692322</v>
      </c>
      <c r="I12" s="3">
        <v>51.0970470605101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93.19384765625</v>
      </c>
      <c r="D13" s="3">
        <v>5.5077452659606934</v>
      </c>
      <c r="E13" s="3">
        <v>0.19927875697612762</v>
      </c>
      <c r="F13" s="5">
        <v>0.5725330114364624</v>
      </c>
      <c r="G13" s="3">
        <v>0.77181178331375122</v>
      </c>
      <c r="H13" s="3">
        <v>39.37401262859499</v>
      </c>
      <c r="I13" s="3">
        <v>51.107294054942777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93.207275390625</v>
      </c>
      <c r="D14" s="3">
        <v>5.4982919692993164</v>
      </c>
      <c r="E14" s="3">
        <v>0.19576394557952881</v>
      </c>
      <c r="F14" s="5">
        <v>0.58818662166595459</v>
      </c>
      <c r="G14" s="3">
        <v>0.7839505672454834</v>
      </c>
      <c r="H14" s="3">
        <v>39.357482404014341</v>
      </c>
      <c r="I14" s="3">
        <v>51.088785402406145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93.208663940429688</v>
      </c>
      <c r="D15" s="3">
        <v>5.4945621490478516</v>
      </c>
      <c r="E15" s="3">
        <v>0.20110836625099182</v>
      </c>
      <c r="F15" s="5">
        <v>0.60743916034698486</v>
      </c>
      <c r="G15" s="3">
        <v>0.8085474967956543</v>
      </c>
      <c r="H15" s="3">
        <v>39.333510921513302</v>
      </c>
      <c r="I15" s="3">
        <v>51.059578970494591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93.014335632324219</v>
      </c>
      <c r="D16" s="3">
        <v>5.730384349822998</v>
      </c>
      <c r="E16" s="3">
        <v>0.17282538115978241</v>
      </c>
      <c r="F16" s="5">
        <v>0.51396727561950684</v>
      </c>
      <c r="G16" s="3">
        <v>0.68679267168045044</v>
      </c>
      <c r="H16" s="3">
        <v>39.493945110475835</v>
      </c>
      <c r="I16" s="3">
        <v>51.227320417316314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92.917633056640625</v>
      </c>
      <c r="D17" s="3">
        <v>5.8674736022949219</v>
      </c>
      <c r="E17" s="3">
        <v>0.15161676704883575</v>
      </c>
      <c r="F17" s="5">
        <v>0.41626864671707153</v>
      </c>
      <c r="G17" s="3">
        <v>0.56788539886474609</v>
      </c>
      <c r="H17" s="3">
        <v>39.623880915572983</v>
      </c>
      <c r="I17" s="3">
        <v>51.377484526605343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92.505813598632813</v>
      </c>
      <c r="D18" s="3">
        <v>6.3236613273620605</v>
      </c>
      <c r="E18" s="3">
        <v>0.1949857771396637</v>
      </c>
      <c r="F18" s="5">
        <v>0.4219093918800354</v>
      </c>
      <c r="G18" s="3">
        <v>0.61689519882202148</v>
      </c>
      <c r="H18" s="3">
        <v>39.679238193918017</v>
      </c>
      <c r="I18" s="3">
        <v>51.385131683943598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92.100082397460938</v>
      </c>
      <c r="D19" s="3">
        <v>6.6719546318054199</v>
      </c>
      <c r="E19" s="3">
        <v>0.25660157203674316</v>
      </c>
      <c r="F19" s="5">
        <v>0.5037994384765625</v>
      </c>
      <c r="G19" s="3">
        <v>0.76040101051330566</v>
      </c>
      <c r="H19" s="3">
        <v>39.674129764191797</v>
      </c>
      <c r="I19" s="3">
        <v>51.297814974660106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92.3140869140625</v>
      </c>
      <c r="D20" s="3">
        <v>6.4836740493774414</v>
      </c>
      <c r="E20" s="3">
        <v>0.2334505170583725</v>
      </c>
      <c r="F20" s="5">
        <v>0.55901074409484863</v>
      </c>
      <c r="G20" s="3">
        <v>0.79246127605438232</v>
      </c>
      <c r="H20" s="3">
        <v>39.573872142360862</v>
      </c>
      <c r="I20" s="3">
        <v>51.214091022836499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92.465927124023438</v>
      </c>
      <c r="D21" s="3">
        <v>6.3600225448608398</v>
      </c>
      <c r="E21" s="3">
        <v>0.21668711304664612</v>
      </c>
      <c r="F21" s="5">
        <v>0.58018255233764648</v>
      </c>
      <c r="G21" s="3">
        <v>0.79686963558197021</v>
      </c>
      <c r="H21" s="3">
        <v>39.519004190425932</v>
      </c>
      <c r="I21" s="3">
        <v>51.176322092659468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92.784133911132812</v>
      </c>
      <c r="D22" s="3">
        <v>5.9518446922302246</v>
      </c>
      <c r="E22" s="3">
        <v>0.23605166375637054</v>
      </c>
      <c r="F22" s="5">
        <v>0.68649870157241821</v>
      </c>
      <c r="G22" s="3">
        <v>0.92255038022994995</v>
      </c>
      <c r="H22" s="3">
        <v>39.334777670918761</v>
      </c>
      <c r="I22" s="3">
        <v>50.990291358586667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92.966201782226562</v>
      </c>
      <c r="D23" s="3">
        <v>5.6928119659423828</v>
      </c>
      <c r="E23" s="3">
        <v>0.25787261128425598</v>
      </c>
      <c r="F23" s="5">
        <v>0.75654220581054688</v>
      </c>
      <c r="G23" s="3">
        <v>1.0144147872924805</v>
      </c>
      <c r="H23" s="3">
        <v>39.21723161570462</v>
      </c>
      <c r="I23" s="3">
        <v>50.865584209729988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92.513664245605469</v>
      </c>
      <c r="D24" s="3">
        <v>6.3071532249450684</v>
      </c>
      <c r="E24" s="3">
        <v>0.21733534336090088</v>
      </c>
      <c r="F24" s="5">
        <v>0.59697741270065308</v>
      </c>
      <c r="G24" s="3">
        <v>0.81431275606155396</v>
      </c>
      <c r="H24" s="3">
        <v>39.490509495592619</v>
      </c>
      <c r="I24" s="3">
        <v>51.148415815657124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92.4229736328125</v>
      </c>
      <c r="D25" s="3">
        <v>6.4423646926879883</v>
      </c>
      <c r="E25" s="3">
        <v>0.20433558523654938</v>
      </c>
      <c r="F25" s="5">
        <v>0.55967569351196289</v>
      </c>
      <c r="G25" s="3">
        <v>0.76401126384735107</v>
      </c>
      <c r="H25" s="3">
        <v>39.550826074989118</v>
      </c>
      <c r="I25" s="3">
        <v>51.214055032926737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92.412948608398438</v>
      </c>
      <c r="D26" s="3">
        <v>6.3859553337097168</v>
      </c>
      <c r="E26" s="3">
        <v>0.21472913026809692</v>
      </c>
      <c r="F26" s="5">
        <v>0.58157849311828613</v>
      </c>
      <c r="G26" s="3">
        <v>0.79630762338638306</v>
      </c>
      <c r="H26" s="3">
        <v>39.54299442384918</v>
      </c>
      <c r="I26" s="3">
        <v>51.189621823149245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92.442367553710938</v>
      </c>
      <c r="D27" s="3">
        <v>6.3734216690063477</v>
      </c>
      <c r="E27" s="3">
        <v>0.21427860856056213</v>
      </c>
      <c r="F27" s="5">
        <v>0.58460980653762817</v>
      </c>
      <c r="G27" s="3">
        <v>0.7988884449005127</v>
      </c>
      <c r="H27" s="3">
        <v>39.527069343802417</v>
      </c>
      <c r="I27" s="3">
        <v>51.178853079747057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92.523704528808594</v>
      </c>
      <c r="D28" s="3">
        <v>6.272979736328125</v>
      </c>
      <c r="E28" s="3">
        <v>0.22892081737518311</v>
      </c>
      <c r="F28" s="5">
        <v>0.60443496704101563</v>
      </c>
      <c r="G28" s="3">
        <v>0.83335578441619873</v>
      </c>
      <c r="H28" s="3">
        <v>39.476013121919117</v>
      </c>
      <c r="I28" s="3">
        <v>51.129818937231214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92.813034057617188</v>
      </c>
      <c r="D29" s="3">
        <v>6.0253448486328125</v>
      </c>
      <c r="E29" s="3">
        <v>0.24475428462028503</v>
      </c>
      <c r="F29" s="5">
        <v>0.61069834232330322</v>
      </c>
      <c r="G29" s="3">
        <v>0.85545265674591064</v>
      </c>
      <c r="H29" s="3">
        <v>39.35963785318971</v>
      </c>
      <c r="I29" s="3">
        <v>51.052950141951698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93.287940979003906</v>
      </c>
      <c r="D30" s="3">
        <v>5.5480093955993652</v>
      </c>
      <c r="E30" s="3">
        <v>0.27596548199653625</v>
      </c>
      <c r="F30" s="5">
        <v>0.66674566268920898</v>
      </c>
      <c r="G30" s="3">
        <v>0.94271111488342285</v>
      </c>
      <c r="H30" s="3">
        <v>39.13983949049603</v>
      </c>
      <c r="I30" s="3">
        <v>50.876053751939921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93.38739013671875</v>
      </c>
      <c r="D31" s="3">
        <v>5.303074836730957</v>
      </c>
      <c r="E31" s="3">
        <v>0.27139425277709961</v>
      </c>
      <c r="F31" s="5">
        <v>0.80704450607299805</v>
      </c>
      <c r="G31" s="3">
        <v>1.0784387588500977</v>
      </c>
      <c r="H31" s="3">
        <v>39.027358126492551</v>
      </c>
      <c r="I31" s="3">
        <v>50.717176442304584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93.386604309082031</v>
      </c>
      <c r="D32" s="3">
        <v>5.4108648300170898</v>
      </c>
      <c r="E32" s="3">
        <v>0.25776252150535583</v>
      </c>
      <c r="F32" s="5">
        <v>0.73213350772857666</v>
      </c>
      <c r="G32" s="3">
        <v>0.98989605903625488</v>
      </c>
      <c r="H32" s="3">
        <v>39.07999282011577</v>
      </c>
      <c r="I32" s="3">
        <v>50.805133832799669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93.156906127929688</v>
      </c>
      <c r="D33" s="3">
        <v>5.740760326385498</v>
      </c>
      <c r="E33" s="3">
        <v>0.24919936060905457</v>
      </c>
      <c r="F33" s="5">
        <v>0.61170309782028198</v>
      </c>
      <c r="G33" s="3">
        <v>0.86090242862701416</v>
      </c>
      <c r="H33" s="3">
        <v>39.239191705655699</v>
      </c>
      <c r="I33" s="3">
        <v>50.982490095140015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93.168647766113281</v>
      </c>
      <c r="D34" s="3">
        <v>5.7515707015991211</v>
      </c>
      <c r="E34" s="3">
        <v>0.24396821856498718</v>
      </c>
      <c r="F34" s="5">
        <v>0.59360378980636597</v>
      </c>
      <c r="G34" s="3">
        <v>0.83757197856903076</v>
      </c>
      <c r="H34" s="3">
        <v>39.25056122407269</v>
      </c>
      <c r="I34" s="3">
        <v>51.003864946035954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93.136505126953125</v>
      </c>
      <c r="D35" s="3">
        <v>5.7993216514587402</v>
      </c>
      <c r="E35" s="3">
        <v>0.23931951820850372</v>
      </c>
      <c r="F35" s="5">
        <v>0.57951420545578003</v>
      </c>
      <c r="G35" s="3">
        <v>0.81883370876312256</v>
      </c>
      <c r="H35" s="3">
        <v>39.275555391508796</v>
      </c>
      <c r="I35" s="3">
        <v>51.029826368641345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93.222434997558594</v>
      </c>
      <c r="D36" s="3">
        <v>5.6822881698608398</v>
      </c>
      <c r="E36" s="3">
        <v>0.24438995122909546</v>
      </c>
      <c r="F36" s="5">
        <v>0.61974459886550903</v>
      </c>
      <c r="G36" s="3">
        <v>0.86413455009460449</v>
      </c>
      <c r="H36" s="3">
        <v>39.213780233456141</v>
      </c>
      <c r="I36" s="3">
        <v>50.964813927591848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93.241989135742187</v>
      </c>
      <c r="D37" s="3">
        <v>5.5788173675537109</v>
      </c>
      <c r="E37" s="3">
        <v>0.26010510325431824</v>
      </c>
      <c r="F37" s="5">
        <v>0.68152272701263428</v>
      </c>
      <c r="G37" s="3">
        <v>0.9416278600692749</v>
      </c>
      <c r="H37" s="3">
        <v>39.159642266033572</v>
      </c>
      <c r="I37" s="3">
        <v>50.884164106768729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93.344444274902344</v>
      </c>
      <c r="D38" s="3">
        <v>5.5114073753356934</v>
      </c>
      <c r="E38" s="3">
        <v>0.24435655772686005</v>
      </c>
      <c r="F38" s="5">
        <v>0.67247152328491211</v>
      </c>
      <c r="G38" s="3">
        <v>0.91682809591293335</v>
      </c>
      <c r="H38" s="3">
        <v>39.143681256865854</v>
      </c>
      <c r="I38" s="3">
        <v>50.888609907440674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93.362213134765625</v>
      </c>
      <c r="D39" s="3">
        <v>5.5242066383361816</v>
      </c>
      <c r="E39" s="3">
        <v>0.25189381837844849</v>
      </c>
      <c r="F39" s="5">
        <v>0.6441081166267395</v>
      </c>
      <c r="G39" s="3">
        <v>0.89600193500518799</v>
      </c>
      <c r="H39" s="3">
        <v>39.14902105737977</v>
      </c>
      <c r="I39" s="3">
        <v>50.907918010911239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92.695243835449219</v>
      </c>
      <c r="D40" s="3">
        <v>6.230628490447998</v>
      </c>
      <c r="E40" s="3">
        <v>0.25916153192520142</v>
      </c>
      <c r="F40" s="5">
        <v>0.59507906436920166</v>
      </c>
      <c r="G40" s="3">
        <v>0.85424059629440308</v>
      </c>
      <c r="H40" s="3">
        <v>39.36689203707072</v>
      </c>
      <c r="I40" s="3">
        <v>51.06167075730616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92.921211242675781</v>
      </c>
      <c r="D41" s="6">
        <f t="shared" si="0"/>
        <v>5.8740799965397006</v>
      </c>
      <c r="E41" s="6">
        <f t="shared" si="0"/>
        <v>0.23006343697347947</v>
      </c>
      <c r="F41" s="6">
        <f t="shared" si="0"/>
        <v>0.61395685134395472</v>
      </c>
      <c r="G41" s="6">
        <f t="shared" si="0"/>
        <v>0.8440202916822126</v>
      </c>
      <c r="H41" s="6">
        <f t="shared" si="0"/>
        <v>39.35300821483672</v>
      </c>
      <c r="I41" s="6">
        <f t="shared" si="0"/>
        <v>51.053274408607109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43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93.38739013671875</v>
      </c>
      <c r="D46" s="21">
        <f t="shared" si="1"/>
        <v>6.6719546318054199</v>
      </c>
      <c r="E46" s="26">
        <f t="shared" si="1"/>
        <v>0.29086369276046753</v>
      </c>
      <c r="F46" s="26">
        <f t="shared" si="1"/>
        <v>0.88056015968322754</v>
      </c>
      <c r="G46" s="21">
        <f t="shared" si="1"/>
        <v>1.1714239120483398</v>
      </c>
      <c r="H46" s="26">
        <f t="shared" si="1"/>
        <v>39.679238193918017</v>
      </c>
      <c r="I46" s="22">
        <f t="shared" si="1"/>
        <v>51.385131683943598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92.100082397460938</v>
      </c>
      <c r="D47" s="26">
        <f t="shared" si="2"/>
        <v>5.2693638801574707</v>
      </c>
      <c r="E47" s="26">
        <f t="shared" si="2"/>
        <v>0.15161676704883575</v>
      </c>
      <c r="F47" s="23">
        <f t="shared" si="2"/>
        <v>0.41626864671707153</v>
      </c>
      <c r="G47" s="26">
        <f t="shared" si="2"/>
        <v>0.56788539886474609</v>
      </c>
      <c r="H47" s="23">
        <f t="shared" si="2"/>
        <v>39.027358126492551</v>
      </c>
      <c r="I47" s="26">
        <f t="shared" si="2"/>
        <v>50.661378183759396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0.37658150750951741</v>
      </c>
      <c r="D48" s="24">
        <f t="shared" si="3"/>
        <v>0.3985770953373286</v>
      </c>
      <c r="E48" s="26">
        <f t="shared" si="3"/>
        <v>3.1655248214793062E-2</v>
      </c>
      <c r="F48" s="26">
        <f t="shared" si="3"/>
        <v>9.5310696458758185E-2</v>
      </c>
      <c r="G48" s="24">
        <f t="shared" si="3"/>
        <v>0.12076236045060519</v>
      </c>
      <c r="H48" s="26">
        <f t="shared" si="3"/>
        <v>0.18602611494967239</v>
      </c>
      <c r="I48" s="25">
        <f t="shared" si="3"/>
        <v>0.17504921968810039</v>
      </c>
    </row>
    <row r="50" spans="3:9" x14ac:dyDescent="0.2">
      <c r="C50" s="29">
        <f>COUNTIF(C10:C40,"&lt;84.0")</f>
        <v>0</v>
      </c>
      <c r="D50" s="29">
        <f>COUNTIF(D10:D40,"&gt;11.0")</f>
        <v>0</v>
      </c>
      <c r="E50" s="29">
        <f>COUNTIF(E10:E40,"&gt;4.0")</f>
        <v>0</v>
      </c>
      <c r="F50" s="29">
        <f>COUNTIF(F10:F40,"&gt;3.0")</f>
        <v>0</v>
      </c>
      <c r="G50" s="29">
        <f>COUNTIF(G10:G40,"&gt;4.0")</f>
        <v>0</v>
      </c>
      <c r="H50" s="29">
        <f>COUNTIF(H10:H40,"&lt;37.30")</f>
        <v>0</v>
      </c>
      <c r="I50" s="29">
        <f>COUNTIF(I10:I40,"&lt;48.20")</f>
        <v>0</v>
      </c>
    </row>
    <row r="51" spans="3:9" x14ac:dyDescent="0.2">
      <c r="C51" s="30"/>
      <c r="D51" s="30"/>
      <c r="E51" s="30"/>
      <c r="F51" s="30"/>
      <c r="G51" s="29"/>
      <c r="H51" s="29">
        <f>COUNTIF(H10:H40,"&gt;43.60")</f>
        <v>0</v>
      </c>
      <c r="I51" s="29">
        <f>COUNTIF(I10:I40,"&gt;53.20")</f>
        <v>0</v>
      </c>
    </row>
  </sheetData>
  <mergeCells count="45">
    <mergeCell ref="A32:B32"/>
    <mergeCell ref="A33:B33"/>
    <mergeCell ref="H43:I43"/>
    <mergeCell ref="A41:B41"/>
    <mergeCell ref="A34:B34"/>
    <mergeCell ref="A36:B36"/>
    <mergeCell ref="A35:B35"/>
    <mergeCell ref="A37:B37"/>
    <mergeCell ref="A38:B38"/>
    <mergeCell ref="A20:B20"/>
    <mergeCell ref="A16:B16"/>
    <mergeCell ref="A21:B21"/>
    <mergeCell ref="A18:B18"/>
    <mergeCell ref="A19:B19"/>
    <mergeCell ref="A17:B17"/>
    <mergeCell ref="A22:B22"/>
    <mergeCell ref="A45:B45"/>
    <mergeCell ref="A46:B46"/>
    <mergeCell ref="A47:B47"/>
    <mergeCell ref="A48:B48"/>
    <mergeCell ref="A39:B39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40:B40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4:B14"/>
    <mergeCell ref="A9:B9"/>
    <mergeCell ref="A11:B11"/>
    <mergeCell ref="A12:B12"/>
    <mergeCell ref="A10:B1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  <outlinePr summaryBelow="0" summaryRight="0"/>
  </sheetPr>
  <dimension ref="A1:K51"/>
  <sheetViews>
    <sheetView showGridLines="0" topLeftCell="A32" zoomScale="90" zoomScaleNormal="90" workbookViewId="0">
      <selection activeCell="H53" sqref="H53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47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16</v>
      </c>
      <c r="I9" s="19" t="s">
        <v>15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93.214973449707031</v>
      </c>
      <c r="D10" s="10">
        <v>5.2547698020935059</v>
      </c>
      <c r="E10" s="10">
        <v>0.30321565270423889</v>
      </c>
      <c r="F10" s="11">
        <v>0.89208287000656128</v>
      </c>
      <c r="G10" s="10">
        <v>1.1952985525131226</v>
      </c>
      <c r="H10" s="10">
        <v>39.026859139940697</v>
      </c>
      <c r="I10" s="10">
        <v>50.645385706380132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93.008834838867188</v>
      </c>
      <c r="D11" s="3">
        <v>5.6828231811523437</v>
      </c>
      <c r="E11" s="3">
        <v>0.21559762954711914</v>
      </c>
      <c r="F11" s="5">
        <v>0.66253286600112915</v>
      </c>
      <c r="G11" s="3">
        <v>0.87813049554824829</v>
      </c>
      <c r="H11" s="3">
        <v>39.323862423683465</v>
      </c>
      <c r="I11" s="3">
        <v>51.011511059696325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93.08258056640625</v>
      </c>
      <c r="D12" s="3">
        <v>5.6393156051635742</v>
      </c>
      <c r="E12" s="3">
        <v>0.21222409605979919</v>
      </c>
      <c r="F12" s="5">
        <v>0.59072065353393555</v>
      </c>
      <c r="G12" s="3">
        <v>0.80294477939605713</v>
      </c>
      <c r="H12" s="3">
        <v>39.367039043180476</v>
      </c>
      <c r="I12" s="3">
        <v>51.086949427610669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93.182182312011719</v>
      </c>
      <c r="D13" s="3">
        <v>5.5034041404724121</v>
      </c>
      <c r="E13" s="3">
        <v>0.20708589255809784</v>
      </c>
      <c r="F13" s="5">
        <v>0.5814979076385498</v>
      </c>
      <c r="G13" s="3">
        <v>0.78858381509780884</v>
      </c>
      <c r="H13" s="3">
        <v>39.364093430123916</v>
      </c>
      <c r="I13" s="3">
        <v>51.093816100226462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93.177879333496094</v>
      </c>
      <c r="D14" s="3">
        <v>5.5163145065307617</v>
      </c>
      <c r="E14" s="3">
        <v>0.20096501708030701</v>
      </c>
      <c r="F14" s="5">
        <v>0.59102064371109009</v>
      </c>
      <c r="G14" s="3">
        <v>0.79198563098907471</v>
      </c>
      <c r="H14" s="3">
        <v>39.359580816681117</v>
      </c>
      <c r="I14" s="3">
        <v>51.087502234832591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93.200859069824219</v>
      </c>
      <c r="D15" s="3">
        <v>5.4859886169433594</v>
      </c>
      <c r="E15" s="3">
        <v>0.20918993651866913</v>
      </c>
      <c r="F15" s="5">
        <v>0.61506187915802002</v>
      </c>
      <c r="G15" s="3">
        <v>0.82425183057785034</v>
      </c>
      <c r="H15" s="3">
        <v>39.323770481944756</v>
      </c>
      <c r="I15" s="3">
        <v>51.047001374055682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93.01470947265625</v>
      </c>
      <c r="D16" s="3">
        <v>5.7073111534118652</v>
      </c>
      <c r="E16" s="3">
        <v>0.18099981546401978</v>
      </c>
      <c r="F16" s="5">
        <v>0.53423160314559937</v>
      </c>
      <c r="G16" s="3">
        <v>0.71523141860961914</v>
      </c>
      <c r="H16" s="3">
        <v>39.471990023265732</v>
      </c>
      <c r="I16" s="3">
        <v>51.1990762399289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92.924552917480469</v>
      </c>
      <c r="D17" s="3">
        <v>5.8289103507995605</v>
      </c>
      <c r="E17" s="3">
        <v>0.16466160118579865</v>
      </c>
      <c r="F17" s="5">
        <v>0.45015573501586914</v>
      </c>
      <c r="G17" s="3">
        <v>0.61481732130050659</v>
      </c>
      <c r="H17" s="3">
        <v>39.585273701036179</v>
      </c>
      <c r="I17" s="3">
        <v>51.328248266001602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92.632759094238281</v>
      </c>
      <c r="D18" s="3">
        <v>6.1608076095581055</v>
      </c>
      <c r="E18" s="3">
        <v>0.19379426538944244</v>
      </c>
      <c r="F18" s="5">
        <v>0.39778676629066467</v>
      </c>
      <c r="G18" s="3">
        <v>0.59158104658126831</v>
      </c>
      <c r="H18" s="3">
        <v>39.681392014130935</v>
      </c>
      <c r="I18" s="3">
        <v>51.409820074605008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92.08209228515625</v>
      </c>
      <c r="D19" s="3">
        <v>6.6348776817321777</v>
      </c>
      <c r="E19" s="3">
        <v>0.2812657356262207</v>
      </c>
      <c r="F19" s="5">
        <v>0.51197034120559692</v>
      </c>
      <c r="G19" s="3">
        <v>0.79323607683181763</v>
      </c>
      <c r="H19" s="3">
        <v>39.670651618370442</v>
      </c>
      <c r="I19" s="3">
        <v>51.289579363196047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92.252586364746094</v>
      </c>
      <c r="D20" s="3">
        <v>6.521975040435791</v>
      </c>
      <c r="E20" s="3">
        <v>0.24400663375854492</v>
      </c>
      <c r="F20" s="5">
        <v>0.55782163143157959</v>
      </c>
      <c r="G20" s="3">
        <v>0.80182826519012451</v>
      </c>
      <c r="H20" s="3">
        <v>39.588973220654424</v>
      </c>
      <c r="I20" s="3">
        <v>51.220390127103492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92.438018798828125</v>
      </c>
      <c r="D21" s="3">
        <v>6.3645563125610352</v>
      </c>
      <c r="E21" s="3">
        <v>0.22637017071247101</v>
      </c>
      <c r="F21" s="5">
        <v>0.58659785985946655</v>
      </c>
      <c r="G21" s="3">
        <v>0.81296801567077637</v>
      </c>
      <c r="H21" s="3">
        <v>39.51768565615501</v>
      </c>
      <c r="I21" s="3">
        <v>51.168561876665414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92.707832336425781</v>
      </c>
      <c r="D22" s="3">
        <v>6.0216469764709473</v>
      </c>
      <c r="E22" s="3">
        <v>0.23867130279541016</v>
      </c>
      <c r="F22" s="5">
        <v>0.67985802888870239</v>
      </c>
      <c r="G22" s="3">
        <v>0.91852933168411255</v>
      </c>
      <c r="H22" s="3">
        <v>39.36070562454664</v>
      </c>
      <c r="I22" s="3">
        <v>51.010162655987479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92.932952880859375</v>
      </c>
      <c r="D23" s="3">
        <v>5.7062892913818359</v>
      </c>
      <c r="E23" s="3">
        <v>0.26674392819404602</v>
      </c>
      <c r="F23" s="5">
        <v>0.75918203592300415</v>
      </c>
      <c r="G23" s="3">
        <v>1.0259259939193726</v>
      </c>
      <c r="H23" s="3">
        <v>39.220239847552406</v>
      </c>
      <c r="I23" s="3">
        <v>50.863284606593481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92.547859191894531</v>
      </c>
      <c r="D24" s="3">
        <v>6.2333106994628906</v>
      </c>
      <c r="E24" s="3">
        <v>0.22984054684638977</v>
      </c>
      <c r="F24" s="5">
        <v>0.62542659044265747</v>
      </c>
      <c r="G24" s="3">
        <v>0.85526716709136963</v>
      </c>
      <c r="H24" s="3">
        <v>39.451654820703013</v>
      </c>
      <c r="I24" s="3">
        <v>51.103045150497678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92.402091979980469</v>
      </c>
      <c r="D25" s="3">
        <v>6.4450325965881348</v>
      </c>
      <c r="E25" s="3">
        <v>0.21139580011367798</v>
      </c>
      <c r="F25" s="5">
        <v>0.56680852174758911</v>
      </c>
      <c r="G25" s="3">
        <v>0.77820432186126709</v>
      </c>
      <c r="H25" s="3">
        <v>39.547070840734456</v>
      </c>
      <c r="I25" s="3">
        <v>51.205635811329635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92.390998840332031</v>
      </c>
      <c r="D26" s="3">
        <v>6.3947324752807617</v>
      </c>
      <c r="E26" s="3">
        <v>0.22064179182052612</v>
      </c>
      <c r="F26" s="5">
        <v>0.58542215824127197</v>
      </c>
      <c r="G26" s="3">
        <v>0.8060639500617981</v>
      </c>
      <c r="H26" s="3">
        <v>39.54212551673956</v>
      </c>
      <c r="I26" s="3">
        <v>51.185633947014459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92.416915893554688</v>
      </c>
      <c r="D27" s="3">
        <v>6.3820781707763672</v>
      </c>
      <c r="E27" s="3">
        <v>0.2212364673614502</v>
      </c>
      <c r="F27" s="5">
        <v>0.58995884656906128</v>
      </c>
      <c r="G27" s="3">
        <v>0.81119531393051147</v>
      </c>
      <c r="H27" s="3">
        <v>39.525822666055674</v>
      </c>
      <c r="I27" s="3">
        <v>51.173130414915413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92.500709533691406</v>
      </c>
      <c r="D28" s="3">
        <v>6.2769503593444824</v>
      </c>
      <c r="E28" s="3">
        <v>0.23713819682598114</v>
      </c>
      <c r="F28" s="5">
        <v>0.61097091436386108</v>
      </c>
      <c r="G28" s="3">
        <v>0.84810912609100342</v>
      </c>
      <c r="H28" s="3">
        <v>39.472353642999053</v>
      </c>
      <c r="I28" s="3">
        <v>51.121350294413524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92.735824584960938</v>
      </c>
      <c r="D29" s="3">
        <v>6.0710701942443848</v>
      </c>
      <c r="E29" s="3">
        <v>0.2496674656867981</v>
      </c>
      <c r="F29" s="5">
        <v>0.62179964780807495</v>
      </c>
      <c r="G29" s="3">
        <v>0.87146711349487305</v>
      </c>
      <c r="H29" s="3">
        <v>39.374589065761597</v>
      </c>
      <c r="I29" s="3">
        <v>51.053263139462778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93.245521545410156</v>
      </c>
      <c r="D30" s="3">
        <v>5.577082633972168</v>
      </c>
      <c r="E30" s="3">
        <v>0.28481349349021912</v>
      </c>
      <c r="F30" s="5">
        <v>0.6653907299041748</v>
      </c>
      <c r="G30" s="3">
        <v>0.95020425319671631</v>
      </c>
      <c r="H30" s="3">
        <v>39.147260970681529</v>
      </c>
      <c r="I30" s="3">
        <v>50.879024477113511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93.335662841796875</v>
      </c>
      <c r="D31" s="3">
        <v>5.3596892356872559</v>
      </c>
      <c r="E31" s="3">
        <v>0.27910181879997253</v>
      </c>
      <c r="F31" s="5">
        <v>0.79241496324539185</v>
      </c>
      <c r="G31" s="3">
        <v>1.071516752243042</v>
      </c>
      <c r="H31" s="3">
        <v>39.04524435757898</v>
      </c>
      <c r="I31" s="3">
        <v>50.735831673912777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93.3734130859375</v>
      </c>
      <c r="D32" s="3">
        <v>5.3841433525085449</v>
      </c>
      <c r="E32" s="3">
        <v>0.26920178532600403</v>
      </c>
      <c r="F32" s="5">
        <v>0.75659722089767456</v>
      </c>
      <c r="G32" s="3">
        <v>1.025799036026001</v>
      </c>
      <c r="H32" s="3">
        <v>39.059129101814214</v>
      </c>
      <c r="I32" s="3">
        <v>50.773041707986735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93.183563232421875</v>
      </c>
      <c r="D33" s="3">
        <v>5.7160730361938477</v>
      </c>
      <c r="E33" s="3">
        <v>0.24949117004871368</v>
      </c>
      <c r="F33" s="5">
        <v>0.61450320482254028</v>
      </c>
      <c r="G33" s="3">
        <v>0.86399435997009277</v>
      </c>
      <c r="H33" s="3">
        <v>39.225315048293844</v>
      </c>
      <c r="I33" s="3">
        <v>50.974491304187289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93.146987915039063</v>
      </c>
      <c r="D34" s="3">
        <v>5.7565760612487793</v>
      </c>
      <c r="E34" s="3">
        <v>0.24973876774311066</v>
      </c>
      <c r="F34" s="5">
        <v>0.6002960205078125</v>
      </c>
      <c r="G34" s="3">
        <v>0.85003477334976196</v>
      </c>
      <c r="H34" s="3">
        <v>39.247840561076295</v>
      </c>
      <c r="I34" s="3">
        <v>50.996919092739255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93.104408264160156</v>
      </c>
      <c r="D35" s="3">
        <v>5.8071732521057129</v>
      </c>
      <c r="E35" s="3">
        <v>0.24727104604244232</v>
      </c>
      <c r="F35" s="5">
        <v>0.58601683378219604</v>
      </c>
      <c r="G35" s="3">
        <v>0.83328789472579956</v>
      </c>
      <c r="H35" s="3">
        <v>39.276690653852128</v>
      </c>
      <c r="I35" s="3">
        <v>51.024160435108399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93.182762145996094</v>
      </c>
      <c r="D36" s="3">
        <v>5.6959166526794434</v>
      </c>
      <c r="E36" s="3">
        <v>0.25260883569717407</v>
      </c>
      <c r="F36" s="5">
        <v>0.6288188099861145</v>
      </c>
      <c r="G36" s="3">
        <v>0.88142764568328857</v>
      </c>
      <c r="H36" s="3">
        <v>39.214643036900881</v>
      </c>
      <c r="I36" s="3">
        <v>50.957104124833407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93.215980529785156</v>
      </c>
      <c r="D37" s="3">
        <v>5.5811848640441895</v>
      </c>
      <c r="E37" s="3">
        <v>0.27129697799682617</v>
      </c>
      <c r="F37" s="5">
        <v>0.68596786260604858</v>
      </c>
      <c r="G37" s="3">
        <v>0.95726484060287476</v>
      </c>
      <c r="H37" s="3">
        <v>39.157775830489356</v>
      </c>
      <c r="I37" s="3">
        <v>50.876782734542068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93.31719970703125</v>
      </c>
      <c r="D38" s="3">
        <v>5.5162863731384277</v>
      </c>
      <c r="E38" s="3">
        <v>0.25295817852020264</v>
      </c>
      <c r="F38" s="5">
        <v>0.6820102334022522</v>
      </c>
      <c r="G38" s="3">
        <v>0.93496841192245483</v>
      </c>
      <c r="H38" s="3">
        <v>39.139204706795766</v>
      </c>
      <c r="I38" s="3">
        <v>50.877413982461519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93.346054077148438</v>
      </c>
      <c r="D39" s="3">
        <v>5.5180110931396484</v>
      </c>
      <c r="E39" s="3">
        <v>0.2590985894203186</v>
      </c>
      <c r="F39" s="5">
        <v>0.65311586856842041</v>
      </c>
      <c r="G39" s="3">
        <v>0.91221445798873901</v>
      </c>
      <c r="H39" s="3">
        <v>39.143183001321901</v>
      </c>
      <c r="I39" s="3">
        <v>50.896940864840296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92.803169250488281</v>
      </c>
      <c r="D40" s="3">
        <v>6.0948824882507324</v>
      </c>
      <c r="E40" s="3">
        <v>0.26659977436065674</v>
      </c>
      <c r="F40" s="5">
        <v>0.60834580659866333</v>
      </c>
      <c r="G40" s="3">
        <v>0.87494558095932007</v>
      </c>
      <c r="H40" s="3">
        <v>39.32304756753031</v>
      </c>
      <c r="I40" s="3">
        <v>51.026199307518162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92.906514075494584</v>
      </c>
      <c r="D41" s="6">
        <f t="shared" si="0"/>
        <v>5.8657801228184852</v>
      </c>
      <c r="E41" s="6">
        <f t="shared" si="0"/>
        <v>0.23860943173208543</v>
      </c>
      <c r="F41" s="6">
        <f t="shared" si="0"/>
        <v>0.62207693726785718</v>
      </c>
      <c r="G41" s="6">
        <f t="shared" si="0"/>
        <v>0.86068637332608622</v>
      </c>
      <c r="H41" s="6">
        <f t="shared" si="0"/>
        <v>39.346937691309499</v>
      </c>
      <c r="I41" s="6">
        <f t="shared" si="0"/>
        <v>51.042621212121304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43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93.3734130859375</v>
      </c>
      <c r="D46" s="21">
        <f t="shared" si="1"/>
        <v>6.6348776817321777</v>
      </c>
      <c r="E46" s="26">
        <f t="shared" si="1"/>
        <v>0.30321565270423889</v>
      </c>
      <c r="F46" s="26">
        <f t="shared" si="1"/>
        <v>0.89208287000656128</v>
      </c>
      <c r="G46" s="21">
        <f t="shared" si="1"/>
        <v>1.1952985525131226</v>
      </c>
      <c r="H46" s="26">
        <f t="shared" si="1"/>
        <v>39.681392014130935</v>
      </c>
      <c r="I46" s="22">
        <f t="shared" si="1"/>
        <v>51.409820074605008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92.08209228515625</v>
      </c>
      <c r="D47" s="26">
        <f t="shared" si="2"/>
        <v>5.2547698020935059</v>
      </c>
      <c r="E47" s="26">
        <f t="shared" si="2"/>
        <v>0.16466160118579865</v>
      </c>
      <c r="F47" s="23">
        <f t="shared" si="2"/>
        <v>0.39778676629066467</v>
      </c>
      <c r="G47" s="26">
        <f t="shared" si="2"/>
        <v>0.59158104658126831</v>
      </c>
      <c r="H47" s="23">
        <f t="shared" si="2"/>
        <v>39.026859139940697</v>
      </c>
      <c r="I47" s="26">
        <f t="shared" si="2"/>
        <v>50.645385706380132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0.37169074669112029</v>
      </c>
      <c r="D48" s="24">
        <f t="shared" si="3"/>
        <v>0.38870381838789653</v>
      </c>
      <c r="E48" s="26">
        <f t="shared" si="3"/>
        <v>3.2418848287853963E-2</v>
      </c>
      <c r="F48" s="26">
        <f t="shared" si="3"/>
        <v>9.4985167778394525E-2</v>
      </c>
      <c r="G48" s="24">
        <f t="shared" si="3"/>
        <v>0.12015144033802395</v>
      </c>
      <c r="H48" s="26">
        <f t="shared" si="3"/>
        <v>0.18410623998202433</v>
      </c>
      <c r="I48" s="25">
        <f t="shared" si="3"/>
        <v>0.1738003340837507</v>
      </c>
    </row>
    <row r="50" spans="3:9" x14ac:dyDescent="0.2">
      <c r="C50" s="29">
        <f>COUNTIF(C10:C40,"&lt;84.0")</f>
        <v>0</v>
      </c>
      <c r="D50" s="29">
        <f>COUNTIF(D10:D40,"&gt;11.0")</f>
        <v>0</v>
      </c>
      <c r="E50" s="29">
        <f>COUNTIF(E10:E40,"&gt;4.0")</f>
        <v>0</v>
      </c>
      <c r="F50" s="29">
        <f>COUNTIF(F10:F40,"&gt;3.0")</f>
        <v>0</v>
      </c>
      <c r="G50" s="29">
        <f>COUNTIF(G10:G40,"&gt;4.0")</f>
        <v>0</v>
      </c>
      <c r="H50" s="29">
        <f>COUNTIF(H10:H40,"&lt;37.30")</f>
        <v>0</v>
      </c>
      <c r="I50" s="29">
        <f>COUNTIF(I10:I40,"&lt;48.20")</f>
        <v>0</v>
      </c>
    </row>
    <row r="51" spans="3:9" x14ac:dyDescent="0.2">
      <c r="C51" s="30"/>
      <c r="D51" s="30"/>
      <c r="E51" s="30"/>
      <c r="F51" s="30"/>
      <c r="G51" s="29"/>
      <c r="H51" s="29">
        <f>COUNTIF(H10:H40,"&gt;43.60")</f>
        <v>0</v>
      </c>
      <c r="I51" s="29">
        <f>COUNTIF(I10:I40,"&gt;53.20")</f>
        <v>0</v>
      </c>
    </row>
  </sheetData>
  <mergeCells count="45">
    <mergeCell ref="A32:B32"/>
    <mergeCell ref="A33:B33"/>
    <mergeCell ref="H43:I43"/>
    <mergeCell ref="A41:B41"/>
    <mergeCell ref="A34:B34"/>
    <mergeCell ref="A36:B36"/>
    <mergeCell ref="A35:B35"/>
    <mergeCell ref="A37:B37"/>
    <mergeCell ref="A38:B38"/>
    <mergeCell ref="A20:B20"/>
    <mergeCell ref="A16:B16"/>
    <mergeCell ref="A21:B21"/>
    <mergeCell ref="A18:B18"/>
    <mergeCell ref="A19:B19"/>
    <mergeCell ref="A17:B17"/>
    <mergeCell ref="A22:B22"/>
    <mergeCell ref="A45:B45"/>
    <mergeCell ref="A46:B46"/>
    <mergeCell ref="A47:B47"/>
    <mergeCell ref="A48:B48"/>
    <mergeCell ref="A39:B39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40:B40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4:B14"/>
    <mergeCell ref="A9:B9"/>
    <mergeCell ref="A11:B11"/>
    <mergeCell ref="A12:B12"/>
    <mergeCell ref="A10:B1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  <outlinePr summaryBelow="0" summaryRight="0"/>
  </sheetPr>
  <dimension ref="A1:K51"/>
  <sheetViews>
    <sheetView showGridLines="0" topLeftCell="A33" zoomScale="90" zoomScaleNormal="90" zoomScalePageLayoutView="90" workbookViewId="0">
      <selection activeCell="A52" sqref="A52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87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93.235084533691406</v>
      </c>
      <c r="D10" s="10">
        <v>5.2693638801574707</v>
      </c>
      <c r="E10" s="10">
        <v>0.29086369276046753</v>
      </c>
      <c r="F10" s="11">
        <v>0.88056015968322754</v>
      </c>
      <c r="G10" s="10">
        <v>1.1714239120483398</v>
      </c>
      <c r="H10" s="10">
        <v>39.034425295844436</v>
      </c>
      <c r="I10" s="10">
        <v>50.661378183759396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93.021804809570313</v>
      </c>
      <c r="D11" s="3">
        <v>5.7219305038452148</v>
      </c>
      <c r="E11" s="3">
        <v>0.1985461562871933</v>
      </c>
      <c r="F11" s="5">
        <v>0.6210101842880249</v>
      </c>
      <c r="G11" s="3">
        <v>0.81955635547637939</v>
      </c>
      <c r="H11" s="3">
        <v>39.362551320220085</v>
      </c>
      <c r="I11" s="3">
        <v>51.067945730826082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93.103645324707031</v>
      </c>
      <c r="D12" s="3">
        <v>5.634589672088623</v>
      </c>
      <c r="E12" s="3">
        <v>0.20444414019584656</v>
      </c>
      <c r="F12" s="5">
        <v>0.58310878276824951</v>
      </c>
      <c r="G12" s="3">
        <v>0.78755295276641846</v>
      </c>
      <c r="H12" s="3">
        <v>39.372626563692322</v>
      </c>
      <c r="I12" s="3">
        <v>51.0970470605101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93.19384765625</v>
      </c>
      <c r="D13" s="3">
        <v>5.5077452659606934</v>
      </c>
      <c r="E13" s="3">
        <v>0.19927875697612762</v>
      </c>
      <c r="F13" s="5">
        <v>0.5725330114364624</v>
      </c>
      <c r="G13" s="3">
        <v>0.77181178331375122</v>
      </c>
      <c r="H13" s="3">
        <v>39.37401262859499</v>
      </c>
      <c r="I13" s="3">
        <v>51.107294054942777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93.207275390625</v>
      </c>
      <c r="D14" s="3">
        <v>5.4982919692993164</v>
      </c>
      <c r="E14" s="3">
        <v>0.19576394557952881</v>
      </c>
      <c r="F14" s="5">
        <v>0.58818662166595459</v>
      </c>
      <c r="G14" s="3">
        <v>0.7839505672454834</v>
      </c>
      <c r="H14" s="3">
        <v>39.357482404014341</v>
      </c>
      <c r="I14" s="3">
        <v>51.088785402406145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93.208663940429688</v>
      </c>
      <c r="D15" s="3">
        <v>5.4945621490478516</v>
      </c>
      <c r="E15" s="3">
        <v>0.20110836625099182</v>
      </c>
      <c r="F15" s="5">
        <v>0.60743916034698486</v>
      </c>
      <c r="G15" s="3">
        <v>0.8085474967956543</v>
      </c>
      <c r="H15" s="3">
        <v>39.333510921513302</v>
      </c>
      <c r="I15" s="3">
        <v>51.059578970494591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93.014335632324219</v>
      </c>
      <c r="D16" s="3">
        <v>5.730384349822998</v>
      </c>
      <c r="E16" s="3">
        <v>0.17282538115978241</v>
      </c>
      <c r="F16" s="5">
        <v>0.51396727561950684</v>
      </c>
      <c r="G16" s="3">
        <v>0.68679267168045044</v>
      </c>
      <c r="H16" s="3">
        <v>39.493945110475835</v>
      </c>
      <c r="I16" s="3">
        <v>51.227320417316314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92.917633056640625</v>
      </c>
      <c r="D17" s="3">
        <v>5.8674736022949219</v>
      </c>
      <c r="E17" s="3">
        <v>0.15161676704883575</v>
      </c>
      <c r="F17" s="5">
        <v>0.41626864671707153</v>
      </c>
      <c r="G17" s="3">
        <v>0.56788539886474609</v>
      </c>
      <c r="H17" s="3">
        <v>39.623880915572983</v>
      </c>
      <c r="I17" s="3">
        <v>51.377484526605343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92.505813598632813</v>
      </c>
      <c r="D18" s="3">
        <v>6.3236613273620605</v>
      </c>
      <c r="E18" s="3">
        <v>0.1949857771396637</v>
      </c>
      <c r="F18" s="5">
        <v>0.4219093918800354</v>
      </c>
      <c r="G18" s="3">
        <v>0.61689519882202148</v>
      </c>
      <c r="H18" s="3">
        <v>39.679238193918017</v>
      </c>
      <c r="I18" s="3">
        <v>51.385131683943598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92.100082397460938</v>
      </c>
      <c r="D19" s="3">
        <v>6.6719546318054199</v>
      </c>
      <c r="E19" s="3">
        <v>0.25660157203674316</v>
      </c>
      <c r="F19" s="5">
        <v>0.5037994384765625</v>
      </c>
      <c r="G19" s="3">
        <v>0.76040101051330566</v>
      </c>
      <c r="H19" s="3">
        <v>39.674129764191797</v>
      </c>
      <c r="I19" s="3">
        <v>51.297814974660106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92.3140869140625</v>
      </c>
      <c r="D20" s="3">
        <v>6.4836740493774414</v>
      </c>
      <c r="E20" s="3">
        <v>0.2334505170583725</v>
      </c>
      <c r="F20" s="5">
        <v>0.55901074409484863</v>
      </c>
      <c r="G20" s="3">
        <v>0.79246127605438232</v>
      </c>
      <c r="H20" s="3">
        <v>39.573872142360862</v>
      </c>
      <c r="I20" s="3">
        <v>51.214091022836499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92.465927124023438</v>
      </c>
      <c r="D21" s="3">
        <v>6.3600225448608398</v>
      </c>
      <c r="E21" s="3">
        <v>0.21668711304664612</v>
      </c>
      <c r="F21" s="5">
        <v>0.58018255233764648</v>
      </c>
      <c r="G21" s="3">
        <v>0.79686963558197021</v>
      </c>
      <c r="H21" s="3">
        <v>39.519004190425932</v>
      </c>
      <c r="I21" s="3">
        <v>51.176322092659468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92.784133911132812</v>
      </c>
      <c r="D22" s="3">
        <v>5.9518446922302246</v>
      </c>
      <c r="E22" s="3">
        <v>0.23605166375637054</v>
      </c>
      <c r="F22" s="5">
        <v>0.68649870157241821</v>
      </c>
      <c r="G22" s="3">
        <v>0.92255038022994995</v>
      </c>
      <c r="H22" s="3">
        <v>39.334777670918761</v>
      </c>
      <c r="I22" s="3">
        <v>50.990291358586667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92.966201782226562</v>
      </c>
      <c r="D23" s="3">
        <v>5.6928119659423828</v>
      </c>
      <c r="E23" s="3">
        <v>0.25787261128425598</v>
      </c>
      <c r="F23" s="5">
        <v>0.75654220581054688</v>
      </c>
      <c r="G23" s="3">
        <v>1.0144147872924805</v>
      </c>
      <c r="H23" s="3">
        <v>39.21723161570462</v>
      </c>
      <c r="I23" s="3">
        <v>50.865584209729988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92.513664245605469</v>
      </c>
      <c r="D24" s="3">
        <v>6.3071532249450684</v>
      </c>
      <c r="E24" s="3">
        <v>0.21733534336090088</v>
      </c>
      <c r="F24" s="5">
        <v>0.59697741270065308</v>
      </c>
      <c r="G24" s="3">
        <v>0.81431275606155396</v>
      </c>
      <c r="H24" s="3">
        <v>39.490509495592619</v>
      </c>
      <c r="I24" s="3">
        <v>51.148415815657124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92.4229736328125</v>
      </c>
      <c r="D25" s="3">
        <v>6.4423646926879883</v>
      </c>
      <c r="E25" s="3">
        <v>0.20433558523654938</v>
      </c>
      <c r="F25" s="5">
        <v>0.55967569351196289</v>
      </c>
      <c r="G25" s="3">
        <v>0.76401126384735107</v>
      </c>
      <c r="H25" s="3">
        <v>39.550826074989118</v>
      </c>
      <c r="I25" s="3">
        <v>51.214055032926737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92.412948608398438</v>
      </c>
      <c r="D26" s="3">
        <v>6.3859553337097168</v>
      </c>
      <c r="E26" s="3">
        <v>0.21472913026809692</v>
      </c>
      <c r="F26" s="5">
        <v>0.58157849311828613</v>
      </c>
      <c r="G26" s="3">
        <v>0.79630762338638306</v>
      </c>
      <c r="H26" s="3">
        <v>39.54299442384918</v>
      </c>
      <c r="I26" s="3">
        <v>51.189621823149245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92.442367553710938</v>
      </c>
      <c r="D27" s="3">
        <v>6.3734216690063477</v>
      </c>
      <c r="E27" s="3">
        <v>0.21427860856056213</v>
      </c>
      <c r="F27" s="5">
        <v>0.58460980653762817</v>
      </c>
      <c r="G27" s="3">
        <v>0.7988884449005127</v>
      </c>
      <c r="H27" s="3">
        <v>39.527069343802417</v>
      </c>
      <c r="I27" s="3">
        <v>51.178853079747057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92.523704528808594</v>
      </c>
      <c r="D28" s="3">
        <v>6.272979736328125</v>
      </c>
      <c r="E28" s="3">
        <v>0.22892081737518311</v>
      </c>
      <c r="F28" s="5">
        <v>0.60443496704101563</v>
      </c>
      <c r="G28" s="3">
        <v>0.83335578441619873</v>
      </c>
      <c r="H28" s="3">
        <v>39.476013121919117</v>
      </c>
      <c r="I28" s="3">
        <v>51.129818937231214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92.813034057617188</v>
      </c>
      <c r="D29" s="3">
        <v>6.0253448486328125</v>
      </c>
      <c r="E29" s="3">
        <v>0.24475428462028503</v>
      </c>
      <c r="F29" s="5">
        <v>0.61069834232330322</v>
      </c>
      <c r="G29" s="3">
        <v>0.85545265674591064</v>
      </c>
      <c r="H29" s="3">
        <v>39.35963785318971</v>
      </c>
      <c r="I29" s="3">
        <v>51.052950141951698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93.287940979003906</v>
      </c>
      <c r="D30" s="3">
        <v>5.5480093955993652</v>
      </c>
      <c r="E30" s="3">
        <v>0.27596548199653625</v>
      </c>
      <c r="F30" s="5">
        <v>0.66674566268920898</v>
      </c>
      <c r="G30" s="3">
        <v>0.94271111488342285</v>
      </c>
      <c r="H30" s="3">
        <v>39.13983949049603</v>
      </c>
      <c r="I30" s="3">
        <v>50.876053751939921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93.38739013671875</v>
      </c>
      <c r="D31" s="3">
        <v>5.303074836730957</v>
      </c>
      <c r="E31" s="3">
        <v>0.27139425277709961</v>
      </c>
      <c r="F31" s="5">
        <v>0.80704450607299805</v>
      </c>
      <c r="G31" s="3">
        <v>1.0784387588500977</v>
      </c>
      <c r="H31" s="3">
        <v>39.027358126492551</v>
      </c>
      <c r="I31" s="3">
        <v>50.717176442304584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93.386604309082031</v>
      </c>
      <c r="D32" s="3">
        <v>5.4108648300170898</v>
      </c>
      <c r="E32" s="3">
        <v>0.25776252150535583</v>
      </c>
      <c r="F32" s="5">
        <v>0.73213350772857666</v>
      </c>
      <c r="G32" s="3">
        <v>0.98989605903625488</v>
      </c>
      <c r="H32" s="3">
        <v>39.07999282011577</v>
      </c>
      <c r="I32" s="3">
        <v>50.805133832799669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93.156906127929688</v>
      </c>
      <c r="D33" s="3">
        <v>5.740760326385498</v>
      </c>
      <c r="E33" s="3">
        <v>0.24919936060905457</v>
      </c>
      <c r="F33" s="5">
        <v>0.61170309782028198</v>
      </c>
      <c r="G33" s="3">
        <v>0.86090242862701416</v>
      </c>
      <c r="H33" s="3">
        <v>39.239191705655699</v>
      </c>
      <c r="I33" s="3">
        <v>50.982490095140015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93.168647766113281</v>
      </c>
      <c r="D34" s="3">
        <v>5.7515707015991211</v>
      </c>
      <c r="E34" s="3">
        <v>0.24396821856498718</v>
      </c>
      <c r="F34" s="5">
        <v>0.59360378980636597</v>
      </c>
      <c r="G34" s="3">
        <v>0.83757197856903076</v>
      </c>
      <c r="H34" s="3">
        <v>39.25056122407269</v>
      </c>
      <c r="I34" s="3">
        <v>51.003864946035954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93.136505126953125</v>
      </c>
      <c r="D35" s="3">
        <v>5.7993216514587402</v>
      </c>
      <c r="E35" s="3">
        <v>0.23931951820850372</v>
      </c>
      <c r="F35" s="5">
        <v>0.57951420545578003</v>
      </c>
      <c r="G35" s="3">
        <v>0.81883370876312256</v>
      </c>
      <c r="H35" s="3">
        <v>39.275555391508796</v>
      </c>
      <c r="I35" s="3">
        <v>51.029826368641345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93.222434997558594</v>
      </c>
      <c r="D36" s="3">
        <v>5.6822881698608398</v>
      </c>
      <c r="E36" s="3">
        <v>0.24438995122909546</v>
      </c>
      <c r="F36" s="5">
        <v>0.61974459886550903</v>
      </c>
      <c r="G36" s="3">
        <v>0.86413455009460449</v>
      </c>
      <c r="H36" s="3">
        <v>39.213780233456141</v>
      </c>
      <c r="I36" s="3">
        <v>50.964813927591848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93.241989135742187</v>
      </c>
      <c r="D37" s="3">
        <v>5.5788173675537109</v>
      </c>
      <c r="E37" s="3">
        <v>0.26010510325431824</v>
      </c>
      <c r="F37" s="5">
        <v>0.68152272701263428</v>
      </c>
      <c r="G37" s="3">
        <v>0.9416278600692749</v>
      </c>
      <c r="H37" s="3">
        <v>39.159642266033572</v>
      </c>
      <c r="I37" s="3">
        <v>50.884164106768729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93.344444274902344</v>
      </c>
      <c r="D38" s="3">
        <v>5.5114073753356934</v>
      </c>
      <c r="E38" s="3">
        <v>0.24435655772686005</v>
      </c>
      <c r="F38" s="5">
        <v>0.67247152328491211</v>
      </c>
      <c r="G38" s="3">
        <v>0.91682809591293335</v>
      </c>
      <c r="H38" s="3">
        <v>39.143681256865854</v>
      </c>
      <c r="I38" s="3">
        <v>50.888609907440674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93.362213134765625</v>
      </c>
      <c r="D39" s="3">
        <v>5.5242066383361816</v>
      </c>
      <c r="E39" s="3">
        <v>0.25189381837844849</v>
      </c>
      <c r="F39" s="5">
        <v>0.6441081166267395</v>
      </c>
      <c r="G39" s="3">
        <v>0.89600193500518799</v>
      </c>
      <c r="H39" s="3">
        <v>39.14902105737977</v>
      </c>
      <c r="I39" s="3">
        <v>50.907918010911239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92.695243835449219</v>
      </c>
      <c r="D40" s="3">
        <v>6.230628490447998</v>
      </c>
      <c r="E40" s="3">
        <v>0.25916153192520142</v>
      </c>
      <c r="F40" s="5">
        <v>0.59507906436920166</v>
      </c>
      <c r="G40" s="3">
        <v>0.85424059629440308</v>
      </c>
      <c r="H40" s="3">
        <v>39.36689203707072</v>
      </c>
      <c r="I40" s="3">
        <v>51.06167075730616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92.921211242675781</v>
      </c>
      <c r="D41" s="6">
        <f t="shared" si="0"/>
        <v>5.8740799965397006</v>
      </c>
      <c r="E41" s="6">
        <f t="shared" si="0"/>
        <v>0.23006343697347947</v>
      </c>
      <c r="F41" s="6">
        <f t="shared" si="0"/>
        <v>0.61395685134395472</v>
      </c>
      <c r="G41" s="6">
        <f t="shared" si="0"/>
        <v>0.8440202916822126</v>
      </c>
      <c r="H41" s="6">
        <f t="shared" si="0"/>
        <v>39.35300821483672</v>
      </c>
      <c r="I41" s="6">
        <f t="shared" si="0"/>
        <v>51.053274408607109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43</v>
      </c>
      <c r="I43" s="47"/>
      <c r="J43" s="20"/>
      <c r="K43" s="20"/>
    </row>
    <row r="44" spans="1:11" ht="13.5" thickBot="1" x14ac:dyDescent="0.25"/>
    <row r="45" spans="1:11" ht="13.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30</v>
      </c>
      <c r="I45" s="19" t="s">
        <v>31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93.38739013671875</v>
      </c>
      <c r="D46" s="21">
        <f t="shared" si="1"/>
        <v>6.6719546318054199</v>
      </c>
      <c r="E46" s="26">
        <f t="shared" si="1"/>
        <v>0.29086369276046753</v>
      </c>
      <c r="F46" s="26">
        <f t="shared" si="1"/>
        <v>0.88056015968322754</v>
      </c>
      <c r="G46" s="21">
        <f t="shared" si="1"/>
        <v>1.1714239120483398</v>
      </c>
      <c r="H46" s="26">
        <f t="shared" si="1"/>
        <v>39.679238193918017</v>
      </c>
      <c r="I46" s="22">
        <f t="shared" si="1"/>
        <v>51.385131683943598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92.100082397460938</v>
      </c>
      <c r="D47" s="26">
        <f t="shared" si="2"/>
        <v>5.2693638801574707</v>
      </c>
      <c r="E47" s="26">
        <f t="shared" si="2"/>
        <v>0.15161676704883575</v>
      </c>
      <c r="F47" s="23">
        <f t="shared" si="2"/>
        <v>0.41626864671707153</v>
      </c>
      <c r="G47" s="26">
        <f t="shared" si="2"/>
        <v>0.56788539886474609</v>
      </c>
      <c r="H47" s="23">
        <f t="shared" si="2"/>
        <v>39.027358126492551</v>
      </c>
      <c r="I47" s="26">
        <f t="shared" si="2"/>
        <v>50.661378183759396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0.37658150750951741</v>
      </c>
      <c r="D48" s="24">
        <f t="shared" si="3"/>
        <v>0.3985770953373286</v>
      </c>
      <c r="E48" s="26">
        <f t="shared" si="3"/>
        <v>3.1655248214793062E-2</v>
      </c>
      <c r="F48" s="26">
        <f t="shared" si="3"/>
        <v>9.5310696458758185E-2</v>
      </c>
      <c r="G48" s="24">
        <f t="shared" si="3"/>
        <v>0.12076236045060519</v>
      </c>
      <c r="H48" s="26">
        <f t="shared" si="3"/>
        <v>0.18602611494967239</v>
      </c>
      <c r="I48" s="25">
        <f t="shared" si="3"/>
        <v>0.17504921968810039</v>
      </c>
    </row>
    <row r="50" spans="3:9" x14ac:dyDescent="0.2">
      <c r="C50" s="29">
        <f>COUNTIF(C10:C40,"&lt;84.0")</f>
        <v>0</v>
      </c>
      <c r="D50" s="29">
        <f>COUNTIF(D10:D40,"&gt;11.0")</f>
        <v>0</v>
      </c>
      <c r="E50" s="29">
        <f>COUNTIF(E10:E40,"&gt;4.0")</f>
        <v>0</v>
      </c>
      <c r="F50" s="29">
        <f>COUNTIF(F10:F40,"&gt;3.0")</f>
        <v>0</v>
      </c>
      <c r="G50" s="29">
        <f>COUNTIF(G10:G40,"&gt;4.0")</f>
        <v>0</v>
      </c>
      <c r="H50" s="29">
        <f>COUNTIF(H10:H40,"&lt;37.30")</f>
        <v>0</v>
      </c>
      <c r="I50" s="29">
        <f>COUNTIF(I10:I40,"&lt;48.20")</f>
        <v>0</v>
      </c>
    </row>
    <row r="51" spans="3:9" x14ac:dyDescent="0.2">
      <c r="C51" s="30"/>
      <c r="D51" s="30"/>
      <c r="E51" s="30"/>
      <c r="F51" s="30"/>
      <c r="G51" s="29"/>
      <c r="H51" s="29">
        <f>COUNTIF(H10:H40,"&gt;43.60")</f>
        <v>0</v>
      </c>
      <c r="I51" s="29">
        <f>COUNTIF(I10:I40,"&gt;53.20")</f>
        <v>0</v>
      </c>
    </row>
  </sheetData>
  <mergeCells count="45">
    <mergeCell ref="A46:B46"/>
    <mergeCell ref="A47:B47"/>
    <mergeCell ref="A48:B48"/>
    <mergeCell ref="A16:B16"/>
    <mergeCell ref="A45:B45"/>
    <mergeCell ref="A22:B22"/>
    <mergeCell ref="A38:B38"/>
    <mergeCell ref="A24:B24"/>
    <mergeCell ref="A25:B25"/>
    <mergeCell ref="A23:B23"/>
    <mergeCell ref="A17:B17"/>
    <mergeCell ref="A20:B20"/>
    <mergeCell ref="A21:B21"/>
    <mergeCell ref="A18:B18"/>
    <mergeCell ref="A19:B19"/>
    <mergeCell ref="A32:B32"/>
    <mergeCell ref="A9:B9"/>
    <mergeCell ref="A11:B11"/>
    <mergeCell ref="A12:B12"/>
    <mergeCell ref="A1:I1"/>
    <mergeCell ref="A3:I3"/>
    <mergeCell ref="A6:B6"/>
    <mergeCell ref="A4:I4"/>
    <mergeCell ref="A5:F5"/>
    <mergeCell ref="A7:B7"/>
    <mergeCell ref="A8:B8"/>
    <mergeCell ref="A15:B15"/>
    <mergeCell ref="A10:B10"/>
    <mergeCell ref="A31:B31"/>
    <mergeCell ref="A26:B26"/>
    <mergeCell ref="A28:B28"/>
    <mergeCell ref="A29:B29"/>
    <mergeCell ref="A27:B27"/>
    <mergeCell ref="A30:B30"/>
    <mergeCell ref="A14:B14"/>
    <mergeCell ref="A13:B13"/>
    <mergeCell ref="A33:B33"/>
    <mergeCell ref="H43:I43"/>
    <mergeCell ref="A41:B41"/>
    <mergeCell ref="A34:B34"/>
    <mergeCell ref="A36:B36"/>
    <mergeCell ref="A35:B35"/>
    <mergeCell ref="A37:B37"/>
    <mergeCell ref="A40:B40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  <outlinePr summaryBelow="0" summaryRight="0"/>
  </sheetPr>
  <dimension ref="A1:K51"/>
  <sheetViews>
    <sheetView showGridLines="0" topLeftCell="A31" zoomScale="90" zoomScaleNormal="90" workbookViewId="0">
      <selection activeCell="C50" sqref="C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90</v>
      </c>
      <c r="B5" s="36"/>
      <c r="C5" s="36"/>
      <c r="D5" s="36"/>
      <c r="E5" s="36"/>
      <c r="F5" s="36"/>
      <c r="G5" s="1"/>
      <c r="H5" s="1"/>
      <c r="I5" s="27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89.17926025390625</v>
      </c>
      <c r="D10" s="10">
        <v>9.732518196105957</v>
      </c>
      <c r="E10" s="10">
        <v>0.86931651830673218</v>
      </c>
      <c r="F10" s="11">
        <v>1.4392883516848087E-2</v>
      </c>
      <c r="G10" s="10">
        <v>0.88370943069458008</v>
      </c>
      <c r="H10" s="10">
        <v>40.343967612526058</v>
      </c>
      <c r="I10" s="10">
        <v>51.73177161383618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88.695144653320313</v>
      </c>
      <c r="D11" s="3">
        <v>10.185564994812012</v>
      </c>
      <c r="E11" s="3">
        <v>0.86245405673980713</v>
      </c>
      <c r="F11" s="5">
        <v>1.5987256541848183E-2</v>
      </c>
      <c r="G11" s="3">
        <v>0.87844133377075195</v>
      </c>
      <c r="H11" s="3">
        <v>40.497439351161248</v>
      </c>
      <c r="I11" s="3">
        <v>51.818930378150895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89.021095275878906</v>
      </c>
      <c r="D12" s="3">
        <v>9.809748649597168</v>
      </c>
      <c r="E12" s="3">
        <v>0.8532339334487915</v>
      </c>
      <c r="F12" s="5">
        <v>1.0932312346994877E-2</v>
      </c>
      <c r="G12" s="3">
        <v>0.864166259765625</v>
      </c>
      <c r="H12" s="3">
        <v>40.430275905524788</v>
      </c>
      <c r="I12" s="3">
        <v>51.789007197767738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88.938224792480469</v>
      </c>
      <c r="D13" s="3">
        <v>9.947840690612793</v>
      </c>
      <c r="E13" s="3">
        <v>0.88470613956451416</v>
      </c>
      <c r="F13" s="5">
        <v>1.1380217969417572E-2</v>
      </c>
      <c r="G13" s="3">
        <v>0.89608633518218994</v>
      </c>
      <c r="H13" s="3">
        <v>40.408056042239494</v>
      </c>
      <c r="I13" s="3">
        <v>51.762506469285682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89.008872985839844</v>
      </c>
      <c r="D14" s="3">
        <v>9.883540153503418</v>
      </c>
      <c r="E14" s="3">
        <v>0.88803231716156006</v>
      </c>
      <c r="F14" s="5">
        <v>9.8337419331073761E-3</v>
      </c>
      <c r="G14" s="3">
        <v>0.89786607027053833</v>
      </c>
      <c r="H14" s="3">
        <v>40.383169653061131</v>
      </c>
      <c r="I14" s="3">
        <v>51.748274185248846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89.210426330566406</v>
      </c>
      <c r="D15" s="3">
        <v>9.684906005859375</v>
      </c>
      <c r="E15" s="3">
        <v>0.87990331649780273</v>
      </c>
      <c r="F15" s="5">
        <v>4.4023790396749973E-3</v>
      </c>
      <c r="G15" s="3">
        <v>0.88430571556091309</v>
      </c>
      <c r="H15" s="3">
        <v>40.339296468851643</v>
      </c>
      <c r="I15" s="3">
        <v>51.731189171291675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89.232109069824219</v>
      </c>
      <c r="D16" s="3">
        <v>9.5753707885742187</v>
      </c>
      <c r="E16" s="3">
        <v>0.86819452047348022</v>
      </c>
      <c r="F16" s="5">
        <v>4.9114092253148556E-3</v>
      </c>
      <c r="G16" s="3">
        <v>0.87310594320297241</v>
      </c>
      <c r="H16" s="3">
        <v>40.367644667081308</v>
      </c>
      <c r="I16" s="3">
        <v>51.751532994323568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89.307891845703125</v>
      </c>
      <c r="D17" s="3">
        <v>9.4901189804077148</v>
      </c>
      <c r="E17" s="3">
        <v>0.85210555791854858</v>
      </c>
      <c r="F17" s="5">
        <v>1.0206692852079868E-2</v>
      </c>
      <c r="G17" s="3">
        <v>0.86231225728988647</v>
      </c>
      <c r="H17" s="3">
        <v>40.366761970501727</v>
      </c>
      <c r="I17" s="3">
        <v>51.754655289066413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89.548736572265625</v>
      </c>
      <c r="D18" s="3">
        <v>9.3766546249389648</v>
      </c>
      <c r="E18" s="3">
        <v>0.85101330280303955</v>
      </c>
      <c r="F18" s="5">
        <v>6.4566950313746929E-3</v>
      </c>
      <c r="G18" s="3">
        <v>0.85746997594833374</v>
      </c>
      <c r="H18" s="3">
        <v>40.255938741553614</v>
      </c>
      <c r="I18" s="3">
        <v>51.696293653475237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89.140922546386719</v>
      </c>
      <c r="D19" s="3">
        <v>9.491093635559082</v>
      </c>
      <c r="E19" s="3">
        <v>0.84925550222396851</v>
      </c>
      <c r="F19" s="5">
        <v>2.4967484641820192E-3</v>
      </c>
      <c r="G19" s="3">
        <v>0.85175222158432007</v>
      </c>
      <c r="H19" s="3">
        <v>40.468251156932759</v>
      </c>
      <c r="I19" s="3">
        <v>51.816898193739007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89.262092590332031</v>
      </c>
      <c r="D20" s="3">
        <v>9.4675397872924805</v>
      </c>
      <c r="E20" s="3">
        <v>0.84562993049621582</v>
      </c>
      <c r="F20" s="5">
        <v>1.7113714711740613E-3</v>
      </c>
      <c r="G20" s="3">
        <v>0.84734129905700684</v>
      </c>
      <c r="H20" s="3">
        <v>40.405447530703597</v>
      </c>
      <c r="I20" s="3">
        <v>51.784523773211568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89.247337341308594</v>
      </c>
      <c r="D21" s="3">
        <v>9.4059286117553711</v>
      </c>
      <c r="E21" s="3">
        <v>0.85992419719696045</v>
      </c>
      <c r="F21" s="5">
        <v>1.0780896991491318E-3</v>
      </c>
      <c r="G21" s="3">
        <v>0.86100226640701294</v>
      </c>
      <c r="H21" s="3">
        <v>40.418390920063565</v>
      </c>
      <c r="I21" s="3">
        <v>51.785481313541936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89.180610656738281</v>
      </c>
      <c r="D22" s="3">
        <v>9.6081867218017578</v>
      </c>
      <c r="E22" s="3">
        <v>0.85641884803771973</v>
      </c>
      <c r="F22" s="5">
        <v>7.587214931845665E-3</v>
      </c>
      <c r="G22" s="3">
        <v>0.86400604248046875</v>
      </c>
      <c r="H22" s="3">
        <v>40.403112157561814</v>
      </c>
      <c r="I22" s="3">
        <v>51.774708351388895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89.195365905761719</v>
      </c>
      <c r="D23" s="3">
        <v>9.6631507873535156</v>
      </c>
      <c r="E23" s="3">
        <v>0.84269464015960693</v>
      </c>
      <c r="F23" s="5">
        <v>7.4998647905886173E-3</v>
      </c>
      <c r="G23" s="3">
        <v>0.85019451379776001</v>
      </c>
      <c r="H23" s="3">
        <v>40.384355955889475</v>
      </c>
      <c r="I23" s="3">
        <v>51.770651972361328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93.015617370605469</v>
      </c>
      <c r="D24" s="3">
        <v>5.6463770866394043</v>
      </c>
      <c r="E24" s="3">
        <v>0.26051074266433716</v>
      </c>
      <c r="F24" s="5">
        <v>0.74283468723297119</v>
      </c>
      <c r="G24" s="3">
        <v>1.0033454895019531</v>
      </c>
      <c r="H24" s="3">
        <v>39.209905170156844</v>
      </c>
      <c r="I24" s="3">
        <v>50.871570438604898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92.583396911621094</v>
      </c>
      <c r="D25" s="3">
        <v>6.2318153381347656</v>
      </c>
      <c r="E25" s="3">
        <v>0.22167961299419403</v>
      </c>
      <c r="F25" s="5">
        <v>0.59234744310379028</v>
      </c>
      <c r="G25" s="3">
        <v>0.81402707099914551</v>
      </c>
      <c r="H25" s="3">
        <v>39.469830330195087</v>
      </c>
      <c r="I25" s="3">
        <v>51.139872566364417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92.500320434570313</v>
      </c>
      <c r="D26" s="3">
        <v>6.360687255859375</v>
      </c>
      <c r="E26" s="3">
        <v>0.20852474868297577</v>
      </c>
      <c r="F26" s="5">
        <v>0.55490744113922119</v>
      </c>
      <c r="G26" s="3">
        <v>0.76343220472335815</v>
      </c>
      <c r="H26" s="3">
        <v>39.527901507577972</v>
      </c>
      <c r="I26" s="3">
        <v>51.204437145077925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92.48052978515625</v>
      </c>
      <c r="D27" s="3">
        <v>6.3143868446350098</v>
      </c>
      <c r="E27" s="3">
        <v>0.21866561472415924</v>
      </c>
      <c r="F27" s="5">
        <v>0.57662343978881836</v>
      </c>
      <c r="G27" s="3">
        <v>0.79528903961181641</v>
      </c>
      <c r="H27" s="3">
        <v>39.523572879945306</v>
      </c>
      <c r="I27" s="3">
        <v>51.182202642899611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92.517768859863281</v>
      </c>
      <c r="D28" s="3">
        <v>6.2921109199523926</v>
      </c>
      <c r="E28" s="3">
        <v>0.2210814356803894</v>
      </c>
      <c r="F28" s="5">
        <v>0.58068013191223145</v>
      </c>
      <c r="G28" s="3">
        <v>0.80176156759262085</v>
      </c>
      <c r="H28" s="3">
        <v>39.501832400104995</v>
      </c>
      <c r="I28" s="3">
        <v>51.166161334739797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92.604507446289063</v>
      </c>
      <c r="D29" s="3">
        <v>6.1887302398681641</v>
      </c>
      <c r="E29" s="3">
        <v>0.23214921355247498</v>
      </c>
      <c r="F29" s="5">
        <v>0.6039278507232666</v>
      </c>
      <c r="G29" s="3">
        <v>0.83607709407806396</v>
      </c>
      <c r="H29" s="3">
        <v>39.448582536086086</v>
      </c>
      <c r="I29" s="3">
        <v>51.1151428021914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92.938377380371094</v>
      </c>
      <c r="D30" s="3">
        <v>5.9031362533569336</v>
      </c>
      <c r="E30" s="3">
        <v>0.25294554233551025</v>
      </c>
      <c r="F30" s="5">
        <v>0.60707533359527588</v>
      </c>
      <c r="G30" s="3">
        <v>0.86002087593078613</v>
      </c>
      <c r="H30" s="3">
        <v>39.315312937908502</v>
      </c>
      <c r="I30" s="3">
        <v>51.028665535131772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93.370399475097656</v>
      </c>
      <c r="D31" s="3">
        <v>5.4571595191955566</v>
      </c>
      <c r="E31" s="3">
        <v>0.28032034635543823</v>
      </c>
      <c r="F31" s="5">
        <v>0.66850930452346802</v>
      </c>
      <c r="G31" s="3">
        <v>0.94882965087890625</v>
      </c>
      <c r="H31" s="3">
        <v>39.109941874420599</v>
      </c>
      <c r="I31" s="3">
        <v>50.857826222131017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89.017234802246094</v>
      </c>
      <c r="D32" s="3">
        <v>9.9501953125</v>
      </c>
      <c r="E32" s="3">
        <v>0.82873004674911499</v>
      </c>
      <c r="F32" s="5">
        <v>5.1650009118020535E-3</v>
      </c>
      <c r="G32" s="3">
        <v>0.83389502763748169</v>
      </c>
      <c r="H32" s="3">
        <v>40.421839993500001</v>
      </c>
      <c r="I32" s="3">
        <v>51.799685732177778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88.948196411132813</v>
      </c>
      <c r="D33" s="3">
        <v>9.9661474227905273</v>
      </c>
      <c r="E33" s="3">
        <v>0.85313254594802856</v>
      </c>
      <c r="F33" s="5">
        <v>7.7068344689905643E-3</v>
      </c>
      <c r="G33" s="3">
        <v>0.8608393669128418</v>
      </c>
      <c r="H33" s="3">
        <v>40.426656164447522</v>
      </c>
      <c r="I33" s="3">
        <v>51.789162230316769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89.609176635742187</v>
      </c>
      <c r="D34" s="3">
        <v>9.3318967819213867</v>
      </c>
      <c r="E34" s="3">
        <v>0.86010497808456421</v>
      </c>
      <c r="F34" s="5">
        <v>7.2285477072000504E-3</v>
      </c>
      <c r="G34" s="3">
        <v>0.86733353137969971</v>
      </c>
      <c r="H34" s="3">
        <v>40.226689062329655</v>
      </c>
      <c r="I34" s="3">
        <v>51.67562119704823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89.637832641601563</v>
      </c>
      <c r="D35" s="3">
        <v>9.2529697418212891</v>
      </c>
      <c r="E35" s="3">
        <v>0.8362388014793396</v>
      </c>
      <c r="F35" s="5">
        <v>3.861837787553668E-3</v>
      </c>
      <c r="G35" s="3">
        <v>0.84010064601898193</v>
      </c>
      <c r="H35" s="3">
        <v>40.270589592444914</v>
      </c>
      <c r="I35" s="3">
        <v>51.713326488378122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89.887870788574219</v>
      </c>
      <c r="D36" s="3">
        <v>9.0180749893188477</v>
      </c>
      <c r="E36" s="3">
        <v>0.83193027973175049</v>
      </c>
      <c r="F36" s="5">
        <v>3.8509818841703236E-4</v>
      </c>
      <c r="G36" s="3">
        <v>0.83231538534164429</v>
      </c>
      <c r="H36" s="3">
        <v>40.197372443339724</v>
      </c>
      <c r="I36" s="3">
        <v>51.676506464912542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89.581588745117187</v>
      </c>
      <c r="D37" s="3">
        <v>9.3004245758056641</v>
      </c>
      <c r="E37" s="3">
        <v>0.82715743780136108</v>
      </c>
      <c r="F37" s="5">
        <v>1.4643651666119695E-3</v>
      </c>
      <c r="G37" s="3">
        <v>0.82862180471420288</v>
      </c>
      <c r="H37" s="3">
        <v>40.28711099130242</v>
      </c>
      <c r="I37" s="3">
        <v>51.727651060520422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89.197181701660156</v>
      </c>
      <c r="D38" s="3">
        <v>9.5768022537231445</v>
      </c>
      <c r="E38" s="3">
        <v>0.83519911766052246</v>
      </c>
      <c r="F38" s="5">
        <v>2.7852701023221016E-3</v>
      </c>
      <c r="G38" s="3">
        <v>0.83798438310623169</v>
      </c>
      <c r="H38" s="3">
        <v>40.419576939885346</v>
      </c>
      <c r="I38" s="3">
        <v>51.796476414354828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89.446372985839844</v>
      </c>
      <c r="D39" s="3">
        <v>9.2319364547729492</v>
      </c>
      <c r="E39" s="3">
        <v>0.82887899875640869</v>
      </c>
      <c r="F39" s="5">
        <v>1.6791803063824773E-3</v>
      </c>
      <c r="G39" s="3">
        <v>0.830558180809021</v>
      </c>
      <c r="H39" s="3">
        <v>40.385828505052636</v>
      </c>
      <c r="I39" s="3">
        <v>51.780917012380598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89.214157104492187</v>
      </c>
      <c r="D40" s="3">
        <v>9.3420915603637695</v>
      </c>
      <c r="E40" s="3">
        <v>0.83297133445739746</v>
      </c>
      <c r="F40" s="5">
        <v>1.6281969146803021E-3</v>
      </c>
      <c r="G40" s="3">
        <v>0.83459955453872681</v>
      </c>
      <c r="H40" s="3">
        <v>40.468886923456495</v>
      </c>
      <c r="I40" s="3">
        <v>51.824815620692874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90.152213558073967</v>
      </c>
      <c r="D41" s="6">
        <f t="shared" si="0"/>
        <v>8.6673259735107422</v>
      </c>
      <c r="E41" s="6">
        <f t="shared" si="0"/>
        <v>0.69332592189311981</v>
      </c>
      <c r="F41" s="6">
        <f t="shared" si="0"/>
        <v>0.16347376907698721</v>
      </c>
      <c r="G41" s="6">
        <f t="shared" si="0"/>
        <v>0.85679969479960782</v>
      </c>
      <c r="H41" s="6">
        <f t="shared" si="0"/>
        <v>40.118823818896971</v>
      </c>
      <c r="I41" s="6">
        <f t="shared" si="0"/>
        <v>51.582789208535864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43</v>
      </c>
      <c r="I43" s="47"/>
      <c r="J43" s="20"/>
      <c r="K43" s="20"/>
    </row>
    <row r="44" spans="1:11" ht="13.5" thickBot="1" x14ac:dyDescent="0.25"/>
    <row r="45" spans="1:11" ht="13.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30</v>
      </c>
      <c r="I45" s="19" t="s">
        <v>31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93.370399475097656</v>
      </c>
      <c r="D46" s="21">
        <f t="shared" si="1"/>
        <v>10.185564994812012</v>
      </c>
      <c r="E46" s="26">
        <f t="shared" si="1"/>
        <v>0.88803231716156006</v>
      </c>
      <c r="F46" s="26">
        <f t="shared" si="1"/>
        <v>0.74283468723297119</v>
      </c>
      <c r="G46" s="21">
        <f t="shared" si="1"/>
        <v>1.0033454895019531</v>
      </c>
      <c r="H46" s="26">
        <f t="shared" si="1"/>
        <v>40.497439351161248</v>
      </c>
      <c r="I46" s="22">
        <f t="shared" si="1"/>
        <v>51.824815620692874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88.695144653320313</v>
      </c>
      <c r="D47" s="26">
        <f t="shared" si="2"/>
        <v>5.4571595191955566</v>
      </c>
      <c r="E47" s="26">
        <f t="shared" si="2"/>
        <v>0.20852474868297577</v>
      </c>
      <c r="F47" s="23">
        <f t="shared" si="2"/>
        <v>3.8509818841703236E-4</v>
      </c>
      <c r="G47" s="26">
        <f t="shared" si="2"/>
        <v>0.76343220472335815</v>
      </c>
      <c r="H47" s="23">
        <f t="shared" si="2"/>
        <v>39.109941874420599</v>
      </c>
      <c r="I47" s="26">
        <f t="shared" si="2"/>
        <v>50.857826222131017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1.5831466307223907</v>
      </c>
      <c r="D48" s="24">
        <f t="shared" si="3"/>
        <v>1.5972201149188585</v>
      </c>
      <c r="E48" s="26">
        <f t="shared" si="3"/>
        <v>0.2742799810518346</v>
      </c>
      <c r="F48" s="26">
        <f t="shared" si="3"/>
        <v>0.27284403441113858</v>
      </c>
      <c r="G48" s="24">
        <f t="shared" si="3"/>
        <v>4.3727399385477317E-2</v>
      </c>
      <c r="H48" s="26">
        <f t="shared" si="3"/>
        <v>0.44962683178970725</v>
      </c>
      <c r="I48" s="25">
        <f t="shared" si="3"/>
        <v>0.31627393570489448</v>
      </c>
    </row>
    <row r="50" spans="3:9" x14ac:dyDescent="0.2">
      <c r="C50" s="29">
        <f>COUNTIF(C10:C40,"&lt;84.0")</f>
        <v>0</v>
      </c>
      <c r="D50" s="29">
        <f>COUNTIF(D10:D40,"&gt;11.0")</f>
        <v>0</v>
      </c>
      <c r="E50" s="29">
        <f>COUNTIF(E10:E40,"&gt;4.0")</f>
        <v>0</v>
      </c>
      <c r="F50" s="29">
        <f>COUNTIF(F10:F40,"&gt;3.0")</f>
        <v>0</v>
      </c>
      <c r="G50" s="29">
        <f>COUNTIF(G10:G40,"&gt;4.0")</f>
        <v>0</v>
      </c>
      <c r="H50" s="29">
        <f>COUNTIF(H10:H40,"&lt;37.30")</f>
        <v>0</v>
      </c>
      <c r="I50" s="29">
        <f>COUNTIF(I10:I40,"&lt;48.20")</f>
        <v>0</v>
      </c>
    </row>
    <row r="51" spans="3:9" x14ac:dyDescent="0.2">
      <c r="C51" s="30"/>
      <c r="D51" s="30"/>
      <c r="E51" s="30"/>
      <c r="F51" s="30"/>
      <c r="G51" s="29"/>
      <c r="H51" s="29">
        <f>COUNTIF(H10:H40,"&gt;43.60")</f>
        <v>0</v>
      </c>
      <c r="I51" s="29">
        <f>COUNTIF(I10:I40,"&gt;53.20")</f>
        <v>0</v>
      </c>
    </row>
  </sheetData>
  <mergeCells count="45">
    <mergeCell ref="A46:B46"/>
    <mergeCell ref="A47:B47"/>
    <mergeCell ref="A48:B48"/>
    <mergeCell ref="A16:B16"/>
    <mergeCell ref="A45:B45"/>
    <mergeCell ref="A22:B22"/>
    <mergeCell ref="A38:B38"/>
    <mergeCell ref="A24:B24"/>
    <mergeCell ref="A25:B25"/>
    <mergeCell ref="A23:B23"/>
    <mergeCell ref="A17:B17"/>
    <mergeCell ref="A20:B20"/>
    <mergeCell ref="A21:B21"/>
    <mergeCell ref="A18:B18"/>
    <mergeCell ref="A19:B19"/>
    <mergeCell ref="A32:B32"/>
    <mergeCell ref="A9:B9"/>
    <mergeCell ref="A11:B11"/>
    <mergeCell ref="A12:B12"/>
    <mergeCell ref="A1:I1"/>
    <mergeCell ref="A3:I3"/>
    <mergeCell ref="A6:B6"/>
    <mergeCell ref="A4:I4"/>
    <mergeCell ref="A5:F5"/>
    <mergeCell ref="A7:B7"/>
    <mergeCell ref="A8:B8"/>
    <mergeCell ref="A15:B15"/>
    <mergeCell ref="A10:B10"/>
    <mergeCell ref="A31:B31"/>
    <mergeCell ref="A26:B26"/>
    <mergeCell ref="A28:B28"/>
    <mergeCell ref="A29:B29"/>
    <mergeCell ref="A27:B27"/>
    <mergeCell ref="A30:B30"/>
    <mergeCell ref="A14:B14"/>
    <mergeCell ref="A13:B13"/>
    <mergeCell ref="A33:B33"/>
    <mergeCell ref="H43:I43"/>
    <mergeCell ref="A41:B41"/>
    <mergeCell ref="A34:B34"/>
    <mergeCell ref="A36:B36"/>
    <mergeCell ref="A35:B35"/>
    <mergeCell ref="A37:B37"/>
    <mergeCell ref="A40:B40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92D050"/>
    <outlinePr summaryBelow="0" summaryRight="0"/>
  </sheetPr>
  <dimension ref="A1:K51"/>
  <sheetViews>
    <sheetView showGridLines="0" topLeftCell="A35" zoomScale="90" zoomScaleNormal="90" workbookViewId="0">
      <selection activeCell="C50" sqref="C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48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89.17926025390625</v>
      </c>
      <c r="D10" s="10">
        <v>9.732518196105957</v>
      </c>
      <c r="E10" s="10">
        <v>0.86931651830673218</v>
      </c>
      <c r="F10" s="11">
        <v>1.4392883516848087E-2</v>
      </c>
      <c r="G10" s="10">
        <v>0.88370943069458008</v>
      </c>
      <c r="H10" s="10">
        <v>38.357862378650786</v>
      </c>
      <c r="I10" s="10">
        <v>49.18505277481006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89.17926025390625</v>
      </c>
      <c r="D11" s="3">
        <v>9.732518196105957</v>
      </c>
      <c r="E11" s="3">
        <v>0.86931651830673218</v>
      </c>
      <c r="F11" s="5">
        <v>1.4392883516848087E-2</v>
      </c>
      <c r="G11" s="3">
        <v>0.88370943069458008</v>
      </c>
      <c r="H11" s="3">
        <v>38.357862378650786</v>
      </c>
      <c r="I11" s="3">
        <v>49.18505277481006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89.021095275878906</v>
      </c>
      <c r="D12" s="3">
        <v>9.809748649597168</v>
      </c>
      <c r="E12" s="3">
        <v>0.85323399305343628</v>
      </c>
      <c r="F12" s="5">
        <v>1.0932312346994877E-2</v>
      </c>
      <c r="G12" s="3">
        <v>0.86416631937026978</v>
      </c>
      <c r="H12" s="3">
        <v>38.439884597060683</v>
      </c>
      <c r="I12" s="3">
        <v>49.239423068258105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88.938224792480469</v>
      </c>
      <c r="D13" s="3">
        <v>9.947840690612793</v>
      </c>
      <c r="E13" s="3">
        <v>0.88470613956451416</v>
      </c>
      <c r="F13" s="5">
        <v>1.1380217969417572E-2</v>
      </c>
      <c r="G13" s="3">
        <v>0.89608633518218994</v>
      </c>
      <c r="H13" s="3">
        <v>38.418764643624819</v>
      </c>
      <c r="I13" s="3">
        <v>49.214234689459182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89.008865356445313</v>
      </c>
      <c r="D14" s="3">
        <v>9.8835391998291016</v>
      </c>
      <c r="E14" s="3">
        <v>0.88803225755691528</v>
      </c>
      <c r="F14" s="5">
        <v>9.8337000235915184E-3</v>
      </c>
      <c r="G14" s="3">
        <v>0.89786595106124878</v>
      </c>
      <c r="H14" s="3">
        <v>38.395115558808207</v>
      </c>
      <c r="I14" s="3">
        <v>49.200718625634472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89.210418701171875</v>
      </c>
      <c r="D15" s="3">
        <v>9.6849050521850586</v>
      </c>
      <c r="E15" s="3">
        <v>0.87990325689315796</v>
      </c>
      <c r="F15" s="5">
        <v>4.4023995287716389E-3</v>
      </c>
      <c r="G15" s="3">
        <v>0.88430565595626831</v>
      </c>
      <c r="H15" s="3">
        <v>38.353425982724531</v>
      </c>
      <c r="I15" s="3">
        <v>49.184505149004586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89.232109069824219</v>
      </c>
      <c r="D16" s="3">
        <v>9.5753707885742187</v>
      </c>
      <c r="E16" s="3">
        <v>0.868194580078125</v>
      </c>
      <c r="F16" s="5">
        <v>4.9114092253148556E-3</v>
      </c>
      <c r="G16" s="3">
        <v>0.87310600280761719</v>
      </c>
      <c r="H16" s="3">
        <v>38.38036764946154</v>
      </c>
      <c r="I16" s="3">
        <v>49.203833394944233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89.307891845703125</v>
      </c>
      <c r="D17" s="3">
        <v>9.4901189804077148</v>
      </c>
      <c r="E17" s="3">
        <v>0.85210555791854858</v>
      </c>
      <c r="F17" s="5">
        <v>1.0206692852079868E-2</v>
      </c>
      <c r="G17" s="3">
        <v>0.86231225728988647</v>
      </c>
      <c r="H17" s="3">
        <v>38.379534298535262</v>
      </c>
      <c r="I17" s="3">
        <v>49.20680953372257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89.548736572265625</v>
      </c>
      <c r="D18" s="3">
        <v>9.3766546249389648</v>
      </c>
      <c r="E18" s="3">
        <v>0.85101330280303955</v>
      </c>
      <c r="F18" s="5">
        <v>6.4566950313746929E-3</v>
      </c>
      <c r="G18" s="3">
        <v>0.85746997594833374</v>
      </c>
      <c r="H18" s="3">
        <v>38.274214688155844</v>
      </c>
      <c r="I18" s="3">
        <v>49.151382472485771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89.140922546386719</v>
      </c>
      <c r="D19" s="3">
        <v>9.491093635559082</v>
      </c>
      <c r="E19" s="3">
        <v>0.84925556182861328</v>
      </c>
      <c r="F19" s="5">
        <v>2.4967484641820192E-3</v>
      </c>
      <c r="G19" s="3">
        <v>0.85175228118896484</v>
      </c>
      <c r="H19" s="3">
        <v>38.475980217788653</v>
      </c>
      <c r="I19" s="3">
        <v>49.265928051054964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89.262092590332031</v>
      </c>
      <c r="D20" s="3">
        <v>9.4675397872924805</v>
      </c>
      <c r="E20" s="3">
        <v>0.84562993049621582</v>
      </c>
      <c r="F20" s="5">
        <v>1.7113714711740613E-3</v>
      </c>
      <c r="G20" s="3">
        <v>0.84734129905700684</v>
      </c>
      <c r="H20" s="3">
        <v>38.416295894561301</v>
      </c>
      <c r="I20" s="3">
        <v>49.235182620337092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89.247337341308594</v>
      </c>
      <c r="D21" s="3">
        <v>9.4059276580810547</v>
      </c>
      <c r="E21" s="3">
        <v>0.85992413759231567</v>
      </c>
      <c r="F21" s="5">
        <v>1.0780999436974525E-3</v>
      </c>
      <c r="G21" s="3">
        <v>0.86100226640701294</v>
      </c>
      <c r="H21" s="3">
        <v>38.42859496479587</v>
      </c>
      <c r="I21" s="3">
        <v>49.236083900293451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89.180610656738281</v>
      </c>
      <c r="D22" s="3">
        <v>9.6081867218017578</v>
      </c>
      <c r="E22" s="3">
        <v>0.85641878843307495</v>
      </c>
      <c r="F22" s="5">
        <v>7.587214931845665E-3</v>
      </c>
      <c r="G22" s="3">
        <v>0.86400598287582397</v>
      </c>
      <c r="H22" s="3">
        <v>38.414076393678137</v>
      </c>
      <c r="I22" s="3">
        <v>49.225851565952247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89.195365905761719</v>
      </c>
      <c r="D23" s="3">
        <v>9.6631507873535156</v>
      </c>
      <c r="E23" s="3">
        <v>0.84269464015960693</v>
      </c>
      <c r="F23" s="5">
        <v>7.4998652562499046E-3</v>
      </c>
      <c r="G23" s="3">
        <v>0.85019451379776001</v>
      </c>
      <c r="H23" s="3">
        <v>38.396250226230421</v>
      </c>
      <c r="I23" s="3">
        <v>49.222003433138397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89.52667236328125</v>
      </c>
      <c r="D24" s="3">
        <v>9.3657693862915039</v>
      </c>
      <c r="E24" s="3">
        <v>0.8331868052482605</v>
      </c>
      <c r="F24" s="5">
        <v>6.7220441997051239E-3</v>
      </c>
      <c r="G24" s="3">
        <v>0.83990883827209473</v>
      </c>
      <c r="H24" s="3">
        <v>38.310939749993345</v>
      </c>
      <c r="I24" s="3">
        <v>49.179090869388403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92.583404541015625</v>
      </c>
      <c r="D25" s="3">
        <v>6.231816291809082</v>
      </c>
      <c r="E25" s="3">
        <v>0.22167961299419403</v>
      </c>
      <c r="F25" s="5">
        <v>0.59234744310379028</v>
      </c>
      <c r="G25" s="3">
        <v>0.81402707099914551</v>
      </c>
      <c r="H25" s="3">
        <v>37.526723485037664</v>
      </c>
      <c r="I25" s="3">
        <v>48.622247443254594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92.500320434570313</v>
      </c>
      <c r="D26" s="3">
        <v>6.360687255859375</v>
      </c>
      <c r="E26" s="3">
        <v>0.20852474868297577</v>
      </c>
      <c r="F26" s="5">
        <v>0.55490744113922119</v>
      </c>
      <c r="G26" s="3">
        <v>0.76343220472335815</v>
      </c>
      <c r="H26" s="3">
        <v>37.581941840411652</v>
      </c>
      <c r="I26" s="3">
        <v>48.68364131064255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92.48052978515625</v>
      </c>
      <c r="D27" s="3">
        <v>6.314387321472168</v>
      </c>
      <c r="E27" s="3">
        <v>0.21866562962532043</v>
      </c>
      <c r="F27" s="5">
        <v>0.57662343978881836</v>
      </c>
      <c r="G27" s="3">
        <v>0.79528903961181641</v>
      </c>
      <c r="H27" s="3">
        <v>37.577826311235185</v>
      </c>
      <c r="I27" s="3">
        <v>48.662501413611707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92.517768859863281</v>
      </c>
      <c r="D28" s="3">
        <v>6.2921104431152344</v>
      </c>
      <c r="E28" s="3">
        <v>0.22108142077922821</v>
      </c>
      <c r="F28" s="5">
        <v>0.58068013191223145</v>
      </c>
      <c r="G28" s="3">
        <v>0.80176156759262085</v>
      </c>
      <c r="H28" s="3">
        <v>37.557156115809185</v>
      </c>
      <c r="I28" s="3">
        <v>48.647249819489247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92.604507446289063</v>
      </c>
      <c r="D29" s="3">
        <v>6.1887302398681641</v>
      </c>
      <c r="E29" s="3">
        <v>0.23214921355247498</v>
      </c>
      <c r="F29" s="5">
        <v>0.6039278507232666</v>
      </c>
      <c r="G29" s="3">
        <v>0.83607709407806396</v>
      </c>
      <c r="H29" s="3">
        <v>37.506527744045385</v>
      </c>
      <c r="I29" s="3">
        <v>48.598742930686939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92.938377380371094</v>
      </c>
      <c r="D30" s="3">
        <v>5.9031362533569336</v>
      </c>
      <c r="E30" s="3">
        <v>0.25294554233551025</v>
      </c>
      <c r="F30" s="5">
        <v>0.60707533359527588</v>
      </c>
      <c r="G30" s="3">
        <v>0.86002087593078613</v>
      </c>
      <c r="H30" s="3">
        <v>37.379819011813659</v>
      </c>
      <c r="I30" s="3">
        <v>48.516522941838545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93.370399475097656</v>
      </c>
      <c r="D31" s="3">
        <v>5.4571595191955566</v>
      </c>
      <c r="E31" s="3">
        <v>0.28032034635543823</v>
      </c>
      <c r="F31" s="5">
        <v>0.66850930452346802</v>
      </c>
      <c r="G31" s="3">
        <v>0.94882965087890625</v>
      </c>
      <c r="H31" s="3">
        <v>37.184558371371473</v>
      </c>
      <c r="I31" s="3">
        <v>48.354094052867062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89.017227172851562</v>
      </c>
      <c r="D32" s="3">
        <v>9.9501943588256836</v>
      </c>
      <c r="E32" s="3">
        <v>0.82872992753982544</v>
      </c>
      <c r="F32" s="5">
        <v>5.1649995148181915E-3</v>
      </c>
      <c r="G32" s="3">
        <v>0.83389490842819214</v>
      </c>
      <c r="H32" s="3">
        <v>38.431871710338775</v>
      </c>
      <c r="I32" s="3">
        <v>49.24958579359685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88.948188781738281</v>
      </c>
      <c r="D33" s="3">
        <v>9.9661464691162109</v>
      </c>
      <c r="E33" s="3">
        <v>0.85313248634338379</v>
      </c>
      <c r="F33" s="5">
        <v>7.7068000100553036E-3</v>
      </c>
      <c r="G33" s="3">
        <v>0.86083930730819702</v>
      </c>
      <c r="H33" s="3">
        <v>38.436443716959033</v>
      </c>
      <c r="I33" s="3">
        <v>49.239571314449208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89.609176635742187</v>
      </c>
      <c r="D34" s="3">
        <v>9.3318967819213867</v>
      </c>
      <c r="E34" s="3">
        <v>0.86010497808456421</v>
      </c>
      <c r="F34" s="5">
        <v>7.2285477072000504E-3</v>
      </c>
      <c r="G34" s="3">
        <v>0.86733353137969971</v>
      </c>
      <c r="H34" s="3">
        <v>38.246418717901058</v>
      </c>
      <c r="I34" s="3">
        <v>49.131745412792625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89.637832641601563</v>
      </c>
      <c r="D35" s="3">
        <v>9.2529697418212891</v>
      </c>
      <c r="E35" s="3">
        <v>0.8362388014793396</v>
      </c>
      <c r="F35" s="5">
        <v>3.861837787553668E-3</v>
      </c>
      <c r="G35" s="3">
        <v>0.84010064601898193</v>
      </c>
      <c r="H35" s="3">
        <v>38.288147732190112</v>
      </c>
      <c r="I35" s="3">
        <v>49.167581213697133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89.637832641601563</v>
      </c>
      <c r="D36" s="3">
        <v>9.2529697418212891</v>
      </c>
      <c r="E36" s="3">
        <v>0.8362388014793396</v>
      </c>
      <c r="F36" s="5">
        <v>3.861837787553668E-3</v>
      </c>
      <c r="G36" s="3">
        <v>0.84010064601898193</v>
      </c>
      <c r="H36" s="3">
        <v>38.288147732190112</v>
      </c>
      <c r="I36" s="3">
        <v>49.167581213697133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89.581588745117187</v>
      </c>
      <c r="D37" s="3">
        <v>9.3004245758056641</v>
      </c>
      <c r="E37" s="3">
        <v>0.82715731859207153</v>
      </c>
      <c r="F37" s="5">
        <v>1.4643998583778739E-3</v>
      </c>
      <c r="G37" s="3">
        <v>0.82862174510955811</v>
      </c>
      <c r="H37" s="3">
        <v>38.303842862054424</v>
      </c>
      <c r="I37" s="3">
        <v>49.181183983957411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89.197181701660156</v>
      </c>
      <c r="D38" s="3">
        <v>9.5768022537231445</v>
      </c>
      <c r="E38" s="3">
        <v>0.83519911766052246</v>
      </c>
      <c r="F38" s="5">
        <v>2.7852701023221016E-3</v>
      </c>
      <c r="G38" s="3">
        <v>0.83798438310623169</v>
      </c>
      <c r="H38" s="3">
        <v>38.429723555082724</v>
      </c>
      <c r="I38" s="3">
        <v>49.24653894055983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89.446372985839844</v>
      </c>
      <c r="D39" s="3">
        <v>9.2319364547729492</v>
      </c>
      <c r="E39" s="3">
        <v>0.82887893915176392</v>
      </c>
      <c r="F39" s="5">
        <v>1.6791801899671555E-3</v>
      </c>
      <c r="G39" s="3">
        <v>0.83055812120437622</v>
      </c>
      <c r="H39" s="3">
        <v>38.397656765017153</v>
      </c>
      <c r="I39" s="3">
        <v>49.231771441075615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89.214157104492187</v>
      </c>
      <c r="D40" s="3">
        <v>9.3420915603637695</v>
      </c>
      <c r="E40" s="3">
        <v>0.83297139406204224</v>
      </c>
      <c r="F40" s="5">
        <v>1.6281969146803021E-3</v>
      </c>
      <c r="G40" s="3">
        <v>0.83459961414337158</v>
      </c>
      <c r="H40" s="3">
        <v>38.476576734600201</v>
      </c>
      <c r="I40" s="3">
        <v>49.273445517729677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90.047217092206395</v>
      </c>
      <c r="D41" s="6">
        <f t="shared" si="0"/>
        <v>8.780269084438201</v>
      </c>
      <c r="E41" s="6">
        <f t="shared" si="0"/>
        <v>0.71215968603088009</v>
      </c>
      <c r="F41" s="6">
        <f t="shared" si="0"/>
        <v>0.13978892106247404</v>
      </c>
      <c r="G41" s="6">
        <f t="shared" si="0"/>
        <v>0.85194861119793308</v>
      </c>
      <c r="H41" s="6">
        <f t="shared" si="0"/>
        <v>38.174598452541233</v>
      </c>
      <c r="I41" s="6">
        <f t="shared" si="0"/>
        <v>49.068037344104511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43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93.370399475097656</v>
      </c>
      <c r="D46" s="21">
        <f t="shared" si="1"/>
        <v>9.9661464691162109</v>
      </c>
      <c r="E46" s="26">
        <f t="shared" si="1"/>
        <v>0.88803225755691528</v>
      </c>
      <c r="F46" s="26">
        <f t="shared" si="1"/>
        <v>0.66850930452346802</v>
      </c>
      <c r="G46" s="21">
        <f t="shared" si="1"/>
        <v>0.94882965087890625</v>
      </c>
      <c r="H46" s="26">
        <f t="shared" si="1"/>
        <v>38.476576734600201</v>
      </c>
      <c r="I46" s="22">
        <f t="shared" si="1"/>
        <v>49.273445517729677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88.938224792480469</v>
      </c>
      <c r="D47" s="26">
        <f t="shared" si="2"/>
        <v>5.4571595191955566</v>
      </c>
      <c r="E47" s="26">
        <f t="shared" si="2"/>
        <v>0.20852474868297577</v>
      </c>
      <c r="F47" s="23">
        <f t="shared" si="2"/>
        <v>1.0780999436974525E-3</v>
      </c>
      <c r="G47" s="26">
        <f t="shared" si="2"/>
        <v>0.76343220472335815</v>
      </c>
      <c r="H47" s="23">
        <f t="shared" si="2"/>
        <v>37.184558371371473</v>
      </c>
      <c r="I47" s="26">
        <f t="shared" si="2"/>
        <v>48.354094052867062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1.4839077869027424</v>
      </c>
      <c r="D48" s="24">
        <f t="shared" si="3"/>
        <v>1.4893973796155686</v>
      </c>
      <c r="E48" s="26">
        <f t="shared" si="3"/>
        <v>0.26341997360122216</v>
      </c>
      <c r="F48" s="26">
        <f t="shared" si="3"/>
        <v>0.25193840559065561</v>
      </c>
      <c r="G48" s="24">
        <f t="shared" si="3"/>
        <v>3.4340364347232644E-2</v>
      </c>
      <c r="H48" s="26">
        <f t="shared" si="3"/>
        <v>0.39436999184861454</v>
      </c>
      <c r="I48" s="25">
        <f t="shared" si="3"/>
        <v>0.27278105237723327</v>
      </c>
    </row>
    <row r="50" spans="3:9" x14ac:dyDescent="0.2">
      <c r="C50" s="29">
        <f>COUNTIF(C10:C40,"&lt;84.0")</f>
        <v>0</v>
      </c>
      <c r="D50" s="29">
        <f>COUNTIF(D10:D40,"&gt;11.0")</f>
        <v>0</v>
      </c>
      <c r="E50" s="29">
        <f>COUNTIF(E10:E40,"&gt;4.0")</f>
        <v>0</v>
      </c>
      <c r="F50" s="29">
        <f>COUNTIF(F10:F40,"&gt;3.0")</f>
        <v>0</v>
      </c>
      <c r="G50" s="29">
        <f>COUNTIF(G10:G40,"&gt;4.0")</f>
        <v>0</v>
      </c>
      <c r="H50" s="29">
        <f>COUNTIF(H10:H40,"&lt;37.30")</f>
        <v>1</v>
      </c>
      <c r="I50" s="29">
        <f>COUNTIF(I10:I40,"&lt;48.20")</f>
        <v>0</v>
      </c>
    </row>
    <row r="51" spans="3:9" x14ac:dyDescent="0.2">
      <c r="C51" s="30"/>
      <c r="D51" s="30"/>
      <c r="E51" s="30"/>
      <c r="F51" s="30"/>
      <c r="G51" s="29"/>
      <c r="H51" s="29">
        <f>COUNTIF(H10:H40,"&gt;43.60")</f>
        <v>0</v>
      </c>
      <c r="I51" s="29">
        <f>COUNTIF(I10:I40,"&gt;53.20")</f>
        <v>0</v>
      </c>
    </row>
  </sheetData>
  <mergeCells count="45">
    <mergeCell ref="A32:B32"/>
    <mergeCell ref="A33:B33"/>
    <mergeCell ref="H43:I43"/>
    <mergeCell ref="A41:B41"/>
    <mergeCell ref="A34:B34"/>
    <mergeCell ref="A36:B36"/>
    <mergeCell ref="A35:B35"/>
    <mergeCell ref="A37:B37"/>
    <mergeCell ref="A38:B38"/>
    <mergeCell ref="A20:B20"/>
    <mergeCell ref="A16:B16"/>
    <mergeCell ref="A21:B21"/>
    <mergeCell ref="A18:B18"/>
    <mergeCell ref="A19:B19"/>
    <mergeCell ref="A17:B17"/>
    <mergeCell ref="A22:B22"/>
    <mergeCell ref="A45:B45"/>
    <mergeCell ref="A46:B46"/>
    <mergeCell ref="A47:B47"/>
    <mergeCell ref="A48:B48"/>
    <mergeCell ref="A39:B39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40:B40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4:B14"/>
    <mergeCell ref="A9:B9"/>
    <mergeCell ref="A11:B11"/>
    <mergeCell ref="A12:B12"/>
    <mergeCell ref="A10:B1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2D050"/>
    <outlinePr summaryBelow="0" summaryRight="0"/>
  </sheetPr>
  <dimension ref="A1:K51"/>
  <sheetViews>
    <sheetView showGridLines="0" topLeftCell="A31" zoomScale="90" zoomScaleNormal="90" workbookViewId="0">
      <selection activeCell="G52" sqref="G52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49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16</v>
      </c>
      <c r="I9" s="19" t="s">
        <v>15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98.80999755859375</v>
      </c>
      <c r="D10" s="10">
        <v>0.54000002145767212</v>
      </c>
      <c r="E10" s="10">
        <v>0.10999999940395355</v>
      </c>
      <c r="F10" s="11">
        <v>0.11999999731779099</v>
      </c>
      <c r="G10" s="10">
        <v>0.22999998927116394</v>
      </c>
      <c r="H10" s="10">
        <v>38.108697259453443</v>
      </c>
      <c r="I10" s="10">
        <v>50.699056787947853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98.80999755859375</v>
      </c>
      <c r="D11" s="3">
        <v>0.54000002145767212</v>
      </c>
      <c r="E11" s="3">
        <v>0.10999999940395355</v>
      </c>
      <c r="F11" s="5">
        <v>0.11999999731779099</v>
      </c>
      <c r="G11" s="3">
        <v>0.22999998927116394</v>
      </c>
      <c r="H11" s="3">
        <v>38.108697259453443</v>
      </c>
      <c r="I11" s="3">
        <v>50.699056787947853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98.80999755859375</v>
      </c>
      <c r="D12" s="3">
        <v>0.54000002145767212</v>
      </c>
      <c r="E12" s="3">
        <v>0.10999999940395355</v>
      </c>
      <c r="F12" s="5">
        <v>0.11999999731779099</v>
      </c>
      <c r="G12" s="3">
        <v>0.22999998927116394</v>
      </c>
      <c r="H12" s="3">
        <v>38.108697259453443</v>
      </c>
      <c r="I12" s="3">
        <v>50.699056787947853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98.80999755859375</v>
      </c>
      <c r="D13" s="3">
        <v>0.54000002145767212</v>
      </c>
      <c r="E13" s="3">
        <v>0.10999999940395355</v>
      </c>
      <c r="F13" s="5">
        <v>0.11999999731779099</v>
      </c>
      <c r="G13" s="3">
        <v>0.22999998927116394</v>
      </c>
      <c r="H13" s="3">
        <v>38.108697259453443</v>
      </c>
      <c r="I13" s="3">
        <v>50.699056787947853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98.689994812011719</v>
      </c>
      <c r="D14" s="3">
        <v>0.62999993562698364</v>
      </c>
      <c r="E14" s="3">
        <v>0.10999998450279236</v>
      </c>
      <c r="F14" s="5">
        <v>0.14000000059604645</v>
      </c>
      <c r="G14" s="3">
        <v>0.24999998509883881</v>
      </c>
      <c r="H14" s="3">
        <v>38.121995951358571</v>
      </c>
      <c r="I14" s="3">
        <v>50.671927092030323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98.699996948242188</v>
      </c>
      <c r="D15" s="3">
        <v>0.62999999523162842</v>
      </c>
      <c r="E15" s="3">
        <v>0.10999999940395355</v>
      </c>
      <c r="F15" s="5">
        <v>0.14000000059604645</v>
      </c>
      <c r="G15" s="3">
        <v>0.25</v>
      </c>
      <c r="H15" s="3">
        <v>38.121609818570981</v>
      </c>
      <c r="I15" s="3">
        <v>50.671413842606398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98.689994812011719</v>
      </c>
      <c r="D16" s="3">
        <v>0.62999993562698364</v>
      </c>
      <c r="E16" s="3">
        <v>0.10999998450279236</v>
      </c>
      <c r="F16" s="5">
        <v>0.14000000059604645</v>
      </c>
      <c r="G16" s="3">
        <v>0.24999998509883881</v>
      </c>
      <c r="H16" s="3">
        <v>38.124734033071647</v>
      </c>
      <c r="I16" s="3">
        <v>50.675566562458734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98.689994812011719</v>
      </c>
      <c r="D17" s="3">
        <v>0.62999993562698364</v>
      </c>
      <c r="E17" s="3">
        <v>0.10999998450279236</v>
      </c>
      <c r="F17" s="5">
        <v>0.14000000059604645</v>
      </c>
      <c r="G17" s="3">
        <v>0.24999998509883881</v>
      </c>
      <c r="H17" s="3">
        <v>38.125128753794236</v>
      </c>
      <c r="I17" s="3">
        <v>50.676091227004157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98.689994812011719</v>
      </c>
      <c r="D18" s="3">
        <v>0.62999993562698364</v>
      </c>
      <c r="E18" s="3">
        <v>0.10999998450279236</v>
      </c>
      <c r="F18" s="5">
        <v>0.14000000059604645</v>
      </c>
      <c r="G18" s="3">
        <v>0.24999998509883881</v>
      </c>
      <c r="H18" s="3">
        <v>38.125128753794236</v>
      </c>
      <c r="I18" s="3">
        <v>50.676091227004157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98.689994812011719</v>
      </c>
      <c r="D19" s="3">
        <v>0.62999993562698364</v>
      </c>
      <c r="E19" s="3">
        <v>0.10999998450279236</v>
      </c>
      <c r="F19" s="5">
        <v>0.14000000059604645</v>
      </c>
      <c r="G19" s="3">
        <v>0.24999998509883881</v>
      </c>
      <c r="H19" s="3">
        <v>38.120431963482361</v>
      </c>
      <c r="I19" s="3">
        <v>50.669848232367841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98.689994812011719</v>
      </c>
      <c r="D20" s="3">
        <v>0.62999993562698364</v>
      </c>
      <c r="E20" s="3">
        <v>0.10999998450279236</v>
      </c>
      <c r="F20" s="5">
        <v>0.14000000059604645</v>
      </c>
      <c r="G20" s="3">
        <v>0.24999998509883881</v>
      </c>
      <c r="H20" s="3">
        <v>38.124736653922646</v>
      </c>
      <c r="I20" s="3">
        <v>50.675570046105562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98.699996948242188</v>
      </c>
      <c r="D21" s="3">
        <v>0.62999999523162842</v>
      </c>
      <c r="E21" s="3">
        <v>0.10999999940395355</v>
      </c>
      <c r="F21" s="5">
        <v>0.14000000059604645</v>
      </c>
      <c r="G21" s="3">
        <v>0.25</v>
      </c>
      <c r="H21" s="3">
        <v>38.125527236322718</v>
      </c>
      <c r="I21" s="3">
        <v>50.676620891758759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98.689994812011719</v>
      </c>
      <c r="D22" s="3">
        <v>0.62999993562698364</v>
      </c>
      <c r="E22" s="3">
        <v>0.10999998450279236</v>
      </c>
      <c r="F22" s="5">
        <v>0.14000000059604645</v>
      </c>
      <c r="G22" s="3">
        <v>0.24999998509883881</v>
      </c>
      <c r="H22" s="3">
        <v>38.120037242732629</v>
      </c>
      <c r="I22" s="3">
        <v>50.66932356778635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98.689994812011719</v>
      </c>
      <c r="D23" s="3">
        <v>0.62999993562698364</v>
      </c>
      <c r="E23" s="3">
        <v>0.10999998450279236</v>
      </c>
      <c r="F23" s="5">
        <v>0.14000000059604645</v>
      </c>
      <c r="G23" s="3">
        <v>0.24999998509883881</v>
      </c>
      <c r="H23" s="3">
        <v>38.131003776769532</v>
      </c>
      <c r="I23" s="3">
        <v>50.72873293721242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98.680000305175781</v>
      </c>
      <c r="D24" s="3">
        <v>0.62999999523162842</v>
      </c>
      <c r="E24" s="3">
        <v>0.10999999940395355</v>
      </c>
      <c r="F24" s="5">
        <v>0.14000000059604645</v>
      </c>
      <c r="G24" s="3">
        <v>0.25</v>
      </c>
      <c r="H24" s="3">
        <v>38.134909980683723</v>
      </c>
      <c r="I24" s="3">
        <v>50.733929673608905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98.680000305175781</v>
      </c>
      <c r="D25" s="3">
        <v>0.62999999523162842</v>
      </c>
      <c r="E25" s="3">
        <v>0.10999999940395355</v>
      </c>
      <c r="F25" s="5">
        <v>0.14000000059604645</v>
      </c>
      <c r="G25" s="3">
        <v>0.25</v>
      </c>
      <c r="H25" s="3">
        <v>38.133736990006909</v>
      </c>
      <c r="I25" s="3">
        <v>50.687533332981936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98.689994812011719</v>
      </c>
      <c r="D26" s="3">
        <v>0.62999993562698364</v>
      </c>
      <c r="E26" s="3">
        <v>0.10999998450279236</v>
      </c>
      <c r="F26" s="5">
        <v>0.14000000059604645</v>
      </c>
      <c r="G26" s="3">
        <v>0.24999998509883881</v>
      </c>
      <c r="H26" s="3">
        <v>38.125522371641416</v>
      </c>
      <c r="I26" s="3">
        <v>50.676614425602672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98.689994812011719</v>
      </c>
      <c r="D27" s="3">
        <v>0.62999993562698364</v>
      </c>
      <c r="E27" s="3">
        <v>0.10999998450279236</v>
      </c>
      <c r="F27" s="5">
        <v>0.14000000059604645</v>
      </c>
      <c r="G27" s="3">
        <v>0.24999998509883881</v>
      </c>
      <c r="H27" s="3">
        <v>38.133353482364541</v>
      </c>
      <c r="I27" s="3">
        <v>50.687023572912743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98.689994812011719</v>
      </c>
      <c r="D28" s="3">
        <v>0.62999993562698364</v>
      </c>
      <c r="E28" s="3">
        <v>0.10999998450279236</v>
      </c>
      <c r="F28" s="5">
        <v>0.14000000059604645</v>
      </c>
      <c r="G28" s="3">
        <v>0.24999998509883881</v>
      </c>
      <c r="H28" s="3">
        <v>38.134135476302653</v>
      </c>
      <c r="I28" s="3">
        <v>50.688063002744009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98.689994812011719</v>
      </c>
      <c r="D29" s="3">
        <v>0.62999993562698364</v>
      </c>
      <c r="E29" s="3">
        <v>0.10999998450279236</v>
      </c>
      <c r="F29" s="5">
        <v>0.14000000059604645</v>
      </c>
      <c r="G29" s="3">
        <v>0.24999998509883881</v>
      </c>
      <c r="H29" s="3">
        <v>38.126304365579522</v>
      </c>
      <c r="I29" s="3">
        <v>50.67765385543391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98.689994812011719</v>
      </c>
      <c r="D30" s="3">
        <v>0.62999993562698364</v>
      </c>
      <c r="E30" s="3">
        <v>0.10999998450279236</v>
      </c>
      <c r="F30" s="5">
        <v>0.14000000059604645</v>
      </c>
      <c r="G30" s="3">
        <v>0.24999998509883881</v>
      </c>
      <c r="H30" s="3">
        <v>38.126304365579522</v>
      </c>
      <c r="I30" s="3">
        <v>50.67765385543391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98.699996948242188</v>
      </c>
      <c r="D31" s="3">
        <v>0.62999999523162842</v>
      </c>
      <c r="E31" s="3">
        <v>0.10999999940395355</v>
      </c>
      <c r="F31" s="5">
        <v>0.14000000059604645</v>
      </c>
      <c r="G31" s="3">
        <v>0.25</v>
      </c>
      <c r="H31" s="3">
        <v>38.125527236322718</v>
      </c>
      <c r="I31" s="3">
        <v>50.676620891758759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98.689994812011719</v>
      </c>
      <c r="D32" s="3">
        <v>0.62999993562698364</v>
      </c>
      <c r="E32" s="3">
        <v>0.10999998450279236</v>
      </c>
      <c r="F32" s="5">
        <v>0.14000000059604645</v>
      </c>
      <c r="G32" s="3">
        <v>0.24999998509883881</v>
      </c>
      <c r="H32" s="3">
        <v>38.125913368610469</v>
      </c>
      <c r="I32" s="3">
        <v>50.677134140518284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98.699996948242188</v>
      </c>
      <c r="D33" s="3">
        <v>0.62999999523162842</v>
      </c>
      <c r="E33" s="3">
        <v>0.10999999940395355</v>
      </c>
      <c r="F33" s="5">
        <v>0.14000000059604645</v>
      </c>
      <c r="G33" s="3">
        <v>0.25</v>
      </c>
      <c r="H33" s="3">
        <v>38.118478118638286</v>
      </c>
      <c r="I33" s="3">
        <v>50.712069049476256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98.699996948242188</v>
      </c>
      <c r="D34" s="3">
        <v>0.62999999523162842</v>
      </c>
      <c r="E34" s="3">
        <v>0.10999999940395355</v>
      </c>
      <c r="F34" s="5">
        <v>0.14000000059604645</v>
      </c>
      <c r="G34" s="3">
        <v>0.25</v>
      </c>
      <c r="H34" s="3">
        <v>38.116910406781336</v>
      </c>
      <c r="I34" s="3">
        <v>50.709983396641654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98.709999084472656</v>
      </c>
      <c r="D35" s="3">
        <v>0.62999999523162842</v>
      </c>
      <c r="E35" s="3">
        <v>0.10999999940395355</v>
      </c>
      <c r="F35" s="5">
        <v>0.14000000059604645</v>
      </c>
      <c r="G35" s="3">
        <v>0.25</v>
      </c>
      <c r="H35" s="3">
        <v>38.113395191425667</v>
      </c>
      <c r="I35" s="3">
        <v>50.705306823687039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98.689994812011719</v>
      </c>
      <c r="D36" s="3">
        <v>0.62999993562698364</v>
      </c>
      <c r="E36" s="3">
        <v>0.10999998450279236</v>
      </c>
      <c r="F36" s="5">
        <v>0.14000000059604645</v>
      </c>
      <c r="G36" s="3">
        <v>0.24999998509883881</v>
      </c>
      <c r="H36" s="3">
        <v>38.118082257887359</v>
      </c>
      <c r="I36" s="3">
        <v>50.711542404166018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98.699996948242188</v>
      </c>
      <c r="D37" s="3">
        <v>0.62999999523162842</v>
      </c>
      <c r="E37" s="3">
        <v>0.10999999940395355</v>
      </c>
      <c r="F37" s="5">
        <v>0.14000000059604645</v>
      </c>
      <c r="G37" s="3">
        <v>0.25</v>
      </c>
      <c r="H37" s="3">
        <v>38.116910406781336</v>
      </c>
      <c r="I37" s="3">
        <v>50.709983396641654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98.699996948242188</v>
      </c>
      <c r="D38" s="3">
        <v>0.62999999523162842</v>
      </c>
      <c r="E38" s="3">
        <v>0.10999999940395355</v>
      </c>
      <c r="F38" s="5">
        <v>0.14000000059604645</v>
      </c>
      <c r="G38" s="3">
        <v>0.25</v>
      </c>
      <c r="H38" s="3">
        <v>38.111431621377143</v>
      </c>
      <c r="I38" s="3">
        <v>50.702694528947099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98.709999084472656</v>
      </c>
      <c r="D39" s="3">
        <v>0.62999999523162842</v>
      </c>
      <c r="E39" s="3">
        <v>0.10999999940395355</v>
      </c>
      <c r="F39" s="5">
        <v>0.14000000059604645</v>
      </c>
      <c r="G39" s="3">
        <v>0.25</v>
      </c>
      <c r="H39" s="3">
        <v>38.113786188521367</v>
      </c>
      <c r="I39" s="3">
        <v>50.705826998486607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98.689994812011719</v>
      </c>
      <c r="D40" s="3">
        <v>0.62999993562698364</v>
      </c>
      <c r="E40" s="3">
        <v>0.10999998450279236</v>
      </c>
      <c r="F40" s="5">
        <v>0.14000000059604645</v>
      </c>
      <c r="G40" s="3">
        <v>0.24999998509883881</v>
      </c>
      <c r="H40" s="3">
        <v>38.121213957420466</v>
      </c>
      <c r="I40" s="3">
        <v>50.71570875525881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98.708383375598544</v>
      </c>
      <c r="D41" s="6">
        <f t="shared" si="0"/>
        <v>0.61838706462614002</v>
      </c>
      <c r="E41" s="6">
        <f t="shared" si="0"/>
        <v>0.10999999171303164</v>
      </c>
      <c r="F41" s="6">
        <f t="shared" si="0"/>
        <v>0.13741935501175542</v>
      </c>
      <c r="G41" s="6">
        <f t="shared" si="0"/>
        <v>0.24741934576342184</v>
      </c>
      <c r="H41" s="6">
        <f t="shared" si="0"/>
        <v>38.121646419598619</v>
      </c>
      <c r="I41" s="6">
        <f t="shared" si="0"/>
        <v>50.691701770400869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43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98.80999755859375</v>
      </c>
      <c r="D46" s="21">
        <f t="shared" si="1"/>
        <v>0.62999999523162842</v>
      </c>
      <c r="E46" s="26">
        <f t="shared" si="1"/>
        <v>0.10999999940395355</v>
      </c>
      <c r="F46" s="26">
        <f t="shared" si="1"/>
        <v>0.14000000059604645</v>
      </c>
      <c r="G46" s="21">
        <f t="shared" si="1"/>
        <v>0.25</v>
      </c>
      <c r="H46" s="26">
        <f t="shared" si="1"/>
        <v>38.134909980683723</v>
      </c>
      <c r="I46" s="22">
        <f t="shared" si="1"/>
        <v>50.733929673608905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98.680000305175781</v>
      </c>
      <c r="D47" s="26">
        <f t="shared" si="2"/>
        <v>0.54000002145767212</v>
      </c>
      <c r="E47" s="26">
        <f t="shared" si="2"/>
        <v>0.10999998450279236</v>
      </c>
      <c r="F47" s="23">
        <f t="shared" si="2"/>
        <v>0.11999999731779099</v>
      </c>
      <c r="G47" s="26">
        <f t="shared" si="2"/>
        <v>0.22999998927116394</v>
      </c>
      <c r="H47" s="23">
        <f t="shared" si="2"/>
        <v>38.108697259453443</v>
      </c>
      <c r="I47" s="26">
        <f t="shared" si="2"/>
        <v>50.66932356778635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4.0340525788146411E-2</v>
      </c>
      <c r="D48" s="24">
        <f t="shared" si="3"/>
        <v>3.0669918075438646E-2</v>
      </c>
      <c r="E48" s="26">
        <f t="shared" si="3"/>
        <v>7.5697974562758492E-9</v>
      </c>
      <c r="F48" s="26">
        <f t="shared" si="3"/>
        <v>6.8155431281191657E-3</v>
      </c>
      <c r="G48" s="24">
        <f t="shared" si="3"/>
        <v>6.8155426579398831E-3</v>
      </c>
      <c r="H48" s="26">
        <f t="shared" si="3"/>
        <v>7.8095740359159097E-3</v>
      </c>
      <c r="I48" s="25">
        <f t="shared" si="3"/>
        <v>1.8312518897446509E-2</v>
      </c>
    </row>
    <row r="50" spans="3:9" x14ac:dyDescent="0.2">
      <c r="C50" s="29">
        <f>COUNTIF(C10:C40,"&lt;84.0")</f>
        <v>0</v>
      </c>
      <c r="D50" s="29">
        <f>COUNTIF(D10:D40,"&gt;11.0")</f>
        <v>0</v>
      </c>
      <c r="E50" s="29">
        <f>COUNTIF(E10:E40,"&gt;4.0")</f>
        <v>0</v>
      </c>
      <c r="F50" s="29">
        <f>COUNTIF(F10:F40,"&gt;3.0")</f>
        <v>0</v>
      </c>
      <c r="G50" s="29">
        <f>COUNTIF(G10:G40,"&gt;4.0")</f>
        <v>0</v>
      </c>
      <c r="H50" s="29">
        <f>COUNTIF(H10:H40,"&lt;37.30")</f>
        <v>0</v>
      </c>
      <c r="I50" s="29">
        <f>COUNTIF(I10:I40,"&lt;48.20")</f>
        <v>0</v>
      </c>
    </row>
    <row r="51" spans="3:9" x14ac:dyDescent="0.2">
      <c r="C51" s="30"/>
      <c r="D51" s="30"/>
      <c r="E51" s="30"/>
      <c r="F51" s="30"/>
      <c r="G51" s="29"/>
      <c r="H51" s="29">
        <f>COUNTIF(H10:H40,"&gt;43.60")</f>
        <v>0</v>
      </c>
      <c r="I51" s="29">
        <f>COUNTIF(I10:I40,"&gt;53.20")</f>
        <v>0</v>
      </c>
    </row>
  </sheetData>
  <mergeCells count="45">
    <mergeCell ref="A32:B32"/>
    <mergeCell ref="A33:B33"/>
    <mergeCell ref="H43:I43"/>
    <mergeCell ref="A41:B41"/>
    <mergeCell ref="A34:B34"/>
    <mergeCell ref="A36:B36"/>
    <mergeCell ref="A35:B35"/>
    <mergeCell ref="A37:B37"/>
    <mergeCell ref="A38:B38"/>
    <mergeCell ref="A20:B20"/>
    <mergeCell ref="A16:B16"/>
    <mergeCell ref="A21:B21"/>
    <mergeCell ref="A18:B18"/>
    <mergeCell ref="A19:B19"/>
    <mergeCell ref="A17:B17"/>
    <mergeCell ref="A22:B22"/>
    <mergeCell ref="A45:B45"/>
    <mergeCell ref="A46:B46"/>
    <mergeCell ref="A47:B47"/>
    <mergeCell ref="A48:B48"/>
    <mergeCell ref="A39:B39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40:B40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4:B14"/>
    <mergeCell ref="A9:B9"/>
    <mergeCell ref="A11:B11"/>
    <mergeCell ref="A12:B12"/>
    <mergeCell ref="A10:B1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92D050"/>
    <outlinePr summaryBelow="0" summaryRight="0"/>
  </sheetPr>
  <dimension ref="A1:K51"/>
  <sheetViews>
    <sheetView showGridLines="0" topLeftCell="A35" zoomScale="90" zoomScaleNormal="90" workbookViewId="0">
      <selection activeCell="D50" sqref="D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50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98.681495666503906</v>
      </c>
      <c r="D10" s="10">
        <v>0.7401961088180542</v>
      </c>
      <c r="E10" s="10">
        <v>0.16845297813415527</v>
      </c>
      <c r="F10" s="11">
        <v>0.11936796456575394</v>
      </c>
      <c r="G10" s="10">
        <v>0.28782093524932861</v>
      </c>
      <c r="H10" s="10">
        <v>38.072230531448518</v>
      </c>
      <c r="I10" s="10">
        <v>50.707746271018301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98.810501098632812</v>
      </c>
      <c r="D11" s="3">
        <v>0.63380801677703857</v>
      </c>
      <c r="E11" s="3">
        <v>0.1527315080165863</v>
      </c>
      <c r="F11" s="5">
        <v>0.11739221215248108</v>
      </c>
      <c r="G11" s="3">
        <v>0.27012372016906738</v>
      </c>
      <c r="H11" s="3">
        <v>38.045248068113686</v>
      </c>
      <c r="I11" s="3">
        <v>50.701543399307582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98.817955017089844</v>
      </c>
      <c r="D12" s="3">
        <v>0.62393033504486084</v>
      </c>
      <c r="E12" s="3">
        <v>0.15133334696292877</v>
      </c>
      <c r="F12" s="5">
        <v>0.1203526183962822</v>
      </c>
      <c r="G12" s="3">
        <v>0.27168595790863037</v>
      </c>
      <c r="H12" s="3">
        <v>38.041502739193319</v>
      </c>
      <c r="I12" s="3">
        <v>50.697990445937826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98.837791442871094</v>
      </c>
      <c r="D13" s="3">
        <v>0.60557520389556885</v>
      </c>
      <c r="E13" s="3">
        <v>0.14850950241088867</v>
      </c>
      <c r="F13" s="5">
        <v>0.11802089214324951</v>
      </c>
      <c r="G13" s="3">
        <v>0.26653039455413818</v>
      </c>
      <c r="H13" s="3">
        <v>38.03949385216314</v>
      </c>
      <c r="I13" s="3">
        <v>50.699792372380941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98.828926086425781</v>
      </c>
      <c r="D14" s="3">
        <v>0.61650335788726807</v>
      </c>
      <c r="E14" s="3">
        <v>0.14969760179519653</v>
      </c>
      <c r="F14" s="5">
        <v>0.11713514477014542</v>
      </c>
      <c r="G14" s="3">
        <v>0.26683273911476135</v>
      </c>
      <c r="H14" s="3">
        <v>38.040785388829697</v>
      </c>
      <c r="I14" s="3">
        <v>50.700622629096735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98.824600219726563</v>
      </c>
      <c r="D15" s="3">
        <v>0.61966955661773682</v>
      </c>
      <c r="E15" s="3">
        <v>0.15077857673168182</v>
      </c>
      <c r="F15" s="5">
        <v>0.11743336170911789</v>
      </c>
      <c r="G15" s="3">
        <v>0.26821193099021912</v>
      </c>
      <c r="H15" s="3">
        <v>38.039640340639345</v>
      </c>
      <c r="I15" s="3">
        <v>50.699198504206322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98.817161560058594</v>
      </c>
      <c r="D16" s="3">
        <v>0.62742990255355835</v>
      </c>
      <c r="E16" s="3">
        <v>0.15143255889415741</v>
      </c>
      <c r="F16" s="5">
        <v>0.11778846383094788</v>
      </c>
      <c r="G16" s="3">
        <v>0.26922100782394409</v>
      </c>
      <c r="H16" s="3">
        <v>38.041365736094583</v>
      </c>
      <c r="I16" s="3">
        <v>50.699638123959772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98.809738159179687</v>
      </c>
      <c r="D17" s="3">
        <v>0.63407862186431885</v>
      </c>
      <c r="E17" s="3">
        <v>0.15284858644008636</v>
      </c>
      <c r="F17" s="5">
        <v>0.11870026588439941</v>
      </c>
      <c r="G17" s="3">
        <v>0.27154886722564697</v>
      </c>
      <c r="H17" s="3">
        <v>38.041672496371795</v>
      </c>
      <c r="I17" s="3">
        <v>50.698479671184735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98.836334228515625</v>
      </c>
      <c r="D18" s="3">
        <v>0.61369454860687256</v>
      </c>
      <c r="E18" s="3">
        <v>0.14965157210826874</v>
      </c>
      <c r="F18" s="5">
        <v>0.11984970420598984</v>
      </c>
      <c r="G18" s="3">
        <v>0.26950126886367798</v>
      </c>
      <c r="H18" s="3">
        <v>38.035694205745436</v>
      </c>
      <c r="I18" s="3">
        <v>50.69583658842528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98.80145263671875</v>
      </c>
      <c r="D19" s="3">
        <v>0.6440771222114563</v>
      </c>
      <c r="E19" s="3">
        <v>0.15062050521373749</v>
      </c>
      <c r="F19" s="5">
        <v>0.11752023547887802</v>
      </c>
      <c r="G19" s="3">
        <v>0.26814073324203491</v>
      </c>
      <c r="H19" s="3">
        <v>38.047743221044996</v>
      </c>
      <c r="I19" s="3">
        <v>50.70379782007425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98.890144348144531</v>
      </c>
      <c r="D20" s="3">
        <v>0.56682729721069336</v>
      </c>
      <c r="E20" s="3">
        <v>0.14416337013244629</v>
      </c>
      <c r="F20" s="5">
        <v>0.11581090837717056</v>
      </c>
      <c r="G20" s="3">
        <v>0.25997427105903625</v>
      </c>
      <c r="H20" s="3">
        <v>38.026998329281504</v>
      </c>
      <c r="I20" s="3">
        <v>50.696441372623021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98.763595581054687</v>
      </c>
      <c r="D21" s="3">
        <v>0.67407351732254028</v>
      </c>
      <c r="E21" s="3">
        <v>0.14596542716026306</v>
      </c>
      <c r="F21" s="5">
        <v>0.12736490368843079</v>
      </c>
      <c r="G21" s="3">
        <v>0.27333033084869385</v>
      </c>
      <c r="H21" s="3">
        <v>38.055987809074303</v>
      </c>
      <c r="I21" s="3">
        <v>50.70359562660046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98.83258056640625</v>
      </c>
      <c r="D22" s="3">
        <v>0.60769909620285034</v>
      </c>
      <c r="E22" s="3">
        <v>0.14629802107810974</v>
      </c>
      <c r="F22" s="5">
        <v>0.1322520524263382</v>
      </c>
      <c r="G22" s="3">
        <v>0.27855008840560913</v>
      </c>
      <c r="H22" s="3">
        <v>38.030086758401211</v>
      </c>
      <c r="I22" s="3">
        <v>50.685378791146107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98.815139770507813</v>
      </c>
      <c r="D23" s="3">
        <v>0.61651384830474854</v>
      </c>
      <c r="E23" s="3">
        <v>0.1485779881477356</v>
      </c>
      <c r="F23" s="5">
        <v>0.12731613218784332</v>
      </c>
      <c r="G23" s="3">
        <v>0.27589410543441772</v>
      </c>
      <c r="H23" s="3">
        <v>38.041712436035816</v>
      </c>
      <c r="I23" s="3">
        <v>50.694314822096004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98.78643798828125</v>
      </c>
      <c r="D24" s="3">
        <v>0.63742333650588989</v>
      </c>
      <c r="E24" s="3">
        <v>0.15094627439975739</v>
      </c>
      <c r="F24" s="5">
        <v>0.12358442693948746</v>
      </c>
      <c r="G24" s="3">
        <v>0.27453070878982544</v>
      </c>
      <c r="H24" s="3">
        <v>38.054661918413217</v>
      </c>
      <c r="I24" s="3">
        <v>50.703071031157108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98.813041687011719</v>
      </c>
      <c r="D25" s="3">
        <v>0.61856323480606079</v>
      </c>
      <c r="E25" s="3">
        <v>0.1487421840429306</v>
      </c>
      <c r="F25" s="5">
        <v>0.12129119783639908</v>
      </c>
      <c r="G25" s="3">
        <v>0.27003338932991028</v>
      </c>
      <c r="H25" s="3">
        <v>38.048622265257464</v>
      </c>
      <c r="I25" s="3">
        <v>50.702360972046662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98.819526672363281</v>
      </c>
      <c r="D26" s="3">
        <v>0.6152653694152832</v>
      </c>
      <c r="E26" s="3">
        <v>0.14913518726825714</v>
      </c>
      <c r="F26" s="5">
        <v>0.11693252623081207</v>
      </c>
      <c r="G26" s="3">
        <v>0.26606771349906921</v>
      </c>
      <c r="H26" s="3">
        <v>38.050389339858242</v>
      </c>
      <c r="I26" s="3">
        <v>50.706336538132405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98.788131713867188</v>
      </c>
      <c r="D27" s="3">
        <v>0.64163678884506226</v>
      </c>
      <c r="E27" s="3">
        <v>0.15492221713066101</v>
      </c>
      <c r="F27" s="5">
        <v>0.11548918485641479</v>
      </c>
      <c r="G27" s="3">
        <v>0.27041140198707581</v>
      </c>
      <c r="H27" s="3">
        <v>38.055704324998786</v>
      </c>
      <c r="I27" s="3">
        <v>50.70756927768457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98.779708862304688</v>
      </c>
      <c r="D28" s="3">
        <v>0.6429639458656311</v>
      </c>
      <c r="E28" s="3">
        <v>0.15817548334598541</v>
      </c>
      <c r="F28" s="5">
        <v>0.11746185272932053</v>
      </c>
      <c r="G28" s="3">
        <v>0.27563732862472534</v>
      </c>
      <c r="H28" s="3">
        <v>38.051218300430207</v>
      </c>
      <c r="I28" s="3">
        <v>50.70188158309724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98.821090698242188</v>
      </c>
      <c r="D29" s="3">
        <v>0.62010687589645386</v>
      </c>
      <c r="E29" s="3">
        <v>0.15368166565895081</v>
      </c>
      <c r="F29" s="5">
        <v>0.11751606315374374</v>
      </c>
      <c r="G29" s="3">
        <v>0.27119773626327515</v>
      </c>
      <c r="H29" s="3">
        <v>38.040708933199596</v>
      </c>
      <c r="I29" s="3">
        <v>50.698333372322196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98.796401977539063</v>
      </c>
      <c r="D30" s="3">
        <v>0.63513088226318359</v>
      </c>
      <c r="E30" s="3">
        <v>0.15675565600395203</v>
      </c>
      <c r="F30" s="5">
        <v>0.11861202120780945</v>
      </c>
      <c r="G30" s="3">
        <v>0.27536767721176147</v>
      </c>
      <c r="H30" s="3">
        <v>38.042499882293292</v>
      </c>
      <c r="I30" s="3">
        <v>50.696904269787936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98.803573608398438</v>
      </c>
      <c r="D31" s="3">
        <v>0.63110214471817017</v>
      </c>
      <c r="E31" s="3">
        <v>0.15686699748039246</v>
      </c>
      <c r="F31" s="5">
        <v>0.11880766600370407</v>
      </c>
      <c r="G31" s="3">
        <v>0.27567467093467712</v>
      </c>
      <c r="H31" s="3">
        <v>38.044567497754869</v>
      </c>
      <c r="I31" s="3">
        <v>50.698071175881438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98.806121826171875</v>
      </c>
      <c r="D32" s="3">
        <v>0.61772435903549194</v>
      </c>
      <c r="E32" s="3">
        <v>0.15590564906597137</v>
      </c>
      <c r="F32" s="5">
        <v>0.12189766764640808</v>
      </c>
      <c r="G32" s="3">
        <v>0.27780330181121826</v>
      </c>
      <c r="H32" s="3">
        <v>38.041619483697012</v>
      </c>
      <c r="I32" s="3">
        <v>50.694368027215184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98.771186828613281</v>
      </c>
      <c r="D33" s="3">
        <v>0.62240761518478394</v>
      </c>
      <c r="E33" s="3">
        <v>0.15641146898269653</v>
      </c>
      <c r="F33" s="5">
        <v>0.15600141882896423</v>
      </c>
      <c r="G33" s="3">
        <v>0.31241288781166077</v>
      </c>
      <c r="H33" s="3">
        <v>38.032410721861829</v>
      </c>
      <c r="I33" s="3">
        <v>50.664415943545208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98.744148254394531</v>
      </c>
      <c r="D34" s="3">
        <v>0.63912701606750488</v>
      </c>
      <c r="E34" s="3">
        <v>0.15847444534301758</v>
      </c>
      <c r="F34" s="5">
        <v>0.1597883552312851</v>
      </c>
      <c r="G34" s="3">
        <v>0.31826281547546387</v>
      </c>
      <c r="H34" s="3">
        <v>38.038673444880757</v>
      </c>
      <c r="I34" s="3">
        <v>50.664201234397865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98.734535217285156</v>
      </c>
      <c r="D35" s="3">
        <v>0.65066099166870117</v>
      </c>
      <c r="E35" s="3">
        <v>0.15862807631492615</v>
      </c>
      <c r="F35" s="5">
        <v>0.15837591886520386</v>
      </c>
      <c r="G35" s="3">
        <v>0.31700399518013</v>
      </c>
      <c r="H35" s="3">
        <v>38.040939230341273</v>
      </c>
      <c r="I35" s="3">
        <v>50.666396713446581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98.750083923339844</v>
      </c>
      <c r="D36" s="3">
        <v>0.63625210523605347</v>
      </c>
      <c r="E36" s="3">
        <v>0.15886583924293518</v>
      </c>
      <c r="F36" s="5">
        <v>0.15700057148933411</v>
      </c>
      <c r="G36" s="3">
        <v>0.31586641073226929</v>
      </c>
      <c r="H36" s="3">
        <v>38.0372821113546</v>
      </c>
      <c r="I36" s="3">
        <v>50.665246454588448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98.726242065429688</v>
      </c>
      <c r="D37" s="3">
        <v>0.6528812050819397</v>
      </c>
      <c r="E37" s="3">
        <v>0.16025154292583466</v>
      </c>
      <c r="F37" s="5">
        <v>0.16106656193733215</v>
      </c>
      <c r="G37" s="3">
        <v>0.32131808996200562</v>
      </c>
      <c r="H37" s="3">
        <v>38.040739188460378</v>
      </c>
      <c r="I37" s="3">
        <v>50.663575102689741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98.738731384277344</v>
      </c>
      <c r="D38" s="3">
        <v>0.64494049549102783</v>
      </c>
      <c r="E38" s="3">
        <v>0.1594623327255249</v>
      </c>
      <c r="F38" s="5">
        <v>0.15998342633247375</v>
      </c>
      <c r="G38" s="3">
        <v>0.31944575905799866</v>
      </c>
      <c r="H38" s="3">
        <v>38.037262427520261</v>
      </c>
      <c r="I38" s="3">
        <v>50.662809370794697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98.756698608398437</v>
      </c>
      <c r="D39" s="3">
        <v>0.63461911678314209</v>
      </c>
      <c r="E39" s="3">
        <v>0.15708167850971222</v>
      </c>
      <c r="F39" s="5">
        <v>0.15832865238189697</v>
      </c>
      <c r="G39" s="3">
        <v>0.315410315990448</v>
      </c>
      <c r="H39" s="3">
        <v>38.033251573436367</v>
      </c>
      <c r="I39" s="3">
        <v>50.662947831270579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98.762619018554687</v>
      </c>
      <c r="D40" s="3">
        <v>0.65415221452713013</v>
      </c>
      <c r="E40" s="3">
        <v>0.16117706894874573</v>
      </c>
      <c r="F40" s="5">
        <v>0.12851911783218384</v>
      </c>
      <c r="G40" s="3">
        <v>0.28969618678092957</v>
      </c>
      <c r="H40" s="3">
        <v>38.049089223719868</v>
      </c>
      <c r="I40" s="3">
        <v>50.691526923199177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98.792441829558342</v>
      </c>
      <c r="D41" s="6">
        <f t="shared" si="0"/>
        <v>0.63287207195835726</v>
      </c>
      <c r="E41" s="6">
        <f t="shared" si="0"/>
        <v>0.15375952614891913</v>
      </c>
      <c r="F41" s="6">
        <f t="shared" si="0"/>
        <v>0.12893424159096134</v>
      </c>
      <c r="G41" s="6">
        <f t="shared" si="0"/>
        <v>0.28269376581715</v>
      </c>
      <c r="H41" s="6">
        <f t="shared" si="0"/>
        <v>38.04321941225534</v>
      </c>
      <c r="I41" s="6">
        <f t="shared" si="0"/>
        <v>50.691432008364991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22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98.890144348144531</v>
      </c>
      <c r="D46" s="21">
        <f t="shared" si="1"/>
        <v>0.7401961088180542</v>
      </c>
      <c r="E46" s="26">
        <f t="shared" si="1"/>
        <v>0.16845297813415527</v>
      </c>
      <c r="F46" s="26">
        <f t="shared" si="1"/>
        <v>0.16106656193733215</v>
      </c>
      <c r="G46" s="21">
        <f t="shared" si="1"/>
        <v>0.32131808996200562</v>
      </c>
      <c r="H46" s="26">
        <f t="shared" si="1"/>
        <v>38.072230531448518</v>
      </c>
      <c r="I46" s="22">
        <f t="shared" si="1"/>
        <v>50.707746271018301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98.681495666503906</v>
      </c>
      <c r="D47" s="26">
        <f t="shared" si="2"/>
        <v>0.56682729721069336</v>
      </c>
      <c r="E47" s="26">
        <f t="shared" si="2"/>
        <v>0.14416337013244629</v>
      </c>
      <c r="F47" s="23">
        <f t="shared" si="2"/>
        <v>0.11548918485641479</v>
      </c>
      <c r="G47" s="26">
        <f t="shared" si="2"/>
        <v>0.25997427105903625</v>
      </c>
      <c r="H47" s="23">
        <f t="shared" si="2"/>
        <v>38.026998329281504</v>
      </c>
      <c r="I47" s="26">
        <f t="shared" si="2"/>
        <v>50.662809370794697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4.2038844996965682E-2</v>
      </c>
      <c r="D48" s="24">
        <f t="shared" si="3"/>
        <v>2.7607336277317793E-2</v>
      </c>
      <c r="E48" s="26">
        <f t="shared" si="3"/>
        <v>5.3617604997877912E-3</v>
      </c>
      <c r="F48" s="26">
        <f t="shared" si="3"/>
        <v>1.6784294782768609E-2</v>
      </c>
      <c r="G48" s="24">
        <f t="shared" si="3"/>
        <v>1.9780286350008659E-2</v>
      </c>
      <c r="H48" s="26">
        <f t="shared" si="3"/>
        <v>8.8715151899512127E-3</v>
      </c>
      <c r="I48" s="25">
        <f t="shared" si="3"/>
        <v>1.5599997231469792E-2</v>
      </c>
    </row>
    <row r="50" spans="3:9" x14ac:dyDescent="0.2">
      <c r="C50" s="28" t="s">
        <v>96</v>
      </c>
      <c r="D50" s="28">
        <f>COUNTIF(D10:D40,"&gt;12.0")</f>
        <v>0</v>
      </c>
      <c r="E50" s="28">
        <f>COUNTIF(E10:E40,"&gt;8.0")</f>
        <v>0</v>
      </c>
      <c r="F50" s="28">
        <f>COUNTIF(F10:F40,"&gt;3.0")</f>
        <v>0</v>
      </c>
      <c r="G50" s="28">
        <f>COUNTIF(G10:G40,"&gt;8.0")</f>
        <v>0</v>
      </c>
      <c r="H50" s="28">
        <f>COUNTIF(H10:H40,"&lt;36.30")</f>
        <v>0</v>
      </c>
      <c r="I50" s="28">
        <f>COUNTIF(I10:I40,"&lt;46.20")</f>
        <v>0</v>
      </c>
    </row>
    <row r="51" spans="3:9" x14ac:dyDescent="0.2"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92D050"/>
    <outlinePr summaryBelow="0" summaryRight="0"/>
  </sheetPr>
  <dimension ref="A1:K51"/>
  <sheetViews>
    <sheetView showGridLines="0" topLeftCell="A31" zoomScale="90" zoomScaleNormal="90" workbookViewId="0">
      <selection activeCell="D50" sqref="D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51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98.5723876953125</v>
      </c>
      <c r="D10" s="10">
        <v>0.48689764738082886</v>
      </c>
      <c r="E10" s="10">
        <v>0.17338152229785919</v>
      </c>
      <c r="F10" s="11">
        <v>0.19488036632537842</v>
      </c>
      <c r="G10" s="10">
        <v>0.36826187372207642</v>
      </c>
      <c r="H10" s="10">
        <v>38.282220293950488</v>
      </c>
      <c r="I10" s="10">
        <v>50.767903507065299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98.570846557617188</v>
      </c>
      <c r="D11" s="3">
        <v>0.48788511753082275</v>
      </c>
      <c r="E11" s="3">
        <v>0.17321404814720154</v>
      </c>
      <c r="F11" s="5">
        <v>0.19518560171127319</v>
      </c>
      <c r="G11" s="3">
        <v>0.36839964985847473</v>
      </c>
      <c r="H11" s="3">
        <v>38.282752564234229</v>
      </c>
      <c r="I11" s="3">
        <v>50.76806123858541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98.566108703613281</v>
      </c>
      <c r="D12" s="3">
        <v>0.48940601944923401</v>
      </c>
      <c r="E12" s="3">
        <v>0.17369918525218964</v>
      </c>
      <c r="F12" s="5">
        <v>0.19535161554813385</v>
      </c>
      <c r="G12" s="3">
        <v>0.36905080080032349</v>
      </c>
      <c r="H12" s="3">
        <v>38.285862506186533</v>
      </c>
      <c r="I12" s="3">
        <v>50.76943415050701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98.562423706054688</v>
      </c>
      <c r="D13" s="3">
        <v>0.49040824174880981</v>
      </c>
      <c r="E13" s="3">
        <v>0.1742880791425705</v>
      </c>
      <c r="F13" s="5">
        <v>0.19567194581031799</v>
      </c>
      <c r="G13" s="3">
        <v>0.36996001005172729</v>
      </c>
      <c r="H13" s="3">
        <v>38.287887524692991</v>
      </c>
      <c r="I13" s="3">
        <v>50.770046857887316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98.566795349121094</v>
      </c>
      <c r="D14" s="3">
        <v>0.48851475119590759</v>
      </c>
      <c r="E14" s="3">
        <v>0.17363184690475464</v>
      </c>
      <c r="F14" s="5">
        <v>0.19526000320911407</v>
      </c>
      <c r="G14" s="3">
        <v>0.36889183521270752</v>
      </c>
      <c r="H14" s="3">
        <v>38.286383672018395</v>
      </c>
      <c r="I14" s="3">
        <v>50.769819277968303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98.5660400390625</v>
      </c>
      <c r="D15" s="3">
        <v>0.4883178174495697</v>
      </c>
      <c r="E15" s="3">
        <v>0.17399238049983978</v>
      </c>
      <c r="F15" s="5">
        <v>0.19516919553279877</v>
      </c>
      <c r="G15" s="3">
        <v>0.36916157603263855</v>
      </c>
      <c r="H15" s="3">
        <v>38.287505831527206</v>
      </c>
      <c r="I15" s="3">
        <v>50.77033354511557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98.560478210449219</v>
      </c>
      <c r="D16" s="3">
        <v>0.49083927273750305</v>
      </c>
      <c r="E16" s="3">
        <v>0.17472223937511444</v>
      </c>
      <c r="F16" s="5">
        <v>0.19537326693534851</v>
      </c>
      <c r="G16" s="3">
        <v>0.37009549140930176</v>
      </c>
      <c r="H16" s="3">
        <v>38.289802516645331</v>
      </c>
      <c r="I16" s="3">
        <v>50.771114931451095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98.559112548828125</v>
      </c>
      <c r="D17" s="3">
        <v>0.49142163991928101</v>
      </c>
      <c r="E17" s="3">
        <v>0.17487667500972748</v>
      </c>
      <c r="F17" s="5">
        <v>0.1953652948141098</v>
      </c>
      <c r="G17" s="3">
        <v>0.37024196982383728</v>
      </c>
      <c r="H17" s="3">
        <v>38.290322633364262</v>
      </c>
      <c r="I17" s="3">
        <v>50.771339034415846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98.558364868164062</v>
      </c>
      <c r="D18" s="3">
        <v>0.49204698204994202</v>
      </c>
      <c r="E18" s="3">
        <v>0.17454208433628082</v>
      </c>
      <c r="F18" s="5">
        <v>0.19590549170970917</v>
      </c>
      <c r="G18" s="3">
        <v>0.37044757604598999</v>
      </c>
      <c r="H18" s="3">
        <v>38.290214055430773</v>
      </c>
      <c r="I18" s="3">
        <v>50.771048750153334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98.5567626953125</v>
      </c>
      <c r="D19" s="3">
        <v>0.49327898025512695</v>
      </c>
      <c r="E19" s="3">
        <v>0.17469939589500427</v>
      </c>
      <c r="F19" s="5">
        <v>0.19593966007232666</v>
      </c>
      <c r="G19" s="3">
        <v>0.37063905596733093</v>
      </c>
      <c r="H19" s="3">
        <v>38.290268482748857</v>
      </c>
      <c r="I19" s="3">
        <v>50.770985245707578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98.554336547851562</v>
      </c>
      <c r="D20" s="3">
        <v>0.493853360414505</v>
      </c>
      <c r="E20" s="3">
        <v>0.17713429033756256</v>
      </c>
      <c r="F20" s="5">
        <v>0.19508622586727142</v>
      </c>
      <c r="G20" s="3">
        <v>0.37222051620483398</v>
      </c>
      <c r="H20" s="3">
        <v>38.289485200193759</v>
      </c>
      <c r="I20" s="3">
        <v>50.770010496589521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98.555831909179688</v>
      </c>
      <c r="D21" s="3">
        <v>0.4942333996295929</v>
      </c>
      <c r="E21" s="3">
        <v>0.17493517696857452</v>
      </c>
      <c r="F21" s="5">
        <v>0.19440272450447083</v>
      </c>
      <c r="G21" s="3">
        <v>0.36933791637420654</v>
      </c>
      <c r="H21" s="3">
        <v>38.292462222949311</v>
      </c>
      <c r="I21" s="3">
        <v>50.773207669618344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98.560829162597656</v>
      </c>
      <c r="D22" s="3">
        <v>0.4927026629447937</v>
      </c>
      <c r="E22" s="3">
        <v>0.17400702834129333</v>
      </c>
      <c r="F22" s="5">
        <v>0.19440567493438721</v>
      </c>
      <c r="G22" s="3">
        <v>0.36841270327568054</v>
      </c>
      <c r="H22" s="3">
        <v>38.289258049304152</v>
      </c>
      <c r="I22" s="3">
        <v>50.771866845060799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98.556671142578125</v>
      </c>
      <c r="D23" s="3">
        <v>0.49279651045799255</v>
      </c>
      <c r="E23" s="3">
        <v>0.17441752552986145</v>
      </c>
      <c r="F23" s="5">
        <v>0.19527706503868103</v>
      </c>
      <c r="G23" s="3">
        <v>0.36969459056854248</v>
      </c>
      <c r="H23" s="3">
        <v>38.291592140050383</v>
      </c>
      <c r="I23" s="3">
        <v>50.77233332405298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98.558212280273438</v>
      </c>
      <c r="D24" s="3">
        <v>0.49203655123710632</v>
      </c>
      <c r="E24" s="3">
        <v>0.17416727542877197</v>
      </c>
      <c r="F24" s="5">
        <v>0.19559495151042938</v>
      </c>
      <c r="G24" s="3">
        <v>0.36976224184036255</v>
      </c>
      <c r="H24" s="3">
        <v>38.289895205820066</v>
      </c>
      <c r="I24" s="3">
        <v>50.771280399765189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98.55584716796875</v>
      </c>
      <c r="D25" s="3">
        <v>0.49238857626914978</v>
      </c>
      <c r="E25" s="3">
        <v>0.17483782768249512</v>
      </c>
      <c r="F25" s="5">
        <v>0.19601896405220032</v>
      </c>
      <c r="G25" s="3">
        <v>0.37085679173469543</v>
      </c>
      <c r="H25" s="3">
        <v>38.290355126090233</v>
      </c>
      <c r="I25" s="3">
        <v>50.770908594160296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98.551162719726563</v>
      </c>
      <c r="D26" s="3">
        <v>0.4931938648223877</v>
      </c>
      <c r="E26" s="3">
        <v>0.17537081241607666</v>
      </c>
      <c r="F26" s="5">
        <v>0.19639798998832703</v>
      </c>
      <c r="G26" s="3">
        <v>0.37176880240440369</v>
      </c>
      <c r="H26" s="3">
        <v>38.294160869045527</v>
      </c>
      <c r="I26" s="3">
        <v>50.772488555554197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98.555442810058594</v>
      </c>
      <c r="D27" s="3">
        <v>0.49193763732910156</v>
      </c>
      <c r="E27" s="3">
        <v>0.17411160469055176</v>
      </c>
      <c r="F27" s="5">
        <v>0.19576950371265411</v>
      </c>
      <c r="G27" s="3">
        <v>0.36988109350204468</v>
      </c>
      <c r="H27" s="3">
        <v>38.293589332074454</v>
      </c>
      <c r="I27" s="3">
        <v>50.773223045361171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98.557304382324219</v>
      </c>
      <c r="D28" s="3">
        <v>0.49207374453544617</v>
      </c>
      <c r="E28" s="3">
        <v>0.1745789647102356</v>
      </c>
      <c r="F28" s="5">
        <v>0.19568319618701935</v>
      </c>
      <c r="G28" s="3">
        <v>0.37026214599609375</v>
      </c>
      <c r="H28" s="3">
        <v>38.290225522789605</v>
      </c>
      <c r="I28" s="3">
        <v>50.771202289096522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98.574806213378906</v>
      </c>
      <c r="D29" s="3">
        <v>0.49362239241600037</v>
      </c>
      <c r="E29" s="3">
        <v>0.17526006698608398</v>
      </c>
      <c r="F29" s="5">
        <v>0.18788453936576843</v>
      </c>
      <c r="G29" s="3">
        <v>0.36314460635185242</v>
      </c>
      <c r="H29" s="3">
        <v>38.278964865750801</v>
      </c>
      <c r="I29" s="3">
        <v>50.77031643094508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98.485664367675781</v>
      </c>
      <c r="D30" s="3">
        <v>0.52330911159515381</v>
      </c>
      <c r="E30" s="3">
        <v>0.18186245858669281</v>
      </c>
      <c r="F30" s="5">
        <v>0.20086878538131714</v>
      </c>
      <c r="G30" s="3">
        <v>0.38273125886917114</v>
      </c>
      <c r="H30" s="3">
        <v>38.317529706156542</v>
      </c>
      <c r="I30" s="3">
        <v>50.779210929336976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98.489463806152344</v>
      </c>
      <c r="D31" s="3">
        <v>0.52143347263336182</v>
      </c>
      <c r="E31" s="3">
        <v>0.18182043731212616</v>
      </c>
      <c r="F31" s="5">
        <v>0.20061767101287842</v>
      </c>
      <c r="G31" s="3">
        <v>0.38243812322616577</v>
      </c>
      <c r="H31" s="3">
        <v>38.316407804432934</v>
      </c>
      <c r="I31" s="3">
        <v>50.778784602686002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98.485321044921875</v>
      </c>
      <c r="D32" s="3">
        <v>0.52161252498626709</v>
      </c>
      <c r="E32" s="3">
        <v>0.18185397982597351</v>
      </c>
      <c r="F32" s="5">
        <v>0.20116004347801208</v>
      </c>
      <c r="G32" s="3">
        <v>0.3830140233039856</v>
      </c>
      <c r="H32" s="3">
        <v>38.320504043594127</v>
      </c>
      <c r="I32" s="3">
        <v>50.780641009456133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98.486442565917969</v>
      </c>
      <c r="D33" s="3">
        <v>0.52033776044845581</v>
      </c>
      <c r="E33" s="3">
        <v>0.18160577118396759</v>
      </c>
      <c r="F33" s="5">
        <v>0.20105668902397156</v>
      </c>
      <c r="G33" s="3">
        <v>0.38266247510910034</v>
      </c>
      <c r="H33" s="3">
        <v>38.321131837196631</v>
      </c>
      <c r="I33" s="3">
        <v>50.781180600549618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98.48236083984375</v>
      </c>
      <c r="D34" s="3">
        <v>0.52133274078369141</v>
      </c>
      <c r="E34" s="3">
        <v>0.18072468042373657</v>
      </c>
      <c r="F34" s="5">
        <v>0.20143397152423859</v>
      </c>
      <c r="G34" s="3">
        <v>0.38215863704681396</v>
      </c>
      <c r="H34" s="3">
        <v>38.325732963255021</v>
      </c>
      <c r="I34" s="3">
        <v>50.783873383658864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98.479263305664063</v>
      </c>
      <c r="D35" s="3">
        <v>0.52293795347213745</v>
      </c>
      <c r="E35" s="3">
        <v>0.17971594631671906</v>
      </c>
      <c r="F35" s="5">
        <v>0.20199193060398102</v>
      </c>
      <c r="G35" s="3">
        <v>0.38170787692070007</v>
      </c>
      <c r="H35" s="3">
        <v>38.328494477041495</v>
      </c>
      <c r="I35" s="3">
        <v>50.785486380238531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98.465179443359375</v>
      </c>
      <c r="D36" s="3">
        <v>0.53438347578048706</v>
      </c>
      <c r="E36" s="3">
        <v>0.18069571256637573</v>
      </c>
      <c r="F36" s="5">
        <v>0.20006141066551208</v>
      </c>
      <c r="G36" s="3">
        <v>0.38075712323188782</v>
      </c>
      <c r="H36" s="3">
        <v>38.334528853262725</v>
      </c>
      <c r="I36" s="3">
        <v>50.789793582535857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98.453361511230469</v>
      </c>
      <c r="D37" s="3">
        <v>0.54103469848632813</v>
      </c>
      <c r="E37" s="3">
        <v>0.18216945230960846</v>
      </c>
      <c r="F37" s="5">
        <v>0.19945453107357025</v>
      </c>
      <c r="G37" s="3">
        <v>0.38162398338317871</v>
      </c>
      <c r="H37" s="3">
        <v>38.340707796554689</v>
      </c>
      <c r="I37" s="3">
        <v>50.792971525637441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98.459945678710938</v>
      </c>
      <c r="D38" s="3">
        <v>0.54053616523742676</v>
      </c>
      <c r="E38" s="3">
        <v>0.18112878501415253</v>
      </c>
      <c r="F38" s="5">
        <v>0.19910793006420135</v>
      </c>
      <c r="G38" s="3">
        <v>0.38023671507835388</v>
      </c>
      <c r="H38" s="3">
        <v>38.334111441120392</v>
      </c>
      <c r="I38" s="3">
        <v>50.790069558939713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98.457862854003906</v>
      </c>
      <c r="D39" s="3">
        <v>0.54038834571838379</v>
      </c>
      <c r="E39" s="3">
        <v>0.18122163414955139</v>
      </c>
      <c r="F39" s="5">
        <v>0.19904607534408569</v>
      </c>
      <c r="G39" s="3">
        <v>0.38026770949363708</v>
      </c>
      <c r="H39" s="3">
        <v>38.337513990703727</v>
      </c>
      <c r="I39" s="3">
        <v>50.791952412262148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98.454795837402344</v>
      </c>
      <c r="D40" s="3">
        <v>0.54171293973922729</v>
      </c>
      <c r="E40" s="3">
        <v>0.18147285282611847</v>
      </c>
      <c r="F40" s="5">
        <v>0.19915483891963959</v>
      </c>
      <c r="G40" s="3">
        <v>0.38062769174575806</v>
      </c>
      <c r="H40" s="3">
        <v>38.339854494901516</v>
      </c>
      <c r="I40" s="3">
        <v>50.793052555939909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98.52965890207598</v>
      </c>
      <c r="D41" s="6">
        <f t="shared" si="0"/>
        <v>0.50506046318238784</v>
      </c>
      <c r="E41" s="6">
        <f t="shared" si="0"/>
        <v>0.17690773356345393</v>
      </c>
      <c r="F41" s="6">
        <f t="shared" si="0"/>
        <v>0.19692184367487509</v>
      </c>
      <c r="G41" s="6">
        <f t="shared" si="0"/>
        <v>0.37382957627696378</v>
      </c>
      <c r="H41" s="6">
        <f t="shared" si="0"/>
        <v>38.302894387841519</v>
      </c>
      <c r="I41" s="6">
        <f t="shared" si="0"/>
        <v>50.776256152590392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22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98.574806213378906</v>
      </c>
      <c r="D46" s="21">
        <f t="shared" si="1"/>
        <v>0.54171293973922729</v>
      </c>
      <c r="E46" s="26">
        <f t="shared" si="1"/>
        <v>0.18216945230960846</v>
      </c>
      <c r="F46" s="26">
        <f t="shared" si="1"/>
        <v>0.20199193060398102</v>
      </c>
      <c r="G46" s="21">
        <f t="shared" si="1"/>
        <v>0.3830140233039856</v>
      </c>
      <c r="H46" s="26">
        <f t="shared" si="1"/>
        <v>38.340707796554689</v>
      </c>
      <c r="I46" s="22">
        <f t="shared" si="1"/>
        <v>50.793052555939909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98.453361511230469</v>
      </c>
      <c r="D47" s="26">
        <f t="shared" si="2"/>
        <v>0.48689764738082886</v>
      </c>
      <c r="E47" s="26">
        <f t="shared" si="2"/>
        <v>0.17321404814720154</v>
      </c>
      <c r="F47" s="23">
        <f t="shared" si="2"/>
        <v>0.18788453936576843</v>
      </c>
      <c r="G47" s="26">
        <f t="shared" si="2"/>
        <v>0.36314460635185242</v>
      </c>
      <c r="H47" s="23">
        <f t="shared" si="2"/>
        <v>38.278964865750801</v>
      </c>
      <c r="I47" s="26">
        <f t="shared" si="2"/>
        <v>50.767903507065299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4.4041120493156484E-2</v>
      </c>
      <c r="D48" s="24">
        <f t="shared" si="3"/>
        <v>1.9596422017306294E-2</v>
      </c>
      <c r="E48" s="26">
        <f t="shared" si="3"/>
        <v>3.4033737982758247E-3</v>
      </c>
      <c r="F48" s="26">
        <f t="shared" si="3"/>
        <v>3.0050516529354075E-3</v>
      </c>
      <c r="G48" s="24">
        <f t="shared" si="3"/>
        <v>6.1069243543147543E-3</v>
      </c>
      <c r="H48" s="26">
        <f t="shared" si="3"/>
        <v>2.0427205706064325E-2</v>
      </c>
      <c r="I48" s="25">
        <f t="shared" si="3"/>
        <v>8.1819995298819323E-3</v>
      </c>
    </row>
    <row r="50" spans="3:9" x14ac:dyDescent="0.2">
      <c r="C50" s="28" t="s">
        <v>96</v>
      </c>
      <c r="D50" s="28">
        <f>COUNTIF(D10:D40,"&gt;12.0")</f>
        <v>0</v>
      </c>
      <c r="E50" s="28">
        <f>COUNTIF(E10:E40,"&gt;8.0")</f>
        <v>0</v>
      </c>
      <c r="F50" s="28">
        <f>COUNTIF(F10:F40,"&gt;3.0")</f>
        <v>0</v>
      </c>
      <c r="G50" s="28">
        <f>COUNTIF(G10:G40,"&gt;8.0")</f>
        <v>0</v>
      </c>
      <c r="H50" s="28">
        <f>COUNTIF(H10:H40,"&lt;36.30")</f>
        <v>0</v>
      </c>
      <c r="I50" s="28">
        <f>COUNTIF(I10:I40,"&lt;46.20")</f>
        <v>0</v>
      </c>
    </row>
    <row r="51" spans="3:9" x14ac:dyDescent="0.2"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92D050"/>
    <outlinePr summaryBelow="0" summaryRight="0"/>
  </sheetPr>
  <dimension ref="A1:K51"/>
  <sheetViews>
    <sheetView showGridLines="0" topLeftCell="A30" zoomScale="90" zoomScaleNormal="90" workbookViewId="0">
      <selection activeCell="D50" sqref="D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52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99.559928894042969</v>
      </c>
      <c r="D10" s="10">
        <v>9.9178232252597809E-2</v>
      </c>
      <c r="E10" s="10">
        <v>8.2411214709281921E-2</v>
      </c>
      <c r="F10" s="11">
        <v>0.11865707486867905</v>
      </c>
      <c r="G10" s="10">
        <v>0.20106828212738037</v>
      </c>
      <c r="H10" s="10">
        <v>37.860320433358943</v>
      </c>
      <c r="I10" s="10">
        <v>50.632250893604571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99.562934875488281</v>
      </c>
      <c r="D11" s="3">
        <v>9.7785711288452148E-2</v>
      </c>
      <c r="E11" s="3">
        <v>8.2205109298229218E-2</v>
      </c>
      <c r="F11" s="5">
        <v>0.11833631247282028</v>
      </c>
      <c r="G11" s="3">
        <v>0.2005414217710495</v>
      </c>
      <c r="H11" s="3">
        <v>37.858348386794596</v>
      </c>
      <c r="I11" s="3">
        <v>50.631486531479055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99.559844970703125</v>
      </c>
      <c r="D12" s="3">
        <v>9.9016003310680389E-2</v>
      </c>
      <c r="E12" s="3">
        <v>8.2281216979026794E-2</v>
      </c>
      <c r="F12" s="5">
        <v>0.11918805539608002</v>
      </c>
      <c r="G12" s="3">
        <v>0.20146927237510681</v>
      </c>
      <c r="H12" s="3">
        <v>37.859699490492972</v>
      </c>
      <c r="I12" s="3">
        <v>50.631579704345306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99.56060791015625</v>
      </c>
      <c r="D13" s="3">
        <v>9.8535843193531036E-2</v>
      </c>
      <c r="E13" s="3">
        <v>8.2394436001777649E-2</v>
      </c>
      <c r="F13" s="5">
        <v>0.11909111589193344</v>
      </c>
      <c r="G13" s="3">
        <v>0.20148554444313049</v>
      </c>
      <c r="H13" s="3">
        <v>37.859428972305004</v>
      </c>
      <c r="I13" s="3">
        <v>50.63144462111498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99.560523986816406</v>
      </c>
      <c r="D14" s="3">
        <v>9.6944652497768402E-2</v>
      </c>
      <c r="E14" s="3">
        <v>8.6118988692760468E-2</v>
      </c>
      <c r="F14" s="5">
        <v>0.11849545687437057</v>
      </c>
      <c r="G14" s="3">
        <v>0.20461444556713104</v>
      </c>
      <c r="H14" s="3">
        <v>37.857225408012184</v>
      </c>
      <c r="I14" s="3">
        <v>50.628859291985748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99.567367553710938</v>
      </c>
      <c r="D15" s="3">
        <v>9.5612473785877228E-2</v>
      </c>
      <c r="E15" s="3">
        <v>8.1546157598495483E-2</v>
      </c>
      <c r="F15" s="5">
        <v>0.11898159980773926</v>
      </c>
      <c r="G15" s="3">
        <v>0.20052775740623474</v>
      </c>
      <c r="H15" s="3">
        <v>37.858100405850635</v>
      </c>
      <c r="I15" s="3">
        <v>50.631195366995968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99.57257080078125</v>
      </c>
      <c r="D16" s="3">
        <v>9.3666933476924896E-2</v>
      </c>
      <c r="E16" s="3">
        <v>8.1301577389240265E-2</v>
      </c>
      <c r="F16" s="5">
        <v>0.11793765425682068</v>
      </c>
      <c r="G16" s="3">
        <v>0.19923922419548035</v>
      </c>
      <c r="H16" s="3">
        <v>37.85422954654441</v>
      </c>
      <c r="I16" s="3">
        <v>50.629921166662406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99.574699401855469</v>
      </c>
      <c r="D17" s="3">
        <v>9.2321828007698059E-2</v>
      </c>
      <c r="E17" s="3">
        <v>8.1563472747802734E-2</v>
      </c>
      <c r="F17" s="5">
        <v>0.11779040843248367</v>
      </c>
      <c r="G17" s="3">
        <v>0.19935387372970581</v>
      </c>
      <c r="H17" s="3">
        <v>37.852985633908496</v>
      </c>
      <c r="I17" s="3">
        <v>50.629207568523306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99.573356628417969</v>
      </c>
      <c r="D18" s="3">
        <v>9.308314323425293E-2</v>
      </c>
      <c r="E18" s="3">
        <v>8.1411555409431458E-2</v>
      </c>
      <c r="F18" s="5">
        <v>0.11794405430555344</v>
      </c>
      <c r="G18" s="3">
        <v>0.1993556022644043</v>
      </c>
      <c r="H18" s="3">
        <v>37.853592387540687</v>
      </c>
      <c r="I18" s="3">
        <v>50.62950894436851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99.566696166992188</v>
      </c>
      <c r="D19" s="3">
        <v>9.6314229071140289E-2</v>
      </c>
      <c r="E19" s="3">
        <v>8.1766203045845032E-2</v>
      </c>
      <c r="F19" s="5">
        <v>0.11868274211883545</v>
      </c>
      <c r="G19" s="3">
        <v>0.20044894516468048</v>
      </c>
      <c r="H19" s="3">
        <v>37.856212318286403</v>
      </c>
      <c r="I19" s="3">
        <v>50.630257199534697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99.570602416992188</v>
      </c>
      <c r="D20" s="3">
        <v>9.4492286443710327E-2</v>
      </c>
      <c r="E20" s="3">
        <v>8.1199005246162415E-2</v>
      </c>
      <c r="F20" s="5">
        <v>0.11845853924751282</v>
      </c>
      <c r="G20" s="3">
        <v>0.19965754449367523</v>
      </c>
      <c r="H20" s="3">
        <v>37.854689659017374</v>
      </c>
      <c r="I20" s="3">
        <v>50.629845563607589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99.561172485351563</v>
      </c>
      <c r="D21" s="3">
        <v>9.8875090479850769E-2</v>
      </c>
      <c r="E21" s="3">
        <v>8.1774383783340454E-2</v>
      </c>
      <c r="F21" s="5">
        <v>0.11955505609512329</v>
      </c>
      <c r="G21" s="3">
        <v>0.20132943987846375</v>
      </c>
      <c r="H21" s="3">
        <v>37.858926678348517</v>
      </c>
      <c r="I21" s="3">
        <v>50.631126411970286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99.563247680664063</v>
      </c>
      <c r="D22" s="3">
        <v>9.7901195287704468E-2</v>
      </c>
      <c r="E22" s="3">
        <v>8.1479653716087341E-2</v>
      </c>
      <c r="F22" s="5">
        <v>0.11939931660890579</v>
      </c>
      <c r="G22" s="3">
        <v>0.20087897777557373</v>
      </c>
      <c r="H22" s="3">
        <v>37.857997640204687</v>
      </c>
      <c r="I22" s="3">
        <v>50.630863609587877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99.543800354003906</v>
      </c>
      <c r="D23" s="3">
        <v>0.10688486695289612</v>
      </c>
      <c r="E23" s="3">
        <v>8.25047567486763E-2</v>
      </c>
      <c r="F23" s="5">
        <v>0.12180353701114655</v>
      </c>
      <c r="G23" s="3">
        <v>0.20430830121040344</v>
      </c>
      <c r="H23" s="3">
        <v>37.86647560825795</v>
      </c>
      <c r="I23" s="3">
        <v>50.633336527713276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99.530708312988281</v>
      </c>
      <c r="D24" s="3">
        <v>0.11336780339479446</v>
      </c>
      <c r="E24" s="3">
        <v>8.2697249948978424E-2</v>
      </c>
      <c r="F24" s="5">
        <v>0.12301238626241684</v>
      </c>
      <c r="G24" s="3">
        <v>0.20570963621139526</v>
      </c>
      <c r="H24" s="3">
        <v>37.87260898226458</v>
      </c>
      <c r="I24" s="3">
        <v>50.635777511116956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99.551063537597656</v>
      </c>
      <c r="D25" s="3">
        <v>0.10351351648569107</v>
      </c>
      <c r="E25" s="3">
        <v>8.2312680780887604E-2</v>
      </c>
      <c r="F25" s="5">
        <v>0.12078996747732162</v>
      </c>
      <c r="G25" s="3">
        <v>0.20310264825820923</v>
      </c>
      <c r="H25" s="3">
        <v>37.863290364320875</v>
      </c>
      <c r="I25" s="3">
        <v>50.632396012243404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99.548660278320312</v>
      </c>
      <c r="D26" s="3">
        <v>0.10459622740745544</v>
      </c>
      <c r="E26" s="3">
        <v>8.2508884370326996E-2</v>
      </c>
      <c r="F26" s="5">
        <v>0.1212819367647171</v>
      </c>
      <c r="G26" s="3">
        <v>0.2037908136844635</v>
      </c>
      <c r="H26" s="3">
        <v>37.86388332999595</v>
      </c>
      <c r="I26" s="3">
        <v>50.632271521446341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99.544593811035156</v>
      </c>
      <c r="D27" s="3">
        <v>0.10657781362533569</v>
      </c>
      <c r="E27" s="3">
        <v>8.27193483710289E-2</v>
      </c>
      <c r="F27" s="5">
        <v>0.12172615528106689</v>
      </c>
      <c r="G27" s="3">
        <v>0.20444551110267639</v>
      </c>
      <c r="H27" s="3">
        <v>37.865529069088169</v>
      </c>
      <c r="I27" s="3">
        <v>50.632761556037778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99.542999267578125</v>
      </c>
      <c r="D28" s="3">
        <v>0.10732591897249222</v>
      </c>
      <c r="E28" s="3">
        <v>8.273150771856308E-2</v>
      </c>
      <c r="F28" s="5">
        <v>0.12191544473171234</v>
      </c>
      <c r="G28" s="3">
        <v>0.20464694499969482</v>
      </c>
      <c r="H28" s="3">
        <v>37.866541096417492</v>
      </c>
      <c r="I28" s="3">
        <v>50.633181272350839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99.5467529296875</v>
      </c>
      <c r="D29" s="3">
        <v>0.10552453249692917</v>
      </c>
      <c r="E29" s="3">
        <v>8.266042172908783E-2</v>
      </c>
      <c r="F29" s="5">
        <v>0.12144165486097336</v>
      </c>
      <c r="G29" s="3">
        <v>0.20410206913948059</v>
      </c>
      <c r="H29" s="3">
        <v>37.864804301633598</v>
      </c>
      <c r="I29" s="3">
        <v>50.632596452033354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99.55572509765625</v>
      </c>
      <c r="D30" s="3">
        <v>0.10102585703134537</v>
      </c>
      <c r="E30" s="3">
        <v>8.2360498607158661E-2</v>
      </c>
      <c r="F30" s="5">
        <v>0.12050081044435501</v>
      </c>
      <c r="G30" s="3">
        <v>0.20286130905151367</v>
      </c>
      <c r="H30" s="3">
        <v>37.860958645998068</v>
      </c>
      <c r="I30" s="3">
        <v>50.631282811974231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99.553390502929688</v>
      </c>
      <c r="D31" s="3">
        <v>0.10215433686971664</v>
      </c>
      <c r="E31" s="3">
        <v>8.2630351185798645E-2</v>
      </c>
      <c r="F31" s="5">
        <v>0.12079957127571106</v>
      </c>
      <c r="G31" s="3">
        <v>0.2034299224615097</v>
      </c>
      <c r="H31" s="3">
        <v>37.861724087081519</v>
      </c>
      <c r="I31" s="3">
        <v>50.631361962331098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99.544563293457031</v>
      </c>
      <c r="D32" s="3">
        <v>0.10651929676532745</v>
      </c>
      <c r="E32" s="3">
        <v>8.2773461937904358E-2</v>
      </c>
      <c r="F32" s="5">
        <v>0.12172276526689529</v>
      </c>
      <c r="G32" s="3">
        <v>0.20449623465538025</v>
      </c>
      <c r="H32" s="3">
        <v>37.865842906079791</v>
      </c>
      <c r="I32" s="3">
        <v>50.632914099082228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99.539802551269531</v>
      </c>
      <c r="D33" s="3">
        <v>0.10861398279666901</v>
      </c>
      <c r="E33" s="3">
        <v>8.3007760345935822E-2</v>
      </c>
      <c r="F33" s="5">
        <v>0.12241331487894058</v>
      </c>
      <c r="G33" s="3">
        <v>0.2054210752248764</v>
      </c>
      <c r="H33" s="3">
        <v>37.86788220316803</v>
      </c>
      <c r="I33" s="3">
        <v>50.633431281861149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99.52911376953125</v>
      </c>
      <c r="D34" s="3">
        <v>0.11372937262058258</v>
      </c>
      <c r="E34" s="3">
        <v>8.3579860627651215E-2</v>
      </c>
      <c r="F34" s="5">
        <v>0.12380321323871613</v>
      </c>
      <c r="G34" s="3">
        <v>0.20738306641578674</v>
      </c>
      <c r="H34" s="3">
        <v>37.872304681181134</v>
      </c>
      <c r="I34" s="3">
        <v>50.634604574514981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99.532966613769531</v>
      </c>
      <c r="D35" s="3">
        <v>0.11232156306505203</v>
      </c>
      <c r="E35" s="3">
        <v>8.3059825003147125E-2</v>
      </c>
      <c r="F35" s="5">
        <v>0.12315192818641663</v>
      </c>
      <c r="G35" s="3">
        <v>0.20621174573898315</v>
      </c>
      <c r="H35" s="3">
        <v>37.870448033495357</v>
      </c>
      <c r="I35" s="3">
        <v>50.634299122525469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99.52850341796875</v>
      </c>
      <c r="D36" s="3">
        <v>0.11437518894672394</v>
      </c>
      <c r="E36" s="3">
        <v>8.301505446434021E-2</v>
      </c>
      <c r="F36" s="5">
        <v>0.12399528175592422</v>
      </c>
      <c r="G36" s="3">
        <v>0.20701032876968384</v>
      </c>
      <c r="H36" s="3">
        <v>37.871822823910435</v>
      </c>
      <c r="I36" s="3">
        <v>50.634470153813417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99.526702880859375</v>
      </c>
      <c r="D37" s="3">
        <v>0.11522631347179413</v>
      </c>
      <c r="E37" s="3">
        <v>8.3277888596057892E-2</v>
      </c>
      <c r="F37" s="5">
        <v>0.1239229291677475</v>
      </c>
      <c r="G37" s="3">
        <v>0.20720082521438599</v>
      </c>
      <c r="H37" s="3">
        <v>37.873445368733293</v>
      </c>
      <c r="I37" s="3">
        <v>50.635298843113745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99.530693054199219</v>
      </c>
      <c r="D38" s="3">
        <v>0.11342287063598633</v>
      </c>
      <c r="E38" s="3">
        <v>8.2517534494400024E-2</v>
      </c>
      <c r="F38" s="5">
        <v>0.12394163012504578</v>
      </c>
      <c r="G38" s="3">
        <v>0.2064591646194458</v>
      </c>
      <c r="H38" s="3">
        <v>37.871023053488194</v>
      </c>
      <c r="I38" s="3">
        <v>50.634304521375022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99.540763854980469</v>
      </c>
      <c r="D39" s="3">
        <v>0.10871627926826477</v>
      </c>
      <c r="E39" s="3">
        <v>8.2398243248462677E-2</v>
      </c>
      <c r="F39" s="5">
        <v>0.12281405180692673</v>
      </c>
      <c r="G39" s="3">
        <v>0.2052122950553894</v>
      </c>
      <c r="H39" s="3">
        <v>37.865831176716242</v>
      </c>
      <c r="I39" s="3">
        <v>50.63229405773793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99.544403076171875</v>
      </c>
      <c r="D40" s="3">
        <v>0.1067444384098053</v>
      </c>
      <c r="E40" s="3">
        <v>8.2532919943332672E-2</v>
      </c>
      <c r="F40" s="5">
        <v>0.12233950942754745</v>
      </c>
      <c r="G40" s="3">
        <v>0.20487242937088013</v>
      </c>
      <c r="H40" s="3">
        <v>37.864569824898965</v>
      </c>
      <c r="I40" s="3">
        <v>50.631872796823593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99.551250334708925</v>
      </c>
      <c r="D41" s="6">
        <f t="shared" si="0"/>
        <v>0.10336670327571131</v>
      </c>
      <c r="E41" s="6">
        <f t="shared" si="0"/>
        <v>8.2475523314168381E-2</v>
      </c>
      <c r="F41" s="6">
        <f t="shared" si="0"/>
        <v>0.12077075723678835</v>
      </c>
      <c r="G41" s="6">
        <f t="shared" si="0"/>
        <v>0.20324627910890886</v>
      </c>
      <c r="H41" s="6">
        <f t="shared" si="0"/>
        <v>37.862927177980467</v>
      </c>
      <c r="I41" s="6">
        <f t="shared" si="0"/>
        <v>50.632129095221778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22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99.574699401855469</v>
      </c>
      <c r="D46" s="21">
        <f t="shared" si="1"/>
        <v>0.11522631347179413</v>
      </c>
      <c r="E46" s="26">
        <f t="shared" si="1"/>
        <v>8.6118988692760468E-2</v>
      </c>
      <c r="F46" s="26">
        <f t="shared" si="1"/>
        <v>0.12399528175592422</v>
      </c>
      <c r="G46" s="21">
        <f t="shared" si="1"/>
        <v>0.20738306641578674</v>
      </c>
      <c r="H46" s="26">
        <f t="shared" si="1"/>
        <v>37.873445368733293</v>
      </c>
      <c r="I46" s="22">
        <f t="shared" si="1"/>
        <v>50.635777511116956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99.526702880859375</v>
      </c>
      <c r="D47" s="26">
        <f t="shared" si="2"/>
        <v>9.2321828007698059E-2</v>
      </c>
      <c r="E47" s="26">
        <f t="shared" si="2"/>
        <v>8.1199005246162415E-2</v>
      </c>
      <c r="F47" s="23">
        <f t="shared" si="2"/>
        <v>0.11779040843248367</v>
      </c>
      <c r="G47" s="26">
        <f t="shared" si="2"/>
        <v>0.19923922419548035</v>
      </c>
      <c r="H47" s="23">
        <f t="shared" si="2"/>
        <v>37.852985633908496</v>
      </c>
      <c r="I47" s="26">
        <f t="shared" si="2"/>
        <v>50.628859291985748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1.4615742285739482E-2</v>
      </c>
      <c r="D48" s="24">
        <f t="shared" si="3"/>
        <v>7.005368661834559E-3</v>
      </c>
      <c r="E48" s="26">
        <f t="shared" si="3"/>
        <v>9.0131560144176886E-4</v>
      </c>
      <c r="F48" s="26">
        <f t="shared" si="3"/>
        <v>2.054725727244305E-3</v>
      </c>
      <c r="G48" s="24">
        <f t="shared" si="3"/>
        <v>2.5467142390718524E-3</v>
      </c>
      <c r="H48" s="26">
        <f t="shared" si="3"/>
        <v>6.0584401297550322E-3</v>
      </c>
      <c r="I48" s="25">
        <f t="shared" si="3"/>
        <v>1.7865706926915191E-3</v>
      </c>
    </row>
    <row r="50" spans="3:9" x14ac:dyDescent="0.2">
      <c r="C50" s="28" t="s">
        <v>96</v>
      </c>
      <c r="D50" s="28">
        <f>COUNTIF(D10:D40,"&gt;12.0")</f>
        <v>0</v>
      </c>
      <c r="E50" s="28">
        <f>COUNTIF(E10:E40,"&gt;8.0")</f>
        <v>0</v>
      </c>
      <c r="F50" s="28">
        <f>COUNTIF(F10:F40,"&gt;3.0")</f>
        <v>0</v>
      </c>
      <c r="G50" s="28">
        <f>COUNTIF(G10:G40,"&gt;8.0")</f>
        <v>0</v>
      </c>
      <c r="H50" s="28">
        <f>COUNTIF(H10:H40,"&lt;36.30")</f>
        <v>0</v>
      </c>
      <c r="I50" s="28">
        <f>COUNTIF(I10:I40,"&lt;46.20")</f>
        <v>0</v>
      </c>
    </row>
    <row r="51" spans="3:9" x14ac:dyDescent="0.2"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  <outlinePr summaryBelow="0" summaryRight="0"/>
  </sheetPr>
  <dimension ref="A1:K51"/>
  <sheetViews>
    <sheetView showGridLines="0" topLeftCell="A33" zoomScale="90" zoomScaleNormal="90" workbookViewId="0">
      <selection activeCell="D50" sqref="D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29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86.614654541015625</v>
      </c>
      <c r="D10" s="10">
        <v>6.2156109809875488</v>
      </c>
      <c r="E10" s="10">
        <v>6.860893726348877</v>
      </c>
      <c r="F10" s="11">
        <v>2.3982571437954903E-3</v>
      </c>
      <c r="G10" s="10">
        <v>6.8632922172546387</v>
      </c>
      <c r="H10" s="10">
        <v>37.148727287824357</v>
      </c>
      <c r="I10" s="10">
        <v>47.302870060883706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86.738571166992188</v>
      </c>
      <c r="D11" s="3">
        <v>6.1021523475646973</v>
      </c>
      <c r="E11" s="3">
        <v>6.8561434745788574</v>
      </c>
      <c r="F11" s="5">
        <v>2.6868276763707399E-3</v>
      </c>
      <c r="G11" s="3">
        <v>6.858830451965332</v>
      </c>
      <c r="H11" s="3">
        <v>37.120975274327257</v>
      </c>
      <c r="I11" s="3">
        <v>47.289885954575666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86.663299560546875</v>
      </c>
      <c r="D12" s="3">
        <v>6.2799077033996582</v>
      </c>
      <c r="E12" s="3">
        <v>6.7654237747192383</v>
      </c>
      <c r="F12" s="5">
        <v>3.70421027764678E-3</v>
      </c>
      <c r="G12" s="3">
        <v>6.7691278457641602</v>
      </c>
      <c r="H12" s="3">
        <v>37.197563299459254</v>
      </c>
      <c r="I12" s="3">
        <v>47.369697023428856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86.328933715820313</v>
      </c>
      <c r="D13" s="3">
        <v>6.538447380065918</v>
      </c>
      <c r="E13" s="3">
        <v>6.7912864685058594</v>
      </c>
      <c r="F13" s="5">
        <v>9.1302162036299706E-3</v>
      </c>
      <c r="G13" s="3">
        <v>6.8004164695739746</v>
      </c>
      <c r="H13" s="3">
        <v>37.288580164081225</v>
      </c>
      <c r="I13" s="3">
        <v>47.426093604980814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86.0994873046875</v>
      </c>
      <c r="D14" s="3">
        <v>6.635589599609375</v>
      </c>
      <c r="E14" s="3">
        <v>6.9024858474731445</v>
      </c>
      <c r="F14" s="5">
        <v>6.4328662119805813E-3</v>
      </c>
      <c r="G14" s="3">
        <v>6.9089188575744629</v>
      </c>
      <c r="H14" s="3">
        <v>37.289071528048325</v>
      </c>
      <c r="I14" s="3">
        <v>47.374785615929731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86.451751708984375</v>
      </c>
      <c r="D15" s="3">
        <v>6.3554339408874512</v>
      </c>
      <c r="E15" s="3">
        <v>6.7958273887634277</v>
      </c>
      <c r="F15" s="5">
        <v>1.2250101193785667E-2</v>
      </c>
      <c r="G15" s="3">
        <v>6.808077335357666</v>
      </c>
      <c r="H15" s="3">
        <v>37.283564222990321</v>
      </c>
      <c r="I15" s="3">
        <v>47.426669793456838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86.265953063964844</v>
      </c>
      <c r="D16" s="3">
        <v>6.3193879127502441</v>
      </c>
      <c r="E16" s="3">
        <v>7.0393176078796387</v>
      </c>
      <c r="F16" s="5">
        <v>8.3391880616545677E-3</v>
      </c>
      <c r="G16" s="3">
        <v>7.0476570129394531</v>
      </c>
      <c r="H16" s="3">
        <v>37.161261913354544</v>
      </c>
      <c r="I16" s="3">
        <v>47.241239973289623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86.32318115234375</v>
      </c>
      <c r="D17" s="3">
        <v>6.3345942497253418</v>
      </c>
      <c r="E17" s="3">
        <v>6.9608392715454102</v>
      </c>
      <c r="F17" s="5">
        <v>3.257828950881958E-2</v>
      </c>
      <c r="G17" s="3">
        <v>6.9934177398681641</v>
      </c>
      <c r="H17" s="3">
        <v>37.18313624307099</v>
      </c>
      <c r="I17" s="3">
        <v>47.275125150423094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86.589309692382813</v>
      </c>
      <c r="D18" s="3">
        <v>6.1419639587402344</v>
      </c>
      <c r="E18" s="3">
        <v>6.8321981430053711</v>
      </c>
      <c r="F18" s="5">
        <v>2.2671492770314217E-2</v>
      </c>
      <c r="G18" s="3">
        <v>6.8548698425292969</v>
      </c>
      <c r="H18" s="3">
        <v>37.217220484133506</v>
      </c>
      <c r="I18" s="3">
        <v>47.344523692614537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87.114021301269531</v>
      </c>
      <c r="D19" s="3">
        <v>5.8438558578491211</v>
      </c>
      <c r="E19" s="3">
        <v>6.6103630065917969</v>
      </c>
      <c r="F19" s="5">
        <v>2.7201985940337181E-2</v>
      </c>
      <c r="G19" s="3">
        <v>6.6375651359558105</v>
      </c>
      <c r="H19" s="3">
        <v>37.231302482969284</v>
      </c>
      <c r="I19" s="3">
        <v>47.446858704605901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87.178848266601563</v>
      </c>
      <c r="D20" s="3">
        <v>5.6074814796447754</v>
      </c>
      <c r="E20" s="3">
        <v>6.8892159461975098</v>
      </c>
      <c r="F20" s="5">
        <v>1.3846252113580704E-2</v>
      </c>
      <c r="G20" s="3">
        <v>6.9030623435974121</v>
      </c>
      <c r="H20" s="3">
        <v>36.977058204866204</v>
      </c>
      <c r="I20" s="3">
        <v>47.176754766045896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87.324501037597656</v>
      </c>
      <c r="D21" s="3">
        <v>5.4566535949707031</v>
      </c>
      <c r="E21" s="3">
        <v>6.8558464050292969</v>
      </c>
      <c r="F21" s="5">
        <v>2.0450595766305923E-2</v>
      </c>
      <c r="G21" s="3">
        <v>6.8762969970703125</v>
      </c>
      <c r="H21" s="3">
        <v>36.998874875448557</v>
      </c>
      <c r="I21" s="3">
        <v>47.211281967503439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86.64697265625</v>
      </c>
      <c r="D22" s="3">
        <v>6.0664548873901367</v>
      </c>
      <c r="E22" s="3">
        <v>6.9646239280700684</v>
      </c>
      <c r="F22" s="5">
        <v>1.7927408218383789E-2</v>
      </c>
      <c r="G22" s="3">
        <v>6.9825515747070313</v>
      </c>
      <c r="H22" s="3">
        <v>37.09189628385024</v>
      </c>
      <c r="I22" s="3">
        <v>47.22528412733579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86.820075988769531</v>
      </c>
      <c r="D23" s="3">
        <v>5.9980406761169434</v>
      </c>
      <c r="E23" s="3">
        <v>6.7681636810302734</v>
      </c>
      <c r="F23" s="5">
        <v>1.5123202465474606E-2</v>
      </c>
      <c r="G23" s="3">
        <v>6.7832870483398437</v>
      </c>
      <c r="H23" s="3">
        <v>37.262058903054587</v>
      </c>
      <c r="I23" s="3">
        <v>47.428411083952618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85.922645568847656</v>
      </c>
      <c r="D24" s="3">
        <v>6.9116754531860352</v>
      </c>
      <c r="E24" s="3">
        <v>6.5623846054077148</v>
      </c>
      <c r="F24" s="5">
        <v>2.1225554868578911E-2</v>
      </c>
      <c r="G24" s="3">
        <v>6.5836100578308105</v>
      </c>
      <c r="H24" s="3">
        <v>37.699381208589749</v>
      </c>
      <c r="I24" s="3">
        <v>47.77481073480967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86.119674682617188</v>
      </c>
      <c r="D25" s="3">
        <v>6.6408443450927734</v>
      </c>
      <c r="E25" s="3">
        <v>6.7564663887023926</v>
      </c>
      <c r="F25" s="5">
        <v>1.1200940236449242E-2</v>
      </c>
      <c r="G25" s="3">
        <v>6.767667293548584</v>
      </c>
      <c r="H25" s="3">
        <v>37.491066249037814</v>
      </c>
      <c r="I25" s="3">
        <v>47.574608284220297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84.813400268554688</v>
      </c>
      <c r="D26" s="3">
        <v>7.8330373764038086</v>
      </c>
      <c r="E26" s="3">
        <v>6.5227017402648926</v>
      </c>
      <c r="F26" s="5">
        <v>9.5418374985456467E-3</v>
      </c>
      <c r="G26" s="3">
        <v>6.5322437286376953</v>
      </c>
      <c r="H26" s="3">
        <v>38.071943912430818</v>
      </c>
      <c r="I26" s="3">
        <v>48.003901622037894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84.485466003417969</v>
      </c>
      <c r="D27" s="3">
        <v>7.9850015640258789</v>
      </c>
      <c r="E27" s="3">
        <v>6.4177508354187012</v>
      </c>
      <c r="F27" s="5">
        <v>2.7541385963559151E-2</v>
      </c>
      <c r="G27" s="3">
        <v>6.4452919960021973</v>
      </c>
      <c r="H27" s="3">
        <v>38.335013096529998</v>
      </c>
      <c r="I27" s="3">
        <v>48.202832235580985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84.283805847167969</v>
      </c>
      <c r="D28" s="3">
        <v>8.3933925628662109</v>
      </c>
      <c r="E28" s="3">
        <v>6.5477452278137207</v>
      </c>
      <c r="F28" s="5">
        <v>2.7400849387049675E-2</v>
      </c>
      <c r="G28" s="3">
        <v>6.5751461982727051</v>
      </c>
      <c r="H28" s="3">
        <v>38.187735696029101</v>
      </c>
      <c r="I28" s="3">
        <v>48.06001728951982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84.677742004394531</v>
      </c>
      <c r="D29" s="3">
        <v>8.0845785140991211</v>
      </c>
      <c r="E29" s="3">
        <v>6.6779375076293945</v>
      </c>
      <c r="F29" s="5">
        <v>2.8635650873184204E-2</v>
      </c>
      <c r="G29" s="3">
        <v>6.7065730094909668</v>
      </c>
      <c r="H29" s="3">
        <v>37.875257931006061</v>
      </c>
      <c r="I29" s="3">
        <v>47.809757359216867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85.609390258789063</v>
      </c>
      <c r="D30" s="3">
        <v>7.2484478950500488</v>
      </c>
      <c r="E30" s="3">
        <v>6.6846809387207031</v>
      </c>
      <c r="F30" s="5">
        <v>1.3387607410550117E-2</v>
      </c>
      <c r="G30" s="3">
        <v>6.6980686187744141</v>
      </c>
      <c r="H30" s="3">
        <v>37.580550520749895</v>
      </c>
      <c r="I30" s="3">
        <v>47.62776873107147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87.343238830566406</v>
      </c>
      <c r="D31" s="3">
        <v>4.6454877853393555</v>
      </c>
      <c r="E31" s="3">
        <v>7.6462063789367676</v>
      </c>
      <c r="F31" s="5">
        <v>3.4797966945916414E-3</v>
      </c>
      <c r="G31" s="3">
        <v>7.649686336517334</v>
      </c>
      <c r="H31" s="3">
        <v>36.476527173429808</v>
      </c>
      <c r="I31" s="3">
        <v>46.576125645967409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88.045631408691406</v>
      </c>
      <c r="D32" s="3">
        <v>3.7875020503997803</v>
      </c>
      <c r="E32" s="3">
        <v>7.8557696342468262</v>
      </c>
      <c r="F32" s="5">
        <v>2.4752644822001457E-3</v>
      </c>
      <c r="G32" s="3">
        <v>7.8582448959350586</v>
      </c>
      <c r="H32" s="3">
        <v>36.126828878000453</v>
      </c>
      <c r="I32" s="3">
        <v>46.270491384487698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87.513778686523438</v>
      </c>
      <c r="D33" s="3">
        <v>4.8689050674438477</v>
      </c>
      <c r="E33" s="3">
        <v>7.2280049324035645</v>
      </c>
      <c r="F33" s="5">
        <v>8.6083048954606056E-3</v>
      </c>
      <c r="G33" s="3">
        <v>7.2366132736206055</v>
      </c>
      <c r="H33" s="3">
        <v>36.537127728786871</v>
      </c>
      <c r="I33" s="3">
        <v>46.661228256197951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88.447952270507813</v>
      </c>
      <c r="D34" s="3">
        <v>4.4121313095092773</v>
      </c>
      <c r="E34" s="3">
        <v>6.830111026763916</v>
      </c>
      <c r="F34" s="5">
        <v>1.2924088165163994E-2</v>
      </c>
      <c r="G34" s="3">
        <v>6.8430352210998535</v>
      </c>
      <c r="H34" s="3">
        <v>36.665611534434383</v>
      </c>
      <c r="I34" s="3">
        <v>47.009048500043072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87.781000000000006</v>
      </c>
      <c r="D35" s="3">
        <v>4.8541999999999996</v>
      </c>
      <c r="E35" s="3">
        <v>7.0358999999999998</v>
      </c>
      <c r="F35" s="5">
        <v>8.5000000000000006E-3</v>
      </c>
      <c r="G35" s="3">
        <v>7.0444000000000004</v>
      </c>
      <c r="H35" s="3">
        <v>36.784327803202153</v>
      </c>
      <c r="I35" s="3">
        <v>47.008965779605369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87.111579895019531</v>
      </c>
      <c r="D36" s="3">
        <v>5.4943552017211914</v>
      </c>
      <c r="E36" s="3">
        <v>7.0345540046691895</v>
      </c>
      <c r="F36" s="5">
        <v>1.4500006102025509E-2</v>
      </c>
      <c r="G36" s="3">
        <v>7.0490541458129883</v>
      </c>
      <c r="H36" s="3">
        <v>36.703130789400063</v>
      </c>
      <c r="I36" s="3">
        <v>46.752708969964246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87.754364013671875</v>
      </c>
      <c r="D37" s="3">
        <v>4.6207208633422852</v>
      </c>
      <c r="E37" s="3">
        <v>7.2756619453430176</v>
      </c>
      <c r="F37" s="5">
        <v>6.2968619167804718E-3</v>
      </c>
      <c r="G37" s="3">
        <v>7.2819585800170898</v>
      </c>
      <c r="H37" s="3">
        <v>36.358203306326288</v>
      </c>
      <c r="I37" s="3">
        <v>46.487047932256857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86.555084228515625</v>
      </c>
      <c r="D38" s="3">
        <v>5.3402767181396484</v>
      </c>
      <c r="E38" s="3">
        <v>7.668612003326416</v>
      </c>
      <c r="F38" s="5">
        <v>6.23287633061409E-3</v>
      </c>
      <c r="G38" s="3">
        <v>7.6748447418212891</v>
      </c>
      <c r="H38" s="3">
        <v>36.331747337469693</v>
      </c>
      <c r="I38" s="3">
        <v>46.200709333686831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86.518707275390625</v>
      </c>
      <c r="D39" s="3">
        <v>5.3943123817443848</v>
      </c>
      <c r="E39" s="3">
        <v>7.6038675308227539</v>
      </c>
      <c r="F39" s="5">
        <v>1.0085660964250565E-2</v>
      </c>
      <c r="G39" s="3">
        <v>7.6139531135559082</v>
      </c>
      <c r="H39" s="3">
        <v>36.460787648900251</v>
      </c>
      <c r="I39" s="3">
        <v>46.343631515884546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87.564300537109375</v>
      </c>
      <c r="D40" s="3">
        <v>4.7361369132995605</v>
      </c>
      <c r="E40" s="3">
        <v>7.2787747383117676</v>
      </c>
      <c r="F40" s="5">
        <v>1.8606176599860191E-2</v>
      </c>
      <c r="G40" s="3">
        <v>7.2973809242248535</v>
      </c>
      <c r="H40" s="3">
        <v>36.497083368991206</v>
      </c>
      <c r="I40" s="3">
        <v>46.587050832975656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86.571203965710055</v>
      </c>
      <c r="D41" s="6">
        <f t="shared" si="0"/>
        <v>6.0369864700440434</v>
      </c>
      <c r="E41" s="6">
        <f t="shared" si="0"/>
        <v>6.9522502615651778</v>
      </c>
      <c r="F41" s="6">
        <f t="shared" si="0"/>
        <v>1.3722056643256257E-2</v>
      </c>
      <c r="G41" s="6">
        <f t="shared" si="0"/>
        <v>6.9659723550858033</v>
      </c>
      <c r="H41" s="6">
        <f t="shared" si="0"/>
        <v>37.117213398412694</v>
      </c>
      <c r="I41" s="6">
        <f t="shared" si="0"/>
        <v>47.209360836340423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22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88.447952270507813</v>
      </c>
      <c r="D46" s="21">
        <f t="shared" si="1"/>
        <v>8.3933925628662109</v>
      </c>
      <c r="E46" s="26">
        <f t="shared" si="1"/>
        <v>7.8557696342468262</v>
      </c>
      <c r="F46" s="26">
        <f t="shared" si="1"/>
        <v>3.257828950881958E-2</v>
      </c>
      <c r="G46" s="21">
        <f t="shared" si="1"/>
        <v>7.8582448959350586</v>
      </c>
      <c r="H46" s="26">
        <f t="shared" si="1"/>
        <v>38.335013096529998</v>
      </c>
      <c r="I46" s="22">
        <f t="shared" si="1"/>
        <v>48.202832235580985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84.283805847167969</v>
      </c>
      <c r="D47" s="26">
        <f t="shared" si="2"/>
        <v>3.7875020503997803</v>
      </c>
      <c r="E47" s="26">
        <f t="shared" si="2"/>
        <v>6.4177508354187012</v>
      </c>
      <c r="F47" s="23">
        <f t="shared" si="2"/>
        <v>2.3982571437954903E-3</v>
      </c>
      <c r="G47" s="26">
        <f t="shared" si="2"/>
        <v>6.4452919960021973</v>
      </c>
      <c r="H47" s="23">
        <f t="shared" si="2"/>
        <v>36.126828878000453</v>
      </c>
      <c r="I47" s="26">
        <f t="shared" si="2"/>
        <v>46.200709333686831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1.0152241034016125</v>
      </c>
      <c r="D48" s="24">
        <f t="shared" si="3"/>
        <v>1.1284319307814903</v>
      </c>
      <c r="E48" s="26">
        <f t="shared" si="3"/>
        <v>0.3565688587098213</v>
      </c>
      <c r="F48" s="26">
        <f t="shared" si="3"/>
        <v>8.6662476274249594E-3</v>
      </c>
      <c r="G48" s="24">
        <f t="shared" si="3"/>
        <v>0.35229156769823422</v>
      </c>
      <c r="H48" s="26">
        <f t="shared" si="3"/>
        <v>0.55406808493386872</v>
      </c>
      <c r="I48" s="25">
        <f t="shared" si="3"/>
        <v>0.52185536575454061</v>
      </c>
    </row>
    <row r="50" spans="3:9" x14ac:dyDescent="0.2">
      <c r="C50" s="28" t="s">
        <v>96</v>
      </c>
      <c r="D50" s="28">
        <f>COUNTIF(D10:D40,"&gt;12.0")</f>
        <v>0</v>
      </c>
      <c r="E50" s="28">
        <f>COUNTIF(E10:E40,"&gt;8.0")</f>
        <v>0</v>
      </c>
      <c r="F50" s="28">
        <f>COUNTIF(F10:F40,"&gt;3.0")</f>
        <v>0</v>
      </c>
      <c r="G50" s="28">
        <f>COUNTIF(G10:G40,"&gt;8.0")</f>
        <v>0</v>
      </c>
      <c r="H50" s="28">
        <f>COUNTIF(H10:H40,"&lt;36.30")</f>
        <v>1</v>
      </c>
      <c r="I50" s="28">
        <f>COUNTIF(I10:I40,"&lt;46.20")</f>
        <v>0</v>
      </c>
    </row>
    <row r="51" spans="3:9" x14ac:dyDescent="0.2"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A7:B7"/>
    <mergeCell ref="A8:B8"/>
    <mergeCell ref="A18:B18"/>
    <mergeCell ref="A19:B19"/>
    <mergeCell ref="A9:B9"/>
    <mergeCell ref="A11:B11"/>
    <mergeCell ref="A12:B12"/>
    <mergeCell ref="A1:I1"/>
    <mergeCell ref="A3:I3"/>
    <mergeCell ref="A6:B6"/>
    <mergeCell ref="A4:I4"/>
    <mergeCell ref="A5:F5"/>
    <mergeCell ref="A17:B17"/>
    <mergeCell ref="A10:B10"/>
    <mergeCell ref="A16:B16"/>
    <mergeCell ref="A14:B14"/>
    <mergeCell ref="A13:B13"/>
    <mergeCell ref="A15:B15"/>
    <mergeCell ref="A20:B20"/>
    <mergeCell ref="A21:B21"/>
    <mergeCell ref="A24:B24"/>
    <mergeCell ref="A31:B31"/>
    <mergeCell ref="A26:B26"/>
    <mergeCell ref="A30:B30"/>
    <mergeCell ref="A22:B22"/>
    <mergeCell ref="A27:B27"/>
    <mergeCell ref="A25:B25"/>
    <mergeCell ref="A23:B23"/>
    <mergeCell ref="H43:I43"/>
    <mergeCell ref="A41:B41"/>
    <mergeCell ref="A45:B45"/>
    <mergeCell ref="A28:B28"/>
    <mergeCell ref="A29:B29"/>
    <mergeCell ref="A36:B36"/>
    <mergeCell ref="A35:B35"/>
    <mergeCell ref="A37:B37"/>
    <mergeCell ref="A33:B33"/>
    <mergeCell ref="A34:B34"/>
    <mergeCell ref="A32:B32"/>
    <mergeCell ref="A46:B46"/>
    <mergeCell ref="A47:B47"/>
    <mergeCell ref="A48:B48"/>
    <mergeCell ref="A38:B38"/>
    <mergeCell ref="A40:B40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92D050"/>
    <outlinePr summaryBelow="0" summaryRight="0"/>
  </sheetPr>
  <dimension ref="A1:K51"/>
  <sheetViews>
    <sheetView showGridLines="0" topLeftCell="A34" zoomScale="90" zoomScaleNormal="90" workbookViewId="0">
      <selection activeCell="D50" sqref="D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53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99.357398986816406</v>
      </c>
      <c r="D10" s="10">
        <v>0.15590000152587891</v>
      </c>
      <c r="E10" s="10">
        <v>0.13379999995231628</v>
      </c>
      <c r="F10" s="11">
        <v>0.11150000244379044</v>
      </c>
      <c r="G10" s="10">
        <v>0.24529999494552612</v>
      </c>
      <c r="H10" s="10">
        <v>37.928642505121665</v>
      </c>
      <c r="I10" s="10">
        <v>50.639087669191454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99.36090087890625</v>
      </c>
      <c r="D11" s="3">
        <v>0.15029984712600708</v>
      </c>
      <c r="E11" s="3">
        <v>0.13079985976219177</v>
      </c>
      <c r="F11" s="5">
        <v>0.1124998927116394</v>
      </c>
      <c r="G11" s="3">
        <v>0.24329975247383118</v>
      </c>
      <c r="H11" s="3">
        <v>37.92938706252351</v>
      </c>
      <c r="I11" s="3">
        <v>50.640081738714009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99.358901977539063</v>
      </c>
      <c r="D12" s="3">
        <v>0.15079984068870544</v>
      </c>
      <c r="E12" s="3">
        <v>0.13079985976219177</v>
      </c>
      <c r="F12" s="5">
        <v>0.11219988763332367</v>
      </c>
      <c r="G12" s="3">
        <v>0.24299974739551544</v>
      </c>
      <c r="H12" s="3">
        <v>37.930429396589254</v>
      </c>
      <c r="I12" s="3">
        <v>50.641473374234018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99.38909912109375</v>
      </c>
      <c r="D13" s="3">
        <v>0.13379988074302673</v>
      </c>
      <c r="E13" s="3">
        <v>0.11969988793134689</v>
      </c>
      <c r="F13" s="5">
        <v>0.1148998886346817</v>
      </c>
      <c r="G13" s="3">
        <v>0.234599769115448</v>
      </c>
      <c r="H13" s="3">
        <v>37.924921174032825</v>
      </c>
      <c r="I13" s="3">
        <v>50.634119265399271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99.350799560546875</v>
      </c>
      <c r="D14" s="3">
        <v>0.15639999508857727</v>
      </c>
      <c r="E14" s="3">
        <v>0.13439999520778656</v>
      </c>
      <c r="F14" s="5">
        <v>0.11129999905824661</v>
      </c>
      <c r="G14" s="3">
        <v>0.24570000171661377</v>
      </c>
      <c r="H14" s="3">
        <v>37.931471476303749</v>
      </c>
      <c r="I14" s="3">
        <v>50.642864670165942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99.360504150390625</v>
      </c>
      <c r="D15" s="3">
        <v>0.15179984271526337</v>
      </c>
      <c r="E15" s="3">
        <v>0.13149987161159515</v>
      </c>
      <c r="F15" s="5">
        <v>0.11219988763332367</v>
      </c>
      <c r="G15" s="3">
        <v>0.24369975924491882</v>
      </c>
      <c r="H15" s="3">
        <v>37.929200855136244</v>
      </c>
      <c r="I15" s="3">
        <v>50.639833130496427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99.356307983398438</v>
      </c>
      <c r="D16" s="3">
        <v>0.15609858930110931</v>
      </c>
      <c r="E16" s="3">
        <v>0.13399879634380341</v>
      </c>
      <c r="F16" s="5">
        <v>0.11129899322986603</v>
      </c>
      <c r="G16" s="3">
        <v>0.24529778957366943</v>
      </c>
      <c r="H16" s="3">
        <v>37.929014315770338</v>
      </c>
      <c r="I16" s="3">
        <v>50.639584079049285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99.356498718261719</v>
      </c>
      <c r="D17" s="3">
        <v>0.15639984607696533</v>
      </c>
      <c r="E17" s="3">
        <v>0.13439987599849701</v>
      </c>
      <c r="F17" s="5">
        <v>0.11119989305734634</v>
      </c>
      <c r="G17" s="3">
        <v>0.24559977650642395</v>
      </c>
      <c r="H17" s="3">
        <v>37.929572984563201</v>
      </c>
      <c r="I17" s="3">
        <v>50.640329965959843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99.360305786132813</v>
      </c>
      <c r="D18" s="3">
        <v>0.15650016069412231</v>
      </c>
      <c r="E18" s="3">
        <v>0.13290013372898102</v>
      </c>
      <c r="F18" s="5">
        <v>0.10840011388063431</v>
      </c>
      <c r="G18" s="3">
        <v>0.24130025506019592</v>
      </c>
      <c r="H18" s="3">
        <v>37.930876634973181</v>
      </c>
      <c r="I18" s="3">
        <v>50.642070488769022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99.341201782226563</v>
      </c>
      <c r="D19" s="3">
        <v>0.15349984169006348</v>
      </c>
      <c r="E19" s="3">
        <v>0.13719986379146576</v>
      </c>
      <c r="F19" s="5">
        <v>0.11749988049268723</v>
      </c>
      <c r="G19" s="3">
        <v>0.25469973683357239</v>
      </c>
      <c r="H19" s="3">
        <v>37.931506837037304</v>
      </c>
      <c r="I19" s="3">
        <v>50.642911880800646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99.37249755859375</v>
      </c>
      <c r="D20" s="3">
        <v>0.15380014479160309</v>
      </c>
      <c r="E20" s="3">
        <v>0.1303001195192337</v>
      </c>
      <c r="F20" s="5">
        <v>0.10540010035037994</v>
      </c>
      <c r="G20" s="3">
        <v>0.23570021986961365</v>
      </c>
      <c r="H20" s="3">
        <v>37.928011513814255</v>
      </c>
      <c r="I20" s="3">
        <v>50.638245223429507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99.378898620605469</v>
      </c>
      <c r="D21" s="3">
        <v>0.14880000054836273</v>
      </c>
      <c r="E21" s="3">
        <v>0.12710000574588776</v>
      </c>
      <c r="F21" s="5">
        <v>0.10600000619888306</v>
      </c>
      <c r="G21" s="3">
        <v>0.23310001194477081</v>
      </c>
      <c r="H21" s="3">
        <v>37.92801172576258</v>
      </c>
      <c r="I21" s="3">
        <v>50.638245506404822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99.364494323730469</v>
      </c>
      <c r="D22" s="3">
        <v>0.15130013227462769</v>
      </c>
      <c r="E22" s="3">
        <v>0.12580011785030365</v>
      </c>
      <c r="F22" s="5">
        <v>0.1058000922203064</v>
      </c>
      <c r="G22" s="3">
        <v>0.23160021007061005</v>
      </c>
      <c r="H22" s="3">
        <v>37.935903135250854</v>
      </c>
      <c r="I22" s="3">
        <v>50.648781443114295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99.359901428222656</v>
      </c>
      <c r="D23" s="3">
        <v>0.15160013735294342</v>
      </c>
      <c r="E23" s="3">
        <v>0.12510012090206146</v>
      </c>
      <c r="F23" s="5">
        <v>0.10550010204315186</v>
      </c>
      <c r="G23" s="3">
        <v>0.23060022294521332</v>
      </c>
      <c r="H23" s="3">
        <v>37.939662740558454</v>
      </c>
      <c r="I23" s="3">
        <v>50.653800947378066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99.353004455566406</v>
      </c>
      <c r="D24" s="3">
        <v>0.15549984574317932</v>
      </c>
      <c r="E24" s="3">
        <v>0.1269998699426651</v>
      </c>
      <c r="F24" s="5">
        <v>0.10589990019798279</v>
      </c>
      <c r="G24" s="3">
        <v>0.23289977014064789</v>
      </c>
      <c r="H24" s="3">
        <v>37.939811240183765</v>
      </c>
      <c r="I24" s="3">
        <v>50.653999211408845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99.403800964355469</v>
      </c>
      <c r="D25" s="3">
        <v>0.12640012800693512</v>
      </c>
      <c r="E25" s="3">
        <v>0.10840010643005371</v>
      </c>
      <c r="F25" s="5">
        <v>0.11100011318922043</v>
      </c>
      <c r="G25" s="3">
        <v>0.21940022706985474</v>
      </c>
      <c r="H25" s="3">
        <v>37.930841703858867</v>
      </c>
      <c r="I25" s="3">
        <v>50.64202385172527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99.371200561523438</v>
      </c>
      <c r="D26" s="3">
        <v>0.14180000126361847</v>
      </c>
      <c r="E26" s="3">
        <v>0.11980000138282776</v>
      </c>
      <c r="F26" s="5">
        <v>0.10819999873638153</v>
      </c>
      <c r="G26" s="3">
        <v>0.22800000011920929</v>
      </c>
      <c r="H26" s="3">
        <v>37.938322665206712</v>
      </c>
      <c r="I26" s="3">
        <v>50.652011793094175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99.357200622558594</v>
      </c>
      <c r="D27" s="3">
        <v>0.15260015428066254</v>
      </c>
      <c r="E27" s="3">
        <v>0.12520012259483337</v>
      </c>
      <c r="F27" s="5">
        <v>0.10550010204315186</v>
      </c>
      <c r="G27" s="3">
        <v>0.23070022463798523</v>
      </c>
      <c r="H27" s="3">
        <v>37.940593280580046</v>
      </c>
      <c r="I27" s="3">
        <v>50.655043325027791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99.352401733398438</v>
      </c>
      <c r="D28" s="3">
        <v>0.15429984033107758</v>
      </c>
      <c r="E28" s="3">
        <v>0.12659987807273865</v>
      </c>
      <c r="F28" s="5">
        <v>0.10639989376068115</v>
      </c>
      <c r="G28" s="3">
        <v>0.2329997718334198</v>
      </c>
      <c r="H28" s="3">
        <v>37.941374560038902</v>
      </c>
      <c r="I28" s="3">
        <v>50.656086422708015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99.351402282714844</v>
      </c>
      <c r="D29" s="3">
        <v>0.15429984033107758</v>
      </c>
      <c r="E29" s="3">
        <v>0.12669987976551056</v>
      </c>
      <c r="F29" s="5">
        <v>0.10709989815950394</v>
      </c>
      <c r="G29" s="3">
        <v>0.23379978537559509</v>
      </c>
      <c r="H29" s="3">
        <v>37.94182098314149</v>
      </c>
      <c r="I29" s="3">
        <v>50.656682448748938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99.363700866699219</v>
      </c>
      <c r="D30" s="3">
        <v>0.15040014684200287</v>
      </c>
      <c r="E30" s="3">
        <v>0.1246001198887825</v>
      </c>
      <c r="F30" s="5">
        <v>0.10860010236501694</v>
      </c>
      <c r="G30" s="3">
        <v>0.23320022225379944</v>
      </c>
      <c r="H30" s="3">
        <v>37.936721422256539</v>
      </c>
      <c r="I30" s="3">
        <v>50.649873950113836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99.358299255371094</v>
      </c>
      <c r="D31" s="3">
        <v>0.15379999577999115</v>
      </c>
      <c r="E31" s="3">
        <v>0.12630000710487366</v>
      </c>
      <c r="F31" s="5">
        <v>0.10729999840259552</v>
      </c>
      <c r="G31" s="3">
        <v>0.23360000550746918</v>
      </c>
      <c r="H31" s="3">
        <v>37.938657057804662</v>
      </c>
      <c r="I31" s="3">
        <v>50.65245824556294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99.357101440429688</v>
      </c>
      <c r="D32" s="3">
        <v>0.15360018610954285</v>
      </c>
      <c r="E32" s="3">
        <v>0.12630008161067963</v>
      </c>
      <c r="F32" s="5">
        <v>0.10760010033845901</v>
      </c>
      <c r="G32" s="3">
        <v>0.23390018939971924</v>
      </c>
      <c r="H32" s="3">
        <v>37.938619871107953</v>
      </c>
      <c r="I32" s="3">
        <v>50.652408597057999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99.356796264648438</v>
      </c>
      <c r="D33" s="3">
        <v>0.15360000729560852</v>
      </c>
      <c r="E33" s="3">
        <v>0.12620000541210175</v>
      </c>
      <c r="F33" s="5">
        <v>0.10740000009536743</v>
      </c>
      <c r="G33" s="3">
        <v>0.23360000550746918</v>
      </c>
      <c r="H33" s="3">
        <v>37.939327083447424</v>
      </c>
      <c r="I33" s="3">
        <v>50.653352806639305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99.353302001953125</v>
      </c>
      <c r="D34" s="3">
        <v>0.15499985218048096</v>
      </c>
      <c r="E34" s="3">
        <v>0.12689986824989319</v>
      </c>
      <c r="F34" s="5">
        <v>0.10739989578723907</v>
      </c>
      <c r="G34" s="3">
        <v>0.23429976403713226</v>
      </c>
      <c r="H34" s="3">
        <v>37.940257544686119</v>
      </c>
      <c r="I34" s="3">
        <v>50.654595079104837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99.353500366210938</v>
      </c>
      <c r="D35" s="3">
        <v>0.15489985048770905</v>
      </c>
      <c r="E35" s="3">
        <v>0.12679986655712128</v>
      </c>
      <c r="F35" s="5">
        <v>0.1075998842716217</v>
      </c>
      <c r="G35" s="3">
        <v>0.23439975082874298</v>
      </c>
      <c r="H35" s="3">
        <v>37.939438629354569</v>
      </c>
      <c r="I35" s="3">
        <v>50.653501733218221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99.353202819824219</v>
      </c>
      <c r="D36" s="3">
        <v>0.15729999542236328</v>
      </c>
      <c r="E36" s="3">
        <v>0.12749999761581421</v>
      </c>
      <c r="F36" s="5">
        <v>0.10659999400377274</v>
      </c>
      <c r="G36" s="3">
        <v>0.23409998416900635</v>
      </c>
      <c r="H36" s="3">
        <v>37.939327210101261</v>
      </c>
      <c r="I36" s="3">
        <v>50.653352975736702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99.358596801757813</v>
      </c>
      <c r="D37" s="3">
        <v>0.15489999949932098</v>
      </c>
      <c r="E37" s="3">
        <v>0.12470000982284546</v>
      </c>
      <c r="F37" s="5">
        <v>0.10339999198913574</v>
      </c>
      <c r="G37" s="3">
        <v>0.2281000018119812</v>
      </c>
      <c r="H37" s="3">
        <v>37.941822095433203</v>
      </c>
      <c r="I37" s="3">
        <v>50.656683933785935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99.352195739746094</v>
      </c>
      <c r="D38" s="3">
        <v>0.15829978883266449</v>
      </c>
      <c r="E38" s="3">
        <v>0.12589988112449646</v>
      </c>
      <c r="F38" s="5">
        <v>0.10059989243745804</v>
      </c>
      <c r="G38" s="3">
        <v>0.2264997661113739</v>
      </c>
      <c r="H38" s="3">
        <v>37.945209861780157</v>
      </c>
      <c r="I38" s="3">
        <v>50.661206990392103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99.357597351074219</v>
      </c>
      <c r="D39" s="3">
        <v>0.15490031242370605</v>
      </c>
      <c r="E39" s="3">
        <v>0.12360024452209473</v>
      </c>
      <c r="F39" s="5">
        <v>9.9800199270248413E-2</v>
      </c>
      <c r="G39" s="3">
        <v>0.22340044379234314</v>
      </c>
      <c r="H39" s="3">
        <v>37.946327019887633</v>
      </c>
      <c r="I39" s="3">
        <v>50.662698524589167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99.356300354003906</v>
      </c>
      <c r="D40" s="3">
        <v>0.15499985218048096</v>
      </c>
      <c r="E40" s="3">
        <v>0.12439987808465958</v>
      </c>
      <c r="F40" s="5">
        <v>0.10159990191459656</v>
      </c>
      <c r="G40" s="3">
        <v>0.22599977254867554</v>
      </c>
      <c r="H40" s="3">
        <v>37.944837505079043</v>
      </c>
      <c r="I40" s="3">
        <v>50.660709851491625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99.360558540590347</v>
      </c>
      <c r="D41" s="6">
        <f t="shared" si="0"/>
        <v>0.15205155024605413</v>
      </c>
      <c r="E41" s="6">
        <f t="shared" si="0"/>
        <v>0.12724833310611786</v>
      </c>
      <c r="F41" s="6">
        <f t="shared" si="0"/>
        <v>0.10799027763066753</v>
      </c>
      <c r="G41" s="6">
        <f t="shared" si="0"/>
        <v>0.2352386107367854</v>
      </c>
      <c r="H41" s="6">
        <f t="shared" si="0"/>
        <v>37.935803938431789</v>
      </c>
      <c r="I41" s="6">
        <f t="shared" si="0"/>
        <v>50.648649003984268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22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99.403800964355469</v>
      </c>
      <c r="D46" s="21">
        <f t="shared" si="1"/>
        <v>0.15829978883266449</v>
      </c>
      <c r="E46" s="26">
        <f t="shared" si="1"/>
        <v>0.13719986379146576</v>
      </c>
      <c r="F46" s="26">
        <f t="shared" si="1"/>
        <v>0.11749988049268723</v>
      </c>
      <c r="G46" s="21">
        <f t="shared" si="1"/>
        <v>0.25469973683357239</v>
      </c>
      <c r="H46" s="26">
        <f t="shared" si="1"/>
        <v>37.946327019887633</v>
      </c>
      <c r="I46" s="22">
        <f t="shared" si="1"/>
        <v>50.662698524589167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99.341201782226563</v>
      </c>
      <c r="D47" s="26">
        <f t="shared" si="2"/>
        <v>0.12640012800693512</v>
      </c>
      <c r="E47" s="26">
        <f t="shared" si="2"/>
        <v>0.10840010643005371</v>
      </c>
      <c r="F47" s="23">
        <f t="shared" si="2"/>
        <v>9.9800199270248413E-2</v>
      </c>
      <c r="G47" s="26">
        <f t="shared" si="2"/>
        <v>0.21940022706985474</v>
      </c>
      <c r="H47" s="23">
        <f t="shared" si="2"/>
        <v>37.924921174032825</v>
      </c>
      <c r="I47" s="26">
        <f t="shared" si="2"/>
        <v>50.634119265399271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1.2009704839368257E-2</v>
      </c>
      <c r="D48" s="24">
        <f t="shared" si="3"/>
        <v>6.7017381280503972E-3</v>
      </c>
      <c r="E48" s="26">
        <f t="shared" si="3"/>
        <v>5.458421617134326E-3</v>
      </c>
      <c r="F48" s="26">
        <f t="shared" si="3"/>
        <v>3.9610300156168411E-3</v>
      </c>
      <c r="G48" s="24">
        <f t="shared" si="3"/>
        <v>7.6917115019366428E-3</v>
      </c>
      <c r="H48" s="26">
        <f t="shared" si="3"/>
        <v>6.0420068765812164E-3</v>
      </c>
      <c r="I48" s="25">
        <f t="shared" si="3"/>
        <v>8.0667721202981914E-3</v>
      </c>
    </row>
    <row r="50" spans="3:9" x14ac:dyDescent="0.2">
      <c r="C50" s="28" t="s">
        <v>96</v>
      </c>
      <c r="D50" s="28">
        <f>COUNTIF(D10:D40,"&gt;12.0")</f>
        <v>0</v>
      </c>
      <c r="E50" s="28">
        <f>COUNTIF(E10:E40,"&gt;8.0")</f>
        <v>0</v>
      </c>
      <c r="F50" s="28">
        <f>COUNTIF(F10:F40,"&gt;3.0")</f>
        <v>0</v>
      </c>
      <c r="G50" s="28">
        <f>COUNTIF(G10:G40,"&gt;8.0")</f>
        <v>0</v>
      </c>
      <c r="H50" s="28">
        <f>COUNTIF(H10:H40,"&lt;36.30")</f>
        <v>0</v>
      </c>
      <c r="I50" s="28">
        <f>COUNTIF(I10:I40,"&lt;46.20")</f>
        <v>0</v>
      </c>
    </row>
    <row r="51" spans="3:9" x14ac:dyDescent="0.2"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92D050"/>
    <outlinePr summaryBelow="0" summaryRight="0"/>
  </sheetPr>
  <dimension ref="A1:K51"/>
  <sheetViews>
    <sheetView showGridLines="0" topLeftCell="A34" zoomScale="90" zoomScaleNormal="90" workbookViewId="0">
      <selection activeCell="D50" sqref="D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54</v>
      </c>
      <c r="B5" s="36"/>
      <c r="C5" s="36"/>
      <c r="D5" s="36"/>
      <c r="E5" s="36"/>
      <c r="F5" s="36"/>
      <c r="G5" s="1"/>
      <c r="H5" s="1"/>
      <c r="I5" s="27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99.369300842285156</v>
      </c>
      <c r="D10" s="10">
        <v>0.18889999389648438</v>
      </c>
      <c r="E10" s="10">
        <v>0</v>
      </c>
      <c r="F10" s="11">
        <v>9.0199999511241913E-2</v>
      </c>
      <c r="G10" s="10">
        <v>9.0199999511241913E-2</v>
      </c>
      <c r="H10" s="10">
        <v>38.079458121570426</v>
      </c>
      <c r="I10" s="10">
        <v>50.80875496660817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99.36810302734375</v>
      </c>
      <c r="D11" s="3">
        <v>0.18960000574588776</v>
      </c>
      <c r="E11" s="3">
        <v>0</v>
      </c>
      <c r="F11" s="5">
        <v>9.1399997472763062E-2</v>
      </c>
      <c r="G11" s="3">
        <v>9.1399997472763062E-2</v>
      </c>
      <c r="H11" s="3">
        <v>38.078248140415191</v>
      </c>
      <c r="I11" s="3">
        <v>50.807140509915172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99.368797302246094</v>
      </c>
      <c r="D12" s="3">
        <v>0.18899999558925629</v>
      </c>
      <c r="E12" s="3">
        <v>0</v>
      </c>
      <c r="F12" s="5">
        <v>9.0199999511241913E-2</v>
      </c>
      <c r="G12" s="3">
        <v>9.0199999511241913E-2</v>
      </c>
      <c r="H12" s="3">
        <v>38.079938273649077</v>
      </c>
      <c r="I12" s="3">
        <v>50.809395625128914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99.370002746582031</v>
      </c>
      <c r="D13" s="3">
        <v>0.18870000541210175</v>
      </c>
      <c r="E13" s="3">
        <v>0</v>
      </c>
      <c r="F13" s="5">
        <v>9.0000003576278687E-2</v>
      </c>
      <c r="G13" s="3">
        <v>9.0000003576278687E-2</v>
      </c>
      <c r="H13" s="3">
        <v>38.079335332643744</v>
      </c>
      <c r="I13" s="3">
        <v>50.808591131490857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99.368499755859375</v>
      </c>
      <c r="D14" s="3">
        <v>0.18940000236034393</v>
      </c>
      <c r="E14" s="3">
        <v>0</v>
      </c>
      <c r="F14" s="5">
        <v>8.9900001883506775E-2</v>
      </c>
      <c r="G14" s="3">
        <v>8.9900001883506775E-2</v>
      </c>
      <c r="H14" s="3">
        <v>38.080448278206276</v>
      </c>
      <c r="I14" s="3">
        <v>50.810076115289682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99.359298706054688</v>
      </c>
      <c r="D15" s="3">
        <v>0.20309998095035553</v>
      </c>
      <c r="E15" s="3">
        <v>0</v>
      </c>
      <c r="F15" s="5">
        <v>8.5400000214576721E-2</v>
      </c>
      <c r="G15" s="3">
        <v>8.5400000214576721E-2</v>
      </c>
      <c r="H15" s="3">
        <v>38.086594341510569</v>
      </c>
      <c r="I15" s="3">
        <v>50.818276700062704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99.352302551269531</v>
      </c>
      <c r="D16" s="3">
        <v>0.20999999344348907</v>
      </c>
      <c r="E16" s="3">
        <v>0</v>
      </c>
      <c r="F16" s="5">
        <v>8.2999996840953827E-2</v>
      </c>
      <c r="G16" s="3">
        <v>8.2999996840953827E-2</v>
      </c>
      <c r="H16" s="3">
        <v>38.091776015137746</v>
      </c>
      <c r="I16" s="3">
        <v>50.820666140728697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99.352302551269531</v>
      </c>
      <c r="D17" s="3">
        <v>0.20999999344348907</v>
      </c>
      <c r="E17" s="3">
        <v>0</v>
      </c>
      <c r="F17" s="5">
        <v>8.2999996840953827E-2</v>
      </c>
      <c r="G17" s="3">
        <v>8.2999996840953827E-2</v>
      </c>
      <c r="H17" s="3">
        <v>38.091776015137746</v>
      </c>
      <c r="I17" s="3">
        <v>50.820666140728697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99.362098693847656</v>
      </c>
      <c r="D18" s="3">
        <v>0.19670000672340393</v>
      </c>
      <c r="E18" s="3">
        <v>0</v>
      </c>
      <c r="F18" s="5">
        <v>8.7499998509883881E-2</v>
      </c>
      <c r="G18" s="3">
        <v>8.7499998509883881E-2</v>
      </c>
      <c r="H18" s="3">
        <v>38.084811133295283</v>
      </c>
      <c r="I18" s="3">
        <v>50.815897396529145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99.366600036621094</v>
      </c>
      <c r="D19" s="3">
        <v>0.19050000607967377</v>
      </c>
      <c r="E19" s="3">
        <v>0</v>
      </c>
      <c r="F19" s="5">
        <v>9.0499997138977051E-2</v>
      </c>
      <c r="G19" s="3">
        <v>9.0499997138977051E-2</v>
      </c>
      <c r="H19" s="3">
        <v>38.080422091514365</v>
      </c>
      <c r="I19" s="3">
        <v>50.810041174844656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99.366996765136719</v>
      </c>
      <c r="D20" s="3">
        <v>0.19030000269412994</v>
      </c>
      <c r="E20" s="3">
        <v>0</v>
      </c>
      <c r="F20" s="5">
        <v>9.0300001204013824E-2</v>
      </c>
      <c r="G20" s="3">
        <v>9.0300001204013824E-2</v>
      </c>
      <c r="H20" s="3">
        <v>38.080410982049763</v>
      </c>
      <c r="I20" s="3">
        <v>50.810026351680342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99.359901428222656</v>
      </c>
      <c r="D21" s="3">
        <v>0.19310000538825989</v>
      </c>
      <c r="E21" s="3">
        <v>0</v>
      </c>
      <c r="F21" s="5">
        <v>9.1200001537799835E-2</v>
      </c>
      <c r="G21" s="3">
        <v>9.1200001537799835E-2</v>
      </c>
      <c r="H21" s="3">
        <v>38.084065908896449</v>
      </c>
      <c r="I21" s="3">
        <v>50.810379596592689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99.357498168945313</v>
      </c>
      <c r="D22" s="3">
        <v>0.19429999589920044</v>
      </c>
      <c r="E22" s="3">
        <v>0</v>
      </c>
      <c r="F22" s="5">
        <v>9.1399997472763062E-2</v>
      </c>
      <c r="G22" s="3">
        <v>9.1399997472763062E-2</v>
      </c>
      <c r="H22" s="3">
        <v>38.085093181712296</v>
      </c>
      <c r="I22" s="3">
        <v>50.811750146728997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99.358596801757813</v>
      </c>
      <c r="D23" s="3">
        <v>0.19380000233650208</v>
      </c>
      <c r="E23" s="3">
        <v>0</v>
      </c>
      <c r="F23" s="5">
        <v>9.1099999845027924E-2</v>
      </c>
      <c r="G23" s="3">
        <v>9.1099999845027924E-2</v>
      </c>
      <c r="H23" s="3">
        <v>38.084921985203714</v>
      </c>
      <c r="I23" s="3">
        <v>50.811521742555769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99.3594970703125</v>
      </c>
      <c r="D24" s="3">
        <v>0.19359999895095825</v>
      </c>
      <c r="E24" s="3">
        <v>0</v>
      </c>
      <c r="F24" s="5">
        <v>9.1300003230571747E-2</v>
      </c>
      <c r="G24" s="3">
        <v>9.1300003230571747E-2</v>
      </c>
      <c r="H24" s="3">
        <v>38.08385743227165</v>
      </c>
      <c r="I24" s="3">
        <v>50.810101454640396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99.359901428222656</v>
      </c>
      <c r="D25" s="3">
        <v>0.19339999556541443</v>
      </c>
      <c r="E25" s="3">
        <v>0</v>
      </c>
      <c r="F25" s="5">
        <v>9.08999964594841E-2</v>
      </c>
      <c r="G25" s="3">
        <v>9.08999964594841E-2</v>
      </c>
      <c r="H25" s="3">
        <v>38.084207411289285</v>
      </c>
      <c r="I25" s="3">
        <v>50.810568383953544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99.362899780273438</v>
      </c>
      <c r="D26" s="3">
        <v>0.1932000070810318</v>
      </c>
      <c r="E26" s="3">
        <v>0</v>
      </c>
      <c r="F26" s="5">
        <v>9.0800002217292786E-2</v>
      </c>
      <c r="G26" s="3">
        <v>9.0800002217292786E-2</v>
      </c>
      <c r="H26" s="3">
        <v>38.082007649176973</v>
      </c>
      <c r="I26" s="3">
        <v>50.812156756702663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99.371498107910156</v>
      </c>
      <c r="D27" s="3">
        <v>0.19439999759197235</v>
      </c>
      <c r="E27" s="3">
        <v>0</v>
      </c>
      <c r="F27" s="5">
        <v>9.3400001525878906E-2</v>
      </c>
      <c r="G27" s="3">
        <v>9.3400001525878906E-2</v>
      </c>
      <c r="H27" s="3">
        <v>38.07247072961065</v>
      </c>
      <c r="I27" s="3">
        <v>50.803952406518817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99.374198913574219</v>
      </c>
      <c r="D28" s="3">
        <v>0.19439999759197235</v>
      </c>
      <c r="E28" s="3">
        <v>0</v>
      </c>
      <c r="F28" s="5">
        <v>9.3699999153614044E-2</v>
      </c>
      <c r="G28" s="3">
        <v>9.3699999153614044E-2</v>
      </c>
      <c r="H28" s="3">
        <v>38.070348993860364</v>
      </c>
      <c r="I28" s="3">
        <v>50.801121159688456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99.376396179199219</v>
      </c>
      <c r="D29" s="3">
        <v>0.19449998438358307</v>
      </c>
      <c r="E29" s="3">
        <v>0</v>
      </c>
      <c r="F29" s="5">
        <v>9.6599996089935303E-2</v>
      </c>
      <c r="G29" s="3">
        <v>9.6599996089935303E-2</v>
      </c>
      <c r="H29" s="3">
        <v>38.065542967547941</v>
      </c>
      <c r="I29" s="3">
        <v>50.799231667479788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99.377799987792969</v>
      </c>
      <c r="D30" s="3">
        <v>0.19460000097751617</v>
      </c>
      <c r="E30" s="3">
        <v>0</v>
      </c>
      <c r="F30" s="5">
        <v>9.8399989306926727E-2</v>
      </c>
      <c r="G30" s="3">
        <v>9.8399989306926727E-2</v>
      </c>
      <c r="H30" s="3">
        <v>38.062229823840418</v>
      </c>
      <c r="I30" s="3">
        <v>50.79481021065493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99.377998352050781</v>
      </c>
      <c r="D31" s="3">
        <v>0.19460000097751617</v>
      </c>
      <c r="E31" s="3">
        <v>0</v>
      </c>
      <c r="F31" s="5">
        <v>9.8399989306926727E-2</v>
      </c>
      <c r="G31" s="3">
        <v>9.8399989306926727E-2</v>
      </c>
      <c r="H31" s="3">
        <v>38.062002785167849</v>
      </c>
      <c r="I31" s="3">
        <v>50.794507222986127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99.377899169921875</v>
      </c>
      <c r="D32" s="3">
        <v>0.19449999928474426</v>
      </c>
      <c r="E32" s="3">
        <v>0</v>
      </c>
      <c r="F32" s="5">
        <v>9.8200000822544098E-2</v>
      </c>
      <c r="G32" s="3">
        <v>9.8200000822544098E-2</v>
      </c>
      <c r="H32" s="3">
        <v>38.062218718411835</v>
      </c>
      <c r="I32" s="3">
        <v>50.794795390237418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99.378196716308594</v>
      </c>
      <c r="D33" s="3">
        <v>0.19449999928474426</v>
      </c>
      <c r="E33" s="3">
        <v>0</v>
      </c>
      <c r="F33" s="5">
        <v>9.830000251531601E-2</v>
      </c>
      <c r="G33" s="3">
        <v>9.830000251531601E-2</v>
      </c>
      <c r="H33" s="3">
        <v>38.06198421501167</v>
      </c>
      <c r="I33" s="3">
        <v>50.794482440739706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99.377700805664063</v>
      </c>
      <c r="D34" s="3">
        <v>0.19449998438358307</v>
      </c>
      <c r="E34" s="3">
        <v>0</v>
      </c>
      <c r="F34" s="5">
        <v>9.8399989306926727E-2</v>
      </c>
      <c r="G34" s="3">
        <v>9.8399989306926727E-2</v>
      </c>
      <c r="H34" s="3">
        <v>38.062456920576032</v>
      </c>
      <c r="I34" s="3">
        <v>50.808687757795411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99.377601623535156</v>
      </c>
      <c r="D35" s="3">
        <v>0.19480000436306</v>
      </c>
      <c r="E35" s="3">
        <v>0</v>
      </c>
      <c r="F35" s="5">
        <v>9.8999999463558197E-2</v>
      </c>
      <c r="G35" s="3">
        <v>9.8999999463558197E-2</v>
      </c>
      <c r="H35" s="3">
        <v>38.061381044930641</v>
      </c>
      <c r="I35" s="3">
        <v>50.793677498151425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99.377601623535156</v>
      </c>
      <c r="D36" s="3">
        <v>0.1940000057220459</v>
      </c>
      <c r="E36" s="3">
        <v>0</v>
      </c>
      <c r="F36" s="5">
        <v>9.7499996423721313E-2</v>
      </c>
      <c r="G36" s="3">
        <v>9.7499996423721313E-2</v>
      </c>
      <c r="H36" s="3">
        <v>38.064891273158239</v>
      </c>
      <c r="I36" s="3">
        <v>50.798361968226928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99.376800537109375</v>
      </c>
      <c r="D37" s="3">
        <v>0.19410000741481781</v>
      </c>
      <c r="E37" s="3">
        <v>0</v>
      </c>
      <c r="F37" s="5">
        <v>9.7599998116493225E-2</v>
      </c>
      <c r="G37" s="3">
        <v>9.7599998116493225E-2</v>
      </c>
      <c r="H37" s="3">
        <v>38.066242317065942</v>
      </c>
      <c r="I37" s="3">
        <v>50.795641205054196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99.375900268554688</v>
      </c>
      <c r="D38" s="3">
        <v>0.19410000741481781</v>
      </c>
      <c r="E38" s="3">
        <v>0</v>
      </c>
      <c r="F38" s="5">
        <v>9.7699999809265137E-2</v>
      </c>
      <c r="G38" s="3">
        <v>9.7699999809265137E-2</v>
      </c>
      <c r="H38" s="3">
        <v>38.066287036575389</v>
      </c>
      <c r="I38" s="3">
        <v>50.795700878823354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99.376396179199219</v>
      </c>
      <c r="D39" s="3">
        <v>0.19369998574256897</v>
      </c>
      <c r="E39" s="3">
        <v>0</v>
      </c>
      <c r="F39" s="5">
        <v>9.7199991345405579E-2</v>
      </c>
      <c r="G39" s="3">
        <v>9.7199991345405579E-2</v>
      </c>
      <c r="H39" s="3">
        <v>38.067355338571964</v>
      </c>
      <c r="I39" s="3">
        <v>50.797126422339431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99.376899719238281</v>
      </c>
      <c r="D40" s="3">
        <v>0.19390000402927399</v>
      </c>
      <c r="E40" s="3">
        <v>0</v>
      </c>
      <c r="F40" s="5">
        <v>9.7699999809265137E-2</v>
      </c>
      <c r="G40" s="3">
        <v>9.7699999809265137E-2</v>
      </c>
      <c r="H40" s="3">
        <v>38.066205077952098</v>
      </c>
      <c r="I40" s="3">
        <v>50.795591513134255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99.368886639994955</v>
      </c>
      <c r="D41" s="6">
        <f t="shared" si="0"/>
        <v>0.19445806357168383</v>
      </c>
      <c r="E41" s="6">
        <f t="shared" si="0"/>
        <v>0</v>
      </c>
      <c r="F41" s="6">
        <f t="shared" si="0"/>
        <v>9.2909675692358321E-2</v>
      </c>
      <c r="G41" s="6">
        <f t="shared" si="0"/>
        <v>9.2909675692358321E-2</v>
      </c>
      <c r="H41" s="6">
        <f t="shared" si="0"/>
        <v>38.07512869470844</v>
      </c>
      <c r="I41" s="6">
        <f t="shared" si="0"/>
        <v>50.805603163742305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22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99.378196716308594</v>
      </c>
      <c r="D46" s="21">
        <f t="shared" si="1"/>
        <v>0.20999999344348907</v>
      </c>
      <c r="E46" s="26">
        <f t="shared" si="1"/>
        <v>0</v>
      </c>
      <c r="F46" s="26">
        <f t="shared" si="1"/>
        <v>9.8999999463558197E-2</v>
      </c>
      <c r="G46" s="21">
        <f t="shared" si="1"/>
        <v>9.8999999463558197E-2</v>
      </c>
      <c r="H46" s="26">
        <f t="shared" si="1"/>
        <v>38.091776015137746</v>
      </c>
      <c r="I46" s="22">
        <f t="shared" si="1"/>
        <v>50.820666140728697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99.352302551269531</v>
      </c>
      <c r="D47" s="26">
        <f t="shared" si="2"/>
        <v>0.18870000541210175</v>
      </c>
      <c r="E47" s="26">
        <f t="shared" si="2"/>
        <v>0</v>
      </c>
      <c r="F47" s="23">
        <f t="shared" si="2"/>
        <v>8.2999996840953827E-2</v>
      </c>
      <c r="G47" s="26">
        <f t="shared" si="2"/>
        <v>8.2999996840953827E-2</v>
      </c>
      <c r="H47" s="23">
        <f t="shared" si="2"/>
        <v>38.061381044930641</v>
      </c>
      <c r="I47" s="26">
        <f t="shared" si="2"/>
        <v>50.793677498151425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8.3744307071299279E-3</v>
      </c>
      <c r="D48" s="24">
        <f t="shared" si="3"/>
        <v>4.9868315263474393E-3</v>
      </c>
      <c r="E48" s="26">
        <f t="shared" si="3"/>
        <v>0</v>
      </c>
      <c r="F48" s="26">
        <f t="shared" si="3"/>
        <v>4.6731386330190793E-3</v>
      </c>
      <c r="G48" s="24">
        <f t="shared" si="3"/>
        <v>4.6731386330190793E-3</v>
      </c>
      <c r="H48" s="26">
        <f t="shared" si="3"/>
        <v>9.9423248363168133E-3</v>
      </c>
      <c r="I48" s="25">
        <f t="shared" si="3"/>
        <v>8.397955791262221E-3</v>
      </c>
    </row>
    <row r="50" spans="3:9" x14ac:dyDescent="0.2">
      <c r="C50" s="28" t="s">
        <v>96</v>
      </c>
      <c r="D50" s="28">
        <f>COUNTIF(D10:D40,"&gt;12.0")</f>
        <v>0</v>
      </c>
      <c r="E50" s="28">
        <f>COUNTIF(E10:E40,"&gt;8.0")</f>
        <v>0</v>
      </c>
      <c r="F50" s="28">
        <f>COUNTIF(F10:F40,"&gt;3.0")</f>
        <v>0</v>
      </c>
      <c r="G50" s="28">
        <f>COUNTIF(G10:G40,"&gt;8.0")</f>
        <v>0</v>
      </c>
      <c r="H50" s="28">
        <f>COUNTIF(H10:H40,"&lt;36.30")</f>
        <v>0</v>
      </c>
      <c r="I50" s="28">
        <f>COUNTIF(I10:I40,"&lt;46.20")</f>
        <v>0</v>
      </c>
    </row>
    <row r="51" spans="3:9" x14ac:dyDescent="0.2"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92D050"/>
    <outlinePr summaryBelow="0" summaryRight="0"/>
  </sheetPr>
  <dimension ref="A1:K51"/>
  <sheetViews>
    <sheetView showGridLines="0" topLeftCell="A34" zoomScale="90" zoomScaleNormal="90" workbookViewId="0">
      <selection activeCell="D50" sqref="D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55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89.129997253417969</v>
      </c>
      <c r="D10" s="10">
        <v>5.684999942779541</v>
      </c>
      <c r="E10" s="10">
        <v>4.8350000381469727</v>
      </c>
      <c r="F10" s="11">
        <v>1.9999999552965164E-2</v>
      </c>
      <c r="G10" s="10">
        <v>4.8550000190734863</v>
      </c>
      <c r="H10" s="10">
        <v>37.744976845092438</v>
      </c>
      <c r="I10" s="10">
        <v>48.479923179935327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88.699996948242188</v>
      </c>
      <c r="D11" s="3">
        <v>5.7049999237060547</v>
      </c>
      <c r="E11" s="3">
        <v>5.2399997711181641</v>
      </c>
      <c r="F11" s="5">
        <v>2.500000037252903E-2</v>
      </c>
      <c r="G11" s="3">
        <v>5.2649998664855957</v>
      </c>
      <c r="H11" s="3">
        <v>37.593017600851191</v>
      </c>
      <c r="I11" s="3">
        <v>48.214462873764099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87.05999755859375</v>
      </c>
      <c r="D12" s="3">
        <v>6.4699997901916504</v>
      </c>
      <c r="E12" s="3">
        <v>6.1550002098083496</v>
      </c>
      <c r="F12" s="5">
        <v>9.9999997764825821E-3</v>
      </c>
      <c r="G12" s="3">
        <v>6.1650004386901855</v>
      </c>
      <c r="H12" s="3">
        <v>37.455710318318914</v>
      </c>
      <c r="I12" s="3">
        <v>47.759527443954376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87.269996643066406</v>
      </c>
      <c r="D13" s="3">
        <v>6.5949997901916504</v>
      </c>
      <c r="E13" s="3">
        <v>5.7800002098083496</v>
      </c>
      <c r="F13" s="5">
        <v>1.4999999664723873E-2</v>
      </c>
      <c r="G13" s="3">
        <v>5.7950000762939453</v>
      </c>
      <c r="H13" s="3">
        <v>37.653451897251337</v>
      </c>
      <c r="I13" s="3">
        <v>48.031150081012377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85.879997253417969</v>
      </c>
      <c r="D14" s="3">
        <v>7.625</v>
      </c>
      <c r="E14" s="3">
        <v>6.0450000762939453</v>
      </c>
      <c r="F14" s="5">
        <v>1.4999999664723873E-2</v>
      </c>
      <c r="G14" s="3">
        <v>6.059999942779541</v>
      </c>
      <c r="H14" s="3">
        <v>37.898886521871873</v>
      </c>
      <c r="I14" s="3">
        <v>48.069421537828255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85.944999694824219</v>
      </c>
      <c r="D15" s="3">
        <v>6.9549999237060547</v>
      </c>
      <c r="E15" s="3">
        <v>6.7100000381469727</v>
      </c>
      <c r="F15" s="5">
        <v>9.9999997764825821E-3</v>
      </c>
      <c r="G15" s="3">
        <v>6.7200002670288086</v>
      </c>
      <c r="H15" s="3">
        <v>37.417504113771606</v>
      </c>
      <c r="I15" s="3">
        <v>47.50878070240195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86.955001831054687</v>
      </c>
      <c r="D16" s="3">
        <v>6.315000057220459</v>
      </c>
      <c r="E16" s="3">
        <v>6.3550000190734863</v>
      </c>
      <c r="F16" s="5">
        <v>1.9999999552965164E-2</v>
      </c>
      <c r="G16" s="3">
        <v>6.375</v>
      </c>
      <c r="H16" s="3">
        <v>37.352356730536293</v>
      </c>
      <c r="I16" s="3">
        <v>47.608112612126462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87.379997253417969</v>
      </c>
      <c r="D17" s="3">
        <v>6.195000171661377</v>
      </c>
      <c r="E17" s="3">
        <v>6.054999828338623</v>
      </c>
      <c r="F17" s="5">
        <v>1.9999999552965164E-2</v>
      </c>
      <c r="G17" s="3">
        <v>6.0749998092651367</v>
      </c>
      <c r="H17" s="3">
        <v>37.428804288306068</v>
      </c>
      <c r="I17" s="3">
        <v>47.778264331189391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90.589996337890625</v>
      </c>
      <c r="D18" s="3">
        <v>4.6350002288818359</v>
      </c>
      <c r="E18" s="3">
        <v>4.440000057220459</v>
      </c>
      <c r="F18" s="5">
        <v>2.9999999329447746E-2</v>
      </c>
      <c r="G18" s="3">
        <v>4.4700002670288086</v>
      </c>
      <c r="H18" s="3">
        <v>37.577409336905312</v>
      </c>
      <c r="I18" s="3">
        <v>48.542736444244355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86.169998168945313</v>
      </c>
      <c r="D19" s="3">
        <v>6.755000114440918</v>
      </c>
      <c r="E19" s="3">
        <v>6.6750001907348633</v>
      </c>
      <c r="F19" s="5">
        <v>1.9999999552965164E-2</v>
      </c>
      <c r="G19" s="3">
        <v>6.695000171661377</v>
      </c>
      <c r="H19" s="3">
        <v>37.371720882976021</v>
      </c>
      <c r="I19" s="3">
        <v>47.488911967780332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85.654998779296875</v>
      </c>
      <c r="D20" s="3">
        <v>7.0100002288818359</v>
      </c>
      <c r="E20" s="3">
        <v>6.940000057220459</v>
      </c>
      <c r="F20" s="5">
        <v>4.5000001788139343E-2</v>
      </c>
      <c r="G20" s="3">
        <v>6.9850001335144043</v>
      </c>
      <c r="H20" s="3">
        <v>37.332238588347195</v>
      </c>
      <c r="I20" s="3">
        <v>47.350447047683438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84.574996948242187</v>
      </c>
      <c r="D21" s="3">
        <v>7.1149997711181641</v>
      </c>
      <c r="E21" s="3">
        <v>7.9099998474121094</v>
      </c>
      <c r="F21" s="5">
        <v>1.9999999552965164E-2</v>
      </c>
      <c r="G21" s="3">
        <v>7.929999828338623</v>
      </c>
      <c r="H21" s="3">
        <v>37.010238819588203</v>
      </c>
      <c r="I21" s="3">
        <v>46.769691086215154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86.044998168945313</v>
      </c>
      <c r="D22" s="3">
        <v>6.7849998474121094</v>
      </c>
      <c r="E22" s="3">
        <v>6.7950000762939453</v>
      </c>
      <c r="F22" s="5">
        <v>1.9999999552965164E-2</v>
      </c>
      <c r="G22" s="3">
        <v>6.815000057220459</v>
      </c>
      <c r="H22" s="3">
        <v>37.326415813233545</v>
      </c>
      <c r="I22" s="3">
        <v>47.412390232519286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86.629997253417969</v>
      </c>
      <c r="D23" s="3">
        <v>6.7249999046325684</v>
      </c>
      <c r="E23" s="3">
        <v>6.2649998664855957</v>
      </c>
      <c r="F23" s="5">
        <v>2.500000037252903E-2</v>
      </c>
      <c r="G23" s="3">
        <v>6.2899999618530273</v>
      </c>
      <c r="H23" s="3">
        <v>37.514711283296229</v>
      </c>
      <c r="I23" s="3">
        <v>47.740594198264183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85.764999389648437</v>
      </c>
      <c r="D24" s="3">
        <v>7.070000171661377</v>
      </c>
      <c r="E24" s="3">
        <v>6.8550000190734863</v>
      </c>
      <c r="F24" s="5">
        <v>9.9999997764825821E-3</v>
      </c>
      <c r="G24" s="3">
        <v>6.8650002479553223</v>
      </c>
      <c r="H24" s="3">
        <v>37.361145650855939</v>
      </c>
      <c r="I24" s="3">
        <v>47.415424261262629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85.294998168945313</v>
      </c>
      <c r="D25" s="3">
        <v>7.5749998092651367</v>
      </c>
      <c r="E25" s="3">
        <v>6.7600002288818359</v>
      </c>
      <c r="F25" s="5">
        <v>9.9999997764825821E-3</v>
      </c>
      <c r="G25" s="3">
        <v>6.7700004577636719</v>
      </c>
      <c r="H25" s="3">
        <v>37.567120181884739</v>
      </c>
      <c r="I25" s="3">
        <v>47.579619479437845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87.595001220703125</v>
      </c>
      <c r="D26" s="3">
        <v>6.0250000953674316</v>
      </c>
      <c r="E26" s="3">
        <v>6.0749998092651367</v>
      </c>
      <c r="F26" s="5">
        <v>1.4999999664723873E-2</v>
      </c>
      <c r="G26" s="3">
        <v>6.0899996757507324</v>
      </c>
      <c r="H26" s="3">
        <v>37.339601147038799</v>
      </c>
      <c r="I26" s="3">
        <v>47.719051340904279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85.851211547851562</v>
      </c>
      <c r="D27" s="3">
        <v>6.3624882698059082</v>
      </c>
      <c r="E27" s="3">
        <v>6.4442424774169922</v>
      </c>
      <c r="F27" s="5">
        <v>1.8537655472755432E-2</v>
      </c>
      <c r="G27" s="3">
        <v>6.4627799987792969</v>
      </c>
      <c r="H27" s="3">
        <v>37.691670680182717</v>
      </c>
      <c r="I27" s="3">
        <v>47.792067795830071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87.058036804199219</v>
      </c>
      <c r="D28" s="3">
        <v>6.5165348052978516</v>
      </c>
      <c r="E28" s="3">
        <v>5.9086909294128418</v>
      </c>
      <c r="F28" s="5">
        <v>1.810205914080143E-2</v>
      </c>
      <c r="G28" s="3">
        <v>5.926793098449707</v>
      </c>
      <c r="H28" s="3">
        <v>37.726196512833646</v>
      </c>
      <c r="I28" s="3">
        <v>48.032889400642489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86.134864807128906</v>
      </c>
      <c r="D29" s="3">
        <v>7.0021228790283203</v>
      </c>
      <c r="E29" s="3">
        <v>6.2998805046081543</v>
      </c>
      <c r="F29" s="5">
        <v>2.3733485490083694E-2</v>
      </c>
      <c r="G29" s="3">
        <v>6.3236141204833984</v>
      </c>
      <c r="H29" s="3">
        <v>37.737431825665055</v>
      </c>
      <c r="I29" s="3">
        <v>47.875588979769397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87.804580688476563</v>
      </c>
      <c r="D30" s="3">
        <v>5.8028964996337891</v>
      </c>
      <c r="E30" s="3">
        <v>5.940701961517334</v>
      </c>
      <c r="F30" s="5">
        <v>2.3338271304965019E-2</v>
      </c>
      <c r="G30" s="3">
        <v>5.9640402793884277</v>
      </c>
      <c r="H30" s="3">
        <v>37.465287382542428</v>
      </c>
      <c r="I30" s="3">
        <v>47.857639333111912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87.657363891601562</v>
      </c>
      <c r="D31" s="3">
        <v>5.7069230079650879</v>
      </c>
      <c r="E31" s="3">
        <v>6.2369256019592285</v>
      </c>
      <c r="F31" s="5">
        <v>1.9143532961606979E-2</v>
      </c>
      <c r="G31" s="3">
        <v>6.2560691833496094</v>
      </c>
      <c r="H31" s="3">
        <v>37.302825833207265</v>
      </c>
      <c r="I31" s="3">
        <v>47.638925195669394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86.403892517089844</v>
      </c>
      <c r="D32" s="3">
        <v>6.6120700836181641</v>
      </c>
      <c r="E32" s="3">
        <v>6.5550384521484375</v>
      </c>
      <c r="F32" s="5">
        <v>1.5477119944989681E-2</v>
      </c>
      <c r="G32" s="3">
        <v>6.5705156326293945</v>
      </c>
      <c r="H32" s="3">
        <v>37.445269103905986</v>
      </c>
      <c r="I32" s="3">
        <v>47.598281526769213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86.640480041503906</v>
      </c>
      <c r="D33" s="3">
        <v>6.3872432708740234</v>
      </c>
      <c r="E33" s="3">
        <v>6.5374031066894531</v>
      </c>
      <c r="F33" s="5">
        <v>1.2440410442650318E-2</v>
      </c>
      <c r="G33" s="3">
        <v>6.5498433113098145</v>
      </c>
      <c r="H33" s="3">
        <v>37.389380440362849</v>
      </c>
      <c r="I33" s="3">
        <v>47.572936188686093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85.80706787109375</v>
      </c>
      <c r="D34" s="3">
        <v>7.0151410102844238</v>
      </c>
      <c r="E34" s="3">
        <v>6.7412357330322266</v>
      </c>
      <c r="F34" s="5">
        <v>7.3736673220992088E-3</v>
      </c>
      <c r="G34" s="3">
        <v>6.7486095428466797</v>
      </c>
      <c r="H34" s="3">
        <v>37.503941448908954</v>
      </c>
      <c r="I34" s="3">
        <v>47.563638958280464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86.003868103027344</v>
      </c>
      <c r="D35" s="3">
        <v>6.9514012336730957</v>
      </c>
      <c r="E35" s="3">
        <v>6.5802335739135742</v>
      </c>
      <c r="F35" s="5">
        <v>1.244699489325285E-2</v>
      </c>
      <c r="G35" s="3">
        <v>6.5926804542541504</v>
      </c>
      <c r="H35" s="3">
        <v>37.560438786886799</v>
      </c>
      <c r="I35" s="3">
        <v>47.66043664098288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85.807479858398438</v>
      </c>
      <c r="D36" s="3">
        <v>6.9295773506164551</v>
      </c>
      <c r="E36" s="3">
        <v>6.8063440322875977</v>
      </c>
      <c r="F36" s="5">
        <v>8.1463577225804329E-3</v>
      </c>
      <c r="G36" s="3">
        <v>6.8144903182983398</v>
      </c>
      <c r="H36" s="3">
        <v>37.467101084501749</v>
      </c>
      <c r="I36" s="3">
        <v>47.514038148901015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85.307846069335938</v>
      </c>
      <c r="D37" s="3">
        <v>7.343238353729248</v>
      </c>
      <c r="E37" s="3">
        <v>6.7495031356811523</v>
      </c>
      <c r="F37" s="5">
        <v>7.7665243297815323E-3</v>
      </c>
      <c r="G37" s="3">
        <v>6.7572698593139648</v>
      </c>
      <c r="H37" s="3">
        <v>37.708600876443356</v>
      </c>
      <c r="I37" s="3">
        <v>47.685031192061309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85.273773193359375</v>
      </c>
      <c r="D38" s="3">
        <v>7.3123931884765625</v>
      </c>
      <c r="E38" s="3">
        <v>6.9556655883789062</v>
      </c>
      <c r="F38" s="5">
        <v>8.0173816531896591E-3</v>
      </c>
      <c r="G38" s="3">
        <v>6.9636831283569336</v>
      </c>
      <c r="H38" s="3">
        <v>37.522699960302667</v>
      </c>
      <c r="I38" s="3">
        <v>47.488092424947403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84.578239440917969</v>
      </c>
      <c r="D39" s="3">
        <v>7.7188944816589355</v>
      </c>
      <c r="E39" s="3">
        <v>7.2570905685424805</v>
      </c>
      <c r="F39" s="5">
        <v>6.5955226309597492E-3</v>
      </c>
      <c r="G39" s="3">
        <v>7.2636861801147461</v>
      </c>
      <c r="H39" s="3">
        <v>37.536237401514079</v>
      </c>
      <c r="I39" s="3">
        <v>47.376531231955454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85.714996337890625</v>
      </c>
      <c r="D40" s="3">
        <v>7.440000057220459</v>
      </c>
      <c r="E40" s="3">
        <v>6.309999942779541</v>
      </c>
      <c r="F40" s="5">
        <v>2.500000037252903E-2</v>
      </c>
      <c r="G40" s="3">
        <v>6.3350000381469727</v>
      </c>
      <c r="H40" s="3">
        <v>37.785153698092046</v>
      </c>
      <c r="I40" s="3">
        <v>47.885926798328619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86.538182904643392</v>
      </c>
      <c r="D41" s="6">
        <f t="shared" si="0"/>
        <v>6.6561588471935638</v>
      </c>
      <c r="E41" s="6">
        <f t="shared" si="0"/>
        <v>6.3617082565061507</v>
      </c>
      <c r="F41" s="6">
        <f t="shared" si="0"/>
        <v>1.729416067621881E-2</v>
      </c>
      <c r="G41" s="6">
        <f t="shared" si="0"/>
        <v>6.37900246343305</v>
      </c>
      <c r="H41" s="6">
        <f t="shared" si="0"/>
        <v>37.509275646950812</v>
      </c>
      <c r="I41" s="6">
        <f t="shared" si="0"/>
        <v>47.710017181821271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22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90.589996337890625</v>
      </c>
      <c r="D46" s="21">
        <f t="shared" si="1"/>
        <v>7.7188944816589355</v>
      </c>
      <c r="E46" s="26">
        <f t="shared" si="1"/>
        <v>7.9099998474121094</v>
      </c>
      <c r="F46" s="26">
        <f t="shared" si="1"/>
        <v>4.5000001788139343E-2</v>
      </c>
      <c r="G46" s="21">
        <f t="shared" si="1"/>
        <v>7.929999828338623</v>
      </c>
      <c r="H46" s="26">
        <f t="shared" si="1"/>
        <v>37.898886521871873</v>
      </c>
      <c r="I46" s="22">
        <f t="shared" si="1"/>
        <v>48.542736444244355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84.574996948242187</v>
      </c>
      <c r="D47" s="26">
        <f t="shared" si="2"/>
        <v>4.6350002288818359</v>
      </c>
      <c r="E47" s="26">
        <f t="shared" si="2"/>
        <v>4.440000057220459</v>
      </c>
      <c r="F47" s="23">
        <f t="shared" si="2"/>
        <v>6.5955226309597492E-3</v>
      </c>
      <c r="G47" s="26">
        <f t="shared" si="2"/>
        <v>4.4700002670288086</v>
      </c>
      <c r="H47" s="23">
        <f t="shared" si="2"/>
        <v>37.010238819588203</v>
      </c>
      <c r="I47" s="26">
        <f t="shared" si="2"/>
        <v>46.769691086215154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1.308180095027587</v>
      </c>
      <c r="D48" s="24">
        <f t="shared" si="3"/>
        <v>0.68252500626215107</v>
      </c>
      <c r="E48" s="26">
        <f t="shared" si="3"/>
        <v>0.67487995991094107</v>
      </c>
      <c r="F48" s="26">
        <f t="shared" si="3"/>
        <v>8.1385801603671235E-3</v>
      </c>
      <c r="G48" s="24">
        <f t="shared" si="3"/>
        <v>0.67225253942453944</v>
      </c>
      <c r="H48" s="26">
        <f t="shared" si="3"/>
        <v>0.18125557151601138</v>
      </c>
      <c r="I48" s="25">
        <f t="shared" si="3"/>
        <v>0.34339227184112636</v>
      </c>
    </row>
    <row r="50" spans="3:9" x14ac:dyDescent="0.2">
      <c r="C50" s="28" t="s">
        <v>96</v>
      </c>
      <c r="D50" s="28">
        <f>COUNTIF(D10:D40,"&gt;12.0")</f>
        <v>0</v>
      </c>
      <c r="E50" s="28">
        <f>COUNTIF(E10:E40,"&gt;8.0")</f>
        <v>0</v>
      </c>
      <c r="F50" s="28">
        <f>COUNTIF(F10:F40,"&gt;3.0")</f>
        <v>0</v>
      </c>
      <c r="G50" s="28">
        <f>COUNTIF(G10:G40,"&gt;8.0")</f>
        <v>0</v>
      </c>
      <c r="H50" s="28">
        <f>COUNTIF(H10:H40,"&lt;36.30")</f>
        <v>0</v>
      </c>
      <c r="I50" s="28">
        <f>COUNTIF(I10:I40,"&lt;46.20")</f>
        <v>0</v>
      </c>
    </row>
    <row r="51" spans="3:9" x14ac:dyDescent="0.2"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92D050"/>
    <outlinePr summaryBelow="0" summaryRight="0"/>
  </sheetPr>
  <dimension ref="A1:K51"/>
  <sheetViews>
    <sheetView showGridLines="0" topLeftCell="A34" zoomScale="90" zoomScaleNormal="90" workbookViewId="0">
      <selection activeCell="D50" sqref="D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56</v>
      </c>
      <c r="B5" s="36"/>
      <c r="C5" s="36"/>
      <c r="D5" s="36"/>
      <c r="E5" s="36"/>
      <c r="F5" s="36"/>
      <c r="G5" s="1"/>
      <c r="H5" s="1"/>
      <c r="I5" s="27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89.129997253417969</v>
      </c>
      <c r="D10" s="10">
        <v>5.684999942779541</v>
      </c>
      <c r="E10" s="10">
        <v>4.8350000381469727</v>
      </c>
      <c r="F10" s="11">
        <v>1.9999999552965164E-2</v>
      </c>
      <c r="G10" s="10">
        <v>4.8550000190734863</v>
      </c>
      <c r="H10" s="10">
        <v>37.744976845092438</v>
      </c>
      <c r="I10" s="10">
        <v>48.479923179935327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88.699996948242188</v>
      </c>
      <c r="D11" s="3">
        <v>5.7049999237060547</v>
      </c>
      <c r="E11" s="3">
        <v>5.2399997711181641</v>
      </c>
      <c r="F11" s="5">
        <v>2.500000037252903E-2</v>
      </c>
      <c r="G11" s="3">
        <v>5.2649998664855957</v>
      </c>
      <c r="H11" s="3">
        <v>37.593017600851191</v>
      </c>
      <c r="I11" s="3">
        <v>48.214462873764099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87.05999755859375</v>
      </c>
      <c r="D12" s="3">
        <v>6.4699997901916504</v>
      </c>
      <c r="E12" s="3">
        <v>6.1550002098083496</v>
      </c>
      <c r="F12" s="5">
        <v>9.9999997764825821E-3</v>
      </c>
      <c r="G12" s="3">
        <v>6.1650004386901855</v>
      </c>
      <c r="H12" s="3">
        <v>37.455710318318914</v>
      </c>
      <c r="I12" s="3">
        <v>47.759527443954376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87.269996643066406</v>
      </c>
      <c r="D13" s="3">
        <v>6.5949997901916504</v>
      </c>
      <c r="E13" s="3">
        <v>5.7800002098083496</v>
      </c>
      <c r="F13" s="5">
        <v>1.4999999664723873E-2</v>
      </c>
      <c r="G13" s="3">
        <v>5.7950000762939453</v>
      </c>
      <c r="H13" s="3">
        <v>37.653451897251337</v>
      </c>
      <c r="I13" s="3">
        <v>48.031150081012377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85.879997253417969</v>
      </c>
      <c r="D14" s="3">
        <v>7.625</v>
      </c>
      <c r="E14" s="3">
        <v>6.0450000762939453</v>
      </c>
      <c r="F14" s="5">
        <v>1.4999999664723873E-2</v>
      </c>
      <c r="G14" s="3">
        <v>6.059999942779541</v>
      </c>
      <c r="H14" s="3">
        <v>37.898886521871873</v>
      </c>
      <c r="I14" s="3">
        <v>48.069421537828255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85.944999694824219</v>
      </c>
      <c r="D15" s="3">
        <v>6.9549999237060547</v>
      </c>
      <c r="E15" s="3">
        <v>6.7100000381469727</v>
      </c>
      <c r="F15" s="5">
        <v>9.9999997764825821E-3</v>
      </c>
      <c r="G15" s="3">
        <v>6.7200002670288086</v>
      </c>
      <c r="H15" s="3">
        <v>37.417504113771606</v>
      </c>
      <c r="I15" s="3">
        <v>47.50878070240195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86.955001831054687</v>
      </c>
      <c r="D16" s="3">
        <v>6.315000057220459</v>
      </c>
      <c r="E16" s="3">
        <v>6.3550000190734863</v>
      </c>
      <c r="F16" s="5">
        <v>1.9999999552965164E-2</v>
      </c>
      <c r="G16" s="3">
        <v>6.375</v>
      </c>
      <c r="H16" s="3">
        <v>37.352356730536293</v>
      </c>
      <c r="I16" s="3">
        <v>47.608112612126462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87.379997253417969</v>
      </c>
      <c r="D17" s="3">
        <v>6.195000171661377</v>
      </c>
      <c r="E17" s="3">
        <v>6.054999828338623</v>
      </c>
      <c r="F17" s="5">
        <v>1.9999999552965164E-2</v>
      </c>
      <c r="G17" s="3">
        <v>6.0749998092651367</v>
      </c>
      <c r="H17" s="3">
        <v>37.428804288306068</v>
      </c>
      <c r="I17" s="3">
        <v>47.778264331189391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90.589996337890625</v>
      </c>
      <c r="D18" s="3">
        <v>4.6350002288818359</v>
      </c>
      <c r="E18" s="3">
        <v>4.440000057220459</v>
      </c>
      <c r="F18" s="5">
        <v>2.9999999329447746E-2</v>
      </c>
      <c r="G18" s="3">
        <v>4.4700002670288086</v>
      </c>
      <c r="H18" s="3">
        <v>37.577409336905312</v>
      </c>
      <c r="I18" s="3">
        <v>48.542736444244355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86.169998168945313</v>
      </c>
      <c r="D19" s="3">
        <v>6.755000114440918</v>
      </c>
      <c r="E19" s="3">
        <v>6.6750001907348633</v>
      </c>
      <c r="F19" s="5">
        <v>1.9999999552965164E-2</v>
      </c>
      <c r="G19" s="3">
        <v>6.695000171661377</v>
      </c>
      <c r="H19" s="3">
        <v>37.371720882976021</v>
      </c>
      <c r="I19" s="3">
        <v>47.488911967780332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85.654998779296875</v>
      </c>
      <c r="D20" s="3">
        <v>7.0100002288818359</v>
      </c>
      <c r="E20" s="3">
        <v>6.940000057220459</v>
      </c>
      <c r="F20" s="5">
        <v>4.5000001788139343E-2</v>
      </c>
      <c r="G20" s="3">
        <v>6.9850001335144043</v>
      </c>
      <c r="H20" s="3">
        <v>37.332238588347195</v>
      </c>
      <c r="I20" s="3">
        <v>47.350447047683438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84.574996948242187</v>
      </c>
      <c r="D21" s="3">
        <v>7.1149997711181641</v>
      </c>
      <c r="E21" s="3">
        <v>7.9099998474121094</v>
      </c>
      <c r="F21" s="5">
        <v>1.9999999552965164E-2</v>
      </c>
      <c r="G21" s="3">
        <v>7.929999828338623</v>
      </c>
      <c r="H21" s="3">
        <v>37.010238819588203</v>
      </c>
      <c r="I21" s="3">
        <v>46.769691086215154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86.044998168945313</v>
      </c>
      <c r="D22" s="3">
        <v>6.7849998474121094</v>
      </c>
      <c r="E22" s="3">
        <v>6.7950000762939453</v>
      </c>
      <c r="F22" s="5">
        <v>1.9999999552965164E-2</v>
      </c>
      <c r="G22" s="3">
        <v>6.815000057220459</v>
      </c>
      <c r="H22" s="3">
        <v>37.326415813233545</v>
      </c>
      <c r="I22" s="3">
        <v>47.412390232519286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86.629997253417969</v>
      </c>
      <c r="D23" s="3">
        <v>6.7249999046325684</v>
      </c>
      <c r="E23" s="3">
        <v>6.2649998664855957</v>
      </c>
      <c r="F23" s="5">
        <v>2.500000037252903E-2</v>
      </c>
      <c r="G23" s="3">
        <v>6.2899999618530273</v>
      </c>
      <c r="H23" s="3">
        <v>37.514711283296229</v>
      </c>
      <c r="I23" s="3">
        <v>47.740594198264183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85.764999389648437</v>
      </c>
      <c r="D24" s="3">
        <v>7.070000171661377</v>
      </c>
      <c r="E24" s="3">
        <v>6.8550000190734863</v>
      </c>
      <c r="F24" s="5">
        <v>9.9999997764825821E-3</v>
      </c>
      <c r="G24" s="3">
        <v>6.8650002479553223</v>
      </c>
      <c r="H24" s="3">
        <v>37.361145650855939</v>
      </c>
      <c r="I24" s="3">
        <v>47.415424261262629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85.294998168945313</v>
      </c>
      <c r="D25" s="3">
        <v>7.5749998092651367</v>
      </c>
      <c r="E25" s="3">
        <v>6.7600002288818359</v>
      </c>
      <c r="F25" s="5">
        <v>9.9999997764825821E-3</v>
      </c>
      <c r="G25" s="3">
        <v>6.7700004577636719</v>
      </c>
      <c r="H25" s="3">
        <v>37.567120181884739</v>
      </c>
      <c r="I25" s="3">
        <v>47.579619479437845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87.595001220703125</v>
      </c>
      <c r="D26" s="3">
        <v>6.0250000953674316</v>
      </c>
      <c r="E26" s="3">
        <v>6.0749998092651367</v>
      </c>
      <c r="F26" s="5">
        <v>1.4999999664723873E-2</v>
      </c>
      <c r="G26" s="3">
        <v>6.0899996757507324</v>
      </c>
      <c r="H26" s="3">
        <v>37.339601147038799</v>
      </c>
      <c r="I26" s="3">
        <v>47.719051340904279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85.851211547851562</v>
      </c>
      <c r="D27" s="3">
        <v>6.3624882698059082</v>
      </c>
      <c r="E27" s="3">
        <v>6.4442424774169922</v>
      </c>
      <c r="F27" s="5">
        <v>1.8537655472755432E-2</v>
      </c>
      <c r="G27" s="3">
        <v>6.4627799987792969</v>
      </c>
      <c r="H27" s="3">
        <v>37.691670680182717</v>
      </c>
      <c r="I27" s="3">
        <v>47.792067795830071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87.058036804199219</v>
      </c>
      <c r="D28" s="3">
        <v>6.5165348052978516</v>
      </c>
      <c r="E28" s="3">
        <v>5.9086909294128418</v>
      </c>
      <c r="F28" s="5">
        <v>1.810205914080143E-2</v>
      </c>
      <c r="G28" s="3">
        <v>5.926793098449707</v>
      </c>
      <c r="H28" s="3">
        <v>37.726196512833646</v>
      </c>
      <c r="I28" s="3">
        <v>48.032889400642489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86.134864807128906</v>
      </c>
      <c r="D29" s="3">
        <v>7.0021228790283203</v>
      </c>
      <c r="E29" s="3">
        <v>6.2998805046081543</v>
      </c>
      <c r="F29" s="5">
        <v>2.3733485490083694E-2</v>
      </c>
      <c r="G29" s="3">
        <v>6.3236141204833984</v>
      </c>
      <c r="H29" s="3">
        <v>37.737431825665055</v>
      </c>
      <c r="I29" s="3">
        <v>47.875588979769397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87.804580688476563</v>
      </c>
      <c r="D30" s="3">
        <v>5.8028964996337891</v>
      </c>
      <c r="E30" s="3">
        <v>5.940701961517334</v>
      </c>
      <c r="F30" s="5">
        <v>2.3338271304965019E-2</v>
      </c>
      <c r="G30" s="3">
        <v>5.9640402793884277</v>
      </c>
      <c r="H30" s="3">
        <v>37.465287382542428</v>
      </c>
      <c r="I30" s="3">
        <v>47.857639333111912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87.657363891601562</v>
      </c>
      <c r="D31" s="3">
        <v>5.7069230079650879</v>
      </c>
      <c r="E31" s="3">
        <v>6.2369256019592285</v>
      </c>
      <c r="F31" s="5">
        <v>1.9143532961606979E-2</v>
      </c>
      <c r="G31" s="3">
        <v>6.2560691833496094</v>
      </c>
      <c r="H31" s="3">
        <v>37.302825833207265</v>
      </c>
      <c r="I31" s="3">
        <v>47.638925195669394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86.403892517089844</v>
      </c>
      <c r="D32" s="3">
        <v>6.6120700836181641</v>
      </c>
      <c r="E32" s="3">
        <v>6.5550384521484375</v>
      </c>
      <c r="F32" s="5">
        <v>1.5477119944989681E-2</v>
      </c>
      <c r="G32" s="3">
        <v>6.5705156326293945</v>
      </c>
      <c r="H32" s="3">
        <v>37.445269103905986</v>
      </c>
      <c r="I32" s="3">
        <v>47.598281526769213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86.640480041503906</v>
      </c>
      <c r="D33" s="3">
        <v>6.3872432708740234</v>
      </c>
      <c r="E33" s="3">
        <v>6.5374031066894531</v>
      </c>
      <c r="F33" s="5">
        <v>1.2440410442650318E-2</v>
      </c>
      <c r="G33" s="3">
        <v>6.5498433113098145</v>
      </c>
      <c r="H33" s="3">
        <v>37.389380440362849</v>
      </c>
      <c r="I33" s="3">
        <v>47.572936188686093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85.80706787109375</v>
      </c>
      <c r="D34" s="3">
        <v>7.0151410102844238</v>
      </c>
      <c r="E34" s="3">
        <v>6.7412357330322266</v>
      </c>
      <c r="F34" s="5">
        <v>7.3736673220992088E-3</v>
      </c>
      <c r="G34" s="3">
        <v>6.7486095428466797</v>
      </c>
      <c r="H34" s="3">
        <v>37.503941448908954</v>
      </c>
      <c r="I34" s="3">
        <v>47.563638958280464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86.003868103027344</v>
      </c>
      <c r="D35" s="3">
        <v>6.9514012336730957</v>
      </c>
      <c r="E35" s="3">
        <v>6.5802335739135742</v>
      </c>
      <c r="F35" s="5">
        <v>1.244699489325285E-2</v>
      </c>
      <c r="G35" s="3">
        <v>6.5926804542541504</v>
      </c>
      <c r="H35" s="3">
        <v>37.560438786886799</v>
      </c>
      <c r="I35" s="3">
        <v>47.66043664098288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85.807479858398438</v>
      </c>
      <c r="D36" s="3">
        <v>6.9295773506164551</v>
      </c>
      <c r="E36" s="3">
        <v>6.8063440322875977</v>
      </c>
      <c r="F36" s="5">
        <v>8.1463577225804329E-3</v>
      </c>
      <c r="G36" s="3">
        <v>6.8144903182983398</v>
      </c>
      <c r="H36" s="3">
        <v>37.467101084501749</v>
      </c>
      <c r="I36" s="3">
        <v>47.514038148901015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85.307846069335938</v>
      </c>
      <c r="D37" s="3">
        <v>7.343238353729248</v>
      </c>
      <c r="E37" s="3">
        <v>6.7495031356811523</v>
      </c>
      <c r="F37" s="5">
        <v>7.7665243297815323E-3</v>
      </c>
      <c r="G37" s="3">
        <v>6.7572698593139648</v>
      </c>
      <c r="H37" s="3">
        <v>37.708600876443356</v>
      </c>
      <c r="I37" s="3">
        <v>47.685031192061309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85.273773193359375</v>
      </c>
      <c r="D38" s="3">
        <v>7.3123931884765625</v>
      </c>
      <c r="E38" s="3">
        <v>6.9556655883789062</v>
      </c>
      <c r="F38" s="5">
        <v>8.0173816531896591E-3</v>
      </c>
      <c r="G38" s="3">
        <v>6.9636831283569336</v>
      </c>
      <c r="H38" s="3">
        <v>37.522699960302667</v>
      </c>
      <c r="I38" s="3">
        <v>47.488092424947403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84.578239440917969</v>
      </c>
      <c r="D39" s="3">
        <v>7.7188944816589355</v>
      </c>
      <c r="E39" s="3">
        <v>7.2570905685424805</v>
      </c>
      <c r="F39" s="5">
        <v>6.5955226309597492E-3</v>
      </c>
      <c r="G39" s="3">
        <v>7.2636861801147461</v>
      </c>
      <c r="H39" s="3">
        <v>37.536237401514079</v>
      </c>
      <c r="I39" s="3">
        <v>47.376531231955454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85.714996337890625</v>
      </c>
      <c r="D40" s="3">
        <v>7.440000057220459</v>
      </c>
      <c r="E40" s="3">
        <v>6.309999942779541</v>
      </c>
      <c r="F40" s="5">
        <v>2.500000037252903E-2</v>
      </c>
      <c r="G40" s="3">
        <v>6.3350000381469727</v>
      </c>
      <c r="H40" s="3">
        <v>37.785153698092046</v>
      </c>
      <c r="I40" s="3">
        <v>47.885926798328619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86.538182904643392</v>
      </c>
      <c r="D41" s="6">
        <f t="shared" si="0"/>
        <v>6.6561588471935638</v>
      </c>
      <c r="E41" s="6">
        <f t="shared" si="0"/>
        <v>6.3617082565061507</v>
      </c>
      <c r="F41" s="6">
        <f t="shared" si="0"/>
        <v>1.729416067621881E-2</v>
      </c>
      <c r="G41" s="6">
        <f t="shared" si="0"/>
        <v>6.37900246343305</v>
      </c>
      <c r="H41" s="6">
        <f t="shared" si="0"/>
        <v>37.509275646950812</v>
      </c>
      <c r="I41" s="6">
        <f t="shared" si="0"/>
        <v>47.710017181821271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22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90.589996337890625</v>
      </c>
      <c r="D46" s="21">
        <f t="shared" si="1"/>
        <v>7.7188944816589355</v>
      </c>
      <c r="E46" s="26">
        <f t="shared" si="1"/>
        <v>7.9099998474121094</v>
      </c>
      <c r="F46" s="26">
        <f t="shared" si="1"/>
        <v>4.5000001788139343E-2</v>
      </c>
      <c r="G46" s="21">
        <f t="shared" si="1"/>
        <v>7.929999828338623</v>
      </c>
      <c r="H46" s="26">
        <f t="shared" si="1"/>
        <v>37.898886521871873</v>
      </c>
      <c r="I46" s="22">
        <f t="shared" si="1"/>
        <v>48.542736444244355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84.574996948242187</v>
      </c>
      <c r="D47" s="26">
        <f t="shared" si="2"/>
        <v>4.6350002288818359</v>
      </c>
      <c r="E47" s="26">
        <f t="shared" si="2"/>
        <v>4.440000057220459</v>
      </c>
      <c r="F47" s="23">
        <f t="shared" si="2"/>
        <v>6.5955226309597492E-3</v>
      </c>
      <c r="G47" s="26">
        <f t="shared" si="2"/>
        <v>4.4700002670288086</v>
      </c>
      <c r="H47" s="23">
        <f t="shared" si="2"/>
        <v>37.010238819588203</v>
      </c>
      <c r="I47" s="26">
        <f t="shared" si="2"/>
        <v>46.769691086215154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1.308180095027587</v>
      </c>
      <c r="D48" s="24">
        <f t="shared" si="3"/>
        <v>0.68252500626215107</v>
      </c>
      <c r="E48" s="26">
        <f t="shared" si="3"/>
        <v>0.67487995991094107</v>
      </c>
      <c r="F48" s="26">
        <f t="shared" si="3"/>
        <v>8.1385801603671235E-3</v>
      </c>
      <c r="G48" s="24">
        <f t="shared" si="3"/>
        <v>0.67225253942453944</v>
      </c>
      <c r="H48" s="26">
        <f t="shared" si="3"/>
        <v>0.18125557151601138</v>
      </c>
      <c r="I48" s="25">
        <f t="shared" si="3"/>
        <v>0.34339227184112636</v>
      </c>
    </row>
    <row r="50" spans="3:9" x14ac:dyDescent="0.2">
      <c r="C50" s="28" t="s">
        <v>96</v>
      </c>
      <c r="D50" s="28">
        <f>COUNTIF(D10:D40,"&gt;12.0")</f>
        <v>0</v>
      </c>
      <c r="E50" s="28">
        <f>COUNTIF(E10:E40,"&gt;8.0")</f>
        <v>0</v>
      </c>
      <c r="F50" s="28">
        <f>COUNTIF(F10:F40,"&gt;3.0")</f>
        <v>0</v>
      </c>
      <c r="G50" s="28">
        <f>COUNTIF(G10:G40,"&gt;8.0")</f>
        <v>0</v>
      </c>
      <c r="H50" s="28">
        <f>COUNTIF(H10:H40,"&lt;36.30")</f>
        <v>0</v>
      </c>
      <c r="I50" s="28">
        <f>COUNTIF(I10:I40,"&lt;46.20")</f>
        <v>0</v>
      </c>
    </row>
    <row r="51" spans="3:9" x14ac:dyDescent="0.2"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92D050"/>
    <outlinePr summaryBelow="0" summaryRight="0"/>
  </sheetPr>
  <dimension ref="A1:K51"/>
  <sheetViews>
    <sheetView showGridLines="0" topLeftCell="A34" zoomScale="90" zoomScaleNormal="90" workbookViewId="0">
      <selection activeCell="E50" sqref="E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57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89.129997253417969</v>
      </c>
      <c r="D10" s="10">
        <v>5.684999942779541</v>
      </c>
      <c r="E10" s="10">
        <v>4.8350000381469727</v>
      </c>
      <c r="F10" s="11">
        <v>1.9999999552965164E-2</v>
      </c>
      <c r="G10" s="10">
        <v>4.8550000190734863</v>
      </c>
      <c r="H10" s="10">
        <v>37.744976845092424</v>
      </c>
      <c r="I10" s="10">
        <v>48.479923179935305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88.699996948242188</v>
      </c>
      <c r="D11" s="3">
        <v>5.7049999237060547</v>
      </c>
      <c r="E11" s="3">
        <v>5.2399997711181641</v>
      </c>
      <c r="F11" s="5">
        <v>2.500000037252903E-2</v>
      </c>
      <c r="G11" s="3">
        <v>5.2649998664855957</v>
      </c>
      <c r="H11" s="3">
        <v>37.593017600851205</v>
      </c>
      <c r="I11" s="3">
        <v>48.214462873764113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87.05999755859375</v>
      </c>
      <c r="D12" s="3">
        <v>6.4699997901916504</v>
      </c>
      <c r="E12" s="3">
        <v>6.1550002098083496</v>
      </c>
      <c r="F12" s="5">
        <v>9.9999997764825821E-3</v>
      </c>
      <c r="G12" s="3">
        <v>6.1650004386901855</v>
      </c>
      <c r="H12" s="3">
        <v>37.455710318318907</v>
      </c>
      <c r="I12" s="3">
        <v>47.759527443954369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87.269996643066406</v>
      </c>
      <c r="D13" s="3">
        <v>6.5949997901916504</v>
      </c>
      <c r="E13" s="3">
        <v>5.7800002098083496</v>
      </c>
      <c r="F13" s="5">
        <v>1.4999999664723873E-2</v>
      </c>
      <c r="G13" s="3">
        <v>5.7950000762939453</v>
      </c>
      <c r="H13" s="3">
        <v>37.653451897251337</v>
      </c>
      <c r="I13" s="3">
        <v>48.031150081012377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85.879997253417969</v>
      </c>
      <c r="D14" s="3">
        <v>7.625</v>
      </c>
      <c r="E14" s="3">
        <v>6.0450000762939453</v>
      </c>
      <c r="F14" s="5">
        <v>1.4999999664723873E-2</v>
      </c>
      <c r="G14" s="3">
        <v>6.059999942779541</v>
      </c>
      <c r="H14" s="3">
        <v>37.898886521871873</v>
      </c>
      <c r="I14" s="3">
        <v>48.069421537828255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85.944999694824219</v>
      </c>
      <c r="D15" s="3">
        <v>6.9549999237060547</v>
      </c>
      <c r="E15" s="3">
        <v>6.7100000381469727</v>
      </c>
      <c r="F15" s="5">
        <v>9.9999997764825821E-3</v>
      </c>
      <c r="G15" s="3">
        <v>6.7200002670288086</v>
      </c>
      <c r="H15" s="3">
        <v>37.417504113771614</v>
      </c>
      <c r="I15" s="3">
        <v>47.508780702401957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86.955001831054687</v>
      </c>
      <c r="D16" s="3">
        <v>6.315000057220459</v>
      </c>
      <c r="E16" s="3">
        <v>6.3550000190734863</v>
      </c>
      <c r="F16" s="5">
        <v>1.9999999552965164E-2</v>
      </c>
      <c r="G16" s="3">
        <v>6.375</v>
      </c>
      <c r="H16" s="3">
        <v>37.3523567305363</v>
      </c>
      <c r="I16" s="3">
        <v>47.608112612126469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87.379997253417969</v>
      </c>
      <c r="D17" s="3">
        <v>6.195000171661377</v>
      </c>
      <c r="E17" s="3">
        <v>6.054999828338623</v>
      </c>
      <c r="F17" s="5">
        <v>1.9999999552965164E-2</v>
      </c>
      <c r="G17" s="3">
        <v>6.0749998092651367</v>
      </c>
      <c r="H17" s="3">
        <v>37.42880428830609</v>
      </c>
      <c r="I17" s="3">
        <v>47.778264331189412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90.589996337890625</v>
      </c>
      <c r="D18" s="3">
        <v>4.6350002288818359</v>
      </c>
      <c r="E18" s="3">
        <v>4.440000057220459</v>
      </c>
      <c r="F18" s="5">
        <v>2.9999999329447746E-2</v>
      </c>
      <c r="G18" s="3">
        <v>4.4700002670288086</v>
      </c>
      <c r="H18" s="3">
        <v>37.577409336905319</v>
      </c>
      <c r="I18" s="3">
        <v>48.542736444244369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86.169998168945313</v>
      </c>
      <c r="D19" s="3">
        <v>6.755000114440918</v>
      </c>
      <c r="E19" s="3">
        <v>6.6750001907348633</v>
      </c>
      <c r="F19" s="5">
        <v>1.9999999552965164E-2</v>
      </c>
      <c r="G19" s="3">
        <v>6.695000171661377</v>
      </c>
      <c r="H19" s="3">
        <v>37.371720882976021</v>
      </c>
      <c r="I19" s="3">
        <v>47.488911967780332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85.654998779296875</v>
      </c>
      <c r="D20" s="3">
        <v>7.0100002288818359</v>
      </c>
      <c r="E20" s="3">
        <v>6.940000057220459</v>
      </c>
      <c r="F20" s="5">
        <v>4.5000001788139343E-2</v>
      </c>
      <c r="G20" s="3">
        <v>6.9850001335144043</v>
      </c>
      <c r="H20" s="3">
        <v>37.332238588347195</v>
      </c>
      <c r="I20" s="3">
        <v>47.350447047683438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84.574996948242187</v>
      </c>
      <c r="D21" s="3">
        <v>7.1149997711181641</v>
      </c>
      <c r="E21" s="3">
        <v>7.9099998474121094</v>
      </c>
      <c r="F21" s="5">
        <v>1.9999999552965164E-2</v>
      </c>
      <c r="G21" s="3">
        <v>7.929999828338623</v>
      </c>
      <c r="H21" s="3">
        <v>37.010238819588224</v>
      </c>
      <c r="I21" s="3">
        <v>46.769691086215182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86.044998168945313</v>
      </c>
      <c r="D22" s="3">
        <v>6.7849998474121094</v>
      </c>
      <c r="E22" s="3">
        <v>6.7950000762939453</v>
      </c>
      <c r="F22" s="5">
        <v>1.9999999552965164E-2</v>
      </c>
      <c r="G22" s="3">
        <v>6.815000057220459</v>
      </c>
      <c r="H22" s="3">
        <v>37.326415813233581</v>
      </c>
      <c r="I22" s="3">
        <v>47.412390232519321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86.629997253417969</v>
      </c>
      <c r="D23" s="3">
        <v>6.7249999046325684</v>
      </c>
      <c r="E23" s="3">
        <v>6.2649998664855957</v>
      </c>
      <c r="F23" s="5">
        <v>2.500000037252903E-2</v>
      </c>
      <c r="G23" s="3">
        <v>6.2899999618530273</v>
      </c>
      <c r="H23" s="3">
        <v>37.514711283296208</v>
      </c>
      <c r="I23" s="3">
        <v>47.740594198264148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85.764999389648437</v>
      </c>
      <c r="D24" s="3">
        <v>7.070000171661377</v>
      </c>
      <c r="E24" s="3">
        <v>6.8550000190734863</v>
      </c>
      <c r="F24" s="5">
        <v>9.9999997764825821E-3</v>
      </c>
      <c r="G24" s="3">
        <v>6.8650002479553223</v>
      </c>
      <c r="H24" s="3">
        <v>37.361752669424895</v>
      </c>
      <c r="I24" s="3">
        <v>47.415796336781185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85.294998168945313</v>
      </c>
      <c r="D25" s="3">
        <v>7.5749998092651367</v>
      </c>
      <c r="E25" s="3">
        <v>6.7600002288818359</v>
      </c>
      <c r="F25" s="5">
        <v>9.9999997764825821E-3</v>
      </c>
      <c r="G25" s="3">
        <v>6.7700004577636719</v>
      </c>
      <c r="H25" s="3">
        <v>37.567120181884746</v>
      </c>
      <c r="I25" s="3">
        <v>47.579619479437859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87.595001220703125</v>
      </c>
      <c r="D26" s="3">
        <v>6.0250000953674316</v>
      </c>
      <c r="E26" s="3">
        <v>6.0749998092651367</v>
      </c>
      <c r="F26" s="5">
        <v>1.4999999664723873E-2</v>
      </c>
      <c r="G26" s="3">
        <v>6.0899996757507324</v>
      </c>
      <c r="H26" s="3">
        <v>37.339601147038827</v>
      </c>
      <c r="I26" s="3">
        <v>47.719051340904322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85.851211547851562</v>
      </c>
      <c r="D27" s="3">
        <v>6.3624882698059082</v>
      </c>
      <c r="E27" s="3">
        <v>6.4442424774169922</v>
      </c>
      <c r="F27" s="5">
        <v>1.8537655472755432E-2</v>
      </c>
      <c r="G27" s="3">
        <v>6.4627799987792969</v>
      </c>
      <c r="H27" s="3">
        <v>37.691670088330973</v>
      </c>
      <c r="I27" s="3">
        <v>47.792067045377301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87.058036804199219</v>
      </c>
      <c r="D28" s="3">
        <v>6.5165348052978516</v>
      </c>
      <c r="E28" s="3">
        <v>5.9086909294128418</v>
      </c>
      <c r="F28" s="5">
        <v>1.810205914080143E-2</v>
      </c>
      <c r="G28" s="3">
        <v>5.926793098449707</v>
      </c>
      <c r="H28" s="3">
        <v>37.72619651403506</v>
      </c>
      <c r="I28" s="3">
        <v>48.032889402172138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86.134864807128906</v>
      </c>
      <c r="D29" s="3">
        <v>7.0021228790283203</v>
      </c>
      <c r="E29" s="3">
        <v>6.2998805046081543</v>
      </c>
      <c r="F29" s="5">
        <v>2.3733485490083694E-2</v>
      </c>
      <c r="G29" s="3">
        <v>6.3236141204833984</v>
      </c>
      <c r="H29" s="3">
        <v>37.737431630426698</v>
      </c>
      <c r="I29" s="3">
        <v>47.875588732080288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87.804580688476563</v>
      </c>
      <c r="D30" s="3">
        <v>5.8028964996337891</v>
      </c>
      <c r="E30" s="3">
        <v>5.940701961517334</v>
      </c>
      <c r="F30" s="5">
        <v>2.3338271304965019E-2</v>
      </c>
      <c r="G30" s="3">
        <v>5.9640402793884277</v>
      </c>
      <c r="H30" s="3">
        <v>37.46528699699725</v>
      </c>
      <c r="I30" s="3">
        <v>47.857638840621846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87.657363891601562</v>
      </c>
      <c r="D31" s="3">
        <v>5.7069230079650879</v>
      </c>
      <c r="E31" s="3">
        <v>6.2369256019592285</v>
      </c>
      <c r="F31" s="5">
        <v>1.9143532961606979E-2</v>
      </c>
      <c r="G31" s="3">
        <v>6.2560691833496094</v>
      </c>
      <c r="H31" s="3">
        <v>37.302825781618729</v>
      </c>
      <c r="I31" s="3">
        <v>47.638925129786379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86.403892517089844</v>
      </c>
      <c r="D32" s="3">
        <v>6.6120700836181641</v>
      </c>
      <c r="E32" s="3">
        <v>6.5550384521484375</v>
      </c>
      <c r="F32" s="5">
        <v>1.5477119944989681E-2</v>
      </c>
      <c r="G32" s="3">
        <v>6.5705156326293945</v>
      </c>
      <c r="H32" s="3">
        <v>37.445269081139053</v>
      </c>
      <c r="I32" s="3">
        <v>47.598281497829191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86.640480041503906</v>
      </c>
      <c r="D33" s="3">
        <v>6.3872432708740234</v>
      </c>
      <c r="E33" s="3">
        <v>6.5374031066894531</v>
      </c>
      <c r="F33" s="5">
        <v>1.2440410442650318E-2</v>
      </c>
      <c r="G33" s="3">
        <v>6.5498433113098145</v>
      </c>
      <c r="H33" s="3">
        <v>37.389380439480981</v>
      </c>
      <c r="I33" s="3">
        <v>47.572936187564032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85.80706787109375</v>
      </c>
      <c r="D34" s="3">
        <v>7.0151410102844238</v>
      </c>
      <c r="E34" s="3">
        <v>6.7412357330322266</v>
      </c>
      <c r="F34" s="5">
        <v>7.3736673220992088E-3</v>
      </c>
      <c r="G34" s="3">
        <v>6.7486095428466797</v>
      </c>
      <c r="H34" s="3">
        <v>37.503941190852778</v>
      </c>
      <c r="I34" s="3">
        <v>47.563638631005766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86.003868103027344</v>
      </c>
      <c r="D35" s="3">
        <v>6.9514012336730957</v>
      </c>
      <c r="E35" s="3">
        <v>6.5802335739135742</v>
      </c>
      <c r="F35" s="5">
        <v>1.244699489325285E-2</v>
      </c>
      <c r="G35" s="3">
        <v>6.5926804542541504</v>
      </c>
      <c r="H35" s="3">
        <v>37.560438683357653</v>
      </c>
      <c r="I35" s="3">
        <v>47.660436509614755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85.807479858398438</v>
      </c>
      <c r="D36" s="3">
        <v>6.9295773506164551</v>
      </c>
      <c r="E36" s="3">
        <v>6.8063440322875977</v>
      </c>
      <c r="F36" s="5">
        <v>8.1463577225804329E-3</v>
      </c>
      <c r="G36" s="3">
        <v>6.8144903182983398</v>
      </c>
      <c r="H36" s="3">
        <v>37.467100352836688</v>
      </c>
      <c r="I36" s="3">
        <v>47.514037221037356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85.307846069335938</v>
      </c>
      <c r="D37" s="3">
        <v>7.343238353729248</v>
      </c>
      <c r="E37" s="3">
        <v>6.7495031356811523</v>
      </c>
      <c r="F37" s="5">
        <v>7.7665243297815323E-3</v>
      </c>
      <c r="G37" s="3">
        <v>6.7572698593139648</v>
      </c>
      <c r="H37" s="3">
        <v>37.70859998035521</v>
      </c>
      <c r="I37" s="3">
        <v>47.685030058898306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85.273773193359375</v>
      </c>
      <c r="D38" s="3">
        <v>7.3123931884765625</v>
      </c>
      <c r="E38" s="3">
        <v>6.9556655883789062</v>
      </c>
      <c r="F38" s="5">
        <v>8.0173816531896591E-3</v>
      </c>
      <c r="G38" s="3">
        <v>6.9636831283569336</v>
      </c>
      <c r="H38" s="3">
        <v>37.522699960302702</v>
      </c>
      <c r="I38" s="3">
        <v>47.488092424947432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84.578239440917969</v>
      </c>
      <c r="D39" s="3">
        <v>7.7188944816589355</v>
      </c>
      <c r="E39" s="3">
        <v>7.2570905685424805</v>
      </c>
      <c r="F39" s="5">
        <v>6.5955226309597492E-3</v>
      </c>
      <c r="G39" s="3">
        <v>7.2636861801147461</v>
      </c>
      <c r="H39" s="3">
        <v>37.536237401514107</v>
      </c>
      <c r="I39" s="3">
        <v>47.376531231955489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85.714996337890625</v>
      </c>
      <c r="D40" s="3">
        <v>7.440000057220459</v>
      </c>
      <c r="E40" s="3">
        <v>6.309999942779541</v>
      </c>
      <c r="F40" s="5">
        <v>2.500000037252903E-2</v>
      </c>
      <c r="G40" s="3">
        <v>6.3350000381469727</v>
      </c>
      <c r="H40" s="3">
        <v>37.785153698092039</v>
      </c>
      <c r="I40" s="3">
        <v>47.885926798328605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86.538182904643392</v>
      </c>
      <c r="D41" s="6">
        <f t="shared" si="0"/>
        <v>6.6561588471935638</v>
      </c>
      <c r="E41" s="6">
        <f t="shared" si="0"/>
        <v>6.3617082565061507</v>
      </c>
      <c r="F41" s="6">
        <f t="shared" si="0"/>
        <v>1.729416067621881E-2</v>
      </c>
      <c r="G41" s="6">
        <f t="shared" si="0"/>
        <v>6.37900246343305</v>
      </c>
      <c r="H41" s="6">
        <f t="shared" si="0"/>
        <v>37.509295123807583</v>
      </c>
      <c r="I41" s="6">
        <f t="shared" si="0"/>
        <v>47.710029051847144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22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90.589996337890625</v>
      </c>
      <c r="D46" s="21">
        <f t="shared" si="1"/>
        <v>7.7188944816589355</v>
      </c>
      <c r="E46" s="26">
        <f t="shared" si="1"/>
        <v>7.9099998474121094</v>
      </c>
      <c r="F46" s="26">
        <f t="shared" si="1"/>
        <v>4.5000001788139343E-2</v>
      </c>
      <c r="G46" s="21">
        <f t="shared" si="1"/>
        <v>7.929999828338623</v>
      </c>
      <c r="H46" s="26">
        <f t="shared" si="1"/>
        <v>37.898886521871873</v>
      </c>
      <c r="I46" s="22">
        <f t="shared" si="1"/>
        <v>48.542736444244369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84.574996948242187</v>
      </c>
      <c r="D47" s="26">
        <f t="shared" si="2"/>
        <v>4.6350002288818359</v>
      </c>
      <c r="E47" s="26">
        <f t="shared" si="2"/>
        <v>4.440000057220459</v>
      </c>
      <c r="F47" s="23">
        <f t="shared" si="2"/>
        <v>6.5955226309597492E-3</v>
      </c>
      <c r="G47" s="26">
        <f t="shared" si="2"/>
        <v>4.4700002670288086</v>
      </c>
      <c r="H47" s="23">
        <f t="shared" si="2"/>
        <v>37.010238819588224</v>
      </c>
      <c r="I47" s="26">
        <f t="shared" si="2"/>
        <v>46.769691086215182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1.308180095027587</v>
      </c>
      <c r="D48" s="24">
        <f t="shared" si="3"/>
        <v>0.68252500626215107</v>
      </c>
      <c r="E48" s="26">
        <f t="shared" si="3"/>
        <v>0.67487995991094107</v>
      </c>
      <c r="F48" s="26">
        <f t="shared" si="3"/>
        <v>8.1385801603671235E-3</v>
      </c>
      <c r="G48" s="24">
        <f t="shared" si="3"/>
        <v>0.67225253942453944</v>
      </c>
      <c r="H48" s="26">
        <f t="shared" si="3"/>
        <v>0.18123901696280725</v>
      </c>
      <c r="I48" s="25">
        <f t="shared" si="3"/>
        <v>0.34338164768263091</v>
      </c>
    </row>
    <row r="50" spans="3:9" x14ac:dyDescent="0.2">
      <c r="C50" s="28" t="s">
        <v>96</v>
      </c>
      <c r="D50" s="28">
        <f>COUNTIF(D10:D40,"&gt;12.0")</f>
        <v>0</v>
      </c>
      <c r="E50" s="28">
        <f>COUNTIF(E10:E40,"&gt;8.0")</f>
        <v>0</v>
      </c>
      <c r="F50" s="28">
        <f>COUNTIF(F10:F40,"&gt;3.0")</f>
        <v>0</v>
      </c>
      <c r="G50" s="28">
        <f>COUNTIF(G10:G40,"&gt;8.0")</f>
        <v>0</v>
      </c>
      <c r="H50" s="28">
        <f>COUNTIF(H10:H40,"&lt;36.30")</f>
        <v>0</v>
      </c>
      <c r="I50" s="28">
        <f>COUNTIF(I10:I40,"&lt;46.20")</f>
        <v>0</v>
      </c>
    </row>
    <row r="51" spans="3:9" x14ac:dyDescent="0.2"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A32:B32"/>
    <mergeCell ref="A33:B33"/>
    <mergeCell ref="H43:I43"/>
    <mergeCell ref="A41:B41"/>
    <mergeCell ref="A34:B34"/>
    <mergeCell ref="A36:B36"/>
    <mergeCell ref="A35:B35"/>
    <mergeCell ref="A37:B37"/>
    <mergeCell ref="A38:B38"/>
    <mergeCell ref="A20:B20"/>
    <mergeCell ref="A16:B16"/>
    <mergeCell ref="A21:B21"/>
    <mergeCell ref="A18:B18"/>
    <mergeCell ref="A19:B19"/>
    <mergeCell ref="A17:B17"/>
    <mergeCell ref="A22:B22"/>
    <mergeCell ref="A45:B45"/>
    <mergeCell ref="A46:B46"/>
    <mergeCell ref="A47:B47"/>
    <mergeCell ref="A48:B48"/>
    <mergeCell ref="A39:B39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40:B40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4:B14"/>
    <mergeCell ref="A9:B9"/>
    <mergeCell ref="A11:B11"/>
    <mergeCell ref="A12:B12"/>
    <mergeCell ref="A10:B1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92D050"/>
    <outlinePr summaryBelow="0" summaryRight="0"/>
  </sheetPr>
  <dimension ref="A1:K51"/>
  <sheetViews>
    <sheetView showGridLines="0" topLeftCell="A31" zoomScale="90" zoomScaleNormal="90" workbookViewId="0">
      <selection activeCell="H50" sqref="H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58</v>
      </c>
      <c r="B5" s="36"/>
      <c r="C5" s="36"/>
      <c r="D5" s="36"/>
      <c r="E5" s="36"/>
      <c r="F5" s="36"/>
      <c r="G5" s="1"/>
      <c r="H5" s="1"/>
      <c r="I5" s="27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93.468666076660156</v>
      </c>
      <c r="D10" s="10">
        <v>1.6993329524993896</v>
      </c>
      <c r="E10" s="10">
        <v>4.6979999542236328</v>
      </c>
      <c r="F10" s="11">
        <v>0.10133299976587296</v>
      </c>
      <c r="G10" s="10">
        <v>4.7993330955505371</v>
      </c>
      <c r="H10" s="10">
        <v>36.472916304168123</v>
      </c>
      <c r="I10" s="10">
        <v>47.722005377491591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93.244003295898437</v>
      </c>
      <c r="D11" s="3">
        <v>1.8046669960021973</v>
      </c>
      <c r="E11" s="3">
        <v>4.7956671714782715</v>
      </c>
      <c r="F11" s="5">
        <v>0.10033299773931503</v>
      </c>
      <c r="G11" s="3">
        <v>4.8960003852844238</v>
      </c>
      <c r="H11" s="3">
        <v>36.47908861141552</v>
      </c>
      <c r="I11" s="3">
        <v>47.684066276829334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92.613334655761719</v>
      </c>
      <c r="D12" s="3">
        <v>2.0443329811096191</v>
      </c>
      <c r="E12" s="3">
        <v>5.2016668319702148</v>
      </c>
      <c r="F12" s="5">
        <v>8.5332997143268585E-2</v>
      </c>
      <c r="G12" s="3">
        <v>5.2869997024536133</v>
      </c>
      <c r="H12" s="3">
        <v>36.401984107340887</v>
      </c>
      <c r="I12" s="3">
        <v>47.4721067982737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93.240333557128906</v>
      </c>
      <c r="D13" s="3">
        <v>1.8559999465942383</v>
      </c>
      <c r="E13" s="3">
        <v>4.815000057220459</v>
      </c>
      <c r="F13" s="5">
        <v>5.8332998305559158E-2</v>
      </c>
      <c r="G13" s="3">
        <v>4.8733329772949219</v>
      </c>
      <c r="H13" s="3">
        <v>36.488026775592083</v>
      </c>
      <c r="I13" s="3">
        <v>47.708805102144204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93.243247985839844</v>
      </c>
      <c r="D14" s="3">
        <v>1.4822499752044678</v>
      </c>
      <c r="E14" s="3">
        <v>5.0932497978210449</v>
      </c>
      <c r="F14" s="5">
        <v>0.13850000500679016</v>
      </c>
      <c r="G14" s="3">
        <v>5.2317500114440918</v>
      </c>
      <c r="H14" s="3">
        <v>36.253888486898369</v>
      </c>
      <c r="I14" s="3">
        <v>47.393624892320588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93.010002136230469</v>
      </c>
      <c r="D15" s="3">
        <v>2.0196669101715088</v>
      </c>
      <c r="E15" s="3">
        <v>4.8010001182556152</v>
      </c>
      <c r="F15" s="5">
        <v>0.11333300173282623</v>
      </c>
      <c r="G15" s="3">
        <v>4.9143333435058594</v>
      </c>
      <c r="H15" s="3">
        <v>36.533431009011203</v>
      </c>
      <c r="I15" s="3">
        <v>47.706104719553146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92.956001281738281</v>
      </c>
      <c r="D16" s="3">
        <v>1.8923330307006836</v>
      </c>
      <c r="E16" s="3">
        <v>5.0060000419616699</v>
      </c>
      <c r="F16" s="5">
        <v>0.10633300244808197</v>
      </c>
      <c r="G16" s="3">
        <v>5.112332820892334</v>
      </c>
      <c r="H16" s="3">
        <v>36.392143185581517</v>
      </c>
      <c r="I16" s="3">
        <v>47.536459837231305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93.080665588378906</v>
      </c>
      <c r="D17" s="3">
        <v>2.0499999523162842</v>
      </c>
      <c r="E17" s="3">
        <v>4.628666877746582</v>
      </c>
      <c r="F17" s="5">
        <v>0.13666699826717377</v>
      </c>
      <c r="G17" s="3">
        <v>4.7653336524963379</v>
      </c>
      <c r="H17" s="3">
        <v>36.608820277066691</v>
      </c>
      <c r="I17" s="3">
        <v>47.810876803136026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93.479331970214844</v>
      </c>
      <c r="D18" s="3">
        <v>1.6610000133514404</v>
      </c>
      <c r="E18" s="3">
        <v>4.7176671028137207</v>
      </c>
      <c r="F18" s="5">
        <v>9.6666999161243439E-2</v>
      </c>
      <c r="G18" s="3">
        <v>4.8143339157104492</v>
      </c>
      <c r="H18" s="3">
        <v>36.463571508470665</v>
      </c>
      <c r="I18" s="3">
        <v>47.710900630846986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93.007331848144531</v>
      </c>
      <c r="D19" s="3">
        <v>1.823667049407959</v>
      </c>
      <c r="E19" s="3">
        <v>5.0656671524047852</v>
      </c>
      <c r="F19" s="5">
        <v>5.7666998356580734E-2</v>
      </c>
      <c r="G19" s="3">
        <v>5.1233339309692383</v>
      </c>
      <c r="H19" s="3">
        <v>36.393168908098744</v>
      </c>
      <c r="I19" s="3">
        <v>47.543350720471906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93.409332275390625</v>
      </c>
      <c r="D20" s="3">
        <v>1.9276670217514038</v>
      </c>
      <c r="E20" s="3">
        <v>4.5753331184387207</v>
      </c>
      <c r="F20" s="5">
        <v>5.9000000357627869E-2</v>
      </c>
      <c r="G20" s="3">
        <v>4.6343331336975098</v>
      </c>
      <c r="H20" s="3">
        <v>36.597613101027626</v>
      </c>
      <c r="I20" s="3">
        <v>47.878676338545837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93.241996765136719</v>
      </c>
      <c r="D21" s="3">
        <v>1.8769999742507935</v>
      </c>
      <c r="E21" s="3">
        <v>4.749000072479248</v>
      </c>
      <c r="F21" s="5">
        <v>8.2999996840953827E-2</v>
      </c>
      <c r="G21" s="3">
        <v>4.8320002555847168</v>
      </c>
      <c r="H21" s="3">
        <v>36.520150531880759</v>
      </c>
      <c r="I21" s="3">
        <v>47.740573118489614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92.337997436523438</v>
      </c>
      <c r="D22" s="3">
        <v>3.0179998874664307</v>
      </c>
      <c r="E22" s="3">
        <v>4.4310002326965332</v>
      </c>
      <c r="F22" s="5">
        <v>0.13500000536441803</v>
      </c>
      <c r="G22" s="3">
        <v>4.5660004615783691</v>
      </c>
      <c r="H22" s="3">
        <v>36.960124043436842</v>
      </c>
      <c r="I22" s="3">
        <v>48.10907368739835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93.18133544921875</v>
      </c>
      <c r="D23" s="3">
        <v>2.3243329524993896</v>
      </c>
      <c r="E23" s="3">
        <v>4.292665958404541</v>
      </c>
      <c r="F23" s="5">
        <v>0.14266599714756012</v>
      </c>
      <c r="G23" s="3">
        <v>4.4353318214416504</v>
      </c>
      <c r="H23" s="3">
        <v>36.781219684719247</v>
      </c>
      <c r="I23" s="3">
        <v>48.056726623958752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92.654670715332031</v>
      </c>
      <c r="D24" s="3">
        <v>2.196666955947876</v>
      </c>
      <c r="E24" s="3">
        <v>5.0240001678466797</v>
      </c>
      <c r="F24" s="5">
        <v>9.6666999161243439E-2</v>
      </c>
      <c r="G24" s="3">
        <v>5.1206669807434082</v>
      </c>
      <c r="H24" s="3">
        <v>36.489798154775912</v>
      </c>
      <c r="I24" s="3">
        <v>47.59441575591876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92.477996826171875</v>
      </c>
      <c r="D25" s="3">
        <v>2.2673330307006836</v>
      </c>
      <c r="E25" s="3">
        <v>5.1323328018188477</v>
      </c>
      <c r="F25" s="5">
        <v>0.10100000351667404</v>
      </c>
      <c r="G25" s="3">
        <v>5.233332633972168</v>
      </c>
      <c r="H25" s="3">
        <v>36.463496483901004</v>
      </c>
      <c r="I25" s="3">
        <v>47.529045904963944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92.503334045410156</v>
      </c>
      <c r="D26" s="3">
        <v>2.431333065032959</v>
      </c>
      <c r="E26" s="3">
        <v>4.9253330230712891</v>
      </c>
      <c r="F26" s="5">
        <v>0.10899999737739563</v>
      </c>
      <c r="G26" s="3">
        <v>5.0343332290649414</v>
      </c>
      <c r="H26" s="3">
        <v>36.590547291018048</v>
      </c>
      <c r="I26" s="3">
        <v>47.689905496008862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91.921669006347656</v>
      </c>
      <c r="D27" s="3">
        <v>2.2513329982757568</v>
      </c>
      <c r="E27" s="3">
        <v>5.6933331489562988</v>
      </c>
      <c r="F27" s="5">
        <v>9.1333001852035522E-2</v>
      </c>
      <c r="G27" s="3">
        <v>5.7846660614013672</v>
      </c>
      <c r="H27" s="3">
        <v>36.26270635289756</v>
      </c>
      <c r="I27" s="3">
        <v>47.173315907477381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91.761001586914063</v>
      </c>
      <c r="D28" s="3">
        <v>2.3870000839233398</v>
      </c>
      <c r="E28" s="3">
        <v>5.6696667671203613</v>
      </c>
      <c r="F28" s="5">
        <v>9.1333001852035522E-2</v>
      </c>
      <c r="G28" s="3">
        <v>5.7609996795654297</v>
      </c>
      <c r="H28" s="3">
        <v>36.337627922931205</v>
      </c>
      <c r="I28" s="3">
        <v>47.229304153719958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92.4356689453125</v>
      </c>
      <c r="D29" s="3">
        <v>1.5279999971389771</v>
      </c>
      <c r="E29" s="3">
        <v>5.6653327941894531</v>
      </c>
      <c r="F29" s="5">
        <v>0.32566601037979126</v>
      </c>
      <c r="G29" s="3">
        <v>5.9909987449645996</v>
      </c>
      <c r="H29" s="3">
        <v>35.981637601787838</v>
      </c>
      <c r="I29" s="3">
        <v>46.861014169671975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92.531997680664063</v>
      </c>
      <c r="D30" s="3">
        <v>2.2223329544067383</v>
      </c>
      <c r="E30" s="3">
        <v>5.1599998474121094</v>
      </c>
      <c r="F30" s="5">
        <v>6.833299994468689E-2</v>
      </c>
      <c r="G30" s="3">
        <v>5.2283329963684082</v>
      </c>
      <c r="H30" s="3">
        <v>36.450377526370708</v>
      </c>
      <c r="I30" s="3">
        <v>47.530546065921605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92.799003601074219</v>
      </c>
      <c r="D31" s="3">
        <v>1.9299999475479126</v>
      </c>
      <c r="E31" s="3">
        <v>5.1620001792907715</v>
      </c>
      <c r="F31" s="5">
        <v>6.4999997615814209E-2</v>
      </c>
      <c r="G31" s="3">
        <v>5.2270002365112305</v>
      </c>
      <c r="H31" s="3">
        <v>36.383198096529696</v>
      </c>
      <c r="I31" s="3">
        <v>47.491000596782335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93.0780029296875</v>
      </c>
      <c r="D32" s="3">
        <v>1.7269999980926514</v>
      </c>
      <c r="E32" s="3">
        <v>5.1083331108093262</v>
      </c>
      <c r="F32" s="5">
        <v>6.3666999340057373E-2</v>
      </c>
      <c r="G32" s="3">
        <v>5.1719999313354492</v>
      </c>
      <c r="H32" s="3">
        <v>36.335051542980125</v>
      </c>
      <c r="I32" s="3">
        <v>47.485665524557277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92.507003784179687</v>
      </c>
      <c r="D33" s="3">
        <v>1.9233330488204956</v>
      </c>
      <c r="E33" s="3">
        <v>5.4833331108093262</v>
      </c>
      <c r="F33" s="5">
        <v>5.0999999046325684E-2</v>
      </c>
      <c r="G33" s="3">
        <v>5.5343332290649414</v>
      </c>
      <c r="H33" s="3">
        <v>36.260368730768505</v>
      </c>
      <c r="I33" s="3">
        <v>47.287444273035256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92.694664001464844</v>
      </c>
      <c r="D34" s="3">
        <v>2.1343328952789307</v>
      </c>
      <c r="E34" s="3">
        <v>5.0733327865600586</v>
      </c>
      <c r="F34" s="5">
        <v>7.0666998624801636E-2</v>
      </c>
      <c r="G34" s="3">
        <v>5.1439995765686035</v>
      </c>
      <c r="H34" s="3">
        <v>36.462771560213497</v>
      </c>
      <c r="I34" s="3">
        <v>47.573812647827722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92.708663940429688</v>
      </c>
      <c r="D35" s="3">
        <v>1.8106659650802612</v>
      </c>
      <c r="E35" s="3">
        <v>5.3883328437805176</v>
      </c>
      <c r="F35" s="5">
        <v>4.8333000391721725E-2</v>
      </c>
      <c r="G35" s="3">
        <v>5.4366660118103027</v>
      </c>
      <c r="H35" s="3">
        <v>36.249211955414609</v>
      </c>
      <c r="I35" s="3">
        <v>47.322981352432301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92.136329650878906</v>
      </c>
      <c r="D36" s="3">
        <v>2.3523330688476562</v>
      </c>
      <c r="E36" s="3">
        <v>5.4606671333312988</v>
      </c>
      <c r="F36" s="5">
        <v>3.0999999493360519E-2</v>
      </c>
      <c r="G36" s="3">
        <v>5.4916672706604004</v>
      </c>
      <c r="H36" s="3">
        <v>36.38909755346652</v>
      </c>
      <c r="I36" s="3">
        <v>47.388796507606699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92.794998168945313</v>
      </c>
      <c r="D37" s="3">
        <v>2.420665979385376</v>
      </c>
      <c r="E37" s="3">
        <v>4.7196660041809082</v>
      </c>
      <c r="F37" s="5">
        <v>2.6000000536441803E-2</v>
      </c>
      <c r="G37" s="3">
        <v>4.7456660270690918</v>
      </c>
      <c r="H37" s="3">
        <v>36.679828077838174</v>
      </c>
      <c r="I37" s="3">
        <v>47.887316029374063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92.045333862304688</v>
      </c>
      <c r="D38" s="3">
        <v>2.606666088104248</v>
      </c>
      <c r="E38" s="3">
        <v>5.2940001487731934</v>
      </c>
      <c r="F38" s="5">
        <v>2.6666000485420227E-2</v>
      </c>
      <c r="G38" s="3">
        <v>5.3206663131713867</v>
      </c>
      <c r="H38" s="3">
        <v>36.508993954816958</v>
      </c>
      <c r="I38" s="3">
        <v>47.535909506172452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92.192329406738281</v>
      </c>
      <c r="D39" s="3">
        <v>2.5610001087188721</v>
      </c>
      <c r="E39" s="3">
        <v>5.1693329811096191</v>
      </c>
      <c r="F39" s="5">
        <v>3.166700154542923E-2</v>
      </c>
      <c r="G39" s="3">
        <v>5.2010002136230469</v>
      </c>
      <c r="H39" s="3">
        <v>36.572658405527321</v>
      </c>
      <c r="I39" s="3">
        <v>47.624808904400147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93.32366943359375</v>
      </c>
      <c r="D40" s="3">
        <v>2.1949999332427979</v>
      </c>
      <c r="E40" s="3">
        <v>4.4200000762939453</v>
      </c>
      <c r="F40" s="5">
        <v>4.1999999433755875E-2</v>
      </c>
      <c r="G40" s="3">
        <v>4.4619998931884766</v>
      </c>
      <c r="H40" s="3">
        <v>36.733099045991551</v>
      </c>
      <c r="I40" s="3">
        <v>48.03919977406813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92.776771545410156</v>
      </c>
      <c r="D41" s="6">
        <f t="shared" si="0"/>
        <v>2.0782337342539141</v>
      </c>
      <c r="E41" s="6">
        <f t="shared" si="0"/>
        <v>5.0135348842990011</v>
      </c>
      <c r="F41" s="6">
        <f t="shared" si="0"/>
        <v>8.8822484136589108E-2</v>
      </c>
      <c r="G41" s="6">
        <f t="shared" si="0"/>
        <v>5.1023573721608804</v>
      </c>
      <c r="H41" s="6">
        <f t="shared" si="0"/>
        <v>36.467632799739924</v>
      </c>
      <c r="I41" s="6">
        <f t="shared" si="0"/>
        <v>47.590897854730002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22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93.479331970214844</v>
      </c>
      <c r="D46" s="21">
        <f t="shared" si="1"/>
        <v>3.0179998874664307</v>
      </c>
      <c r="E46" s="26">
        <f t="shared" si="1"/>
        <v>5.6933331489562988</v>
      </c>
      <c r="F46" s="26">
        <f t="shared" si="1"/>
        <v>0.32566601037979126</v>
      </c>
      <c r="G46" s="21">
        <f t="shared" si="1"/>
        <v>5.9909987449645996</v>
      </c>
      <c r="H46" s="26">
        <f t="shared" si="1"/>
        <v>36.960124043436842</v>
      </c>
      <c r="I46" s="22">
        <f t="shared" si="1"/>
        <v>48.10907368739835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91.761001586914063</v>
      </c>
      <c r="D47" s="26">
        <f t="shared" si="2"/>
        <v>1.4822499752044678</v>
      </c>
      <c r="E47" s="26">
        <f t="shared" si="2"/>
        <v>4.292665958404541</v>
      </c>
      <c r="F47" s="23">
        <f t="shared" si="2"/>
        <v>2.6000000536441803E-2</v>
      </c>
      <c r="G47" s="26">
        <f t="shared" si="2"/>
        <v>4.4353318214416504</v>
      </c>
      <c r="H47" s="23">
        <f t="shared" si="2"/>
        <v>35.981637601787838</v>
      </c>
      <c r="I47" s="26">
        <f t="shared" si="2"/>
        <v>46.861014169671975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0.47379193075105441</v>
      </c>
      <c r="D48" s="24">
        <f t="shared" si="3"/>
        <v>0.34129118896934818</v>
      </c>
      <c r="E48" s="26">
        <f t="shared" si="3"/>
        <v>0.37108034721995548</v>
      </c>
      <c r="F48" s="26">
        <f t="shared" si="3"/>
        <v>5.5449326632230636E-2</v>
      </c>
      <c r="G48" s="24">
        <f t="shared" si="3"/>
        <v>0.3780925518453323</v>
      </c>
      <c r="H48" s="26">
        <f t="shared" si="3"/>
        <v>0.18325196702556379</v>
      </c>
      <c r="I48" s="25">
        <f t="shared" si="3"/>
        <v>0.26702140426931698</v>
      </c>
    </row>
    <row r="50" spans="3:9" x14ac:dyDescent="0.2">
      <c r="C50" s="28" t="s">
        <v>96</v>
      </c>
      <c r="D50" s="28">
        <f>COUNTIF(D10:D40,"&gt;12.0")</f>
        <v>0</v>
      </c>
      <c r="E50" s="28">
        <f>COUNTIF(E10:E40,"&gt;8.0")</f>
        <v>0</v>
      </c>
      <c r="F50" s="28">
        <f>COUNTIF(F10:F40,"&gt;3.0")</f>
        <v>0</v>
      </c>
      <c r="G50" s="28">
        <f>COUNTIF(G10:G40,"&gt;8.0")</f>
        <v>0</v>
      </c>
      <c r="H50" s="28">
        <f>COUNTIF(H10:H40,"&lt;36.30")</f>
        <v>5</v>
      </c>
      <c r="I50" s="28">
        <f>COUNTIF(I10:I40,"&lt;46.20")</f>
        <v>0</v>
      </c>
    </row>
    <row r="51" spans="3:9" x14ac:dyDescent="0.2"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92D050"/>
    <outlinePr summaryBelow="0" summaryRight="0"/>
  </sheetPr>
  <dimension ref="A1:K51"/>
  <sheetViews>
    <sheetView showGridLines="0" topLeftCell="A34" zoomScale="90" zoomScaleNormal="90" workbookViewId="0">
      <selection activeCell="H50" sqref="H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59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93.264663696289063</v>
      </c>
      <c r="D10" s="10">
        <v>2.1006669998168945</v>
      </c>
      <c r="E10" s="10">
        <v>4.4886670112609863</v>
      </c>
      <c r="F10" s="11">
        <v>9.4333000481128693E-2</v>
      </c>
      <c r="G10" s="10">
        <v>4.5830001831054687</v>
      </c>
      <c r="H10" s="10">
        <v>36.662666759382063</v>
      </c>
      <c r="I10" s="10">
        <v>47.932146564207358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92.958335876464844</v>
      </c>
      <c r="D11" s="3">
        <v>1.906999945640564</v>
      </c>
      <c r="E11" s="3">
        <v>4.9736671447753906</v>
      </c>
      <c r="F11" s="5">
        <v>0.10233300179243088</v>
      </c>
      <c r="G11" s="3">
        <v>5.0760002136230469</v>
      </c>
      <c r="H11" s="3">
        <v>36.425654037978646</v>
      </c>
      <c r="I11" s="3">
        <v>47.57340164186251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93.364669799804688</v>
      </c>
      <c r="D12" s="3">
        <v>2.0350000858306885</v>
      </c>
      <c r="E12" s="3">
        <v>4.4869999885559082</v>
      </c>
      <c r="F12" s="5">
        <v>7.1999996900558472E-2</v>
      </c>
      <c r="G12" s="3">
        <v>4.5590000152587891</v>
      </c>
      <c r="H12" s="3">
        <v>36.647279583035278</v>
      </c>
      <c r="I12" s="3">
        <v>47.938424777462153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90.497001647949219</v>
      </c>
      <c r="D13" s="3">
        <v>4.9453330039978027</v>
      </c>
      <c r="E13" s="3">
        <v>4.3566670417785645</v>
      </c>
      <c r="F13" s="5">
        <v>9.2000000178813934E-2</v>
      </c>
      <c r="G13" s="3">
        <v>4.448667049407959</v>
      </c>
      <c r="H13" s="3">
        <v>37.5514398871399</v>
      </c>
      <c r="I13" s="3">
        <v>48.522484920928719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90.618751525878906</v>
      </c>
      <c r="D14" s="3">
        <v>4.4330000877380371</v>
      </c>
      <c r="E14" s="3">
        <v>4.716249942779541</v>
      </c>
      <c r="F14" s="5">
        <v>9.5749996602535248E-2</v>
      </c>
      <c r="G14" s="3">
        <v>4.8119997978210449</v>
      </c>
      <c r="H14" s="3">
        <v>37.284614681353226</v>
      </c>
      <c r="I14" s="3">
        <v>48.206418529552963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90.214996337890625</v>
      </c>
      <c r="D15" s="3">
        <v>4.7133331298828125</v>
      </c>
      <c r="E15" s="3">
        <v>4.8463330268859863</v>
      </c>
      <c r="F15" s="5">
        <v>8.733300119638443E-2</v>
      </c>
      <c r="G15" s="3">
        <v>4.9336662292480469</v>
      </c>
      <c r="H15" s="3">
        <v>37.319059279198534</v>
      </c>
      <c r="I15" s="3">
        <v>48.176921850645456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89.393997192382813</v>
      </c>
      <c r="D16" s="3">
        <v>5.620999813079834</v>
      </c>
      <c r="E16" s="3">
        <v>4.745333194732666</v>
      </c>
      <c r="F16" s="5">
        <v>0.10300000011920929</v>
      </c>
      <c r="G16" s="3">
        <v>4.8483333587646484</v>
      </c>
      <c r="H16" s="3">
        <v>37.607557480390611</v>
      </c>
      <c r="I16" s="3">
        <v>48.382339528164344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90.38800048828125</v>
      </c>
      <c r="D17" s="3">
        <v>4.8499999046325684</v>
      </c>
      <c r="E17" s="3">
        <v>4.5253329277038574</v>
      </c>
      <c r="F17" s="5">
        <v>9.8667003214359283E-2</v>
      </c>
      <c r="G17" s="3">
        <v>4.624000072479248</v>
      </c>
      <c r="H17" s="3">
        <v>37.474672402221451</v>
      </c>
      <c r="I17" s="3">
        <v>48.39992599798228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92.434333801269531</v>
      </c>
      <c r="D18" s="3">
        <v>2.4906671047210693</v>
      </c>
      <c r="E18" s="3">
        <v>4.9330000877380371</v>
      </c>
      <c r="F18" s="5">
        <v>6.6333003342151642E-2</v>
      </c>
      <c r="G18" s="3">
        <v>4.9993329048156738</v>
      </c>
      <c r="H18" s="3">
        <v>36.629523848444634</v>
      </c>
      <c r="I18" s="3">
        <v>47.738170083627438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93.096336364746094</v>
      </c>
      <c r="D19" s="3">
        <v>2.3559999465942383</v>
      </c>
      <c r="E19" s="3">
        <v>4.3953328132629395</v>
      </c>
      <c r="F19" s="5">
        <v>7.8666999936103821E-2</v>
      </c>
      <c r="G19" s="3">
        <v>4.4739999771118164</v>
      </c>
      <c r="H19" s="3">
        <v>36.788590405407881</v>
      </c>
      <c r="I19" s="3">
        <v>48.058895303507846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91.610000610351563</v>
      </c>
      <c r="D20" s="3">
        <v>3.7133328914642334</v>
      </c>
      <c r="E20" s="3">
        <v>4.4930000305175781</v>
      </c>
      <c r="F20" s="5">
        <v>9.0999998152256012E-2</v>
      </c>
      <c r="G20" s="3">
        <v>4.5840001106262207</v>
      </c>
      <c r="H20" s="3">
        <v>37.142207476739237</v>
      </c>
      <c r="I20" s="3">
        <v>48.220295417258662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90.017997741699219</v>
      </c>
      <c r="D21" s="3">
        <v>4.3695001602172852</v>
      </c>
      <c r="E21" s="3">
        <v>5.3505001068115234</v>
      </c>
      <c r="F21" s="5">
        <v>8.2500003278255463E-2</v>
      </c>
      <c r="G21" s="3">
        <v>5.4330000877380371</v>
      </c>
      <c r="H21" s="3">
        <v>37.056676498056582</v>
      </c>
      <c r="I21" s="3">
        <v>47.807887276161935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92.58599853515625</v>
      </c>
      <c r="D22" s="3">
        <v>3.0710000991821289</v>
      </c>
      <c r="E22" s="3">
        <v>4.1380000114440918</v>
      </c>
      <c r="F22" s="5">
        <v>0.13400000333786011</v>
      </c>
      <c r="G22" s="3">
        <v>4.2719998359680176</v>
      </c>
      <c r="H22" s="3">
        <v>37.065822069679562</v>
      </c>
      <c r="I22" s="3">
        <v>48.300259482492478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93.236335754394531</v>
      </c>
      <c r="D23" s="3">
        <v>2.0876660346984863</v>
      </c>
      <c r="E23" s="3">
        <v>4.5289998054504395</v>
      </c>
      <c r="F23" s="5">
        <v>0.1033329963684082</v>
      </c>
      <c r="G23" s="3">
        <v>4.6323328018188477</v>
      </c>
      <c r="H23" s="3">
        <v>36.631137800650187</v>
      </c>
      <c r="I23" s="3">
        <v>47.889628354469657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92.543998718261719</v>
      </c>
      <c r="D24" s="3">
        <v>2.2663331031799316</v>
      </c>
      <c r="E24" s="3">
        <v>5.0663328170776367</v>
      </c>
      <c r="F24" s="5">
        <v>9.3699999153614044E-2</v>
      </c>
      <c r="G24" s="3">
        <v>5.1600327491760254</v>
      </c>
      <c r="H24" s="3">
        <v>36.47927502377253</v>
      </c>
      <c r="I24" s="3">
        <v>47.57173307737169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91.922332763671875</v>
      </c>
      <c r="D25" s="3">
        <v>2.7963330745697021</v>
      </c>
      <c r="E25" s="3">
        <v>5.1506671905517578</v>
      </c>
      <c r="F25" s="5">
        <v>9.0000003576278687E-2</v>
      </c>
      <c r="G25" s="3">
        <v>5.2406673431396484</v>
      </c>
      <c r="H25" s="3">
        <v>36.605145813059998</v>
      </c>
      <c r="I25" s="3">
        <v>47.614419569440116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92.187667846679688</v>
      </c>
      <c r="D26" s="3">
        <v>2.5606670379638672</v>
      </c>
      <c r="E26" s="3">
        <v>5.1316671371459961</v>
      </c>
      <c r="F26" s="5">
        <v>8.7999999523162842E-2</v>
      </c>
      <c r="G26" s="3">
        <v>5.2196669578552246</v>
      </c>
      <c r="H26" s="3">
        <v>36.541426195088476</v>
      </c>
      <c r="I26" s="3">
        <v>47.585167667715041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91.644996643066406</v>
      </c>
      <c r="D27" s="3">
        <v>2.571666955947876</v>
      </c>
      <c r="E27" s="3">
        <v>5.621333122253418</v>
      </c>
      <c r="F27" s="5">
        <v>8.1666998565196991E-2</v>
      </c>
      <c r="G27" s="3">
        <v>5.7030000686645508</v>
      </c>
      <c r="H27" s="3">
        <v>36.389437057036247</v>
      </c>
      <c r="I27" s="3">
        <v>47.287744022425869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92.629669189453125</v>
      </c>
      <c r="D28" s="3">
        <v>2.3776669502258301</v>
      </c>
      <c r="E28" s="3">
        <v>4.8509998321533203</v>
      </c>
      <c r="F28" s="5">
        <v>8.7667003273963928E-2</v>
      </c>
      <c r="G28" s="3">
        <v>4.938666820526123</v>
      </c>
      <c r="H28" s="3">
        <v>36.608153067862823</v>
      </c>
      <c r="I28" s="3">
        <v>47.746585682764888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92.770668029785156</v>
      </c>
      <c r="D29" s="3">
        <v>1.6683330535888672</v>
      </c>
      <c r="E29" s="3">
        <v>5.430333137512207</v>
      </c>
      <c r="F29" s="5">
        <v>8.5000000894069672E-2</v>
      </c>
      <c r="G29" s="3">
        <v>5.5153331756591797</v>
      </c>
      <c r="H29" s="3">
        <v>36.184831371699936</v>
      </c>
      <c r="I29" s="3">
        <v>47.241707064557907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90.552001953125</v>
      </c>
      <c r="D30" s="3">
        <v>4.5406670570373535</v>
      </c>
      <c r="E30" s="3">
        <v>4.7856669425964355</v>
      </c>
      <c r="F30" s="5">
        <v>8.1332996487617493E-2</v>
      </c>
      <c r="G30" s="3">
        <v>4.8670001029968262</v>
      </c>
      <c r="H30" s="3">
        <v>37.240014222389107</v>
      </c>
      <c r="I30" s="3">
        <v>48.159349623415437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92.19366455078125</v>
      </c>
      <c r="D31" s="3">
        <v>2.5973329544067383</v>
      </c>
      <c r="E31" s="3">
        <v>5.0723328590393066</v>
      </c>
      <c r="F31" s="5">
        <v>7.5699999928474426E-2</v>
      </c>
      <c r="G31" s="3">
        <v>5.1480326652526855</v>
      </c>
      <c r="H31" s="3">
        <v>36.595292348897289</v>
      </c>
      <c r="I31" s="3">
        <v>47.6513642021796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92.557334899902344</v>
      </c>
      <c r="D32" s="3">
        <v>2.068666934967041</v>
      </c>
      <c r="E32" s="3">
        <v>5.2586669921875</v>
      </c>
      <c r="F32" s="5">
        <v>6.8999998271465302E-2</v>
      </c>
      <c r="G32" s="3">
        <v>5.3276667594909668</v>
      </c>
      <c r="H32" s="3">
        <v>36.370287615752446</v>
      </c>
      <c r="I32" s="3">
        <v>47.4389830041317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91.149330139160156</v>
      </c>
      <c r="D33" s="3">
        <v>3.1736669540405273</v>
      </c>
      <c r="E33" s="3">
        <v>5.5430002212524414</v>
      </c>
      <c r="F33" s="5">
        <v>7.9332999885082245E-2</v>
      </c>
      <c r="G33" s="3">
        <v>5.6223330497741699</v>
      </c>
      <c r="H33" s="3">
        <v>36.575838999743219</v>
      </c>
      <c r="I33" s="3">
        <v>47.436352769037896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91.145668029785156</v>
      </c>
      <c r="D34" s="3">
        <v>3.8036670684814453</v>
      </c>
      <c r="E34" s="3">
        <v>4.8266668319702148</v>
      </c>
      <c r="F34" s="5">
        <v>9.7999997437000275E-2</v>
      </c>
      <c r="G34" s="3">
        <v>4.9246668815612793</v>
      </c>
      <c r="H34" s="3">
        <v>37.05805225513307</v>
      </c>
      <c r="I34" s="3">
        <v>48.02166941335927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91.450668334960938</v>
      </c>
      <c r="D35" s="3">
        <v>2.7973330020904541</v>
      </c>
      <c r="E35" s="3">
        <v>5.6370000839233398</v>
      </c>
      <c r="F35" s="5">
        <v>8.1000000238418579E-2</v>
      </c>
      <c r="G35" s="3">
        <v>5.7179999351501465</v>
      </c>
      <c r="H35" s="3">
        <v>36.416749787269957</v>
      </c>
      <c r="I35" s="3">
        <v>47.298225764605924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92.555000305175781</v>
      </c>
      <c r="D36" s="3">
        <v>2.4253330230712891</v>
      </c>
      <c r="E36" s="3">
        <v>4.9070000648498535</v>
      </c>
      <c r="F36" s="5">
        <v>8.1666998565196991E-2</v>
      </c>
      <c r="G36" s="3">
        <v>4.9886670112609863</v>
      </c>
      <c r="H36" s="3">
        <v>36.589747286115823</v>
      </c>
      <c r="I36" s="3">
        <v>47.715224124136192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92.460662841796875</v>
      </c>
      <c r="D37" s="3">
        <v>2.7483329772949219</v>
      </c>
      <c r="E37" s="3">
        <v>4.6563329696655273</v>
      </c>
      <c r="F37" s="5">
        <v>8.733300119638443E-2</v>
      </c>
      <c r="G37" s="3">
        <v>4.7436661720275879</v>
      </c>
      <c r="H37" s="3">
        <v>36.782968408096608</v>
      </c>
      <c r="I37" s="3">
        <v>47.936444001750452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92.55633544921875</v>
      </c>
      <c r="D38" s="3">
        <v>2.6006660461425781</v>
      </c>
      <c r="E38" s="3">
        <v>4.7253332138061523</v>
      </c>
      <c r="F38" s="5">
        <v>9.4665996730327606E-2</v>
      </c>
      <c r="G38" s="3">
        <v>4.8199992179870605</v>
      </c>
      <c r="H38" s="3">
        <v>36.693859695426788</v>
      </c>
      <c r="I38" s="3">
        <v>47.848036980319833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92.5693359375</v>
      </c>
      <c r="D39" s="3">
        <v>2.5290000438690186</v>
      </c>
      <c r="E39" s="3">
        <v>4.7893328666687012</v>
      </c>
      <c r="F39" s="5">
        <v>8.6999997496604919E-2</v>
      </c>
      <c r="G39" s="3">
        <v>4.8763327598571777</v>
      </c>
      <c r="H39" s="3">
        <v>36.658305975767966</v>
      </c>
      <c r="I39" s="3">
        <v>47.803964936019064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93.033668518066406</v>
      </c>
      <c r="D40" s="3">
        <v>2.4630000591278076</v>
      </c>
      <c r="E40" s="3">
        <v>4.3706669807434082</v>
      </c>
      <c r="F40" s="5">
        <v>0.10300000011920929</v>
      </c>
      <c r="G40" s="3">
        <v>4.4736671447753906</v>
      </c>
      <c r="H40" s="3">
        <v>36.794094157751147</v>
      </c>
      <c r="I40" s="3">
        <v>48.056790981213346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91.922723339449973</v>
      </c>
      <c r="D41" s="6">
        <f t="shared" si="0"/>
        <v>3.0542634033387706</v>
      </c>
      <c r="E41" s="6">
        <f t="shared" si="0"/>
        <v>4.8645618192611204</v>
      </c>
      <c r="F41" s="6">
        <f t="shared" si="0"/>
        <v>8.9203709556210431E-2</v>
      </c>
      <c r="G41" s="6">
        <f t="shared" si="0"/>
        <v>4.9537655307400614</v>
      </c>
      <c r="H41" s="6">
        <f t="shared" si="0"/>
        <v>36.802270370662619</v>
      </c>
      <c r="I41" s="6">
        <f t="shared" si="0"/>
        <v>47.85680524557317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22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93.364669799804688</v>
      </c>
      <c r="D46" s="21">
        <f t="shared" si="1"/>
        <v>5.620999813079834</v>
      </c>
      <c r="E46" s="26">
        <f t="shared" si="1"/>
        <v>5.6370000839233398</v>
      </c>
      <c r="F46" s="26">
        <f t="shared" si="1"/>
        <v>0.13400000333786011</v>
      </c>
      <c r="G46" s="21">
        <f t="shared" si="1"/>
        <v>5.7179999351501465</v>
      </c>
      <c r="H46" s="26">
        <f t="shared" si="1"/>
        <v>37.607557480390611</v>
      </c>
      <c r="I46" s="22">
        <f t="shared" si="1"/>
        <v>48.522484920928719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89.393997192382813</v>
      </c>
      <c r="D47" s="26">
        <f t="shared" si="2"/>
        <v>1.6683330535888672</v>
      </c>
      <c r="E47" s="26">
        <f t="shared" si="2"/>
        <v>4.1380000114440918</v>
      </c>
      <c r="F47" s="23">
        <f t="shared" si="2"/>
        <v>6.6333003342151642E-2</v>
      </c>
      <c r="G47" s="26">
        <f t="shared" si="2"/>
        <v>4.2719998359680176</v>
      </c>
      <c r="H47" s="23">
        <f t="shared" si="2"/>
        <v>36.184831371699936</v>
      </c>
      <c r="I47" s="26">
        <f t="shared" si="2"/>
        <v>47.241707064557907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1.0978299327164311</v>
      </c>
      <c r="D48" s="24">
        <f t="shared" si="3"/>
        <v>1.0662268602646388</v>
      </c>
      <c r="E48" s="26">
        <f t="shared" si="3"/>
        <v>0.39196088709611598</v>
      </c>
      <c r="F48" s="26">
        <f t="shared" si="3"/>
        <v>1.2905274677272311E-2</v>
      </c>
      <c r="G48" s="24">
        <f t="shared" si="3"/>
        <v>0.38556021702447801</v>
      </c>
      <c r="H48" s="26">
        <f t="shared" si="3"/>
        <v>0.37510180124782183</v>
      </c>
      <c r="I48" s="25">
        <f t="shared" si="3"/>
        <v>0.34353471517093553</v>
      </c>
    </row>
    <row r="50" spans="3:9" x14ac:dyDescent="0.2">
      <c r="C50" s="28" t="s">
        <v>96</v>
      </c>
      <c r="D50" s="28">
        <f>COUNTIF(D10:D40,"&gt;12.0")</f>
        <v>0</v>
      </c>
      <c r="E50" s="28">
        <f>COUNTIF(E10:E40,"&gt;8.0")</f>
        <v>0</v>
      </c>
      <c r="F50" s="28">
        <f>COUNTIF(F10:F40,"&gt;3.0")</f>
        <v>0</v>
      </c>
      <c r="G50" s="28">
        <f>COUNTIF(G10:G40,"&gt;8.0")</f>
        <v>0</v>
      </c>
      <c r="H50" s="28">
        <f>COUNTIF(H10:H40,"&lt;36.30")</f>
        <v>1</v>
      </c>
      <c r="I50" s="28">
        <f>COUNTIF(I10:I40,"&lt;46.20")</f>
        <v>0</v>
      </c>
    </row>
    <row r="51" spans="3:9" x14ac:dyDescent="0.2"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A32:B32"/>
    <mergeCell ref="A33:B33"/>
    <mergeCell ref="H43:I43"/>
    <mergeCell ref="A41:B41"/>
    <mergeCell ref="A34:B34"/>
    <mergeCell ref="A36:B36"/>
    <mergeCell ref="A35:B35"/>
    <mergeCell ref="A37:B37"/>
    <mergeCell ref="A38:B38"/>
    <mergeCell ref="A20:B20"/>
    <mergeCell ref="A16:B16"/>
    <mergeCell ref="A21:B21"/>
    <mergeCell ref="A18:B18"/>
    <mergeCell ref="A19:B19"/>
    <mergeCell ref="A17:B17"/>
    <mergeCell ref="A22:B22"/>
    <mergeCell ref="A45:B45"/>
    <mergeCell ref="A46:B46"/>
    <mergeCell ref="A47:B47"/>
    <mergeCell ref="A48:B48"/>
    <mergeCell ref="A39:B39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40:B40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4:B14"/>
    <mergeCell ref="A9:B9"/>
    <mergeCell ref="A11:B11"/>
    <mergeCell ref="A12:B12"/>
    <mergeCell ref="A10:B1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92D050"/>
    <outlinePr summaryBelow="0" summaryRight="0"/>
  </sheetPr>
  <dimension ref="A1:K51"/>
  <sheetViews>
    <sheetView showGridLines="0" topLeftCell="A31" zoomScale="90" zoomScaleNormal="90" workbookViewId="0">
      <selection activeCell="C50" sqref="C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88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94.071998596191406</v>
      </c>
      <c r="D10" s="10">
        <v>4.4552760124206543</v>
      </c>
      <c r="E10" s="10">
        <v>0.24265469610691071</v>
      </c>
      <c r="F10" s="11">
        <v>1.1113033294677734</v>
      </c>
      <c r="G10" s="10">
        <v>1.3539580106735229</v>
      </c>
      <c r="H10" s="10">
        <v>38.62252387641194</v>
      </c>
      <c r="I10" s="10">
        <v>50.29147934382668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94.278053283691406</v>
      </c>
      <c r="D11" s="3">
        <v>4.3003926277160645</v>
      </c>
      <c r="E11" s="3">
        <v>0.24117064476013184</v>
      </c>
      <c r="F11" s="5">
        <v>1.0695582628250122</v>
      </c>
      <c r="G11" s="3">
        <v>1.310728907585144</v>
      </c>
      <c r="H11" s="3">
        <v>38.594569321924702</v>
      </c>
      <c r="I11" s="3">
        <v>50.304790985641716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94.376983642578125</v>
      </c>
      <c r="D12" s="3">
        <v>4.2511711120605469</v>
      </c>
      <c r="E12" s="3">
        <v>0.23953819274902344</v>
      </c>
      <c r="F12" s="5">
        <v>1.0416282415390015</v>
      </c>
      <c r="G12" s="3">
        <v>1.2811664342880249</v>
      </c>
      <c r="H12" s="3">
        <v>38.577433120434925</v>
      </c>
      <c r="I12" s="3">
        <v>50.315068877537286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94.3809814453125</v>
      </c>
      <c r="D13" s="3">
        <v>4.206512451171875</v>
      </c>
      <c r="E13" s="3">
        <v>0.23883239924907684</v>
      </c>
      <c r="F13" s="5">
        <v>1.075472354888916</v>
      </c>
      <c r="G13" s="3">
        <v>1.3143047094345093</v>
      </c>
      <c r="H13" s="3">
        <v>38.560550936368188</v>
      </c>
      <c r="I13" s="3">
        <v>50.282273461967691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94.381782531738281</v>
      </c>
      <c r="D14" s="3">
        <v>4.2169818878173828</v>
      </c>
      <c r="E14" s="3">
        <v>0.23929831385612488</v>
      </c>
      <c r="F14" s="5">
        <v>1.0732648372650146</v>
      </c>
      <c r="G14" s="3">
        <v>1.3125631809234619</v>
      </c>
      <c r="H14" s="3">
        <v>38.557451406579375</v>
      </c>
      <c r="I14" s="3">
        <v>50.281880645194292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94.281448364257813</v>
      </c>
      <c r="D15" s="3">
        <v>4.3007645606994629</v>
      </c>
      <c r="E15" s="3">
        <v>0.24063144624233246</v>
      </c>
      <c r="F15" s="5">
        <v>1.080663800239563</v>
      </c>
      <c r="G15" s="3">
        <v>1.3212952613830566</v>
      </c>
      <c r="H15" s="3">
        <v>38.583741330000478</v>
      </c>
      <c r="I15" s="3">
        <v>50.291209782597711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94.320358276367188</v>
      </c>
      <c r="D16" s="3">
        <v>4.287778377532959</v>
      </c>
      <c r="E16" s="3">
        <v>0.23958966135978699</v>
      </c>
      <c r="F16" s="5">
        <v>1.0664178133010864</v>
      </c>
      <c r="G16" s="3">
        <v>1.3060075044631958</v>
      </c>
      <c r="H16" s="3">
        <v>38.577657687192364</v>
      </c>
      <c r="I16" s="3">
        <v>50.298132168573048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94.216758728027344</v>
      </c>
      <c r="D17" s="3">
        <v>4.4006080627441406</v>
      </c>
      <c r="E17" s="3">
        <v>0.24743653833866119</v>
      </c>
      <c r="F17" s="5">
        <v>1.0628044605255127</v>
      </c>
      <c r="G17" s="3">
        <v>1.3102409839630127</v>
      </c>
      <c r="H17" s="3">
        <v>38.597474030968563</v>
      </c>
      <c r="I17" s="3">
        <v>50.308482785638319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93.959716796875</v>
      </c>
      <c r="D18" s="3">
        <v>4.6628108024597168</v>
      </c>
      <c r="E18" s="3">
        <v>0.2576606273651123</v>
      </c>
      <c r="F18" s="5">
        <v>1.0637577772140503</v>
      </c>
      <c r="G18" s="3">
        <v>1.3214184045791626</v>
      </c>
      <c r="H18" s="3">
        <v>38.650751723510027</v>
      </c>
      <c r="I18" s="3">
        <v>50.333951017633048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94.206130981445313</v>
      </c>
      <c r="D19" s="3">
        <v>4.3926267623901367</v>
      </c>
      <c r="E19" s="3">
        <v>0.250235915184021</v>
      </c>
      <c r="F19" s="5">
        <v>1.0582629442214966</v>
      </c>
      <c r="G19" s="3">
        <v>1.3084988594055176</v>
      </c>
      <c r="H19" s="3">
        <v>38.610395661751696</v>
      </c>
      <c r="I19" s="3">
        <v>50.31762414780551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94.340492248535156</v>
      </c>
      <c r="D20" s="3">
        <v>4.2396202087402344</v>
      </c>
      <c r="E20" s="3">
        <v>0.24774375557899475</v>
      </c>
      <c r="F20" s="5">
        <v>1.0850225687026978</v>
      </c>
      <c r="G20" s="3">
        <v>1.3327662944793701</v>
      </c>
      <c r="H20" s="3">
        <v>38.555434057201985</v>
      </c>
      <c r="I20" s="3">
        <v>50.268784845324952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94.390426635742187</v>
      </c>
      <c r="D21" s="3">
        <v>4.1669845581054687</v>
      </c>
      <c r="E21" s="3">
        <v>0.24626754224300385</v>
      </c>
      <c r="F21" s="5">
        <v>1.1039494276046753</v>
      </c>
      <c r="G21" s="3">
        <v>1.3502169847488403</v>
      </c>
      <c r="H21" s="3">
        <v>38.532244948033366</v>
      </c>
      <c r="I21" s="3">
        <v>50.243058819760058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94.304328918457031</v>
      </c>
      <c r="D22" s="3">
        <v>4.2624697685241699</v>
      </c>
      <c r="E22" s="3">
        <v>0.24823133647441864</v>
      </c>
      <c r="F22" s="5">
        <v>1.0949102640151978</v>
      </c>
      <c r="G22" s="3">
        <v>1.3431415557861328</v>
      </c>
      <c r="H22" s="3">
        <v>38.559410193093548</v>
      </c>
      <c r="I22" s="3">
        <v>50.264036281019877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94.315025329589844</v>
      </c>
      <c r="D23" s="3">
        <v>4.2590222358703613</v>
      </c>
      <c r="E23" s="3">
        <v>0.24718451499938965</v>
      </c>
      <c r="F23" s="5">
        <v>1.0956284999847412</v>
      </c>
      <c r="G23" s="3">
        <v>1.3428130149841309</v>
      </c>
      <c r="H23" s="3">
        <v>38.555007102710945</v>
      </c>
      <c r="I23" s="3">
        <v>50.261501280886556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94.353317260742187</v>
      </c>
      <c r="D24" s="3">
        <v>4.2203612327575684</v>
      </c>
      <c r="E24" s="3">
        <v>0.24742682278156281</v>
      </c>
      <c r="F24" s="5">
        <v>1.0922634601593018</v>
      </c>
      <c r="G24" s="3">
        <v>1.3396903276443481</v>
      </c>
      <c r="H24" s="3">
        <v>38.547327153995376</v>
      </c>
      <c r="I24" s="3">
        <v>50.259279342262793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94.354934692382812</v>
      </c>
      <c r="D25" s="3">
        <v>4.2054662704467773</v>
      </c>
      <c r="E25" s="3">
        <v>0.24875660240650177</v>
      </c>
      <c r="F25" s="5">
        <v>1.0710510015487671</v>
      </c>
      <c r="G25" s="3">
        <v>1.3198076486587524</v>
      </c>
      <c r="H25" s="3">
        <v>38.569307102672326</v>
      </c>
      <c r="I25" s="3">
        <v>50.285787357384237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94.282859802246094</v>
      </c>
      <c r="D26" s="3">
        <v>4.2864460945129395</v>
      </c>
      <c r="E26" s="3">
        <v>0.24966391921043396</v>
      </c>
      <c r="F26" s="5">
        <v>1.0849260091781616</v>
      </c>
      <c r="G26" s="3">
        <v>1.334589958190918</v>
      </c>
      <c r="H26" s="3">
        <v>38.572667812114474</v>
      </c>
      <c r="I26" s="3">
        <v>50.277881060175467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94.318023681640625</v>
      </c>
      <c r="D27" s="3">
        <v>4.2629413604736328</v>
      </c>
      <c r="E27" s="3">
        <v>0.25026664137840271</v>
      </c>
      <c r="F27" s="5">
        <v>1.0740604400634766</v>
      </c>
      <c r="G27" s="3">
        <v>1.3243271112442017</v>
      </c>
      <c r="H27" s="3">
        <v>38.568179491123715</v>
      </c>
      <c r="I27" s="3">
        <v>50.282506131359249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94.254638671875</v>
      </c>
      <c r="D28" s="3">
        <v>4.2972421646118164</v>
      </c>
      <c r="E28" s="3">
        <v>0.25244283676147461</v>
      </c>
      <c r="F28" s="5">
        <v>1.0992259979248047</v>
      </c>
      <c r="G28" s="3">
        <v>1.3516688346862793</v>
      </c>
      <c r="H28" s="3">
        <v>38.571294995069174</v>
      </c>
      <c r="I28" s="3">
        <v>50.265939952061871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94.272476196289063</v>
      </c>
      <c r="D29" s="3">
        <v>4.286102294921875</v>
      </c>
      <c r="E29" s="3">
        <v>0.25147676467895508</v>
      </c>
      <c r="F29" s="5">
        <v>1.0937505960464478</v>
      </c>
      <c r="G29" s="3">
        <v>1.3452273607254028</v>
      </c>
      <c r="H29" s="3">
        <v>38.571524938923623</v>
      </c>
      <c r="I29" s="3">
        <v>50.270262425377908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94.248756408691406</v>
      </c>
      <c r="D30" s="3">
        <v>4.3023476600646973</v>
      </c>
      <c r="E30" s="3">
        <v>0.24340839684009552</v>
      </c>
      <c r="F30" s="5">
        <v>1.1076352596282959</v>
      </c>
      <c r="G30" s="3">
        <v>1.351043701171875</v>
      </c>
      <c r="H30" s="3">
        <v>38.574819169005764</v>
      </c>
      <c r="I30" s="3">
        <v>50.266243356318427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94.244461059570313</v>
      </c>
      <c r="D31" s="3">
        <v>4.2847256660461426</v>
      </c>
      <c r="E31" s="3">
        <v>0.24259789288043976</v>
      </c>
      <c r="F31" s="5">
        <v>1.1224119663238525</v>
      </c>
      <c r="G31" s="3">
        <v>1.3650099039077759</v>
      </c>
      <c r="H31" s="3">
        <v>38.571228387515141</v>
      </c>
      <c r="I31" s="3">
        <v>50.254316867519663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94.310310363769531</v>
      </c>
      <c r="D32" s="3">
        <v>4.22821044921875</v>
      </c>
      <c r="E32" s="3">
        <v>0.24413828551769257</v>
      </c>
      <c r="F32" s="5">
        <v>1.111241340637207</v>
      </c>
      <c r="G32" s="3">
        <v>1.355379581451416</v>
      </c>
      <c r="H32" s="3">
        <v>38.559467081259818</v>
      </c>
      <c r="I32" s="3">
        <v>50.254537245441021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94.235916137695312</v>
      </c>
      <c r="D33" s="3">
        <v>4.2952456474304199</v>
      </c>
      <c r="E33" s="3">
        <v>0.24740779399871826</v>
      </c>
      <c r="F33" s="5">
        <v>1.0867778062820435</v>
      </c>
      <c r="G33" s="3">
        <v>1.3341856002807617</v>
      </c>
      <c r="H33" s="3">
        <v>38.603476630808096</v>
      </c>
      <c r="I33" s="3">
        <v>50.295055688031731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94.174308776855469</v>
      </c>
      <c r="D34" s="3">
        <v>4.3346414566040039</v>
      </c>
      <c r="E34" s="3">
        <v>0.24727645516395569</v>
      </c>
      <c r="F34" s="5">
        <v>1.0810866355895996</v>
      </c>
      <c r="G34" s="3">
        <v>1.3283630609512329</v>
      </c>
      <c r="H34" s="3">
        <v>38.640947617286429</v>
      </c>
      <c r="I34" s="3">
        <v>50.320321188777854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94.233055114746094</v>
      </c>
      <c r="D35" s="3">
        <v>4.3012075424194336</v>
      </c>
      <c r="E35" s="3">
        <v>0.24721357226371765</v>
      </c>
      <c r="F35" s="5">
        <v>1.1012722253799438</v>
      </c>
      <c r="G35" s="3">
        <v>1.3484858274459839</v>
      </c>
      <c r="H35" s="3">
        <v>38.589332124390054</v>
      </c>
      <c r="I35" s="3">
        <v>50.277128385234867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94.312899999999999</v>
      </c>
      <c r="D36" s="3">
        <v>4.2244000000000002</v>
      </c>
      <c r="E36" s="3">
        <v>0.24790000000000001</v>
      </c>
      <c r="F36" s="5">
        <v>1.1075999999999999</v>
      </c>
      <c r="G36" s="3">
        <v>1.3554999999999999</v>
      </c>
      <c r="H36" s="3">
        <v>38.556511038810868</v>
      </c>
      <c r="I36" s="3">
        <v>50.251694399512409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94.215469360351563</v>
      </c>
      <c r="D37" s="3">
        <v>4.2952580451965332</v>
      </c>
      <c r="E37" s="3">
        <v>0.2486526221036911</v>
      </c>
      <c r="F37" s="5">
        <v>1.10628342628479</v>
      </c>
      <c r="G37" s="3">
        <v>1.3549360036849976</v>
      </c>
      <c r="H37" s="3">
        <v>38.595939413075243</v>
      </c>
      <c r="I37" s="3">
        <v>50.276741478564134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94.367195129394531</v>
      </c>
      <c r="D38" s="3">
        <v>4.1671333312988281</v>
      </c>
      <c r="E38" s="3">
        <v>0.24707864224910736</v>
      </c>
      <c r="F38" s="5">
        <v>1.0946115255355835</v>
      </c>
      <c r="G38" s="3">
        <v>1.3416901826858521</v>
      </c>
      <c r="H38" s="3">
        <v>38.557060632804905</v>
      </c>
      <c r="I38" s="3">
        <v>50.263205872925923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94.380340576171875</v>
      </c>
      <c r="D39" s="3">
        <v>4.1596693992614746</v>
      </c>
      <c r="E39" s="3">
        <v>0.24978636205196381</v>
      </c>
      <c r="F39" s="5">
        <v>1.0871584415435791</v>
      </c>
      <c r="G39" s="3">
        <v>1.3369448184967041</v>
      </c>
      <c r="H39" s="3">
        <v>38.556673002656687</v>
      </c>
      <c r="I39" s="3">
        <v>50.266886028782992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94.260589599609375</v>
      </c>
      <c r="D40" s="3">
        <v>4.2721762657165527</v>
      </c>
      <c r="E40" s="3">
        <v>0.25131678581237793</v>
      </c>
      <c r="F40" s="5">
        <v>1.1004079580307007</v>
      </c>
      <c r="G40" s="3">
        <v>1.3517247438430786</v>
      </c>
      <c r="H40" s="3">
        <v>38.577250201097371</v>
      </c>
      <c r="I40" s="3">
        <v>50.26894821393752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94.278839955188374</v>
      </c>
      <c r="D41" s="6">
        <f t="shared" si="0"/>
        <v>4.2847288486849875</v>
      </c>
      <c r="E41" s="6">
        <f t="shared" si="0"/>
        <v>0.24655761227761544</v>
      </c>
      <c r="F41" s="6">
        <f t="shared" si="0"/>
        <v>1.0872389894177839</v>
      </c>
      <c r="G41" s="6">
        <f t="shared" si="0"/>
        <v>1.3337966055408601</v>
      </c>
      <c r="H41" s="6">
        <f t="shared" si="0"/>
        <v>38.577988780283583</v>
      </c>
      <c r="I41" s="6">
        <f t="shared" si="0"/>
        <v>50.280613207647576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43</v>
      </c>
      <c r="I43" s="47"/>
      <c r="J43" s="20"/>
      <c r="K43" s="20"/>
    </row>
    <row r="44" spans="1:11" ht="13.5" thickBot="1" x14ac:dyDescent="0.25"/>
    <row r="45" spans="1:11" ht="13.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30</v>
      </c>
      <c r="I45" s="19" t="s">
        <v>31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94.390426635742187</v>
      </c>
      <c r="D46" s="21">
        <f t="shared" si="1"/>
        <v>4.6628108024597168</v>
      </c>
      <c r="E46" s="26">
        <f t="shared" si="1"/>
        <v>0.2576606273651123</v>
      </c>
      <c r="F46" s="26">
        <f t="shared" si="1"/>
        <v>1.1224119663238525</v>
      </c>
      <c r="G46" s="21">
        <f t="shared" si="1"/>
        <v>1.3650099039077759</v>
      </c>
      <c r="H46" s="26">
        <f t="shared" si="1"/>
        <v>38.650751723510027</v>
      </c>
      <c r="I46" s="22">
        <f t="shared" si="1"/>
        <v>50.333951017633048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93.959716796875</v>
      </c>
      <c r="D47" s="26">
        <f t="shared" si="2"/>
        <v>4.1596693992614746</v>
      </c>
      <c r="E47" s="26">
        <f t="shared" si="2"/>
        <v>0.23883239924907684</v>
      </c>
      <c r="F47" s="23">
        <f t="shared" si="2"/>
        <v>1.0416282415390015</v>
      </c>
      <c r="G47" s="26">
        <f t="shared" si="2"/>
        <v>1.2811664342880249</v>
      </c>
      <c r="H47" s="23">
        <f t="shared" si="2"/>
        <v>38.532244948033366</v>
      </c>
      <c r="I47" s="26">
        <f t="shared" si="2"/>
        <v>50.243058819760058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9.2995430731978093E-2</v>
      </c>
      <c r="D48" s="24">
        <f t="shared" si="3"/>
        <v>9.6145555061098856E-2</v>
      </c>
      <c r="E48" s="26">
        <f t="shared" si="3"/>
        <v>4.4434423569823045E-3</v>
      </c>
      <c r="F48" s="26">
        <f t="shared" si="3"/>
        <v>1.8534330945937583E-2</v>
      </c>
      <c r="G48" s="24">
        <f t="shared" si="3"/>
        <v>1.9425570861756888E-2</v>
      </c>
      <c r="H48" s="26">
        <f t="shared" si="3"/>
        <v>2.662109867022135E-2</v>
      </c>
      <c r="I48" s="25">
        <f t="shared" si="3"/>
        <v>2.2483140961434809E-2</v>
      </c>
    </row>
    <row r="50" spans="3:9" x14ac:dyDescent="0.2">
      <c r="C50" s="29">
        <f>COUNTIF(C10:C40,"&lt;84.0")</f>
        <v>0</v>
      </c>
      <c r="D50" s="29">
        <f>COUNTIF(D10:D40,"&gt;11.0")</f>
        <v>0</v>
      </c>
      <c r="E50" s="29">
        <f>COUNTIF(E10:E40,"&gt;4.0")</f>
        <v>0</v>
      </c>
      <c r="F50" s="29">
        <f>COUNTIF(F10:F40,"&gt;3.0")</f>
        <v>0</v>
      </c>
      <c r="G50" s="29">
        <f>COUNTIF(G10:G40,"&gt;4.0")</f>
        <v>0</v>
      </c>
      <c r="H50" s="29">
        <f>COUNTIF(H10:H40,"&lt;37.30")</f>
        <v>0</v>
      </c>
      <c r="I50" s="29">
        <f>COUNTIF(I10:I40,"&lt;48.20")</f>
        <v>0</v>
      </c>
    </row>
    <row r="51" spans="3:9" x14ac:dyDescent="0.2">
      <c r="C51" s="30"/>
      <c r="D51" s="30"/>
      <c r="E51" s="30"/>
      <c r="F51" s="30"/>
      <c r="G51" s="29"/>
      <c r="H51" s="29">
        <f>COUNTIF(H10:H40,"&gt;43.60")</f>
        <v>0</v>
      </c>
      <c r="I51" s="29">
        <f>COUNTIF(I10:I40,"&gt;53.20")</f>
        <v>0</v>
      </c>
    </row>
  </sheetData>
  <mergeCells count="45">
    <mergeCell ref="A46:B46"/>
    <mergeCell ref="A47:B47"/>
    <mergeCell ref="A48:B48"/>
    <mergeCell ref="A16:B16"/>
    <mergeCell ref="A45:B45"/>
    <mergeCell ref="A22:B22"/>
    <mergeCell ref="A38:B38"/>
    <mergeCell ref="A24:B24"/>
    <mergeCell ref="A25:B25"/>
    <mergeCell ref="A23:B23"/>
    <mergeCell ref="A17:B17"/>
    <mergeCell ref="A20:B20"/>
    <mergeCell ref="A21:B21"/>
    <mergeCell ref="A18:B18"/>
    <mergeCell ref="A19:B19"/>
    <mergeCell ref="A32:B32"/>
    <mergeCell ref="A9:B9"/>
    <mergeCell ref="A11:B11"/>
    <mergeCell ref="A12:B12"/>
    <mergeCell ref="A1:I1"/>
    <mergeCell ref="A3:I3"/>
    <mergeCell ref="A6:B6"/>
    <mergeCell ref="A4:I4"/>
    <mergeCell ref="A5:F5"/>
    <mergeCell ref="A7:B7"/>
    <mergeCell ref="A8:B8"/>
    <mergeCell ref="A15:B15"/>
    <mergeCell ref="A10:B10"/>
    <mergeCell ref="A31:B31"/>
    <mergeCell ref="A26:B26"/>
    <mergeCell ref="A28:B28"/>
    <mergeCell ref="A29:B29"/>
    <mergeCell ref="A27:B27"/>
    <mergeCell ref="A30:B30"/>
    <mergeCell ref="A14:B14"/>
    <mergeCell ref="A13:B13"/>
    <mergeCell ref="A33:B33"/>
    <mergeCell ref="H43:I43"/>
    <mergeCell ref="A41:B41"/>
    <mergeCell ref="A34:B34"/>
    <mergeCell ref="A36:B36"/>
    <mergeCell ref="A35:B35"/>
    <mergeCell ref="A37:B37"/>
    <mergeCell ref="A40:B40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92D050"/>
    <outlinePr summaryBelow="0" summaryRight="0"/>
  </sheetPr>
  <dimension ref="A1:K51"/>
  <sheetViews>
    <sheetView showGridLines="0" topLeftCell="A37" zoomScale="90" zoomScaleNormal="90" workbookViewId="0">
      <selection activeCell="F53" sqref="F53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60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94.071998596191406</v>
      </c>
      <c r="D10" s="10">
        <v>4.4552760124206543</v>
      </c>
      <c r="E10" s="10">
        <v>0.24265469610691071</v>
      </c>
      <c r="F10" s="11">
        <v>1.1113033294677734</v>
      </c>
      <c r="G10" s="10">
        <v>1.3539580106735229</v>
      </c>
      <c r="H10" s="10">
        <v>38.62252387641194</v>
      </c>
      <c r="I10" s="10">
        <v>50.29147934382668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94.278053283691406</v>
      </c>
      <c r="D11" s="3">
        <v>4.3003926277160645</v>
      </c>
      <c r="E11" s="3">
        <v>0.24117064476013184</v>
      </c>
      <c r="F11" s="5">
        <v>1.0695582628250122</v>
      </c>
      <c r="G11" s="3">
        <v>1.310728907585144</v>
      </c>
      <c r="H11" s="3">
        <v>38.594569321924702</v>
      </c>
      <c r="I11" s="3">
        <v>50.304790985641716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94.376983642578125</v>
      </c>
      <c r="D12" s="3">
        <v>4.2511711120605469</v>
      </c>
      <c r="E12" s="3">
        <v>0.23953819274902344</v>
      </c>
      <c r="F12" s="5">
        <v>1.0416282415390015</v>
      </c>
      <c r="G12" s="3">
        <v>1.2811664342880249</v>
      </c>
      <c r="H12" s="3">
        <v>38.577433120434925</v>
      </c>
      <c r="I12" s="3">
        <v>50.315068877537286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94.3809814453125</v>
      </c>
      <c r="D13" s="3">
        <v>4.206512451171875</v>
      </c>
      <c r="E13" s="3">
        <v>0.23883239924907684</v>
      </c>
      <c r="F13" s="5">
        <v>1.075472354888916</v>
      </c>
      <c r="G13" s="3">
        <v>1.3143047094345093</v>
      </c>
      <c r="H13" s="3">
        <v>38.560550936368188</v>
      </c>
      <c r="I13" s="3">
        <v>50.282273461967691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94.381782531738281</v>
      </c>
      <c r="D14" s="3">
        <v>4.2169818878173828</v>
      </c>
      <c r="E14" s="3">
        <v>0.23929831385612488</v>
      </c>
      <c r="F14" s="5">
        <v>1.0732648372650146</v>
      </c>
      <c r="G14" s="3">
        <v>1.3125631809234619</v>
      </c>
      <c r="H14" s="3">
        <v>38.557451406579375</v>
      </c>
      <c r="I14" s="3">
        <v>50.281880645194292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94.281448364257813</v>
      </c>
      <c r="D15" s="3">
        <v>4.3007645606994629</v>
      </c>
      <c r="E15" s="3">
        <v>0.24063144624233246</v>
      </c>
      <c r="F15" s="5">
        <v>1.080663800239563</v>
      </c>
      <c r="G15" s="3">
        <v>1.3212952613830566</v>
      </c>
      <c r="H15" s="3">
        <v>38.583741330000478</v>
      </c>
      <c r="I15" s="3">
        <v>50.291209782597711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94.320358276367188</v>
      </c>
      <c r="D16" s="3">
        <v>4.287778377532959</v>
      </c>
      <c r="E16" s="3">
        <v>0.23958966135978699</v>
      </c>
      <c r="F16" s="5">
        <v>1.0664178133010864</v>
      </c>
      <c r="G16" s="3">
        <v>1.3060075044631958</v>
      </c>
      <c r="H16" s="3">
        <v>38.577657687192364</v>
      </c>
      <c r="I16" s="3">
        <v>50.298132168573048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94.216758728027344</v>
      </c>
      <c r="D17" s="3">
        <v>4.4006080627441406</v>
      </c>
      <c r="E17" s="3">
        <v>0.24743653833866119</v>
      </c>
      <c r="F17" s="5">
        <v>1.0628044605255127</v>
      </c>
      <c r="G17" s="3">
        <v>1.3102409839630127</v>
      </c>
      <c r="H17" s="3">
        <v>38.597474030968563</v>
      </c>
      <c r="I17" s="3">
        <v>50.308482785638319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93.959716796875</v>
      </c>
      <c r="D18" s="3">
        <v>4.6628108024597168</v>
      </c>
      <c r="E18" s="3">
        <v>0.2576606273651123</v>
      </c>
      <c r="F18" s="5">
        <v>1.0637577772140503</v>
      </c>
      <c r="G18" s="3">
        <v>1.3214184045791626</v>
      </c>
      <c r="H18" s="3">
        <v>38.650751723510027</v>
      </c>
      <c r="I18" s="3">
        <v>50.333951017633048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94.206130981445313</v>
      </c>
      <c r="D19" s="3">
        <v>4.3926267623901367</v>
      </c>
      <c r="E19" s="3">
        <v>0.250235915184021</v>
      </c>
      <c r="F19" s="5">
        <v>1.0582629442214966</v>
      </c>
      <c r="G19" s="3">
        <v>1.3084988594055176</v>
      </c>
      <c r="H19" s="3">
        <v>38.610395661751696</v>
      </c>
      <c r="I19" s="3">
        <v>50.31762414780551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94.340492248535156</v>
      </c>
      <c r="D20" s="3">
        <v>4.2396202087402344</v>
      </c>
      <c r="E20" s="3">
        <v>0.24774375557899475</v>
      </c>
      <c r="F20" s="5">
        <v>1.0850225687026978</v>
      </c>
      <c r="G20" s="3">
        <v>1.3327662944793701</v>
      </c>
      <c r="H20" s="3">
        <v>38.555434057201985</v>
      </c>
      <c r="I20" s="3">
        <v>50.268784845324952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94.390426635742187</v>
      </c>
      <c r="D21" s="3">
        <v>4.1669845581054687</v>
      </c>
      <c r="E21" s="3">
        <v>0.24626754224300385</v>
      </c>
      <c r="F21" s="5">
        <v>1.1039494276046753</v>
      </c>
      <c r="G21" s="3">
        <v>1.3502169847488403</v>
      </c>
      <c r="H21" s="3">
        <v>38.532244948033366</v>
      </c>
      <c r="I21" s="3">
        <v>50.243058819760058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94.304328918457031</v>
      </c>
      <c r="D22" s="3">
        <v>4.2624697685241699</v>
      </c>
      <c r="E22" s="3">
        <v>0.24823133647441864</v>
      </c>
      <c r="F22" s="5">
        <v>1.0949102640151978</v>
      </c>
      <c r="G22" s="3">
        <v>1.3431415557861328</v>
      </c>
      <c r="H22" s="3">
        <v>38.559410193093548</v>
      </c>
      <c r="I22" s="3">
        <v>50.264036281019877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94.315025329589844</v>
      </c>
      <c r="D23" s="3">
        <v>4.2590222358703613</v>
      </c>
      <c r="E23" s="3">
        <v>0.24718451499938965</v>
      </c>
      <c r="F23" s="5">
        <v>1.0956284999847412</v>
      </c>
      <c r="G23" s="3">
        <v>1.3428130149841309</v>
      </c>
      <c r="H23" s="3">
        <v>38.555007102710945</v>
      </c>
      <c r="I23" s="3">
        <v>50.261501280886556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94.353317260742187</v>
      </c>
      <c r="D24" s="3">
        <v>4.2203612327575684</v>
      </c>
      <c r="E24" s="3">
        <v>0.24742682278156281</v>
      </c>
      <c r="F24" s="5">
        <v>1.0922634601593018</v>
      </c>
      <c r="G24" s="3">
        <v>1.3396903276443481</v>
      </c>
      <c r="H24" s="3">
        <v>38.547327153995376</v>
      </c>
      <c r="I24" s="3">
        <v>50.259279342262793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94.354934692382812</v>
      </c>
      <c r="D25" s="3">
        <v>4.2054662704467773</v>
      </c>
      <c r="E25" s="3">
        <v>0.24875660240650177</v>
      </c>
      <c r="F25" s="5">
        <v>1.0710510015487671</v>
      </c>
      <c r="G25" s="3">
        <v>1.3198076486587524</v>
      </c>
      <c r="H25" s="3">
        <v>38.569307102672326</v>
      </c>
      <c r="I25" s="3">
        <v>50.285787357384237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94.282859802246094</v>
      </c>
      <c r="D26" s="3">
        <v>4.2864460945129395</v>
      </c>
      <c r="E26" s="3">
        <v>0.24966391921043396</v>
      </c>
      <c r="F26" s="5">
        <v>1.0849260091781616</v>
      </c>
      <c r="G26" s="3">
        <v>1.334589958190918</v>
      </c>
      <c r="H26" s="3">
        <v>38.572667812114474</v>
      </c>
      <c r="I26" s="3">
        <v>50.277881060175467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94.318023681640625</v>
      </c>
      <c r="D27" s="3">
        <v>4.2629413604736328</v>
      </c>
      <c r="E27" s="3">
        <v>0.25026664137840271</v>
      </c>
      <c r="F27" s="5">
        <v>1.0740604400634766</v>
      </c>
      <c r="G27" s="3">
        <v>1.3243271112442017</v>
      </c>
      <c r="H27" s="3">
        <v>38.568179491123715</v>
      </c>
      <c r="I27" s="3">
        <v>50.282506131359249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94.254638671875</v>
      </c>
      <c r="D28" s="3">
        <v>4.2972421646118164</v>
      </c>
      <c r="E28" s="3">
        <v>0.25244283676147461</v>
      </c>
      <c r="F28" s="5">
        <v>1.0992259979248047</v>
      </c>
      <c r="G28" s="3">
        <v>1.3516688346862793</v>
      </c>
      <c r="H28" s="3">
        <v>38.571294995069174</v>
      </c>
      <c r="I28" s="3">
        <v>50.265939952061871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94.272476196289063</v>
      </c>
      <c r="D29" s="3">
        <v>4.286102294921875</v>
      </c>
      <c r="E29" s="3">
        <v>0.25147676467895508</v>
      </c>
      <c r="F29" s="5">
        <v>1.0937505960464478</v>
      </c>
      <c r="G29" s="3">
        <v>1.3452273607254028</v>
      </c>
      <c r="H29" s="3">
        <v>38.571524938923623</v>
      </c>
      <c r="I29" s="3">
        <v>50.270262425377908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94.248756408691406</v>
      </c>
      <c r="D30" s="3">
        <v>4.3023476600646973</v>
      </c>
      <c r="E30" s="3">
        <v>0.24340839684009552</v>
      </c>
      <c r="F30" s="5">
        <v>1.1076352596282959</v>
      </c>
      <c r="G30" s="3">
        <v>1.351043701171875</v>
      </c>
      <c r="H30" s="3">
        <v>38.574819169005764</v>
      </c>
      <c r="I30" s="3">
        <v>50.266243356318427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94.244461059570313</v>
      </c>
      <c r="D31" s="3">
        <v>4.2847256660461426</v>
      </c>
      <c r="E31" s="3">
        <v>0.24259789288043976</v>
      </c>
      <c r="F31" s="5">
        <v>1.1224119663238525</v>
      </c>
      <c r="G31" s="3">
        <v>1.3650099039077759</v>
      </c>
      <c r="H31" s="3">
        <v>38.571228387515141</v>
      </c>
      <c r="I31" s="3">
        <v>50.254316867519663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94.310310363769531</v>
      </c>
      <c r="D32" s="3">
        <v>4.22821044921875</v>
      </c>
      <c r="E32" s="3">
        <v>0.24413828551769257</v>
      </c>
      <c r="F32" s="5">
        <v>1.111241340637207</v>
      </c>
      <c r="G32" s="3">
        <v>1.355379581451416</v>
      </c>
      <c r="H32" s="3">
        <v>38.559467081259818</v>
      </c>
      <c r="I32" s="3">
        <v>50.254537245441021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94.235916137695312</v>
      </c>
      <c r="D33" s="3">
        <v>4.2952456474304199</v>
      </c>
      <c r="E33" s="3">
        <v>0.24740779399871826</v>
      </c>
      <c r="F33" s="5">
        <v>1.0867778062820435</v>
      </c>
      <c r="G33" s="3">
        <v>1.3341856002807617</v>
      </c>
      <c r="H33" s="3">
        <v>38.603476630808096</v>
      </c>
      <c r="I33" s="3">
        <v>50.295055688031731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94.174308776855469</v>
      </c>
      <c r="D34" s="3">
        <v>4.3346414566040039</v>
      </c>
      <c r="E34" s="3">
        <v>0.24727645516395569</v>
      </c>
      <c r="F34" s="5">
        <v>1.0810866355895996</v>
      </c>
      <c r="G34" s="3">
        <v>1.3283630609512329</v>
      </c>
      <c r="H34" s="3">
        <v>38.640947617286429</v>
      </c>
      <c r="I34" s="3">
        <v>50.320321188777854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94.233055114746094</v>
      </c>
      <c r="D35" s="3">
        <v>4.3012075424194336</v>
      </c>
      <c r="E35" s="3">
        <v>0.24721357226371765</v>
      </c>
      <c r="F35" s="5">
        <v>1.1012722253799438</v>
      </c>
      <c r="G35" s="3">
        <v>1.3484858274459839</v>
      </c>
      <c r="H35" s="3">
        <v>38.589332124390054</v>
      </c>
      <c r="I35" s="3">
        <v>50.277128385234867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94.312899999999999</v>
      </c>
      <c r="D36" s="3">
        <v>4.2244000000000002</v>
      </c>
      <c r="E36" s="3">
        <v>0.24790000000000001</v>
      </c>
      <c r="F36" s="5">
        <v>1.1075999999999999</v>
      </c>
      <c r="G36" s="3">
        <v>1.3554999999999999</v>
      </c>
      <c r="H36" s="3">
        <v>38.556511038810868</v>
      </c>
      <c r="I36" s="3">
        <v>50.251694399512409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94.215469360351563</v>
      </c>
      <c r="D37" s="3">
        <v>4.2952580451965332</v>
      </c>
      <c r="E37" s="3">
        <v>0.2486526221036911</v>
      </c>
      <c r="F37" s="5">
        <v>1.10628342628479</v>
      </c>
      <c r="G37" s="3">
        <v>1.3549360036849976</v>
      </c>
      <c r="H37" s="3">
        <v>38.595939413075243</v>
      </c>
      <c r="I37" s="3">
        <v>50.276741478564134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94.367195129394531</v>
      </c>
      <c r="D38" s="3">
        <v>4.1671333312988281</v>
      </c>
      <c r="E38" s="3">
        <v>0.24707864224910736</v>
      </c>
      <c r="F38" s="5">
        <v>1.0946115255355835</v>
      </c>
      <c r="G38" s="3">
        <v>1.3416901826858521</v>
      </c>
      <c r="H38" s="3">
        <v>38.557060632804905</v>
      </c>
      <c r="I38" s="3">
        <v>50.263205872925923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94.380340576171875</v>
      </c>
      <c r="D39" s="3">
        <v>4.1596693992614746</v>
      </c>
      <c r="E39" s="3">
        <v>0.24978636205196381</v>
      </c>
      <c r="F39" s="5">
        <v>1.0871584415435791</v>
      </c>
      <c r="G39" s="3">
        <v>1.3369448184967041</v>
      </c>
      <c r="H39" s="3">
        <v>38.556673002656687</v>
      </c>
      <c r="I39" s="3">
        <v>50.266886028782992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94.260589599609375</v>
      </c>
      <c r="D40" s="3">
        <v>4.2721762657165527</v>
      </c>
      <c r="E40" s="3">
        <v>0.25131678581237793</v>
      </c>
      <c r="F40" s="5">
        <v>1.1004079580307007</v>
      </c>
      <c r="G40" s="3">
        <v>1.3517247438430786</v>
      </c>
      <c r="H40" s="3">
        <v>38.577250201097371</v>
      </c>
      <c r="I40" s="3">
        <v>50.26894821393752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94.278839955188374</v>
      </c>
      <c r="D41" s="6">
        <f t="shared" si="0"/>
        <v>4.2847288486849875</v>
      </c>
      <c r="E41" s="6">
        <f t="shared" si="0"/>
        <v>0.24655761227761544</v>
      </c>
      <c r="F41" s="6">
        <f t="shared" si="0"/>
        <v>1.0872389894177839</v>
      </c>
      <c r="G41" s="6">
        <f t="shared" si="0"/>
        <v>1.3337966055408601</v>
      </c>
      <c r="H41" s="6">
        <f t="shared" si="0"/>
        <v>38.577988780283583</v>
      </c>
      <c r="I41" s="6">
        <f t="shared" si="0"/>
        <v>50.280613207647576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43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94.390426635742187</v>
      </c>
      <c r="D46" s="21">
        <f t="shared" si="1"/>
        <v>4.6628108024597168</v>
      </c>
      <c r="E46" s="26">
        <f t="shared" si="1"/>
        <v>0.2576606273651123</v>
      </c>
      <c r="F46" s="26">
        <f t="shared" si="1"/>
        <v>1.1224119663238525</v>
      </c>
      <c r="G46" s="21">
        <f t="shared" si="1"/>
        <v>1.3650099039077759</v>
      </c>
      <c r="H46" s="26">
        <f t="shared" si="1"/>
        <v>38.650751723510027</v>
      </c>
      <c r="I46" s="22">
        <f t="shared" si="1"/>
        <v>50.333951017633048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93.959716796875</v>
      </c>
      <c r="D47" s="26">
        <f t="shared" si="2"/>
        <v>4.1596693992614746</v>
      </c>
      <c r="E47" s="26">
        <f t="shared" si="2"/>
        <v>0.23883239924907684</v>
      </c>
      <c r="F47" s="23">
        <f t="shared" si="2"/>
        <v>1.0416282415390015</v>
      </c>
      <c r="G47" s="26">
        <f t="shared" si="2"/>
        <v>1.2811664342880249</v>
      </c>
      <c r="H47" s="23">
        <f t="shared" si="2"/>
        <v>38.532244948033366</v>
      </c>
      <c r="I47" s="26">
        <f t="shared" si="2"/>
        <v>50.243058819760058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9.2995430731978093E-2</v>
      </c>
      <c r="D48" s="24">
        <f t="shared" si="3"/>
        <v>9.6145555061098856E-2</v>
      </c>
      <c r="E48" s="26">
        <f t="shared" si="3"/>
        <v>4.4434423569823045E-3</v>
      </c>
      <c r="F48" s="26">
        <f t="shared" si="3"/>
        <v>1.8534330945937583E-2</v>
      </c>
      <c r="G48" s="24">
        <f t="shared" si="3"/>
        <v>1.9425570861756888E-2</v>
      </c>
      <c r="H48" s="26">
        <f t="shared" si="3"/>
        <v>2.662109867022135E-2</v>
      </c>
      <c r="I48" s="25">
        <f t="shared" si="3"/>
        <v>2.2483140961434809E-2</v>
      </c>
    </row>
    <row r="50" spans="3:9" x14ac:dyDescent="0.2">
      <c r="C50" s="29">
        <f>COUNTIF(C10:C40,"&lt;84.0")</f>
        <v>0</v>
      </c>
      <c r="D50" s="29">
        <f>COUNTIF(D10:D40,"&gt;11.0")</f>
        <v>0</v>
      </c>
      <c r="E50" s="29">
        <f>COUNTIF(E10:E40,"&gt;4.0")</f>
        <v>0</v>
      </c>
      <c r="F50" s="29">
        <f>COUNTIF(F10:F40,"&gt;3.0")</f>
        <v>0</v>
      </c>
      <c r="G50" s="29">
        <f>COUNTIF(G10:G40,"&gt;4.0")</f>
        <v>0</v>
      </c>
      <c r="H50" s="29">
        <f>COUNTIF(H10:H40,"&lt;37.30")</f>
        <v>0</v>
      </c>
      <c r="I50" s="29">
        <f>COUNTIF(I10:I40,"&lt;48.20")</f>
        <v>0</v>
      </c>
    </row>
    <row r="51" spans="3:9" x14ac:dyDescent="0.2">
      <c r="C51" s="30"/>
      <c r="D51" s="30"/>
      <c r="E51" s="30"/>
      <c r="F51" s="30"/>
      <c r="G51" s="29"/>
      <c r="H51" s="29">
        <f>COUNTIF(H10:H40,"&gt;43.60")</f>
        <v>0</v>
      </c>
      <c r="I51" s="29">
        <f>COUNTIF(I10:I40,"&gt;53.20")</f>
        <v>0</v>
      </c>
    </row>
  </sheetData>
  <mergeCells count="45">
    <mergeCell ref="A32:B32"/>
    <mergeCell ref="A33:B33"/>
    <mergeCell ref="H43:I43"/>
    <mergeCell ref="A41:B41"/>
    <mergeCell ref="A34:B34"/>
    <mergeCell ref="A36:B36"/>
    <mergeCell ref="A35:B35"/>
    <mergeCell ref="A37:B37"/>
    <mergeCell ref="A38:B38"/>
    <mergeCell ref="A20:B20"/>
    <mergeCell ref="A16:B16"/>
    <mergeCell ref="A21:B21"/>
    <mergeCell ref="A18:B18"/>
    <mergeCell ref="A19:B19"/>
    <mergeCell ref="A17:B17"/>
    <mergeCell ref="A22:B22"/>
    <mergeCell ref="A45:B45"/>
    <mergeCell ref="A46:B46"/>
    <mergeCell ref="A47:B47"/>
    <mergeCell ref="A48:B48"/>
    <mergeCell ref="A39:B39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40:B40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4:B14"/>
    <mergeCell ref="A9:B9"/>
    <mergeCell ref="A11:B11"/>
    <mergeCell ref="A12:B12"/>
    <mergeCell ref="A10:B1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92D050"/>
    <outlinePr summaryBelow="0" summaryRight="0"/>
  </sheetPr>
  <dimension ref="A1:K51"/>
  <sheetViews>
    <sheetView showGridLines="0" topLeftCell="A33" zoomScale="90" zoomScaleNormal="90" workbookViewId="0">
      <selection activeCell="C51" sqref="C51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61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94.068916320800781</v>
      </c>
      <c r="D10" s="10">
        <v>4.4585971832275391</v>
      </c>
      <c r="E10" s="10">
        <v>0.24200934171676636</v>
      </c>
      <c r="F10" s="11">
        <v>1.1118315458297729</v>
      </c>
      <c r="G10" s="10">
        <v>1.3538408279418945</v>
      </c>
      <c r="H10" s="10">
        <v>38.623296552104662</v>
      </c>
      <c r="I10" s="10">
        <v>50.291855229165549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94.288078308105469</v>
      </c>
      <c r="D11" s="3">
        <v>4.2838320732116699</v>
      </c>
      <c r="E11" s="3">
        <v>0.24265587329864502</v>
      </c>
      <c r="F11" s="5">
        <v>1.0712312459945679</v>
      </c>
      <c r="G11" s="3">
        <v>1.3138871192932129</v>
      </c>
      <c r="H11" s="3">
        <v>38.591448845448475</v>
      </c>
      <c r="I11" s="3">
        <v>50.301149022601109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94.37701416015625</v>
      </c>
      <c r="D12" s="3">
        <v>4.2522797584533691</v>
      </c>
      <c r="E12" s="3">
        <v>0.23940818011760712</v>
      </c>
      <c r="F12" s="5">
        <v>1.04082190990448</v>
      </c>
      <c r="G12" s="3">
        <v>1.2802300453186035</v>
      </c>
      <c r="H12" s="3">
        <v>38.577932781855374</v>
      </c>
      <c r="I12" s="3">
        <v>50.315970551022183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94.379440307617188</v>
      </c>
      <c r="D13" s="3">
        <v>4.209747314453125</v>
      </c>
      <c r="E13" s="3">
        <v>0.23873254656791687</v>
      </c>
      <c r="F13" s="5">
        <v>1.074657678604126</v>
      </c>
      <c r="G13" s="3">
        <v>1.3133902549743652</v>
      </c>
      <c r="H13" s="3">
        <v>38.561052349626749</v>
      </c>
      <c r="I13" s="3">
        <v>50.283174462074854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94.400184631347656</v>
      </c>
      <c r="D14" s="3">
        <v>4.1789555549621582</v>
      </c>
      <c r="E14" s="3">
        <v>0.23921278119087219</v>
      </c>
      <c r="F14" s="5">
        <v>1.0841414928436279</v>
      </c>
      <c r="G14" s="3">
        <v>1.3233542442321777</v>
      </c>
      <c r="H14" s="3">
        <v>38.549921165273453</v>
      </c>
      <c r="I14" s="3">
        <v>50.270012241479414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94.278709411621094</v>
      </c>
      <c r="D15" s="3">
        <v>4.304499626159668</v>
      </c>
      <c r="E15" s="3">
        <v>0.24011576175689697</v>
      </c>
      <c r="F15" s="5">
        <v>1.0805401802062988</v>
      </c>
      <c r="G15" s="3">
        <v>1.3206559419631958</v>
      </c>
      <c r="H15" s="3">
        <v>38.584703974259732</v>
      </c>
      <c r="I15" s="3">
        <v>50.29208511114031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94.324600219726563</v>
      </c>
      <c r="D16" s="3">
        <v>4.2820534706115723</v>
      </c>
      <c r="E16" s="3">
        <v>0.23970676958560944</v>
      </c>
      <c r="F16" s="5">
        <v>1.0664412975311279</v>
      </c>
      <c r="G16" s="3">
        <v>1.3061480522155762</v>
      </c>
      <c r="H16" s="3">
        <v>38.577024290454943</v>
      </c>
      <c r="I16" s="3">
        <v>50.297632504112677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94.277061462402344</v>
      </c>
      <c r="D17" s="3">
        <v>4.3295125961303711</v>
      </c>
      <c r="E17" s="3">
        <v>0.26147055625915527</v>
      </c>
      <c r="F17" s="5">
        <v>1.055637001991272</v>
      </c>
      <c r="G17" s="3">
        <v>1.3171075582504272</v>
      </c>
      <c r="H17" s="3">
        <v>38.577786487473972</v>
      </c>
      <c r="I17" s="3">
        <v>50.295739343631652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93.961097717285156</v>
      </c>
      <c r="D18" s="3">
        <v>4.6609606742858887</v>
      </c>
      <c r="E18" s="3">
        <v>0.25988900661468506</v>
      </c>
      <c r="F18" s="5">
        <v>1.062178373336792</v>
      </c>
      <c r="G18" s="3">
        <v>1.3220673799514771</v>
      </c>
      <c r="H18" s="3">
        <v>38.649768094858153</v>
      </c>
      <c r="I18" s="3">
        <v>50.333468876542291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94.20697021484375</v>
      </c>
      <c r="D19" s="3">
        <v>4.3915309906005859</v>
      </c>
      <c r="E19" s="3">
        <v>0.24972900748252869</v>
      </c>
      <c r="F19" s="5">
        <v>1.0586367845535278</v>
      </c>
      <c r="G19" s="3">
        <v>1.3083658218383789</v>
      </c>
      <c r="H19" s="3">
        <v>38.610459656459518</v>
      </c>
      <c r="I19" s="3">
        <v>50.317648969272859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94.350257873535156</v>
      </c>
      <c r="D20" s="3">
        <v>4.2261152267456055</v>
      </c>
      <c r="E20" s="3">
        <v>0.24966247379779816</v>
      </c>
      <c r="F20" s="5">
        <v>1.0845768451690674</v>
      </c>
      <c r="G20" s="3">
        <v>1.3342393636703491</v>
      </c>
      <c r="H20" s="3">
        <v>38.552977436416356</v>
      </c>
      <c r="I20" s="3">
        <v>50.266796621916953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94.395263671875</v>
      </c>
      <c r="D21" s="3">
        <v>4.1622867584228516</v>
      </c>
      <c r="E21" s="3">
        <v>0.24795356392860413</v>
      </c>
      <c r="F21" s="5">
        <v>1.1022181510925293</v>
      </c>
      <c r="G21" s="3">
        <v>1.350171685218811</v>
      </c>
      <c r="H21" s="3">
        <v>38.530801643815167</v>
      </c>
      <c r="I21" s="3">
        <v>50.242658547125174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94.318496704101563</v>
      </c>
      <c r="D22" s="3">
        <v>4.2442111968994141</v>
      </c>
      <c r="E22" s="3">
        <v>0.25086086988449097</v>
      </c>
      <c r="F22" s="5">
        <v>1.0943526029586792</v>
      </c>
      <c r="G22" s="3">
        <v>1.3452134132385254</v>
      </c>
      <c r="H22" s="3">
        <v>38.555100487548515</v>
      </c>
      <c r="I22" s="3">
        <v>50.260739708556606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94.315322875976563</v>
      </c>
      <c r="D23" s="3">
        <v>4.2576785087585449</v>
      </c>
      <c r="E23" s="3">
        <v>0.24684357643127441</v>
      </c>
      <c r="F23" s="5">
        <v>1.0964573621749878</v>
      </c>
      <c r="G23" s="3">
        <v>1.3433009386062622</v>
      </c>
      <c r="H23" s="3">
        <v>38.554937760526258</v>
      </c>
      <c r="I23" s="3">
        <v>50.261041772967729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94.355186462402344</v>
      </c>
      <c r="D24" s="3">
        <v>4.2181096076965332</v>
      </c>
      <c r="E24" s="3">
        <v>0.24746207892894745</v>
      </c>
      <c r="F24" s="5">
        <v>1.0922104120254517</v>
      </c>
      <c r="G24" s="3">
        <v>1.3396724462509155</v>
      </c>
      <c r="H24" s="3">
        <v>38.54704714980636</v>
      </c>
      <c r="I24" s="3">
        <v>50.25913579189374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94.376571655273437</v>
      </c>
      <c r="D25" s="3">
        <v>4.1758866310119629</v>
      </c>
      <c r="E25" s="3">
        <v>0.25679472088813782</v>
      </c>
      <c r="F25" s="5">
        <v>1.0659878253936768</v>
      </c>
      <c r="G25" s="3">
        <v>1.3227825164794922</v>
      </c>
      <c r="H25" s="3">
        <v>38.56038978488246</v>
      </c>
      <c r="I25" s="3">
        <v>50.280165139637198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94.282211303710938</v>
      </c>
      <c r="D26" s="3">
        <v>4.2878627777099609</v>
      </c>
      <c r="E26" s="3">
        <v>0.24923053383827209</v>
      </c>
      <c r="F26" s="5">
        <v>1.0854787826538086</v>
      </c>
      <c r="G26" s="3">
        <v>1.3347092866897583</v>
      </c>
      <c r="H26" s="3">
        <v>38.569370135526313</v>
      </c>
      <c r="I26" s="3">
        <v>50.275784734875032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94.313156127929687</v>
      </c>
      <c r="D27" s="3">
        <v>4.2693085670471191</v>
      </c>
      <c r="E27" s="3">
        <v>0.24963212013244629</v>
      </c>
      <c r="F27" s="5">
        <v>1.0740014314651489</v>
      </c>
      <c r="G27" s="3">
        <v>1.3236335515975952</v>
      </c>
      <c r="H27" s="3">
        <v>38.569553940420278</v>
      </c>
      <c r="I27" s="3">
        <v>50.283628150112243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94.263641357421875</v>
      </c>
      <c r="D28" s="3">
        <v>4.2839541435241699</v>
      </c>
      <c r="E28" s="3">
        <v>0.2541123628616333</v>
      </c>
      <c r="F28" s="5">
        <v>1.0996922254562378</v>
      </c>
      <c r="G28" s="3">
        <v>1.3538045883178711</v>
      </c>
      <c r="H28" s="3">
        <v>38.56842652404216</v>
      </c>
      <c r="I28" s="3">
        <v>50.263199036569937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94.272599999999997</v>
      </c>
      <c r="D29" s="3">
        <v>4.2770000000000001</v>
      </c>
      <c r="E29" s="3">
        <v>0.25609999999999999</v>
      </c>
      <c r="F29" s="5">
        <v>1.0942000000000001</v>
      </c>
      <c r="G29" s="3">
        <v>1.3503000000000001</v>
      </c>
      <c r="H29" s="3">
        <v>38.569969983646189</v>
      </c>
      <c r="I29" s="3">
        <v>50.264966940356025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94.245452880859375</v>
      </c>
      <c r="D30" s="3">
        <v>4.3054413795471191</v>
      </c>
      <c r="E30" s="3">
        <v>0.24271057546138763</v>
      </c>
      <c r="F30" s="5">
        <v>1.1086641550064087</v>
      </c>
      <c r="G30" s="3">
        <v>1.3513747453689575</v>
      </c>
      <c r="H30" s="3">
        <v>38.575421179798866</v>
      </c>
      <c r="I30" s="3">
        <v>50.266198577642172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94.265983581542969</v>
      </c>
      <c r="D31" s="3">
        <v>4.2603540420532227</v>
      </c>
      <c r="E31" s="3">
        <v>0.2472354918718338</v>
      </c>
      <c r="F31" s="5">
        <v>1.1191751956939697</v>
      </c>
      <c r="G31" s="3">
        <v>1.3664107322692871</v>
      </c>
      <c r="H31" s="3">
        <v>38.562931766210802</v>
      </c>
      <c r="I31" s="3">
        <v>50.249641835622668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94.306373596191406</v>
      </c>
      <c r="D32" s="3">
        <v>4.2321362495422363</v>
      </c>
      <c r="E32" s="3">
        <v>0.24364699423313141</v>
      </c>
      <c r="F32" s="5">
        <v>1.1114462614059448</v>
      </c>
      <c r="G32" s="3">
        <v>1.355093240737915</v>
      </c>
      <c r="H32" s="3">
        <v>38.561000599282451</v>
      </c>
      <c r="I32" s="3">
        <v>50.255495381459454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94.237274169921875</v>
      </c>
      <c r="D33" s="3">
        <v>4.2940568923950195</v>
      </c>
      <c r="E33" s="3">
        <v>0.24707509577274323</v>
      </c>
      <c r="F33" s="5">
        <v>1.0861570835113525</v>
      </c>
      <c r="G33" s="3">
        <v>1.3332321643829346</v>
      </c>
      <c r="H33" s="3">
        <v>38.60400817630898</v>
      </c>
      <c r="I33" s="3">
        <v>50.295933958747817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94.180824279785156</v>
      </c>
      <c r="D34" s="3">
        <v>4.3283801078796387</v>
      </c>
      <c r="E34" s="3">
        <v>0.2475152462720871</v>
      </c>
      <c r="F34" s="5">
        <v>1.0805848836898804</v>
      </c>
      <c r="G34" s="3">
        <v>1.3281000852584839</v>
      </c>
      <c r="H34" s="3">
        <v>38.639291097281237</v>
      </c>
      <c r="I34" s="3">
        <v>50.319605988037956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94.23370361328125</v>
      </c>
      <c r="D35" s="3">
        <v>4.3026032447814941</v>
      </c>
      <c r="E35" s="3">
        <v>0.24713373184204102</v>
      </c>
      <c r="F35" s="5">
        <v>1.1003760099411011</v>
      </c>
      <c r="G35" s="3">
        <v>1.3475097417831421</v>
      </c>
      <c r="H35" s="3">
        <v>38.588985901346895</v>
      </c>
      <c r="I35" s="3">
        <v>50.277592966173366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94.319900000000004</v>
      </c>
      <c r="D36" s="3">
        <v>4.2173999999999996</v>
      </c>
      <c r="E36" s="3">
        <v>0.24660000000000001</v>
      </c>
      <c r="F36" s="5">
        <v>1.1059000000000001</v>
      </c>
      <c r="G36" s="3">
        <v>1.3525</v>
      </c>
      <c r="H36" s="3">
        <v>38.557802887588934</v>
      </c>
      <c r="I36" s="3">
        <v>50.257646593326598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94.252723693847656</v>
      </c>
      <c r="D37" s="3">
        <v>4.2497358322143555</v>
      </c>
      <c r="E37" s="3">
        <v>0.25161600112915039</v>
      </c>
      <c r="F37" s="5">
        <v>1.1092720031738281</v>
      </c>
      <c r="G37" s="3">
        <v>1.3608880043029785</v>
      </c>
      <c r="H37" s="3">
        <v>38.583137057149145</v>
      </c>
      <c r="I37" s="3">
        <v>50.264609750294994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94.361373901367188</v>
      </c>
      <c r="D38" s="3">
        <v>4.1747064590454102</v>
      </c>
      <c r="E38" s="3">
        <v>0.24682046473026276</v>
      </c>
      <c r="F38" s="5">
        <v>1.0938014984130859</v>
      </c>
      <c r="G38" s="3">
        <v>1.3406219482421875</v>
      </c>
      <c r="H38" s="3">
        <v>38.558885802462868</v>
      </c>
      <c r="I38" s="3">
        <v>50.264938570085434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94.383583068847656</v>
      </c>
      <c r="D39" s="3">
        <v>4.1525635719299316</v>
      </c>
      <c r="E39" s="3">
        <v>0.25027716159820557</v>
      </c>
      <c r="F39" s="5">
        <v>1.088853120803833</v>
      </c>
      <c r="G39" s="3">
        <v>1.3391302824020386</v>
      </c>
      <c r="H39" s="3">
        <v>38.555098556387158</v>
      </c>
      <c r="I39" s="3">
        <v>50.264583882562242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94.276405334472656</v>
      </c>
      <c r="D40" s="3">
        <v>4.2468891143798828</v>
      </c>
      <c r="E40" s="3">
        <v>0.2535613477230072</v>
      </c>
      <c r="F40" s="5">
        <v>1.1038589477539063</v>
      </c>
      <c r="G40" s="3">
        <v>1.3574203252792358</v>
      </c>
      <c r="H40" s="3">
        <v>38.571139120981996</v>
      </c>
      <c r="I40" s="3">
        <v>50.262020238509784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94.286076738911291</v>
      </c>
      <c r="D41" s="6">
        <f t="shared" si="0"/>
        <v>4.2747951468929166</v>
      </c>
      <c r="E41" s="6">
        <f t="shared" si="0"/>
        <v>0.24792820115858508</v>
      </c>
      <c r="F41" s="6">
        <f t="shared" si="0"/>
        <v>1.0872058809218867</v>
      </c>
      <c r="G41" s="6">
        <f t="shared" si="0"/>
        <v>1.3351340743895501</v>
      </c>
      <c r="H41" s="6">
        <f t="shared" si="0"/>
        <v>38.575473264169162</v>
      </c>
      <c r="I41" s="6">
        <f t="shared" si="0"/>
        <v>50.278552274113423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43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94.400184631347656</v>
      </c>
      <c r="D46" s="21">
        <f t="shared" si="1"/>
        <v>4.6609606742858887</v>
      </c>
      <c r="E46" s="26">
        <f t="shared" si="1"/>
        <v>0.26147055625915527</v>
      </c>
      <c r="F46" s="26">
        <f t="shared" si="1"/>
        <v>1.1191751956939697</v>
      </c>
      <c r="G46" s="21">
        <f t="shared" si="1"/>
        <v>1.3664107322692871</v>
      </c>
      <c r="H46" s="26">
        <f t="shared" si="1"/>
        <v>38.649768094858153</v>
      </c>
      <c r="I46" s="22">
        <f t="shared" si="1"/>
        <v>50.333468876542291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93.961097717285156</v>
      </c>
      <c r="D47" s="26">
        <f t="shared" si="2"/>
        <v>4.1525635719299316</v>
      </c>
      <c r="E47" s="26">
        <f t="shared" si="2"/>
        <v>0.23873254656791687</v>
      </c>
      <c r="F47" s="23">
        <f t="shared" si="2"/>
        <v>1.04082190990448</v>
      </c>
      <c r="G47" s="26">
        <f t="shared" si="2"/>
        <v>1.2802300453186035</v>
      </c>
      <c r="H47" s="23">
        <f t="shared" si="2"/>
        <v>38.530801643815167</v>
      </c>
      <c r="I47" s="26">
        <f t="shared" si="2"/>
        <v>50.242658547125174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9.2951666249916742E-2</v>
      </c>
      <c r="D48" s="24">
        <f t="shared" si="3"/>
        <v>9.6721720741713021E-2</v>
      </c>
      <c r="E48" s="26">
        <f t="shared" si="3"/>
        <v>5.935506244262357E-3</v>
      </c>
      <c r="F48" s="26">
        <f t="shared" si="3"/>
        <v>1.8946824044435342E-2</v>
      </c>
      <c r="G48" s="24">
        <f t="shared" si="3"/>
        <v>1.94276881006617E-2</v>
      </c>
      <c r="H48" s="26">
        <f t="shared" si="3"/>
        <v>2.6638586727251862E-2</v>
      </c>
      <c r="I48" s="25">
        <f t="shared" si="3"/>
        <v>2.2543619881007608E-2</v>
      </c>
    </row>
    <row r="50" spans="3:9" x14ac:dyDescent="0.2">
      <c r="C50" s="29">
        <f>COUNTIF(C10:C40,"&lt;84.0")</f>
        <v>0</v>
      </c>
      <c r="D50" s="29">
        <f>COUNTIF(D10:D40,"&gt;11.0")</f>
        <v>0</v>
      </c>
      <c r="E50" s="29">
        <f>COUNTIF(E10:E40,"&gt;4.0")</f>
        <v>0</v>
      </c>
      <c r="F50" s="29">
        <f>COUNTIF(F10:F40,"&gt;3.0")</f>
        <v>0</v>
      </c>
      <c r="G50" s="29">
        <f>COUNTIF(G10:G40,"&gt;4.0")</f>
        <v>0</v>
      </c>
      <c r="H50" s="29">
        <f>COUNTIF(H10:H40,"&lt;37.30")</f>
        <v>0</v>
      </c>
      <c r="I50" s="29">
        <f>COUNTIF(I10:I40,"&lt;48.20")</f>
        <v>0</v>
      </c>
    </row>
    <row r="51" spans="3:9" x14ac:dyDescent="0.2">
      <c r="C51" s="30"/>
      <c r="D51" s="30"/>
      <c r="E51" s="30"/>
      <c r="F51" s="30"/>
      <c r="G51" s="29"/>
      <c r="H51" s="29">
        <f>COUNTIF(H10:H40,"&gt;43.60")</f>
        <v>0</v>
      </c>
      <c r="I51" s="29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outlinePr summaryBelow="0" summaryRight="0"/>
  </sheetPr>
  <dimension ref="A1:K51"/>
  <sheetViews>
    <sheetView showGridLines="0" topLeftCell="A37" zoomScale="90" zoomScaleNormal="90" workbookViewId="0">
      <selection activeCell="D50" sqref="D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32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86.493736267089844</v>
      </c>
      <c r="D10" s="10">
        <v>6.3889179229736328</v>
      </c>
      <c r="E10" s="10">
        <v>6.8289632797241211</v>
      </c>
      <c r="F10" s="11">
        <v>1.0506312828511E-3</v>
      </c>
      <c r="G10" s="10">
        <v>6.8300137519836426</v>
      </c>
      <c r="H10" s="10">
        <v>37.203402859448914</v>
      </c>
      <c r="I10" s="10">
        <v>47.346425544577336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86.490455627441406</v>
      </c>
      <c r="D11" s="3">
        <v>6.399320125579834</v>
      </c>
      <c r="E11" s="3">
        <v>6.8213281631469727</v>
      </c>
      <c r="F11" s="5">
        <v>4.6990488772280514E-4</v>
      </c>
      <c r="G11" s="3">
        <v>6.8217978477478027</v>
      </c>
      <c r="H11" s="3">
        <v>37.207598685345936</v>
      </c>
      <c r="I11" s="3">
        <v>47.352345854247488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86.497459411621094</v>
      </c>
      <c r="D12" s="3">
        <v>6.4460630416870117</v>
      </c>
      <c r="E12" s="3">
        <v>6.7910175323486328</v>
      </c>
      <c r="F12" s="5">
        <v>4.7404097858816385E-4</v>
      </c>
      <c r="G12" s="3">
        <v>6.7914915084838867</v>
      </c>
      <c r="H12" s="3">
        <v>37.216258052000533</v>
      </c>
      <c r="I12" s="3">
        <v>47.370496170520987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85.993736267089844</v>
      </c>
      <c r="D13" s="3">
        <v>6.8524332046508789</v>
      </c>
      <c r="E13" s="3">
        <v>6.8707733154296875</v>
      </c>
      <c r="F13" s="5">
        <v>1.8018118571490049E-3</v>
      </c>
      <c r="G13" s="3">
        <v>6.8725752830505371</v>
      </c>
      <c r="H13" s="3">
        <v>37.3063677264673</v>
      </c>
      <c r="I13" s="3">
        <v>47.390858228060196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85.784637451171875</v>
      </c>
      <c r="D14" s="3">
        <v>6.9188418388366699</v>
      </c>
      <c r="E14" s="3">
        <v>6.9946155548095703</v>
      </c>
      <c r="F14" s="5">
        <v>1.3491425197571516E-3</v>
      </c>
      <c r="G14" s="3">
        <v>6.995964527130127</v>
      </c>
      <c r="H14" s="3">
        <v>37.293970334752451</v>
      </c>
      <c r="I14" s="3">
        <v>47.335829376478344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85.875679016113281</v>
      </c>
      <c r="D15" s="3">
        <v>6.8148922920227051</v>
      </c>
      <c r="E15" s="3">
        <v>6.9982185363769531</v>
      </c>
      <c r="F15" s="5">
        <v>1.3122409582138062E-3</v>
      </c>
      <c r="G15" s="3">
        <v>6.9995307922363281</v>
      </c>
      <c r="H15" s="3">
        <v>37.25837664479787</v>
      </c>
      <c r="I15" s="3">
        <v>47.309749325928415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85.964942932128906</v>
      </c>
      <c r="D16" s="3">
        <v>6.6381340026855469</v>
      </c>
      <c r="E16" s="3">
        <v>7.1118569374084473</v>
      </c>
      <c r="F16" s="5">
        <v>5.0928193377330899E-4</v>
      </c>
      <c r="G16" s="3">
        <v>7.1123661994934082</v>
      </c>
      <c r="H16" s="3">
        <v>37.155849501467578</v>
      </c>
      <c r="I16" s="3">
        <v>47.203269000793213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86.060127258300781</v>
      </c>
      <c r="D17" s="3">
        <v>6.5806708335876465</v>
      </c>
      <c r="E17" s="3">
        <v>7.0138201713562012</v>
      </c>
      <c r="F17" s="5">
        <v>1.739860326051712E-2</v>
      </c>
      <c r="G17" s="3">
        <v>7.0312190055847168</v>
      </c>
      <c r="H17" s="3">
        <v>37.198537612244266</v>
      </c>
      <c r="I17" s="3">
        <v>47.258318847983467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86.064216613769531</v>
      </c>
      <c r="D18" s="3">
        <v>6.5113239288330078</v>
      </c>
      <c r="E18" s="3">
        <v>7.0930023193359375</v>
      </c>
      <c r="F18" s="5">
        <v>2.5698546320199966E-2</v>
      </c>
      <c r="G18" s="3">
        <v>7.1187009811401367</v>
      </c>
      <c r="H18" s="3">
        <v>37.13052895339289</v>
      </c>
      <c r="I18" s="3">
        <v>47.179582627389905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86.71539306640625</v>
      </c>
      <c r="D19" s="3">
        <v>6.2178583145141602</v>
      </c>
      <c r="E19" s="3">
        <v>6.8059797286987305</v>
      </c>
      <c r="F19" s="5">
        <v>1.4467796310782433E-2</v>
      </c>
      <c r="G19" s="3">
        <v>6.8204474449157715</v>
      </c>
      <c r="H19" s="3">
        <v>37.12662379198116</v>
      </c>
      <c r="I19" s="3">
        <v>47.299431377606723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87.132087707519531</v>
      </c>
      <c r="D20" s="3">
        <v>5.72332763671875</v>
      </c>
      <c r="E20" s="3">
        <v>6.9235243797302246</v>
      </c>
      <c r="F20" s="5">
        <v>7.5561292469501495E-3</v>
      </c>
      <c r="G20" s="3">
        <v>6.9310803413391113</v>
      </c>
      <c r="H20" s="3">
        <v>36.922379247799874</v>
      </c>
      <c r="I20" s="3">
        <v>47.129715564676616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87.229820251464844</v>
      </c>
      <c r="D21" s="3">
        <v>5.534614086151123</v>
      </c>
      <c r="E21" s="3">
        <v>7.0058469772338867</v>
      </c>
      <c r="F21" s="5">
        <v>9.9384421482682228E-3</v>
      </c>
      <c r="G21" s="3">
        <v>7.0157852172851562</v>
      </c>
      <c r="H21" s="3">
        <v>36.840306946266857</v>
      </c>
      <c r="I21" s="3">
        <v>47.043065305756279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86.670829772949219</v>
      </c>
      <c r="D22" s="3">
        <v>6.0493435859680176</v>
      </c>
      <c r="E22" s="3">
        <v>7.0225915908813477</v>
      </c>
      <c r="F22" s="5">
        <v>1.6012720763683319E-2</v>
      </c>
      <c r="G22" s="3">
        <v>7.0386042594909668</v>
      </c>
      <c r="H22" s="3">
        <v>36.993858435743697</v>
      </c>
      <c r="I22" s="3">
        <v>47.129006732094687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86.619697570800781</v>
      </c>
      <c r="D23" s="3">
        <v>6.1751656532287598</v>
      </c>
      <c r="E23" s="3">
        <v>6.9679989814758301</v>
      </c>
      <c r="F23" s="5">
        <v>3.3011320047080517E-3</v>
      </c>
      <c r="G23" s="3">
        <v>6.9713001251220703</v>
      </c>
      <c r="H23" s="3">
        <v>37.047419286295586</v>
      </c>
      <c r="I23" s="3">
        <v>47.190449164057782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85.613258361816406</v>
      </c>
      <c r="D24" s="3">
        <v>7.2427792549133301</v>
      </c>
      <c r="E24" s="3">
        <v>6.7581052780151367</v>
      </c>
      <c r="F24" s="5">
        <v>4.3106917291879654E-3</v>
      </c>
      <c r="G24" s="3">
        <v>6.762415885925293</v>
      </c>
      <c r="H24" s="3">
        <v>37.520802512489226</v>
      </c>
      <c r="I24" s="3">
        <v>47.568453349348886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86.131660461425781</v>
      </c>
      <c r="D25" s="3">
        <v>6.7293872833251953</v>
      </c>
      <c r="E25" s="3">
        <v>6.8457331657409668</v>
      </c>
      <c r="F25" s="5">
        <v>2.2796390112489462E-3</v>
      </c>
      <c r="G25" s="3">
        <v>6.8480129241943359</v>
      </c>
      <c r="H25" s="3">
        <v>37.2873613377852</v>
      </c>
      <c r="I25" s="3">
        <v>47.390586977024391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84.283973693847656</v>
      </c>
      <c r="D26" s="3">
        <v>8.6369743347167969</v>
      </c>
      <c r="E26" s="3">
        <v>6.4257984161376953</v>
      </c>
      <c r="F26" s="5">
        <v>9.4315782189369202E-3</v>
      </c>
      <c r="G26" s="3">
        <v>6.4352297782897949</v>
      </c>
      <c r="H26" s="3">
        <v>38.201580663422774</v>
      </c>
      <c r="I26" s="3">
        <v>48.113356368519391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83.261573791503906</v>
      </c>
      <c r="D27" s="3">
        <v>9.9225654602050781</v>
      </c>
      <c r="E27" s="3">
        <v>6.0011472702026367</v>
      </c>
      <c r="F27" s="5">
        <v>1.5111258253455162E-2</v>
      </c>
      <c r="G27" s="3">
        <v>6.016258716583252</v>
      </c>
      <c r="H27" s="3">
        <v>38.77111499458578</v>
      </c>
      <c r="I27" s="3">
        <v>48.59979132848666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81.947715759277344</v>
      </c>
      <c r="D28" s="3">
        <v>11.786264419555664</v>
      </c>
      <c r="E28" s="3">
        <v>5.6773419380187988</v>
      </c>
      <c r="F28" s="5">
        <v>3.6022104322910309E-2</v>
      </c>
      <c r="G28" s="3">
        <v>5.7133641242980957</v>
      </c>
      <c r="H28" s="3">
        <v>39.208642981874185</v>
      </c>
      <c r="I28" s="3">
        <v>48.970182971864666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83.147666931152344</v>
      </c>
      <c r="D29" s="3">
        <v>10.360036849975586</v>
      </c>
      <c r="E29" s="3">
        <v>5.8928656578063965</v>
      </c>
      <c r="F29" s="5">
        <v>4.2460672557353973E-2</v>
      </c>
      <c r="G29" s="3">
        <v>5.935326099395752</v>
      </c>
      <c r="H29" s="3">
        <v>38.76553979961426</v>
      </c>
      <c r="I29" s="3">
        <v>48.633724442417709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81.698814392089844</v>
      </c>
      <c r="D30" s="3">
        <v>13.405607223510742</v>
      </c>
      <c r="E30" s="3">
        <v>4.2696118354797363</v>
      </c>
      <c r="F30" s="5">
        <v>8.642982691526413E-2</v>
      </c>
      <c r="G30" s="3">
        <v>4.356041431427002</v>
      </c>
      <c r="H30" s="3">
        <v>40.145506865645231</v>
      </c>
      <c r="I30" s="3">
        <v>50.060987676179629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82.688339233398437</v>
      </c>
      <c r="D31" s="3">
        <v>12.293909072875977</v>
      </c>
      <c r="E31" s="3">
        <v>4.4846887588500977</v>
      </c>
      <c r="F31" s="5">
        <v>6.1399944126605988E-2</v>
      </c>
      <c r="G31" s="3">
        <v>4.546088695526123</v>
      </c>
      <c r="H31" s="3">
        <v>39.725493338493557</v>
      </c>
      <c r="I31" s="3">
        <v>49.742714848625724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82.455863952636719</v>
      </c>
      <c r="D32" s="3">
        <v>11.802650451660156</v>
      </c>
      <c r="E32" s="3">
        <v>5.1792459487915039</v>
      </c>
      <c r="F32" s="5">
        <v>4.5533265918493271E-2</v>
      </c>
      <c r="G32" s="3">
        <v>5.2247791290283203</v>
      </c>
      <c r="H32" s="3">
        <v>39.260870963440453</v>
      </c>
      <c r="I32" s="3">
        <v>49.16573457528105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83.010520935058594</v>
      </c>
      <c r="D33" s="3">
        <v>11.335469245910645</v>
      </c>
      <c r="E33" s="3">
        <v>5.0640530586242676</v>
      </c>
      <c r="F33" s="5">
        <v>5.5567134171724319E-2</v>
      </c>
      <c r="G33" s="3">
        <v>5.1196203231811523</v>
      </c>
      <c r="H33" s="3">
        <v>38.966387376970843</v>
      </c>
      <c r="I33" s="3">
        <v>48.969559149230456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83.23431396484375</v>
      </c>
      <c r="D34" s="3">
        <v>12.790119171142578</v>
      </c>
      <c r="E34" s="3">
        <v>3.5346674919128418</v>
      </c>
      <c r="F34" s="5">
        <v>8.9701861143112183E-2</v>
      </c>
      <c r="G34" s="3">
        <v>3.6243693828582764</v>
      </c>
      <c r="H34" s="3">
        <v>40.044697004292274</v>
      </c>
      <c r="I34" s="3">
        <v>50.271823747428762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82.618899999999996</v>
      </c>
      <c r="D35" s="3">
        <v>14.5589</v>
      </c>
      <c r="E35" s="3">
        <v>2.4624999999999999</v>
      </c>
      <c r="F35" s="5">
        <v>0.11749999999999999</v>
      </c>
      <c r="G35" s="3">
        <v>2.5798999999999999</v>
      </c>
      <c r="H35" s="3">
        <v>40.983455346262666</v>
      </c>
      <c r="I35" s="3">
        <v>51.277414382747693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82.108238220214844</v>
      </c>
      <c r="D36" s="3">
        <v>14.70904541015625</v>
      </c>
      <c r="E36" s="3">
        <v>2.8843247890472412</v>
      </c>
      <c r="F36" s="5">
        <v>0.1095564216375351</v>
      </c>
      <c r="G36" s="3">
        <v>2.9938812255859375</v>
      </c>
      <c r="H36" s="3">
        <v>40.674789799854373</v>
      </c>
      <c r="I36" s="3">
        <v>50.862403530699375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82.305519104003906</v>
      </c>
      <c r="D37" s="3">
        <v>14.1915283203125</v>
      </c>
      <c r="E37" s="3">
        <v>3.1820731163024902</v>
      </c>
      <c r="F37" s="5">
        <v>8.9682638645172119E-2</v>
      </c>
      <c r="G37" s="3">
        <v>3.2717556953430176</v>
      </c>
      <c r="H37" s="3">
        <v>40.705032584344579</v>
      </c>
      <c r="I37" s="3">
        <v>50.869945933181114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82.407905578613281</v>
      </c>
      <c r="D38" s="3">
        <v>13.315960884094238</v>
      </c>
      <c r="E38" s="3">
        <v>3.8733217716217041</v>
      </c>
      <c r="F38" s="5">
        <v>7.8718990087509155E-2</v>
      </c>
      <c r="G38" s="3">
        <v>3.9520406723022461</v>
      </c>
      <c r="H38" s="3">
        <v>40.222349040848634</v>
      </c>
      <c r="I38" s="3">
        <v>50.299185453393441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82.159019470214844</v>
      </c>
      <c r="D39" s="3">
        <v>13.552630424499512</v>
      </c>
      <c r="E39" s="3">
        <v>3.8807129859924316</v>
      </c>
      <c r="F39" s="5">
        <v>7.9629719257354736E-2</v>
      </c>
      <c r="G39" s="3">
        <v>3.9603426456451416</v>
      </c>
      <c r="H39" s="3">
        <v>40.2024254512204</v>
      </c>
      <c r="I39" s="3">
        <v>50.249386913344004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82.57476806640625</v>
      </c>
      <c r="D40" s="3">
        <v>13.270846366882324</v>
      </c>
      <c r="E40" s="3">
        <v>3.7700262069702148</v>
      </c>
      <c r="F40" s="5">
        <v>5.9246152639389038E-2</v>
      </c>
      <c r="G40" s="3">
        <v>3.8292722702026367</v>
      </c>
      <c r="H40" s="3">
        <v>40.05917393248432</v>
      </c>
      <c r="I40" s="3">
        <v>50.185371964856408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84.556157133237775</v>
      </c>
      <c r="D41" s="6">
        <f t="shared" si="0"/>
        <v>9.3275993755217517</v>
      </c>
      <c r="E41" s="6">
        <f t="shared" si="0"/>
        <v>5.7237340373377652</v>
      </c>
      <c r="F41" s="6">
        <f t="shared" si="0"/>
        <v>3.4965236229303802E-2</v>
      </c>
      <c r="G41" s="6">
        <f t="shared" si="0"/>
        <v>5.7586960091867754</v>
      </c>
      <c r="H41" s="6">
        <f t="shared" si="0"/>
        <v>38.40795813134303</v>
      </c>
      <c r="I41" s="6">
        <f t="shared" si="0"/>
        <v>48.476424733316151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22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87.229820251464844</v>
      </c>
      <c r="D46" s="21">
        <f t="shared" si="1"/>
        <v>14.70904541015625</v>
      </c>
      <c r="E46" s="26">
        <f t="shared" si="1"/>
        <v>7.1118569374084473</v>
      </c>
      <c r="F46" s="26">
        <f t="shared" si="1"/>
        <v>0.11749999999999999</v>
      </c>
      <c r="G46" s="21">
        <f t="shared" si="1"/>
        <v>7.1187009811401367</v>
      </c>
      <c r="H46" s="26">
        <f t="shared" si="1"/>
        <v>40.983455346262666</v>
      </c>
      <c r="I46" s="22">
        <f t="shared" si="1"/>
        <v>51.277414382747693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81.698814392089844</v>
      </c>
      <c r="D47" s="26">
        <f t="shared" si="2"/>
        <v>5.534614086151123</v>
      </c>
      <c r="E47" s="26">
        <f t="shared" si="2"/>
        <v>2.4624999999999999</v>
      </c>
      <c r="F47" s="23">
        <f t="shared" si="2"/>
        <v>4.6990488772280514E-4</v>
      </c>
      <c r="G47" s="26">
        <f t="shared" si="2"/>
        <v>2.5798999999999999</v>
      </c>
      <c r="H47" s="23">
        <f t="shared" si="2"/>
        <v>36.840306946266857</v>
      </c>
      <c r="I47" s="26">
        <f t="shared" si="2"/>
        <v>47.043065305756279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1.9469150888219933</v>
      </c>
      <c r="D48" s="24">
        <f t="shared" si="3"/>
        <v>3.2665236534142466</v>
      </c>
      <c r="E48" s="26">
        <f t="shared" si="3"/>
        <v>1.516298365943594</v>
      </c>
      <c r="F48" s="26">
        <f t="shared" si="3"/>
        <v>3.7190136678443349E-2</v>
      </c>
      <c r="G48" s="24">
        <f t="shared" si="3"/>
        <v>1.4803200335697713</v>
      </c>
      <c r="H48" s="26">
        <f t="shared" si="3"/>
        <v>1.4218957132817993</v>
      </c>
      <c r="I48" s="25">
        <f t="shared" si="3"/>
        <v>1.4170649515096361</v>
      </c>
    </row>
    <row r="50" spans="3:9" x14ac:dyDescent="0.2">
      <c r="C50" s="28" t="s">
        <v>96</v>
      </c>
      <c r="D50" s="28">
        <f>COUNTIF(D10:D40,"&gt;12.0")</f>
        <v>9</v>
      </c>
      <c r="E50" s="28">
        <f>COUNTIF(E10:E40,"&gt;8.0")</f>
        <v>0</v>
      </c>
      <c r="F50" s="28">
        <f>COUNTIF(F10:F40,"&gt;3.0")</f>
        <v>0</v>
      </c>
      <c r="G50" s="28">
        <f>COUNTIF(G10:G40,"&gt;8.0")</f>
        <v>0</v>
      </c>
      <c r="H50" s="28">
        <f>COUNTIF(H10:H40,"&lt;36.30")</f>
        <v>0</v>
      </c>
      <c r="I50" s="28">
        <f>COUNTIF(I10:I40,"&lt;46.20")</f>
        <v>0</v>
      </c>
    </row>
    <row r="51" spans="3:9" x14ac:dyDescent="0.2"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A32:B32"/>
    <mergeCell ref="A33:B33"/>
    <mergeCell ref="H43:I43"/>
    <mergeCell ref="A41:B41"/>
    <mergeCell ref="A34:B34"/>
    <mergeCell ref="A36:B36"/>
    <mergeCell ref="A35:B35"/>
    <mergeCell ref="A37:B37"/>
    <mergeCell ref="A38:B38"/>
    <mergeCell ref="A20:B20"/>
    <mergeCell ref="A16:B16"/>
    <mergeCell ref="A21:B21"/>
    <mergeCell ref="A18:B18"/>
    <mergeCell ref="A19:B19"/>
    <mergeCell ref="A17:B17"/>
    <mergeCell ref="A22:B22"/>
    <mergeCell ref="A45:B45"/>
    <mergeCell ref="A46:B46"/>
    <mergeCell ref="A47:B47"/>
    <mergeCell ref="A48:B48"/>
    <mergeCell ref="A39:B39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40:B40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4:B14"/>
    <mergeCell ref="A9:B9"/>
    <mergeCell ref="A11:B11"/>
    <mergeCell ref="A12:B12"/>
    <mergeCell ref="A10:B1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92D050"/>
    <outlinePr summaryBelow="0" summaryRight="0"/>
  </sheetPr>
  <dimension ref="A1:K51"/>
  <sheetViews>
    <sheetView showGridLines="0" topLeftCell="A34" zoomScale="90" zoomScaleNormal="90" workbookViewId="0">
      <selection activeCell="C50" sqref="C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92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94.819450378417969</v>
      </c>
      <c r="D10" s="10">
        <v>2.1093015670776367</v>
      </c>
      <c r="E10" s="10">
        <v>8.5211589932441711E-2</v>
      </c>
      <c r="F10" s="11">
        <v>2.1580898761749268</v>
      </c>
      <c r="G10" s="10">
        <v>2.2433013916015625</v>
      </c>
      <c r="H10" s="10">
        <v>38.218090966220096</v>
      </c>
      <c r="I10" s="10">
        <v>49.412760062953637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95.0123291015625</v>
      </c>
      <c r="D11" s="3">
        <v>2.0443494319915771</v>
      </c>
      <c r="E11" s="3">
        <v>8.8315524160861969E-2</v>
      </c>
      <c r="F11" s="5">
        <v>2.0714819431304932</v>
      </c>
      <c r="G11" s="3">
        <v>2.1597974300384521</v>
      </c>
      <c r="H11" s="3">
        <v>38.189596303666953</v>
      </c>
      <c r="I11" s="3">
        <v>49.452820336307624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94.9766845703125</v>
      </c>
      <c r="D12" s="3">
        <v>2.062664270401001</v>
      </c>
      <c r="E12" s="3">
        <v>8.8333658874034882E-2</v>
      </c>
      <c r="F12" s="5">
        <v>2.0791258811950684</v>
      </c>
      <c r="G12" s="3">
        <v>2.1674594879150391</v>
      </c>
      <c r="H12" s="3">
        <v>38.187178851599008</v>
      </c>
      <c r="I12" s="3">
        <v>49.446371436665672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94.889328002929688</v>
      </c>
      <c r="D13" s="3">
        <v>2.1444027423858643</v>
      </c>
      <c r="E13" s="3">
        <v>9.2444323003292084E-2</v>
      </c>
      <c r="F13" s="5">
        <v>1.9546077251434326</v>
      </c>
      <c r="G13" s="3">
        <v>2.0470521450042725</v>
      </c>
      <c r="H13" s="3">
        <v>38.381502944788295</v>
      </c>
      <c r="I13" s="3">
        <v>49.640528263798359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95.110191345214844</v>
      </c>
      <c r="D14" s="3">
        <v>1.982667088508606</v>
      </c>
      <c r="E14" s="3">
        <v>9.0696059167385101E-2</v>
      </c>
      <c r="F14" s="5">
        <v>1.985047459602356</v>
      </c>
      <c r="G14" s="3">
        <v>2.0757434368133545</v>
      </c>
      <c r="H14" s="3">
        <v>38.250647638958256</v>
      </c>
      <c r="I14" s="3">
        <v>49.5449869003562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95.206893920898438</v>
      </c>
      <c r="D15" s="3">
        <v>1.956550121307373</v>
      </c>
      <c r="E15" s="3">
        <v>9.4696246087551117E-2</v>
      </c>
      <c r="F15" s="5">
        <v>1.9826719760894775</v>
      </c>
      <c r="G15" s="3">
        <v>2.0773682594299316</v>
      </c>
      <c r="H15" s="3">
        <v>38.185155560336447</v>
      </c>
      <c r="I15" s="3">
        <v>49.506940951923106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95.232551574707031</v>
      </c>
      <c r="D16" s="3">
        <v>1.9640892744064331</v>
      </c>
      <c r="E16" s="3">
        <v>9.7311675548553467E-2</v>
      </c>
      <c r="F16" s="5">
        <v>1.9712616205215454</v>
      </c>
      <c r="G16" s="3">
        <v>2.0685732364654541</v>
      </c>
      <c r="H16" s="3">
        <v>38.177814041380614</v>
      </c>
      <c r="I16" s="3">
        <v>49.509229653878883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95.183486938476562</v>
      </c>
      <c r="D17" s="3">
        <v>1.9134482145309448</v>
      </c>
      <c r="E17" s="3">
        <v>9.1545127332210541E-2</v>
      </c>
      <c r="F17" s="5">
        <v>2.1195385456085205</v>
      </c>
      <c r="G17" s="3">
        <v>2.2110836505889893</v>
      </c>
      <c r="H17" s="3">
        <v>38.078727381136659</v>
      </c>
      <c r="I17" s="3">
        <v>49.354525325186962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94.97283935546875</v>
      </c>
      <c r="D18" s="3">
        <v>2.4957973957061768</v>
      </c>
      <c r="E18" s="3">
        <v>0.12768536806106567</v>
      </c>
      <c r="F18" s="5">
        <v>1.8742409944534302</v>
      </c>
      <c r="G18" s="3">
        <v>2.0019264221191406</v>
      </c>
      <c r="H18" s="3">
        <v>38.182042589430438</v>
      </c>
      <c r="I18" s="3">
        <v>49.56506751182733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94.999282836914063</v>
      </c>
      <c r="D19" s="3">
        <v>2.0160489082336426</v>
      </c>
      <c r="E19" s="3">
        <v>8.9537046849727631E-2</v>
      </c>
      <c r="F19" s="5">
        <v>2.0982832908630371</v>
      </c>
      <c r="G19" s="3">
        <v>2.1878204345703125</v>
      </c>
      <c r="H19" s="3">
        <v>38.202963601277595</v>
      </c>
      <c r="I19" s="3">
        <v>49.441882072216274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95.855728149414063</v>
      </c>
      <c r="D20" s="3">
        <v>1.5847864151000977</v>
      </c>
      <c r="E20" s="3">
        <v>9.8004303872585297E-2</v>
      </c>
      <c r="F20" s="5">
        <v>1.9551321268081665</v>
      </c>
      <c r="G20" s="3">
        <v>2.0531363487243652</v>
      </c>
      <c r="H20" s="3">
        <v>37.885646643780532</v>
      </c>
      <c r="I20" s="3">
        <v>49.349973508722286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95.4859619140625</v>
      </c>
      <c r="D21" s="3">
        <v>1.8496831655502319</v>
      </c>
      <c r="E21" s="3">
        <v>0.10058487206697464</v>
      </c>
      <c r="F21" s="5">
        <v>1.9372094869613647</v>
      </c>
      <c r="G21" s="3">
        <v>2.0377943515777588</v>
      </c>
      <c r="H21" s="3">
        <v>38.072093535117304</v>
      </c>
      <c r="I21" s="3">
        <v>49.469429101009496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95.454978942871094</v>
      </c>
      <c r="D22" s="3">
        <v>1.9576468467712402</v>
      </c>
      <c r="E22" s="3">
        <v>0.10273455828428268</v>
      </c>
      <c r="F22" s="5">
        <v>1.921425461769104</v>
      </c>
      <c r="G22" s="3">
        <v>2.0241599082946777</v>
      </c>
      <c r="H22" s="3">
        <v>38.044348387774754</v>
      </c>
      <c r="I22" s="3">
        <v>49.463457276351988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95.440887451171875</v>
      </c>
      <c r="D23" s="3">
        <v>1.9855684041976929</v>
      </c>
      <c r="E23" s="3">
        <v>0.10825138539075851</v>
      </c>
      <c r="F23" s="5">
        <v>1.9659557342529297</v>
      </c>
      <c r="G23" s="3">
        <v>2.074207067489624</v>
      </c>
      <c r="H23" s="3">
        <v>37.98226637129325</v>
      </c>
      <c r="I23" s="3">
        <v>49.395020523748578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95.8546142578125</v>
      </c>
      <c r="D24" s="3">
        <v>1.8010501861572266</v>
      </c>
      <c r="E24" s="3">
        <v>0.11372536420822144</v>
      </c>
      <c r="F24" s="5">
        <v>1.8067499399185181</v>
      </c>
      <c r="G24" s="3">
        <v>1.9204752445220947</v>
      </c>
      <c r="H24" s="3">
        <v>37.922088762065577</v>
      </c>
      <c r="I24" s="3">
        <v>49.465487007052005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95.135276794433594</v>
      </c>
      <c r="D25" s="3">
        <v>1.8703352212905884</v>
      </c>
      <c r="E25" s="3">
        <v>8.228602260351181E-2</v>
      </c>
      <c r="F25" s="5">
        <v>2.1515300273895264</v>
      </c>
      <c r="G25" s="3">
        <v>2.2338161468505859</v>
      </c>
      <c r="H25" s="3">
        <v>38.116147215143151</v>
      </c>
      <c r="I25" s="3">
        <v>49.358725239506704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95.11163330078125</v>
      </c>
      <c r="D26" s="3">
        <v>1.9602235555648804</v>
      </c>
      <c r="E26" s="3">
        <v>8.3468295633792877E-2</v>
      </c>
      <c r="F26" s="5">
        <v>2.0431375503540039</v>
      </c>
      <c r="G26" s="3">
        <v>2.126605749130249</v>
      </c>
      <c r="H26" s="3">
        <v>38.20887144429323</v>
      </c>
      <c r="I26" s="3">
        <v>49.484900403764193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94.826454162597656</v>
      </c>
      <c r="D27" s="3">
        <v>2.1263942718505859</v>
      </c>
      <c r="E27" s="3">
        <v>8.8822640478610992E-2</v>
      </c>
      <c r="F27" s="5">
        <v>2.0551662445068359</v>
      </c>
      <c r="G27" s="3">
        <v>2.1439888477325439</v>
      </c>
      <c r="H27" s="3">
        <v>38.334731728242744</v>
      </c>
      <c r="I27" s="3">
        <v>49.54755688967451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95.141029357910156</v>
      </c>
      <c r="D28" s="3">
        <v>2.0765340328216553</v>
      </c>
      <c r="E28" s="3">
        <v>0.10025563091039658</v>
      </c>
      <c r="F28" s="5">
        <v>1.923893928527832</v>
      </c>
      <c r="G28" s="3">
        <v>2.0241496562957764</v>
      </c>
      <c r="H28" s="3">
        <v>38.238666580936339</v>
      </c>
      <c r="I28" s="3">
        <v>49.575312036994823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95.169586181640625</v>
      </c>
      <c r="D29" s="3">
        <v>2.030254602432251</v>
      </c>
      <c r="E29" s="3">
        <v>9.6293650567531586E-2</v>
      </c>
      <c r="F29" s="5">
        <v>1.9333568811416626</v>
      </c>
      <c r="G29" s="3">
        <v>2.0296504497528076</v>
      </c>
      <c r="H29" s="3">
        <v>38.236628328115536</v>
      </c>
      <c r="I29" s="3">
        <v>49.569379542827534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95.15435791015625</v>
      </c>
      <c r="D30" s="3">
        <v>1.9930404424667358</v>
      </c>
      <c r="E30" s="3">
        <v>9.2978328466415405E-2</v>
      </c>
      <c r="F30" s="5">
        <v>1.9648798704147339</v>
      </c>
      <c r="G30" s="3">
        <v>2.0578582286834717</v>
      </c>
      <c r="H30" s="3">
        <v>38.235164729058027</v>
      </c>
      <c r="I30" s="3">
        <v>49.548647132595562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94.832901000976562</v>
      </c>
      <c r="D31" s="3">
        <v>2.0381753444671631</v>
      </c>
      <c r="E31" s="3">
        <v>8.3359122276306152E-2</v>
      </c>
      <c r="F31" s="5">
        <v>2.1503348350524902</v>
      </c>
      <c r="G31" s="3">
        <v>2.2336940765380859</v>
      </c>
      <c r="H31" s="3">
        <v>38.291685288691276</v>
      </c>
      <c r="I31" s="3">
        <v>49.461071704153618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94.947517395019531</v>
      </c>
      <c r="D32" s="3">
        <v>1.9896230697631836</v>
      </c>
      <c r="E32" s="3">
        <v>8.5047632455825806E-2</v>
      </c>
      <c r="F32" s="5">
        <v>2.1041297912597656</v>
      </c>
      <c r="G32" s="3">
        <v>2.1891775131225586</v>
      </c>
      <c r="H32" s="3">
        <v>38.277606071449064</v>
      </c>
      <c r="I32" s="3">
        <v>49.482983544767521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95.19891357421875</v>
      </c>
      <c r="D33" s="3">
        <v>1.9021100997924805</v>
      </c>
      <c r="E33" s="3">
        <v>8.5923828184604645E-2</v>
      </c>
      <c r="F33" s="5">
        <v>2.0310044288635254</v>
      </c>
      <c r="G33" s="3">
        <v>2.1169283390045166</v>
      </c>
      <c r="H33" s="3">
        <v>38.190092408049296</v>
      </c>
      <c r="I33" s="3">
        <v>49.480942630419214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94.88470458984375</v>
      </c>
      <c r="D34" s="3">
        <v>2.1211624145507813</v>
      </c>
      <c r="E34" s="3">
        <v>8.8350601494312286E-2</v>
      </c>
      <c r="F34" s="5">
        <v>2.0288808345794678</v>
      </c>
      <c r="G34" s="3">
        <v>2.1172313690185547</v>
      </c>
      <c r="H34" s="3">
        <v>38.324887110893236</v>
      </c>
      <c r="I34" s="3">
        <v>49.559690559560337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95.298019409179687</v>
      </c>
      <c r="D35" s="3">
        <v>2.0384209156036377</v>
      </c>
      <c r="E35" s="3">
        <v>0.10635223239660263</v>
      </c>
      <c r="F35" s="5">
        <v>1.8779325485229492</v>
      </c>
      <c r="G35" s="3">
        <v>1.9842847585678101</v>
      </c>
      <c r="H35" s="3">
        <v>38.179514525967051</v>
      </c>
      <c r="I35" s="3">
        <v>49.569468702118655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94.877120971679688</v>
      </c>
      <c r="D36" s="3">
        <v>2.3866987228393555</v>
      </c>
      <c r="E36" s="3">
        <v>0.11517582088708878</v>
      </c>
      <c r="F36" s="5">
        <v>1.8869912624359131</v>
      </c>
      <c r="G36" s="3">
        <v>2.0021669864654541</v>
      </c>
      <c r="H36" s="3">
        <v>38.312710076572507</v>
      </c>
      <c r="I36" s="3">
        <v>49.637025858197838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94.912322998046875</v>
      </c>
      <c r="D37" s="3">
        <v>2.4171397686004639</v>
      </c>
      <c r="E37" s="3">
        <v>0.11323817074298859</v>
      </c>
      <c r="F37" s="5">
        <v>1.8039264678955078</v>
      </c>
      <c r="G37" s="3">
        <v>1.91716468334198</v>
      </c>
      <c r="H37" s="3">
        <v>38.375075063202281</v>
      </c>
      <c r="I37" s="3">
        <v>49.729928448683168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95.0361328125</v>
      </c>
      <c r="D38" s="3">
        <v>2.3468799591064453</v>
      </c>
      <c r="E38" s="3">
        <v>0.11425726860761642</v>
      </c>
      <c r="F38" s="5">
        <v>1.8155487775802612</v>
      </c>
      <c r="G38" s="3">
        <v>1.9298059940338135</v>
      </c>
      <c r="H38" s="3">
        <v>38.28810643497691</v>
      </c>
      <c r="I38" s="3">
        <v>49.671487450051181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95.039009094238281</v>
      </c>
      <c r="D39" s="3">
        <v>2.2815558910369873</v>
      </c>
      <c r="E39" s="3">
        <v>0.11418057978153229</v>
      </c>
      <c r="F39" s="5">
        <v>1.8664790391921997</v>
      </c>
      <c r="G39" s="3">
        <v>1.9806596040725708</v>
      </c>
      <c r="H39" s="3">
        <v>38.269982304012942</v>
      </c>
      <c r="I39" s="3">
        <v>49.626428545579927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94.829597473144531</v>
      </c>
      <c r="D40" s="3">
        <v>2.4100968837738037</v>
      </c>
      <c r="E40" s="3">
        <v>9.9143698811531067E-2</v>
      </c>
      <c r="F40" s="5">
        <v>1.9358553886413574</v>
      </c>
      <c r="G40" s="3">
        <v>2.0349991321563721</v>
      </c>
      <c r="H40" s="3">
        <v>38.300785122756743</v>
      </c>
      <c r="I40" s="3">
        <v>49.604365728717511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95.12547696021295</v>
      </c>
      <c r="D41" s="6">
        <f t="shared" si="0"/>
        <v>2.0598935234931206</v>
      </c>
      <c r="E41" s="6">
        <f t="shared" si="0"/>
        <v>9.7361633133503697E-2</v>
      </c>
      <c r="F41" s="6">
        <f t="shared" si="0"/>
        <v>1.9823829012532388</v>
      </c>
      <c r="G41" s="6">
        <f t="shared" si="0"/>
        <v>2.0797445274168447</v>
      </c>
      <c r="H41" s="6">
        <f t="shared" si="0"/>
        <v>38.198090903586653</v>
      </c>
      <c r="I41" s="6">
        <f t="shared" si="0"/>
        <v>49.513754656439062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43</v>
      </c>
      <c r="I43" s="47"/>
      <c r="J43" s="20"/>
      <c r="K43" s="20"/>
    </row>
    <row r="44" spans="1:11" ht="13.5" thickBot="1" x14ac:dyDescent="0.25"/>
    <row r="45" spans="1:11" ht="13.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30</v>
      </c>
      <c r="I45" s="19" t="s">
        <v>31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95.855728149414063</v>
      </c>
      <c r="D46" s="21">
        <f t="shared" si="1"/>
        <v>2.4957973957061768</v>
      </c>
      <c r="E46" s="26">
        <f t="shared" si="1"/>
        <v>0.12768536806106567</v>
      </c>
      <c r="F46" s="26">
        <f t="shared" si="1"/>
        <v>2.1580898761749268</v>
      </c>
      <c r="G46" s="21">
        <f t="shared" si="1"/>
        <v>2.2433013916015625</v>
      </c>
      <c r="H46" s="26">
        <f t="shared" si="1"/>
        <v>38.381502944788295</v>
      </c>
      <c r="I46" s="22">
        <f t="shared" si="1"/>
        <v>49.729928448683168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94.819450378417969</v>
      </c>
      <c r="D47" s="26">
        <f t="shared" si="2"/>
        <v>1.5847864151000977</v>
      </c>
      <c r="E47" s="26">
        <f t="shared" si="2"/>
        <v>8.228602260351181E-2</v>
      </c>
      <c r="F47" s="23">
        <f t="shared" si="2"/>
        <v>1.8039264678955078</v>
      </c>
      <c r="G47" s="26">
        <f t="shared" si="2"/>
        <v>1.91716468334198</v>
      </c>
      <c r="H47" s="23">
        <f t="shared" si="2"/>
        <v>37.885646643780532</v>
      </c>
      <c r="I47" s="26">
        <f t="shared" si="2"/>
        <v>49.349973508722286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0.26841740410331794</v>
      </c>
      <c r="D48" s="24">
        <f t="shared" si="3"/>
        <v>0.19840420956830312</v>
      </c>
      <c r="E48" s="26">
        <f t="shared" si="3"/>
        <v>1.1734160408784595E-2</v>
      </c>
      <c r="F48" s="26">
        <f t="shared" si="3"/>
        <v>0.10282718531350549</v>
      </c>
      <c r="G48" s="24">
        <f t="shared" si="3"/>
        <v>9.2822131265098945E-2</v>
      </c>
      <c r="H48" s="26">
        <f t="shared" si="3"/>
        <v>0.12135987506004189</v>
      </c>
      <c r="I48" s="25">
        <f t="shared" si="3"/>
        <v>9.4569553964601094E-2</v>
      </c>
    </row>
    <row r="50" spans="3:9" x14ac:dyDescent="0.2">
      <c r="C50" s="29">
        <f>COUNTIF(C10:C40,"&lt;84.0")</f>
        <v>0</v>
      </c>
      <c r="D50" s="29">
        <f>COUNTIF(D10:D40,"&gt;11.0")</f>
        <v>0</v>
      </c>
      <c r="E50" s="29">
        <f>COUNTIF(E10:E40,"&gt;4.0")</f>
        <v>0</v>
      </c>
      <c r="F50" s="29">
        <f>COUNTIF(F10:F40,"&gt;3.0")</f>
        <v>0</v>
      </c>
      <c r="G50" s="29">
        <f>COUNTIF(G10:G40,"&gt;4.0")</f>
        <v>0</v>
      </c>
      <c r="H50" s="29">
        <f>COUNTIF(H10:H40,"&lt;37.30")</f>
        <v>0</v>
      </c>
      <c r="I50" s="29">
        <f>COUNTIF(I10:I40,"&lt;48.20")</f>
        <v>0</v>
      </c>
    </row>
    <row r="51" spans="3:9" x14ac:dyDescent="0.2">
      <c r="C51" s="30"/>
      <c r="D51" s="30"/>
      <c r="E51" s="30"/>
      <c r="F51" s="30"/>
      <c r="G51" s="29"/>
      <c r="H51" s="29">
        <f>COUNTIF(H10:H40,"&gt;43.60")</f>
        <v>0</v>
      </c>
      <c r="I51" s="29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92D050"/>
    <outlinePr summaryBelow="0" summaryRight="0"/>
  </sheetPr>
  <dimension ref="A1:K51"/>
  <sheetViews>
    <sheetView showGridLines="0" topLeftCell="A32" zoomScale="90" zoomScaleNormal="90" workbookViewId="0">
      <selection activeCell="C50" sqref="C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93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94.704879760742188</v>
      </c>
      <c r="D10" s="10">
        <v>3.6915206909179687</v>
      </c>
      <c r="E10" s="10">
        <v>0.37177169322967529</v>
      </c>
      <c r="F10" s="11">
        <v>1.0613319873809814</v>
      </c>
      <c r="G10" s="10">
        <v>1.4331036806106567</v>
      </c>
      <c r="H10" s="10">
        <v>38.423129804110772</v>
      </c>
      <c r="I10" s="10">
        <v>50.152354077192918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94.683456420898438</v>
      </c>
      <c r="D11" s="3">
        <v>3.78383469581604</v>
      </c>
      <c r="E11" s="3">
        <v>0.32679793238639832</v>
      </c>
      <c r="F11" s="5">
        <v>1.0415722131729126</v>
      </c>
      <c r="G11" s="3">
        <v>1.3683701753616333</v>
      </c>
      <c r="H11" s="3">
        <v>38.470936970875606</v>
      </c>
      <c r="I11" s="3">
        <v>50.213860184004766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94.614166259765625</v>
      </c>
      <c r="D12" s="3">
        <v>3.8479385375976562</v>
      </c>
      <c r="E12" s="3">
        <v>0.27380111813545227</v>
      </c>
      <c r="F12" s="5">
        <v>1.0935883522033691</v>
      </c>
      <c r="G12" s="3">
        <v>1.367389440536499</v>
      </c>
      <c r="H12" s="3">
        <v>38.497947738683649</v>
      </c>
      <c r="I12" s="3">
        <v>50.217448461490008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94.761795043945313</v>
      </c>
      <c r="D13" s="3">
        <v>3.5123639106750488</v>
      </c>
      <c r="E13" s="3">
        <v>0.25662130117416382</v>
      </c>
      <c r="F13" s="5">
        <v>1.2208356857299805</v>
      </c>
      <c r="G13" s="3">
        <v>1.4774570465087891</v>
      </c>
      <c r="H13" s="3">
        <v>38.429313746349727</v>
      </c>
      <c r="I13" s="3">
        <v>50.097547110683003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94.892341613769531</v>
      </c>
      <c r="D14" s="3">
        <v>3.4114429950714111</v>
      </c>
      <c r="E14" s="3">
        <v>0.30238634347915649</v>
      </c>
      <c r="F14" s="5">
        <v>1.1740149259567261</v>
      </c>
      <c r="G14" s="3">
        <v>1.4764013290405273</v>
      </c>
      <c r="H14" s="3">
        <v>38.378097884299144</v>
      </c>
      <c r="I14" s="3">
        <v>50.079706549958836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94.805465698242188</v>
      </c>
      <c r="D15" s="3">
        <v>3.6270473003387451</v>
      </c>
      <c r="E15" s="3">
        <v>0.35600355267524719</v>
      </c>
      <c r="F15" s="5">
        <v>1.0515075922012329</v>
      </c>
      <c r="G15" s="3">
        <v>1.4075111150741577</v>
      </c>
      <c r="H15" s="3">
        <v>38.413436619098285</v>
      </c>
      <c r="I15" s="3">
        <v>50.160651916185067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94.660736083984375</v>
      </c>
      <c r="D16" s="3">
        <v>3.8230316638946533</v>
      </c>
      <c r="E16" s="3">
        <v>0.30563446879386902</v>
      </c>
      <c r="F16" s="5">
        <v>1.0687485933303833</v>
      </c>
      <c r="G16" s="3">
        <v>1.3743830919265747</v>
      </c>
      <c r="H16" s="3">
        <v>38.466927450712447</v>
      </c>
      <c r="I16" s="3">
        <v>50.202497000981495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94.803176879882813</v>
      </c>
      <c r="D17" s="3">
        <v>3.6856179237365723</v>
      </c>
      <c r="E17" s="3">
        <v>0.38275840878486633</v>
      </c>
      <c r="F17" s="5">
        <v>1.0050235986709595</v>
      </c>
      <c r="G17" s="3">
        <v>1.3877819776535034</v>
      </c>
      <c r="H17" s="3">
        <v>38.407162543486287</v>
      </c>
      <c r="I17" s="3">
        <v>50.177260174933686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94.5303955078125</v>
      </c>
      <c r="D18" s="3">
        <v>3.9755890369415283</v>
      </c>
      <c r="E18" s="3">
        <v>0.37982702255249023</v>
      </c>
      <c r="F18" s="5">
        <v>1.0076674222946167</v>
      </c>
      <c r="G18" s="3">
        <v>1.3874944448471069</v>
      </c>
      <c r="H18" s="3">
        <v>38.473831404114506</v>
      </c>
      <c r="I18" s="3">
        <v>50.215277267883359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94.589614868164063</v>
      </c>
      <c r="D19" s="3">
        <v>3.8937606811523438</v>
      </c>
      <c r="E19" s="3">
        <v>0.32557830214500427</v>
      </c>
      <c r="F19" s="5">
        <v>1.0483136177062988</v>
      </c>
      <c r="G19" s="3">
        <v>1.3738919496536255</v>
      </c>
      <c r="H19" s="3">
        <v>38.485824679793041</v>
      </c>
      <c r="I19" s="3">
        <v>50.218444776077661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94.724365234375</v>
      </c>
      <c r="D20" s="3">
        <v>3.7517015933990479</v>
      </c>
      <c r="E20" s="3">
        <v>0.33621308207511902</v>
      </c>
      <c r="F20" s="5">
        <v>1.0565228462219238</v>
      </c>
      <c r="G20" s="3">
        <v>1.3927359580993652</v>
      </c>
      <c r="H20" s="3">
        <v>38.430670393273985</v>
      </c>
      <c r="I20" s="3">
        <v>50.176294868066812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94.850379943847656</v>
      </c>
      <c r="D21" s="3">
        <v>3.6088588237762451</v>
      </c>
      <c r="E21" s="3">
        <v>0.35836890339851379</v>
      </c>
      <c r="F21" s="5">
        <v>1.0501139163970947</v>
      </c>
      <c r="G21" s="3">
        <v>1.4084827899932861</v>
      </c>
      <c r="H21" s="3">
        <v>38.384646666375993</v>
      </c>
      <c r="I21" s="3">
        <v>50.144173848296603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94.771217346191406</v>
      </c>
      <c r="D22" s="3">
        <v>3.697927713394165</v>
      </c>
      <c r="E22" s="3">
        <v>0.36110365390777588</v>
      </c>
      <c r="F22" s="5">
        <v>1.0388302803039551</v>
      </c>
      <c r="G22" s="3">
        <v>1.399933934211731</v>
      </c>
      <c r="H22" s="3">
        <v>38.41138542930576</v>
      </c>
      <c r="I22" s="3">
        <v>50.166134421631867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94.733795166015625</v>
      </c>
      <c r="D23" s="3">
        <v>3.7379727363586426</v>
      </c>
      <c r="E23" s="3">
        <v>0.34056201577186584</v>
      </c>
      <c r="F23" s="5">
        <v>1.0600708723068237</v>
      </c>
      <c r="G23" s="3">
        <v>1.4006328582763672</v>
      </c>
      <c r="H23" s="3">
        <v>38.42236694219109</v>
      </c>
      <c r="I23" s="3">
        <v>50.167102624906512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94.9425048828125</v>
      </c>
      <c r="D24" s="3">
        <v>3.5122637748718262</v>
      </c>
      <c r="E24" s="3">
        <v>0.39328867197036743</v>
      </c>
      <c r="F24" s="5">
        <v>1.0197319984436035</v>
      </c>
      <c r="G24" s="3">
        <v>1.4130206108093262</v>
      </c>
      <c r="H24" s="3">
        <v>38.356088297685631</v>
      </c>
      <c r="I24" s="3">
        <v>50.132847412867527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94.907905578613281</v>
      </c>
      <c r="D25" s="3">
        <v>3.5346536636352539</v>
      </c>
      <c r="E25" s="3">
        <v>0.38947606086730957</v>
      </c>
      <c r="F25" s="5">
        <v>1.0078113079071045</v>
      </c>
      <c r="G25" s="3">
        <v>1.3972873687744141</v>
      </c>
      <c r="H25" s="3">
        <v>38.383975094628411</v>
      </c>
      <c r="I25" s="3">
        <v>50.158758414462923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94.761116027832031</v>
      </c>
      <c r="D26" s="3">
        <v>3.6846070289611816</v>
      </c>
      <c r="E26" s="3">
        <v>0.34947240352630615</v>
      </c>
      <c r="F26" s="5">
        <v>1.0547279119491577</v>
      </c>
      <c r="G26" s="3">
        <v>1.4042003154754639</v>
      </c>
      <c r="H26" s="3">
        <v>38.421201709169274</v>
      </c>
      <c r="I26" s="3">
        <v>50.165953330305079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94.8974609375</v>
      </c>
      <c r="D27" s="3">
        <v>3.4918935298919678</v>
      </c>
      <c r="E27" s="3">
        <v>0.3791346549987793</v>
      </c>
      <c r="F27" s="5">
        <v>1.0573767423629761</v>
      </c>
      <c r="G27" s="3">
        <v>1.4365113973617554</v>
      </c>
      <c r="H27" s="3">
        <v>38.37333698462129</v>
      </c>
      <c r="I27" s="3">
        <v>50.122955237468879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94.589302062988281</v>
      </c>
      <c r="D28" s="3">
        <v>3.7729120254516602</v>
      </c>
      <c r="E28" s="3">
        <v>0.29289296269416809</v>
      </c>
      <c r="F28" s="5">
        <v>1.1559336185455322</v>
      </c>
      <c r="G28" s="3">
        <v>1.4488265514373779</v>
      </c>
      <c r="H28" s="3">
        <v>38.465196178844437</v>
      </c>
      <c r="I28" s="3">
        <v>50.14747651503891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94.777299999999997</v>
      </c>
      <c r="D29" s="3">
        <v>3.5623999999999998</v>
      </c>
      <c r="E29" s="3">
        <v>0.33450000000000002</v>
      </c>
      <c r="F29" s="5">
        <v>1.1269</v>
      </c>
      <c r="G29" s="3">
        <v>1.4614</v>
      </c>
      <c r="H29" s="3">
        <v>38.407752512962105</v>
      </c>
      <c r="I29" s="3">
        <v>50.113175674279745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94.891693115234375</v>
      </c>
      <c r="D30" s="3">
        <v>3.5187201499938965</v>
      </c>
      <c r="E30" s="3">
        <v>0.40322637557983398</v>
      </c>
      <c r="F30" s="5">
        <v>1.0320497751235962</v>
      </c>
      <c r="G30" s="3">
        <v>1.4352761507034302</v>
      </c>
      <c r="H30" s="3">
        <v>38.366647118260154</v>
      </c>
      <c r="I30" s="3">
        <v>50.125776851898841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94.831077575683594</v>
      </c>
      <c r="D31" s="3">
        <v>3.5601062774658203</v>
      </c>
      <c r="E31" s="3">
        <v>0.37639018893241882</v>
      </c>
      <c r="F31" s="5">
        <v>1.0697392225265503</v>
      </c>
      <c r="G31" s="3">
        <v>1.4461294412612915</v>
      </c>
      <c r="H31" s="3">
        <v>38.386457752334877</v>
      </c>
      <c r="I31" s="3">
        <v>50.123588735589692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94.790664672851562</v>
      </c>
      <c r="D32" s="3">
        <v>3.6316897869110107</v>
      </c>
      <c r="E32" s="3">
        <v>0.36088868975639343</v>
      </c>
      <c r="F32" s="5">
        <v>1.0626789331436157</v>
      </c>
      <c r="G32" s="3">
        <v>1.4235676527023315</v>
      </c>
      <c r="H32" s="3">
        <v>38.404239601826212</v>
      </c>
      <c r="I32" s="3">
        <v>50.145477532870004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94.524246215820313</v>
      </c>
      <c r="D33" s="3">
        <v>3.8749394416809082</v>
      </c>
      <c r="E33" s="3">
        <v>0.29484748840332031</v>
      </c>
      <c r="F33" s="5">
        <v>1.1067029237747192</v>
      </c>
      <c r="G33" s="3">
        <v>1.4015504121780396</v>
      </c>
      <c r="H33" s="3">
        <v>38.511651851028148</v>
      </c>
      <c r="I33" s="3">
        <v>50.206642540176993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94.695480346679688</v>
      </c>
      <c r="D34" s="3">
        <v>3.5890679359436035</v>
      </c>
      <c r="E34" s="3">
        <v>0.33426758646965027</v>
      </c>
      <c r="F34" s="5">
        <v>1.1315035820007324</v>
      </c>
      <c r="G34" s="3">
        <v>1.4657711982727051</v>
      </c>
      <c r="H34" s="3">
        <v>38.454941111569084</v>
      </c>
      <c r="I34" s="3">
        <v>50.13865825398409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94.608154296875</v>
      </c>
      <c r="D35" s="3">
        <v>3.6033282279968262</v>
      </c>
      <c r="E35" s="3">
        <v>0.2425079345703125</v>
      </c>
      <c r="F35" s="5">
        <v>1.2733603715896606</v>
      </c>
      <c r="G35" s="3">
        <v>1.5158683061599731</v>
      </c>
      <c r="H35" s="3">
        <v>38.460911322842534</v>
      </c>
      <c r="I35" s="3">
        <v>50.085959368485945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94.700800000000001</v>
      </c>
      <c r="D36" s="3">
        <v>3.3906000000000001</v>
      </c>
      <c r="E36" s="3">
        <v>0.255</v>
      </c>
      <c r="F36" s="5">
        <v>1.3290999999999999</v>
      </c>
      <c r="G36" s="3">
        <v>1.5841000000000001</v>
      </c>
      <c r="H36" s="3">
        <v>38.416993204514725</v>
      </c>
      <c r="I36" s="3">
        <v>50.0146652755205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94.642539978027344</v>
      </c>
      <c r="D37" s="3">
        <v>3.5286080837249756</v>
      </c>
      <c r="E37" s="3">
        <v>0.27525913715362549</v>
      </c>
      <c r="F37" s="5">
        <v>1.2562370300292969</v>
      </c>
      <c r="G37" s="3">
        <v>1.5314961671829224</v>
      </c>
      <c r="H37" s="3">
        <v>38.452700704281057</v>
      </c>
      <c r="I37" s="3">
        <v>50.078046143285597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94.87481689453125</v>
      </c>
      <c r="D38" s="3">
        <v>3.3180661201477051</v>
      </c>
      <c r="E38" s="3">
        <v>0.30369490385055542</v>
      </c>
      <c r="F38" s="5">
        <v>1.2269001007080078</v>
      </c>
      <c r="G38" s="3">
        <v>1.530595064163208</v>
      </c>
      <c r="H38" s="3">
        <v>38.376222012282874</v>
      </c>
      <c r="I38" s="3">
        <v>50.041326043054532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94.704666137695313</v>
      </c>
      <c r="D39" s="3">
        <v>3.6344153881072998</v>
      </c>
      <c r="E39" s="3">
        <v>0.2974686324596405</v>
      </c>
      <c r="F39" s="5">
        <v>1.1504148244857788</v>
      </c>
      <c r="G39" s="3">
        <v>1.4478834867477417</v>
      </c>
      <c r="H39" s="3">
        <v>38.443128392194595</v>
      </c>
      <c r="I39" s="3">
        <v>50.13575499436196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94.643165588378906</v>
      </c>
      <c r="D40" s="3">
        <v>3.5260112285614014</v>
      </c>
      <c r="E40" s="3">
        <v>0.27808144688606262</v>
      </c>
      <c r="F40" s="5">
        <v>1.2715752124786377</v>
      </c>
      <c r="G40" s="3">
        <v>1.5496566295623779</v>
      </c>
      <c r="H40" s="3">
        <v>38.433034498992434</v>
      </c>
      <c r="I40" s="3">
        <v>50.055020120268921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94.738989681908393</v>
      </c>
      <c r="D41" s="6">
        <f t="shared" si="0"/>
        <v>3.6381577731101746</v>
      </c>
      <c r="E41" s="6">
        <f t="shared" si="0"/>
        <v>0.33025241731059168</v>
      </c>
      <c r="F41" s="6">
        <f t="shared" si="0"/>
        <v>1.106802756740201</v>
      </c>
      <c r="G41" s="6">
        <f t="shared" si="0"/>
        <v>1.4370551788576187</v>
      </c>
      <c r="H41" s="6">
        <f t="shared" si="0"/>
        <v>38.426134084538973</v>
      </c>
      <c r="I41" s="6">
        <f t="shared" si="0"/>
        <v>50.141317281490728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43</v>
      </c>
      <c r="I43" s="47"/>
      <c r="J43" s="20"/>
      <c r="K43" s="20"/>
    </row>
    <row r="44" spans="1:11" ht="13.5" thickBot="1" x14ac:dyDescent="0.25"/>
    <row r="45" spans="1:11" ht="13.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30</v>
      </c>
      <c r="I45" s="19" t="s">
        <v>31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94.9425048828125</v>
      </c>
      <c r="D46" s="21">
        <f t="shared" si="1"/>
        <v>3.9755890369415283</v>
      </c>
      <c r="E46" s="26">
        <f t="shared" si="1"/>
        <v>0.40322637557983398</v>
      </c>
      <c r="F46" s="26">
        <f t="shared" si="1"/>
        <v>1.3290999999999999</v>
      </c>
      <c r="G46" s="21">
        <f t="shared" si="1"/>
        <v>1.5841000000000001</v>
      </c>
      <c r="H46" s="26">
        <f t="shared" si="1"/>
        <v>38.511651851028148</v>
      </c>
      <c r="I46" s="22">
        <f t="shared" si="1"/>
        <v>50.218444776077661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94.524246215820313</v>
      </c>
      <c r="D47" s="26">
        <f t="shared" si="2"/>
        <v>3.3180661201477051</v>
      </c>
      <c r="E47" s="26">
        <f t="shared" si="2"/>
        <v>0.2425079345703125</v>
      </c>
      <c r="F47" s="23">
        <f t="shared" si="2"/>
        <v>1.0050235986709595</v>
      </c>
      <c r="G47" s="26">
        <f t="shared" si="2"/>
        <v>1.367389440536499</v>
      </c>
      <c r="H47" s="23">
        <f t="shared" si="2"/>
        <v>38.356088297685631</v>
      </c>
      <c r="I47" s="26">
        <f t="shared" si="2"/>
        <v>50.0146652755205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0.1149829349286077</v>
      </c>
      <c r="D48" s="24">
        <f t="shared" si="3"/>
        <v>0.15500197746801581</v>
      </c>
      <c r="E48" s="26">
        <f t="shared" si="3"/>
        <v>4.5355709928234671E-2</v>
      </c>
      <c r="F48" s="26">
        <f t="shared" si="3"/>
        <v>8.9909734245323142E-2</v>
      </c>
      <c r="G48" s="24">
        <f t="shared" si="3"/>
        <v>5.6729785249856036E-2</v>
      </c>
      <c r="H48" s="26">
        <f t="shared" si="3"/>
        <v>4.0582872424146321E-2</v>
      </c>
      <c r="I48" s="25">
        <f t="shared" si="3"/>
        <v>5.2856430776528816E-2</v>
      </c>
    </row>
    <row r="50" spans="3:9" x14ac:dyDescent="0.2">
      <c r="C50" s="29">
        <f>COUNTIF(C10:C40,"&lt;84.0")</f>
        <v>0</v>
      </c>
      <c r="D50" s="29">
        <f>COUNTIF(D10:D40,"&gt;11.0")</f>
        <v>0</v>
      </c>
      <c r="E50" s="29">
        <f>COUNTIF(E10:E40,"&gt;4.0")</f>
        <v>0</v>
      </c>
      <c r="F50" s="29">
        <f>COUNTIF(F10:F40,"&gt;3.0")</f>
        <v>0</v>
      </c>
      <c r="G50" s="29">
        <f>COUNTIF(G10:G40,"&gt;4.0")</f>
        <v>0</v>
      </c>
      <c r="H50" s="29">
        <f>COUNTIF(H10:H40,"&lt;37.30")</f>
        <v>0</v>
      </c>
      <c r="I50" s="29">
        <f>COUNTIF(I10:I40,"&lt;48.20")</f>
        <v>0</v>
      </c>
    </row>
    <row r="51" spans="3:9" x14ac:dyDescent="0.2">
      <c r="C51" s="30"/>
      <c r="D51" s="30"/>
      <c r="E51" s="30"/>
      <c r="F51" s="30"/>
      <c r="G51" s="29"/>
      <c r="H51" s="29">
        <f>COUNTIF(H10:H40,"&gt;43.60")</f>
        <v>0</v>
      </c>
      <c r="I51" s="29">
        <f>COUNTIF(I10:I40,"&gt;53.20")</f>
        <v>0</v>
      </c>
    </row>
  </sheetData>
  <mergeCells count="45">
    <mergeCell ref="A46:B46"/>
    <mergeCell ref="A47:B47"/>
    <mergeCell ref="A48:B48"/>
    <mergeCell ref="A7:B7"/>
    <mergeCell ref="A8:B8"/>
    <mergeCell ref="A13:B13"/>
    <mergeCell ref="A15:B15"/>
    <mergeCell ref="A14:B14"/>
    <mergeCell ref="A9:B9"/>
    <mergeCell ref="A11:B11"/>
    <mergeCell ref="A45:B45"/>
    <mergeCell ref="A12:B12"/>
    <mergeCell ref="A10:B10"/>
    <mergeCell ref="A17:B17"/>
    <mergeCell ref="A20:B20"/>
    <mergeCell ref="A16:B16"/>
    <mergeCell ref="A1:I1"/>
    <mergeCell ref="A3:I3"/>
    <mergeCell ref="A6:B6"/>
    <mergeCell ref="A4:I4"/>
    <mergeCell ref="A5:F5"/>
    <mergeCell ref="A21:B21"/>
    <mergeCell ref="A18:B18"/>
    <mergeCell ref="A19:B19"/>
    <mergeCell ref="A22:B22"/>
    <mergeCell ref="A25:B25"/>
    <mergeCell ref="A23:B23"/>
    <mergeCell ref="A24:B24"/>
    <mergeCell ref="A26:B26"/>
    <mergeCell ref="A28:B28"/>
    <mergeCell ref="A29:B29"/>
    <mergeCell ref="A32:B32"/>
    <mergeCell ref="A33:B33"/>
    <mergeCell ref="A40:B40"/>
    <mergeCell ref="A39:B39"/>
    <mergeCell ref="A27:B27"/>
    <mergeCell ref="A30:B30"/>
    <mergeCell ref="H43:I43"/>
    <mergeCell ref="A41:B41"/>
    <mergeCell ref="A34:B34"/>
    <mergeCell ref="A36:B36"/>
    <mergeCell ref="A35:B35"/>
    <mergeCell ref="A37:B37"/>
    <mergeCell ref="A38:B38"/>
    <mergeCell ref="A31:B31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92D050"/>
    <outlinePr summaryBelow="0" summaryRight="0"/>
  </sheetPr>
  <dimension ref="A1:K51"/>
  <sheetViews>
    <sheetView showGridLines="0" topLeftCell="A35" zoomScale="90" zoomScaleNormal="90" workbookViewId="0">
      <selection activeCell="C50" sqref="C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89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98.323394775390625</v>
      </c>
      <c r="D10" s="10">
        <v>0.37328705191612244</v>
      </c>
      <c r="E10" s="10">
        <v>1.1756043434143066</v>
      </c>
      <c r="F10" s="11">
        <v>0.10942245274782181</v>
      </c>
      <c r="G10" s="10">
        <v>1.2850267887115479</v>
      </c>
      <c r="H10" s="10">
        <v>37.41050484292289</v>
      </c>
      <c r="I10" s="10">
        <v>49.865943547721287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98.309299999999993</v>
      </c>
      <c r="D11" s="3">
        <v>0.37269999999999998</v>
      </c>
      <c r="E11" s="3">
        <v>1.1975</v>
      </c>
      <c r="F11" s="5">
        <v>0.1104</v>
      </c>
      <c r="G11" s="3">
        <v>1.3079000000000001</v>
      </c>
      <c r="H11" s="3">
        <v>37.394815571275657</v>
      </c>
      <c r="I11" s="3">
        <v>49.846463476620016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98.295188903808594</v>
      </c>
      <c r="D12" s="3">
        <v>0.37201860547065735</v>
      </c>
      <c r="E12" s="3">
        <v>1.2193933725357056</v>
      </c>
      <c r="F12" s="5">
        <v>0.11128176748752594</v>
      </c>
      <c r="G12" s="3">
        <v>1.3306751251220703</v>
      </c>
      <c r="H12" s="3">
        <v>37.379227273886109</v>
      </c>
      <c r="I12" s="3">
        <v>49.826207477049607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98.30096435546875</v>
      </c>
      <c r="D13" s="3">
        <v>0.37055864930152893</v>
      </c>
      <c r="E13" s="3">
        <v>1.2161041498184204</v>
      </c>
      <c r="F13" s="5">
        <v>0.11101602017879486</v>
      </c>
      <c r="G13" s="3">
        <v>1.3271201848983765</v>
      </c>
      <c r="H13" s="3">
        <v>37.379358314151439</v>
      </c>
      <c r="I13" s="3">
        <v>49.82802076987479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98.342323303222656</v>
      </c>
      <c r="D14" s="3">
        <v>0.370247483253479</v>
      </c>
      <c r="E14" s="3">
        <v>1.1746698617935181</v>
      </c>
      <c r="F14" s="5">
        <v>0.1113988384604454</v>
      </c>
      <c r="G14" s="3">
        <v>1.2860686779022217</v>
      </c>
      <c r="H14" s="3">
        <v>37.39477311770839</v>
      </c>
      <c r="I14" s="3">
        <v>49.856073525389206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98.335700000000003</v>
      </c>
      <c r="D15" s="3">
        <v>0.37080000000000002</v>
      </c>
      <c r="E15" s="3">
        <v>1.1806000000000001</v>
      </c>
      <c r="F15" s="5">
        <v>0.1119</v>
      </c>
      <c r="G15" s="3">
        <v>1.2924</v>
      </c>
      <c r="H15" s="3">
        <v>37.392387557918354</v>
      </c>
      <c r="I15" s="3">
        <v>49.852085644318443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98.328765869140625</v>
      </c>
      <c r="D16" s="3">
        <v>0.37132754921913147</v>
      </c>
      <c r="E16" s="3">
        <v>1.1864069700241089</v>
      </c>
      <c r="F16" s="5">
        <v>0.11229868978261948</v>
      </c>
      <c r="G16" s="3">
        <v>1.2987056970596313</v>
      </c>
      <c r="H16" s="3">
        <v>37.390152533028662</v>
      </c>
      <c r="I16" s="3">
        <v>49.847262082546791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98.327041625976563</v>
      </c>
      <c r="D17" s="3">
        <v>0.37043622136116028</v>
      </c>
      <c r="E17" s="3">
        <v>1.1891556978225708</v>
      </c>
      <c r="F17" s="5">
        <v>0.11216901242733002</v>
      </c>
      <c r="G17" s="3">
        <v>1.301324725151062</v>
      </c>
      <c r="H17" s="3">
        <v>37.388939356328933</v>
      </c>
      <c r="I17" s="3">
        <v>49.845364852789807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98.3370361328125</v>
      </c>
      <c r="D18" s="3">
        <v>0.37080046534538269</v>
      </c>
      <c r="E18" s="3">
        <v>1.1758613586425781</v>
      </c>
      <c r="F18" s="5">
        <v>0.11228502541780472</v>
      </c>
      <c r="G18" s="3">
        <v>1.2881463766098022</v>
      </c>
      <c r="H18" s="3">
        <v>37.396284899153954</v>
      </c>
      <c r="I18" s="3">
        <v>49.855725388171258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98.323499999999996</v>
      </c>
      <c r="D19" s="3">
        <v>0.37090000000000001</v>
      </c>
      <c r="E19" s="3">
        <v>1.1908000000000001</v>
      </c>
      <c r="F19" s="5">
        <v>0.11210000000000001</v>
      </c>
      <c r="G19" s="3">
        <v>1.3028999999999999</v>
      </c>
      <c r="H19" s="3">
        <v>37.389604844978187</v>
      </c>
      <c r="I19" s="3">
        <v>49.843946077069269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98.309967041015625</v>
      </c>
      <c r="D20" s="3">
        <v>0.37101098895072937</v>
      </c>
      <c r="E20" s="3">
        <v>1.2056628465652466</v>
      </c>
      <c r="F20" s="5">
        <v>0.11186131834983826</v>
      </c>
      <c r="G20" s="3">
        <v>1.3175241947174072</v>
      </c>
      <c r="H20" s="3">
        <v>37.383043306576226</v>
      </c>
      <c r="I20" s="3">
        <v>49.834439971178888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98.319091796875</v>
      </c>
      <c r="D21" s="3">
        <v>0.37262788414955139</v>
      </c>
      <c r="E21" s="3">
        <v>1.1938422918319702</v>
      </c>
      <c r="F21" s="5">
        <v>0.11302310973405838</v>
      </c>
      <c r="G21" s="3">
        <v>1.3068654537200928</v>
      </c>
      <c r="H21" s="3">
        <v>37.387608364527217</v>
      </c>
      <c r="I21" s="3">
        <v>49.841787330299468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98.249732971191406</v>
      </c>
      <c r="D22" s="3">
        <v>0.37153702974319458</v>
      </c>
      <c r="E22" s="3">
        <v>1.2655118703842163</v>
      </c>
      <c r="F22" s="5">
        <v>0.11200006306171417</v>
      </c>
      <c r="G22" s="3">
        <v>1.3775119781494141</v>
      </c>
      <c r="H22" s="3">
        <v>37.360327503684758</v>
      </c>
      <c r="I22" s="3">
        <v>49.793180959063569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98.255099999999999</v>
      </c>
      <c r="D23" s="3">
        <v>0.372</v>
      </c>
      <c r="E23" s="3">
        <v>1.2605</v>
      </c>
      <c r="F23" s="5">
        <v>0.111</v>
      </c>
      <c r="G23" s="3">
        <v>1.3714999999999999</v>
      </c>
      <c r="H23" s="3">
        <v>37.362846967123716</v>
      </c>
      <c r="I23" s="3">
        <v>49.799425949185618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98.281532287597656</v>
      </c>
      <c r="D24" s="3">
        <v>0.37258321046829224</v>
      </c>
      <c r="E24" s="3">
        <v>1.2316766977310181</v>
      </c>
      <c r="F24" s="5">
        <v>0.11307941377162933</v>
      </c>
      <c r="G24" s="3">
        <v>1.3447561264038086</v>
      </c>
      <c r="H24" s="3">
        <v>37.372989662930536</v>
      </c>
      <c r="I24" s="3">
        <v>49.815574068205137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98.321884155273438</v>
      </c>
      <c r="D25" s="3">
        <v>0.3736082911491394</v>
      </c>
      <c r="E25" s="3">
        <v>1.1905456781387329</v>
      </c>
      <c r="F25" s="5">
        <v>0.11302123963832855</v>
      </c>
      <c r="G25" s="3">
        <v>1.3035669326782227</v>
      </c>
      <c r="H25" s="3">
        <v>37.388615940580543</v>
      </c>
      <c r="I25" s="3">
        <v>49.8439198882851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98.364898681640625</v>
      </c>
      <c r="D26" s="3">
        <v>0.373098224401474</v>
      </c>
      <c r="E26" s="3">
        <v>1.1487680673599243</v>
      </c>
      <c r="F26" s="5">
        <v>0.11242695897817612</v>
      </c>
      <c r="G26" s="3">
        <v>1.2611950635910034</v>
      </c>
      <c r="H26" s="3">
        <v>37.404559041304353</v>
      </c>
      <c r="I26" s="3">
        <v>49.873141746100465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98.178299999999993</v>
      </c>
      <c r="D27" s="3">
        <v>0.3821</v>
      </c>
      <c r="E27" s="3">
        <v>1.3289</v>
      </c>
      <c r="F27" s="5">
        <v>0.1094</v>
      </c>
      <c r="G27" s="3">
        <v>1.4383999999999999</v>
      </c>
      <c r="H27" s="3">
        <v>37.340540208705249</v>
      </c>
      <c r="I27" s="3">
        <v>49.7520203008431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98.173095703125</v>
      </c>
      <c r="D28" s="3">
        <v>0.37311738729476929</v>
      </c>
      <c r="E28" s="3">
        <v>1.33989417552948</v>
      </c>
      <c r="F28" s="5">
        <v>0.11292631924152374</v>
      </c>
      <c r="G28" s="3">
        <v>1.4528205394744873</v>
      </c>
      <c r="H28" s="3">
        <v>37.332062556126523</v>
      </c>
      <c r="I28" s="3">
        <v>49.741376849186942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98.171775817871094</v>
      </c>
      <c r="D29" s="3">
        <v>0.37371042370796204</v>
      </c>
      <c r="E29" s="3">
        <v>1.3409205675125122</v>
      </c>
      <c r="F29" s="5">
        <v>0.11296042799949646</v>
      </c>
      <c r="G29" s="3">
        <v>1.4538810253143311</v>
      </c>
      <c r="H29" s="3">
        <v>37.331532326109162</v>
      </c>
      <c r="I29" s="3">
        <v>49.740567733497599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98.065055847167969</v>
      </c>
      <c r="D30" s="3">
        <v>0.37227866053581238</v>
      </c>
      <c r="E30" s="3">
        <v>1.4444044828414917</v>
      </c>
      <c r="F30" s="5">
        <v>0.11207719892263412</v>
      </c>
      <c r="G30" s="3">
        <v>1.5564817190170288</v>
      </c>
      <c r="H30" s="3">
        <v>37.294758019676443</v>
      </c>
      <c r="I30" s="3">
        <v>49.671873798062052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97.880638122558594</v>
      </c>
      <c r="D31" s="3">
        <v>0.36654305458068848</v>
      </c>
      <c r="E31" s="3">
        <v>1.6221730709075928</v>
      </c>
      <c r="F31" s="5">
        <v>0.11322546005249023</v>
      </c>
      <c r="G31" s="3">
        <v>1.735398530960083</v>
      </c>
      <c r="H31" s="3">
        <v>37.230600984005378</v>
      </c>
      <c r="I31" s="3">
        <v>49.551638339987875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97.883369445800781</v>
      </c>
      <c r="D32" s="3">
        <v>0.36677771806716919</v>
      </c>
      <c r="E32" s="3">
        <v>1.6199541091918945</v>
      </c>
      <c r="F32" s="5">
        <v>0.11251119524240494</v>
      </c>
      <c r="G32" s="3">
        <v>1.7324652671813965</v>
      </c>
      <c r="H32" s="3">
        <v>37.231743152385299</v>
      </c>
      <c r="I32" s="3">
        <v>49.55383866926114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97.882606506347656</v>
      </c>
      <c r="D33" s="3">
        <v>0.3659052848815918</v>
      </c>
      <c r="E33" s="3">
        <v>1.6203640699386597</v>
      </c>
      <c r="F33" s="5">
        <v>0.11365523189306259</v>
      </c>
      <c r="G33" s="3">
        <v>1.7340192794799805</v>
      </c>
      <c r="H33" s="3">
        <v>37.230979542201567</v>
      </c>
      <c r="I33" s="3">
        <v>49.552393310204359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97.8782958984375</v>
      </c>
      <c r="D34" s="3">
        <v>0.36720952391624451</v>
      </c>
      <c r="E34" s="3">
        <v>1.6232792139053345</v>
      </c>
      <c r="F34" s="5">
        <v>0.11371409147977829</v>
      </c>
      <c r="G34" s="3">
        <v>1.7369933128356934</v>
      </c>
      <c r="H34" s="3">
        <v>37.230251911710219</v>
      </c>
      <c r="I34" s="3">
        <v>49.55057471758402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98.104637145996094</v>
      </c>
      <c r="D35" s="3">
        <v>0.37260708212852478</v>
      </c>
      <c r="E35" s="3">
        <v>1.4075171947479248</v>
      </c>
      <c r="F35" s="5">
        <v>0.1109907254576683</v>
      </c>
      <c r="G35" s="3">
        <v>1.5185079574584961</v>
      </c>
      <c r="H35" s="3">
        <v>37.308450926480297</v>
      </c>
      <c r="I35" s="3">
        <v>49.697670359547935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98.157499999999999</v>
      </c>
      <c r="D36" s="3">
        <v>0.37540000000000001</v>
      </c>
      <c r="E36" s="3">
        <v>1.3552999999999999</v>
      </c>
      <c r="F36" s="5">
        <v>0.1109</v>
      </c>
      <c r="G36" s="3">
        <v>1.4662999999999999</v>
      </c>
      <c r="H36" s="3">
        <v>37.327425786217191</v>
      </c>
      <c r="I36" s="3">
        <v>49.734546800927632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98.16229248046875</v>
      </c>
      <c r="D37" s="3">
        <v>0.37474885582923889</v>
      </c>
      <c r="E37" s="3">
        <v>1.3502264022827148</v>
      </c>
      <c r="F37" s="5">
        <v>0.11133648455142975</v>
      </c>
      <c r="G37" s="3">
        <v>1.4615628719329834</v>
      </c>
      <c r="H37" s="3">
        <v>37.329539766191353</v>
      </c>
      <c r="I37" s="3">
        <v>49.736215598067574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98.166328430175781</v>
      </c>
      <c r="D38" s="3">
        <v>0.37432146072387695</v>
      </c>
      <c r="E38" s="3">
        <v>1.3470004796981812</v>
      </c>
      <c r="F38" s="5">
        <v>0.11113837361335754</v>
      </c>
      <c r="G38" s="3">
        <v>1.4581388235092163</v>
      </c>
      <c r="H38" s="3">
        <v>37.330577819175694</v>
      </c>
      <c r="I38" s="3">
        <v>49.738467014869947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98.168899536132813</v>
      </c>
      <c r="D39" s="3">
        <v>0.37364780902862549</v>
      </c>
      <c r="E39" s="3">
        <v>1.3438389301300049</v>
      </c>
      <c r="F39" s="5">
        <v>0.11267837882041931</v>
      </c>
      <c r="G39" s="3">
        <v>1.4565173387527466</v>
      </c>
      <c r="H39" s="3">
        <v>37.330715955643988</v>
      </c>
      <c r="I39" s="3">
        <v>49.738930003803183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98.168098449707031</v>
      </c>
      <c r="D40" s="3">
        <v>0.37367153167724609</v>
      </c>
      <c r="E40" s="3">
        <v>1.3447941541671753</v>
      </c>
      <c r="F40" s="5">
        <v>0.11276350170373917</v>
      </c>
      <c r="G40" s="3">
        <v>1.4575576782226563</v>
      </c>
      <c r="H40" s="3">
        <v>37.330082614890991</v>
      </c>
      <c r="I40" s="3">
        <v>49.738059834597763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98.205365009135576</v>
      </c>
      <c r="D41" s="6">
        <f t="shared" si="0"/>
        <v>0.37198646603553531</v>
      </c>
      <c r="E41" s="6">
        <f t="shared" si="0"/>
        <v>1.3061667760295252</v>
      </c>
      <c r="F41" s="6">
        <f t="shared" si="0"/>
        <v>0.1119664935165836</v>
      </c>
      <c r="G41" s="6">
        <f t="shared" si="0"/>
        <v>1.4181365054468953</v>
      </c>
      <c r="H41" s="6">
        <f t="shared" si="0"/>
        <v>37.34694518282577</v>
      </c>
      <c r="I41" s="6">
        <f t="shared" si="0"/>
        <v>49.766668905945465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43</v>
      </c>
      <c r="I43" s="47"/>
      <c r="J43" s="20"/>
      <c r="K43" s="20"/>
    </row>
    <row r="44" spans="1:11" ht="13.5" thickBot="1" x14ac:dyDescent="0.25"/>
    <row r="45" spans="1:11" ht="13.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30</v>
      </c>
      <c r="I45" s="19" t="s">
        <v>31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98.364898681640625</v>
      </c>
      <c r="D46" s="21">
        <f t="shared" si="1"/>
        <v>0.3821</v>
      </c>
      <c r="E46" s="26">
        <f t="shared" si="1"/>
        <v>1.6232792139053345</v>
      </c>
      <c r="F46" s="26">
        <f t="shared" si="1"/>
        <v>0.11371409147977829</v>
      </c>
      <c r="G46" s="21">
        <f t="shared" si="1"/>
        <v>1.7369933128356934</v>
      </c>
      <c r="H46" s="26">
        <f t="shared" si="1"/>
        <v>37.41050484292289</v>
      </c>
      <c r="I46" s="22">
        <f t="shared" si="1"/>
        <v>49.873141746100465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97.8782958984375</v>
      </c>
      <c r="D47" s="26">
        <f t="shared" si="2"/>
        <v>0.3659052848815918</v>
      </c>
      <c r="E47" s="26">
        <f t="shared" si="2"/>
        <v>1.1487680673599243</v>
      </c>
      <c r="F47" s="23">
        <f t="shared" si="2"/>
        <v>0.1094</v>
      </c>
      <c r="G47" s="26">
        <f t="shared" si="2"/>
        <v>1.2611950635910034</v>
      </c>
      <c r="H47" s="23">
        <f t="shared" si="2"/>
        <v>37.230251911710219</v>
      </c>
      <c r="I47" s="26">
        <f t="shared" si="2"/>
        <v>49.55057471758402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0.14983969812092907</v>
      </c>
      <c r="D48" s="24">
        <f t="shared" si="3"/>
        <v>3.0209583985961268E-3</v>
      </c>
      <c r="E48" s="26">
        <f t="shared" si="3"/>
        <v>0.14660664605061707</v>
      </c>
      <c r="F48" s="26">
        <f t="shared" si="3"/>
        <v>1.0974459069594332E-3</v>
      </c>
      <c r="G48" s="24">
        <f t="shared" si="3"/>
        <v>0.14702144093983144</v>
      </c>
      <c r="H48" s="26">
        <f t="shared" si="3"/>
        <v>5.4730170113206258E-2</v>
      </c>
      <c r="I48" s="25">
        <f t="shared" si="3"/>
        <v>0.10014820696419444</v>
      </c>
    </row>
    <row r="50" spans="3:9" x14ac:dyDescent="0.2">
      <c r="C50" s="29">
        <f>COUNTIF(C10:C40,"&lt;84.0")</f>
        <v>0</v>
      </c>
      <c r="D50" s="29">
        <f>COUNTIF(D10:D40,"&gt;11.0")</f>
        <v>0</v>
      </c>
      <c r="E50" s="29">
        <f>COUNTIF(E10:E40,"&gt;4.0")</f>
        <v>0</v>
      </c>
      <c r="F50" s="29">
        <f>COUNTIF(F10:F40,"&gt;3.0")</f>
        <v>0</v>
      </c>
      <c r="G50" s="29">
        <f>COUNTIF(G10:G40,"&gt;4.0")</f>
        <v>0</v>
      </c>
      <c r="H50" s="29">
        <f>COUNTIF(H10:H40,"&lt;37.30")</f>
        <v>5</v>
      </c>
      <c r="I50" s="29">
        <f>COUNTIF(I10:I40,"&lt;48.20")</f>
        <v>0</v>
      </c>
    </row>
    <row r="51" spans="3:9" x14ac:dyDescent="0.2">
      <c r="C51" s="30"/>
      <c r="D51" s="30"/>
      <c r="E51" s="30"/>
      <c r="F51" s="30"/>
      <c r="G51" s="29"/>
      <c r="H51" s="29">
        <f>COUNTIF(H10:H40,"&gt;43.60")</f>
        <v>0</v>
      </c>
      <c r="I51" s="29">
        <f>COUNTIF(I10:I40,"&gt;53.20")</f>
        <v>0</v>
      </c>
    </row>
  </sheetData>
  <mergeCells count="45">
    <mergeCell ref="A46:B46"/>
    <mergeCell ref="A47:B47"/>
    <mergeCell ref="A48:B48"/>
    <mergeCell ref="A16:B16"/>
    <mergeCell ref="A45:B45"/>
    <mergeCell ref="A22:B22"/>
    <mergeCell ref="A38:B38"/>
    <mergeCell ref="A24:B24"/>
    <mergeCell ref="A25:B25"/>
    <mergeCell ref="A23:B23"/>
    <mergeCell ref="A17:B17"/>
    <mergeCell ref="A20:B20"/>
    <mergeCell ref="A21:B21"/>
    <mergeCell ref="A18:B18"/>
    <mergeCell ref="A19:B19"/>
    <mergeCell ref="A32:B32"/>
    <mergeCell ref="A9:B9"/>
    <mergeCell ref="A11:B11"/>
    <mergeCell ref="A12:B12"/>
    <mergeCell ref="A1:I1"/>
    <mergeCell ref="A3:I3"/>
    <mergeCell ref="A6:B6"/>
    <mergeCell ref="A4:I4"/>
    <mergeCell ref="A5:F5"/>
    <mergeCell ref="A7:B7"/>
    <mergeCell ref="A8:B8"/>
    <mergeCell ref="A15:B15"/>
    <mergeCell ref="A10:B10"/>
    <mergeCell ref="A31:B31"/>
    <mergeCell ref="A26:B26"/>
    <mergeCell ref="A28:B28"/>
    <mergeCell ref="A29:B29"/>
    <mergeCell ref="A27:B27"/>
    <mergeCell ref="A30:B30"/>
    <mergeCell ref="A14:B14"/>
    <mergeCell ref="A13:B13"/>
    <mergeCell ref="A33:B33"/>
    <mergeCell ref="H43:I43"/>
    <mergeCell ref="A41:B41"/>
    <mergeCell ref="A34:B34"/>
    <mergeCell ref="A36:B36"/>
    <mergeCell ref="A35:B35"/>
    <mergeCell ref="A37:B37"/>
    <mergeCell ref="A40:B40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rgb="FF92D050"/>
    <outlinePr summaryBelow="0" summaryRight="0"/>
  </sheetPr>
  <dimension ref="A1:K51"/>
  <sheetViews>
    <sheetView showGridLines="0" topLeftCell="A31" zoomScale="90" zoomScaleNormal="90" workbookViewId="0">
      <selection activeCell="C50" sqref="C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62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98.323394775390625</v>
      </c>
      <c r="D10" s="10">
        <v>0.37328705191612244</v>
      </c>
      <c r="E10" s="10">
        <v>1.1756043434143066</v>
      </c>
      <c r="F10" s="11">
        <v>0.10942245274782181</v>
      </c>
      <c r="G10" s="10">
        <v>1.2850267887115479</v>
      </c>
      <c r="H10" s="10">
        <v>37.41050484292289</v>
      </c>
      <c r="I10" s="10">
        <v>49.865943547721287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98.309299999999993</v>
      </c>
      <c r="D11" s="3">
        <v>0.37269999999999998</v>
      </c>
      <c r="E11" s="3">
        <v>1.1975</v>
      </c>
      <c r="F11" s="5">
        <v>0.1104</v>
      </c>
      <c r="G11" s="3">
        <v>1.3079000000000001</v>
      </c>
      <c r="H11" s="3">
        <v>37.394815571275657</v>
      </c>
      <c r="I11" s="3">
        <v>49.846463476620016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98.295188903808594</v>
      </c>
      <c r="D12" s="3">
        <v>0.37201860547065735</v>
      </c>
      <c r="E12" s="3">
        <v>1.2193933725357056</v>
      </c>
      <c r="F12" s="5">
        <v>0.11128176748752594</v>
      </c>
      <c r="G12" s="3">
        <v>1.3306751251220703</v>
      </c>
      <c r="H12" s="3">
        <v>37.379227273886109</v>
      </c>
      <c r="I12" s="3">
        <v>49.826207477049607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98.30096435546875</v>
      </c>
      <c r="D13" s="3">
        <v>0.37055864930152893</v>
      </c>
      <c r="E13" s="3">
        <v>1.2161041498184204</v>
      </c>
      <c r="F13" s="5">
        <v>0.11101602017879486</v>
      </c>
      <c r="G13" s="3">
        <v>1.3271201848983765</v>
      </c>
      <c r="H13" s="3">
        <v>37.379358314151439</v>
      </c>
      <c r="I13" s="3">
        <v>49.82802076987479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98.342323303222656</v>
      </c>
      <c r="D14" s="3">
        <v>0.370247483253479</v>
      </c>
      <c r="E14" s="3">
        <v>1.1746698617935181</v>
      </c>
      <c r="F14" s="5">
        <v>0.1113988384604454</v>
      </c>
      <c r="G14" s="3">
        <v>1.2860686779022217</v>
      </c>
      <c r="H14" s="3">
        <v>37.39477311770839</v>
      </c>
      <c r="I14" s="3">
        <v>49.856073525389206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98.335700000000003</v>
      </c>
      <c r="D15" s="3">
        <v>0.37080000000000002</v>
      </c>
      <c r="E15" s="3">
        <v>1.1806000000000001</v>
      </c>
      <c r="F15" s="5">
        <v>0.1119</v>
      </c>
      <c r="G15" s="3">
        <v>1.2924</v>
      </c>
      <c r="H15" s="3">
        <v>37.392387557918354</v>
      </c>
      <c r="I15" s="3">
        <v>49.852085644318443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98.328765869140625</v>
      </c>
      <c r="D16" s="3">
        <v>0.37132754921913147</v>
      </c>
      <c r="E16" s="3">
        <v>1.1864069700241089</v>
      </c>
      <c r="F16" s="5">
        <v>0.11229868978261948</v>
      </c>
      <c r="G16" s="3">
        <v>1.2987056970596313</v>
      </c>
      <c r="H16" s="3">
        <v>37.390152533028662</v>
      </c>
      <c r="I16" s="3">
        <v>49.847262082546791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98.327041625976563</v>
      </c>
      <c r="D17" s="3">
        <v>0.37043622136116028</v>
      </c>
      <c r="E17" s="3">
        <v>1.1891556978225708</v>
      </c>
      <c r="F17" s="5">
        <v>0.11216901242733002</v>
      </c>
      <c r="G17" s="3">
        <v>1.301324725151062</v>
      </c>
      <c r="H17" s="3">
        <v>37.388939356328933</v>
      </c>
      <c r="I17" s="3">
        <v>49.845364852789807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98.3370361328125</v>
      </c>
      <c r="D18" s="3">
        <v>0.37080046534538269</v>
      </c>
      <c r="E18" s="3">
        <v>1.1758613586425781</v>
      </c>
      <c r="F18" s="5">
        <v>0.11228502541780472</v>
      </c>
      <c r="G18" s="3">
        <v>1.2881463766098022</v>
      </c>
      <c r="H18" s="3">
        <v>37.396284899153954</v>
      </c>
      <c r="I18" s="3">
        <v>49.855725388171258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98.323499999999996</v>
      </c>
      <c r="D19" s="3">
        <v>0.37090000000000001</v>
      </c>
      <c r="E19" s="3">
        <v>1.1908000000000001</v>
      </c>
      <c r="F19" s="5">
        <v>0.11210000000000001</v>
      </c>
      <c r="G19" s="3">
        <v>1.3028999999999999</v>
      </c>
      <c r="H19" s="3">
        <v>37.389604844978187</v>
      </c>
      <c r="I19" s="3">
        <v>49.843946077069269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98.309967041015625</v>
      </c>
      <c r="D20" s="3">
        <v>0.37101098895072937</v>
      </c>
      <c r="E20" s="3">
        <v>1.2056628465652466</v>
      </c>
      <c r="F20" s="5">
        <v>0.11186131834983826</v>
      </c>
      <c r="G20" s="3">
        <v>1.3175241947174072</v>
      </c>
      <c r="H20" s="3">
        <v>37.383043306576226</v>
      </c>
      <c r="I20" s="3">
        <v>49.834439971178888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98.319091796875</v>
      </c>
      <c r="D21" s="3">
        <v>0.37262788414955139</v>
      </c>
      <c r="E21" s="3">
        <v>1.1938422918319702</v>
      </c>
      <c r="F21" s="5">
        <v>0.11302310973405838</v>
      </c>
      <c r="G21" s="3">
        <v>1.3068654537200928</v>
      </c>
      <c r="H21" s="3">
        <v>37.387608364527217</v>
      </c>
      <c r="I21" s="3">
        <v>49.841787330299468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98.249732971191406</v>
      </c>
      <c r="D22" s="3">
        <v>0.37153702974319458</v>
      </c>
      <c r="E22" s="3">
        <v>1.2655118703842163</v>
      </c>
      <c r="F22" s="5">
        <v>0.11200006306171417</v>
      </c>
      <c r="G22" s="3">
        <v>1.3775119781494141</v>
      </c>
      <c r="H22" s="3">
        <v>37.360327503684758</v>
      </c>
      <c r="I22" s="3">
        <v>49.793180959063569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98.255099999999999</v>
      </c>
      <c r="D23" s="3">
        <v>0.372</v>
      </c>
      <c r="E23" s="3">
        <v>1.2605</v>
      </c>
      <c r="F23" s="5">
        <v>0.111</v>
      </c>
      <c r="G23" s="3">
        <v>1.3714999999999999</v>
      </c>
      <c r="H23" s="3">
        <v>37.362846967123716</v>
      </c>
      <c r="I23" s="3">
        <v>49.799425949185618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98.281532287597656</v>
      </c>
      <c r="D24" s="3">
        <v>0.37258321046829224</v>
      </c>
      <c r="E24" s="3">
        <v>1.2316766977310181</v>
      </c>
      <c r="F24" s="5">
        <v>0.11307941377162933</v>
      </c>
      <c r="G24" s="3">
        <v>1.3447561264038086</v>
      </c>
      <c r="H24" s="3">
        <v>37.372989662930536</v>
      </c>
      <c r="I24" s="3">
        <v>49.815574068205137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98.321884155273438</v>
      </c>
      <c r="D25" s="3">
        <v>0.3736082911491394</v>
      </c>
      <c r="E25" s="3">
        <v>1.1905456781387329</v>
      </c>
      <c r="F25" s="5">
        <v>0.11302123963832855</v>
      </c>
      <c r="G25" s="3">
        <v>1.3035669326782227</v>
      </c>
      <c r="H25" s="3">
        <v>37.388615940580543</v>
      </c>
      <c r="I25" s="3">
        <v>49.8439198882851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98.364898681640625</v>
      </c>
      <c r="D26" s="3">
        <v>0.373098224401474</v>
      </c>
      <c r="E26" s="3">
        <v>1.1487680673599243</v>
      </c>
      <c r="F26" s="5">
        <v>0.11242695897817612</v>
      </c>
      <c r="G26" s="3">
        <v>1.2611950635910034</v>
      </c>
      <c r="H26" s="3">
        <v>37.404559041304353</v>
      </c>
      <c r="I26" s="3">
        <v>49.873141746100465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98.178299999999993</v>
      </c>
      <c r="D27" s="3">
        <v>0.3821</v>
      </c>
      <c r="E27" s="3">
        <v>1.3289</v>
      </c>
      <c r="F27" s="5">
        <v>0.1094</v>
      </c>
      <c r="G27" s="3">
        <v>1.4383999999999999</v>
      </c>
      <c r="H27" s="3">
        <v>37.340540208705249</v>
      </c>
      <c r="I27" s="3">
        <v>49.7520203008431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98.173095703125</v>
      </c>
      <c r="D28" s="3">
        <v>0.37311738729476929</v>
      </c>
      <c r="E28" s="3">
        <v>1.33989417552948</v>
      </c>
      <c r="F28" s="5">
        <v>0.11292631924152374</v>
      </c>
      <c r="G28" s="3">
        <v>1.4528205394744873</v>
      </c>
      <c r="H28" s="3">
        <v>37.332062556126523</v>
      </c>
      <c r="I28" s="3">
        <v>49.741376849186942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98.171775817871094</v>
      </c>
      <c r="D29" s="3">
        <v>0.37371042370796204</v>
      </c>
      <c r="E29" s="3">
        <v>1.3409205675125122</v>
      </c>
      <c r="F29" s="5">
        <v>0.11296042799949646</v>
      </c>
      <c r="G29" s="3">
        <v>1.4538810253143311</v>
      </c>
      <c r="H29" s="3">
        <v>37.331532326109162</v>
      </c>
      <c r="I29" s="3">
        <v>49.740567733497599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98.065055847167969</v>
      </c>
      <c r="D30" s="3">
        <v>0.37227866053581238</v>
      </c>
      <c r="E30" s="3">
        <v>1.4444044828414917</v>
      </c>
      <c r="F30" s="5">
        <v>0.11207719892263412</v>
      </c>
      <c r="G30" s="3">
        <v>1.5564817190170288</v>
      </c>
      <c r="H30" s="3">
        <v>37.294758019676443</v>
      </c>
      <c r="I30" s="3">
        <v>49.671873798062052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97.880638122558594</v>
      </c>
      <c r="D31" s="3">
        <v>0.36654305458068848</v>
      </c>
      <c r="E31" s="3">
        <v>1.6221730709075928</v>
      </c>
      <c r="F31" s="5">
        <v>0.11322546005249023</v>
      </c>
      <c r="G31" s="3">
        <v>1.735398530960083</v>
      </c>
      <c r="H31" s="3">
        <v>37.230600984005378</v>
      </c>
      <c r="I31" s="3">
        <v>49.551638339987875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97.883369445800781</v>
      </c>
      <c r="D32" s="3">
        <v>0.36677771806716919</v>
      </c>
      <c r="E32" s="3">
        <v>1.6199541091918945</v>
      </c>
      <c r="F32" s="5">
        <v>0.11251119524240494</v>
      </c>
      <c r="G32" s="3">
        <v>1.7324652671813965</v>
      </c>
      <c r="H32" s="3">
        <v>37.231743152385299</v>
      </c>
      <c r="I32" s="3">
        <v>49.55383866926114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97.882606506347656</v>
      </c>
      <c r="D33" s="3">
        <v>0.3659052848815918</v>
      </c>
      <c r="E33" s="3">
        <v>1.6203640699386597</v>
      </c>
      <c r="F33" s="5">
        <v>0.11365523189306259</v>
      </c>
      <c r="G33" s="3">
        <v>1.7340192794799805</v>
      </c>
      <c r="H33" s="3">
        <v>37.230979542201567</v>
      </c>
      <c r="I33" s="3">
        <v>49.552393310204359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97.8782958984375</v>
      </c>
      <c r="D34" s="3">
        <v>0.36720952391624451</v>
      </c>
      <c r="E34" s="3">
        <v>1.6232792139053345</v>
      </c>
      <c r="F34" s="5">
        <v>0.11371409147977829</v>
      </c>
      <c r="G34" s="3">
        <v>1.7369933128356934</v>
      </c>
      <c r="H34" s="3">
        <v>37.230251911710219</v>
      </c>
      <c r="I34" s="3">
        <v>49.55057471758402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98.104637145996094</v>
      </c>
      <c r="D35" s="3">
        <v>0.37260708212852478</v>
      </c>
      <c r="E35" s="3">
        <v>1.4075171947479248</v>
      </c>
      <c r="F35" s="5">
        <v>0.1109907254576683</v>
      </c>
      <c r="G35" s="3">
        <v>1.5185079574584961</v>
      </c>
      <c r="H35" s="3">
        <v>37.308450926480297</v>
      </c>
      <c r="I35" s="3">
        <v>49.697670359547935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98.157499999999999</v>
      </c>
      <c r="D36" s="3">
        <v>0.37540000000000001</v>
      </c>
      <c r="E36" s="3">
        <v>1.3552999999999999</v>
      </c>
      <c r="F36" s="5">
        <v>0.1109</v>
      </c>
      <c r="G36" s="3">
        <v>1.4662999999999999</v>
      </c>
      <c r="H36" s="3">
        <v>37.327425786217191</v>
      </c>
      <c r="I36" s="3">
        <v>49.734546800927632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98.16229248046875</v>
      </c>
      <c r="D37" s="3">
        <v>0.37474885582923889</v>
      </c>
      <c r="E37" s="3">
        <v>1.3502264022827148</v>
      </c>
      <c r="F37" s="5">
        <v>0.11133648455142975</v>
      </c>
      <c r="G37" s="3">
        <v>1.4615628719329834</v>
      </c>
      <c r="H37" s="3">
        <v>37.329539766191353</v>
      </c>
      <c r="I37" s="3">
        <v>49.736215598067574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98.166328430175781</v>
      </c>
      <c r="D38" s="3">
        <v>0.37432146072387695</v>
      </c>
      <c r="E38" s="3">
        <v>1.3470004796981812</v>
      </c>
      <c r="F38" s="5">
        <v>0.11113837361335754</v>
      </c>
      <c r="G38" s="3">
        <v>1.4581388235092163</v>
      </c>
      <c r="H38" s="3">
        <v>37.330577819175694</v>
      </c>
      <c r="I38" s="3">
        <v>49.738467014869947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98.168899536132813</v>
      </c>
      <c r="D39" s="3">
        <v>0.37364780902862549</v>
      </c>
      <c r="E39" s="3">
        <v>1.3438389301300049</v>
      </c>
      <c r="F39" s="5">
        <v>0.11267837882041931</v>
      </c>
      <c r="G39" s="3">
        <v>1.4565173387527466</v>
      </c>
      <c r="H39" s="3">
        <v>37.330715955643988</v>
      </c>
      <c r="I39" s="3">
        <v>49.738930003803183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98.168098449707031</v>
      </c>
      <c r="D40" s="3">
        <v>0.37367153167724609</v>
      </c>
      <c r="E40" s="3">
        <v>1.3447941541671753</v>
      </c>
      <c r="F40" s="5">
        <v>0.11276350170373917</v>
      </c>
      <c r="G40" s="3">
        <v>1.4575576782226563</v>
      </c>
      <c r="H40" s="3">
        <v>37.330082614890991</v>
      </c>
      <c r="I40" s="3">
        <v>49.738059834597763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98.205365009135576</v>
      </c>
      <c r="D41" s="6">
        <f t="shared" si="0"/>
        <v>0.37198646603553531</v>
      </c>
      <c r="E41" s="6">
        <f t="shared" si="0"/>
        <v>1.3061667760295252</v>
      </c>
      <c r="F41" s="6">
        <f t="shared" si="0"/>
        <v>0.1119664935165836</v>
      </c>
      <c r="G41" s="6">
        <f t="shared" si="0"/>
        <v>1.4181365054468953</v>
      </c>
      <c r="H41" s="6">
        <f t="shared" si="0"/>
        <v>37.34694518282577</v>
      </c>
      <c r="I41" s="6">
        <f t="shared" si="0"/>
        <v>49.766668905945465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43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98.364898681640625</v>
      </c>
      <c r="D46" s="21">
        <f t="shared" si="1"/>
        <v>0.3821</v>
      </c>
      <c r="E46" s="26">
        <f t="shared" si="1"/>
        <v>1.6232792139053345</v>
      </c>
      <c r="F46" s="26">
        <f t="shared" si="1"/>
        <v>0.11371409147977829</v>
      </c>
      <c r="G46" s="21">
        <f t="shared" si="1"/>
        <v>1.7369933128356934</v>
      </c>
      <c r="H46" s="26">
        <f t="shared" si="1"/>
        <v>37.41050484292289</v>
      </c>
      <c r="I46" s="22">
        <f t="shared" si="1"/>
        <v>49.873141746100465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97.8782958984375</v>
      </c>
      <c r="D47" s="26">
        <f t="shared" si="2"/>
        <v>0.3659052848815918</v>
      </c>
      <c r="E47" s="26">
        <f t="shared" si="2"/>
        <v>1.1487680673599243</v>
      </c>
      <c r="F47" s="23">
        <f t="shared" si="2"/>
        <v>0.1094</v>
      </c>
      <c r="G47" s="26">
        <f t="shared" si="2"/>
        <v>1.2611950635910034</v>
      </c>
      <c r="H47" s="23">
        <f t="shared" si="2"/>
        <v>37.230251911710219</v>
      </c>
      <c r="I47" s="26">
        <f t="shared" si="2"/>
        <v>49.55057471758402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0.14983969812092907</v>
      </c>
      <c r="D48" s="24">
        <f t="shared" si="3"/>
        <v>3.0209583985961268E-3</v>
      </c>
      <c r="E48" s="26">
        <f t="shared" si="3"/>
        <v>0.14660664605061707</v>
      </c>
      <c r="F48" s="26">
        <f t="shared" si="3"/>
        <v>1.0974459069594332E-3</v>
      </c>
      <c r="G48" s="24">
        <f t="shared" si="3"/>
        <v>0.14702144093983144</v>
      </c>
      <c r="H48" s="26">
        <f t="shared" si="3"/>
        <v>5.4730170113206258E-2</v>
      </c>
      <c r="I48" s="25">
        <f t="shared" si="3"/>
        <v>0.10014820696419444</v>
      </c>
    </row>
    <row r="50" spans="3:9" x14ac:dyDescent="0.2">
      <c r="C50" s="29">
        <f>COUNTIF(C10:C40,"&lt;84.0")</f>
        <v>0</v>
      </c>
      <c r="D50" s="29">
        <f>COUNTIF(D10:D40,"&gt;11.0")</f>
        <v>0</v>
      </c>
      <c r="E50" s="29">
        <f>COUNTIF(E10:E40,"&gt;4.0")</f>
        <v>0</v>
      </c>
      <c r="F50" s="29">
        <f>COUNTIF(F10:F40,"&gt;3.0")</f>
        <v>0</v>
      </c>
      <c r="G50" s="29">
        <f>COUNTIF(G10:G40,"&gt;4.0")</f>
        <v>0</v>
      </c>
      <c r="H50" s="29">
        <f>COUNTIF(H10:H40,"&lt;37.30")</f>
        <v>5</v>
      </c>
      <c r="I50" s="29">
        <f>COUNTIF(I10:I40,"&lt;48.20")</f>
        <v>0</v>
      </c>
    </row>
    <row r="51" spans="3:9" x14ac:dyDescent="0.2">
      <c r="C51" s="30"/>
      <c r="D51" s="30"/>
      <c r="E51" s="30"/>
      <c r="F51" s="30"/>
      <c r="G51" s="29"/>
      <c r="H51" s="29">
        <f>COUNTIF(H10:H40,"&gt;43.60")</f>
        <v>0</v>
      </c>
      <c r="I51" s="29">
        <f>COUNTIF(I10:I40,"&gt;53.20")</f>
        <v>0</v>
      </c>
    </row>
  </sheetData>
  <mergeCells count="45">
    <mergeCell ref="A32:B32"/>
    <mergeCell ref="A33:B33"/>
    <mergeCell ref="H43:I43"/>
    <mergeCell ref="A41:B41"/>
    <mergeCell ref="A34:B34"/>
    <mergeCell ref="A36:B36"/>
    <mergeCell ref="A35:B35"/>
    <mergeCell ref="A37:B37"/>
    <mergeCell ref="A38:B38"/>
    <mergeCell ref="A20:B20"/>
    <mergeCell ref="A16:B16"/>
    <mergeCell ref="A21:B21"/>
    <mergeCell ref="A18:B18"/>
    <mergeCell ref="A19:B19"/>
    <mergeCell ref="A17:B17"/>
    <mergeCell ref="A22:B22"/>
    <mergeCell ref="A45:B45"/>
    <mergeCell ref="A46:B46"/>
    <mergeCell ref="A47:B47"/>
    <mergeCell ref="A48:B48"/>
    <mergeCell ref="A39:B39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40:B40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4:B14"/>
    <mergeCell ref="A9:B9"/>
    <mergeCell ref="A11:B11"/>
    <mergeCell ref="A12:B12"/>
    <mergeCell ref="A10:B1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92D050"/>
    <outlinePr summaryBelow="0" summaryRight="0"/>
  </sheetPr>
  <dimension ref="A1:K51"/>
  <sheetViews>
    <sheetView showGridLines="0" topLeftCell="A32" zoomScale="90" zoomScaleNormal="90" workbookViewId="0">
      <selection activeCell="C50" sqref="C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91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97.60284423828125</v>
      </c>
      <c r="D10" s="10">
        <v>1.5112097263336182</v>
      </c>
      <c r="E10" s="10">
        <v>0.16683030128479004</v>
      </c>
      <c r="F10" s="11">
        <v>0.52350485324859619</v>
      </c>
      <c r="G10" s="10">
        <v>0.69033515453338623</v>
      </c>
      <c r="H10" s="10">
        <v>38.08485447946677</v>
      </c>
      <c r="I10" s="10">
        <v>50.429642869120521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97.357368469238281</v>
      </c>
      <c r="D11" s="3">
        <v>1.7332981824874878</v>
      </c>
      <c r="E11" s="3">
        <v>0.17635445296764374</v>
      </c>
      <c r="F11" s="5">
        <v>0.54073941707611084</v>
      </c>
      <c r="G11" s="3">
        <v>0.71709388494491577</v>
      </c>
      <c r="H11" s="3">
        <v>38.135332060460961</v>
      </c>
      <c r="I11" s="3">
        <v>50.441703807002483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96.855415344238281</v>
      </c>
      <c r="D12" s="3">
        <v>2.0478017330169678</v>
      </c>
      <c r="E12" s="3">
        <v>0.18685109913349152</v>
      </c>
      <c r="F12" s="5">
        <v>0.6653592586517334</v>
      </c>
      <c r="G12" s="3">
        <v>0.85221034288406372</v>
      </c>
      <c r="H12" s="3">
        <v>38.216394784554161</v>
      </c>
      <c r="I12" s="3">
        <v>50.394319492998697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97.299049377441406</v>
      </c>
      <c r="D13" s="3">
        <v>1.7563896179199219</v>
      </c>
      <c r="E13" s="3">
        <v>0.18438065052032471</v>
      </c>
      <c r="F13" s="5">
        <v>0.58223384618759155</v>
      </c>
      <c r="G13" s="3">
        <v>0.76661449670791626</v>
      </c>
      <c r="H13" s="3">
        <v>38.116162027160016</v>
      </c>
      <c r="I13" s="3">
        <v>50.39759415037868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97.363777160644531</v>
      </c>
      <c r="D14" s="3">
        <v>1.7142658233642578</v>
      </c>
      <c r="E14" s="3">
        <v>0.18268068134784698</v>
      </c>
      <c r="F14" s="5">
        <v>0.57000565528869629</v>
      </c>
      <c r="G14" s="3">
        <v>0.75268632173538208</v>
      </c>
      <c r="H14" s="3">
        <v>38.10029844170996</v>
      </c>
      <c r="I14" s="3">
        <v>50.39812399147133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97.519302368164063</v>
      </c>
      <c r="D15" s="3">
        <v>1.6085648536682129</v>
      </c>
      <c r="E15" s="3">
        <v>0.17987255752086639</v>
      </c>
      <c r="F15" s="5">
        <v>0.53585046529769897</v>
      </c>
      <c r="G15" s="3">
        <v>0.71572303771972656</v>
      </c>
      <c r="H15" s="3">
        <v>38.073538588176191</v>
      </c>
      <c r="I15" s="3">
        <v>50.408580066375919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97.484687805175781</v>
      </c>
      <c r="D16" s="3">
        <v>1.6176941394805908</v>
      </c>
      <c r="E16" s="3">
        <v>0.17446382343769073</v>
      </c>
      <c r="F16" s="5">
        <v>0.55955559015274048</v>
      </c>
      <c r="G16" s="3">
        <v>0.73401939868927002</v>
      </c>
      <c r="H16" s="3">
        <v>38.0747034786949</v>
      </c>
      <c r="I16" s="3">
        <v>50.394847208904871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95.54925537109375</v>
      </c>
      <c r="D17" s="3">
        <v>3.2995405197143555</v>
      </c>
      <c r="E17" s="3">
        <v>0.20716223120689392</v>
      </c>
      <c r="F17" s="5">
        <v>0.83164441585540771</v>
      </c>
      <c r="G17" s="3">
        <v>1.038806676864624</v>
      </c>
      <c r="H17" s="3">
        <v>38.403692603106279</v>
      </c>
      <c r="I17" s="3">
        <v>50.376048619931709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96.785392761230469</v>
      </c>
      <c r="D18" s="3">
        <v>2.3157634735107422</v>
      </c>
      <c r="E18" s="3">
        <v>0.18520782887935638</v>
      </c>
      <c r="F18" s="5">
        <v>0.60126912593841553</v>
      </c>
      <c r="G18" s="3">
        <v>0.78647696971893311</v>
      </c>
      <c r="H18" s="3">
        <v>38.214809684736117</v>
      </c>
      <c r="I18" s="3">
        <v>50.440445229731843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97.268043518066406</v>
      </c>
      <c r="D19" s="3">
        <v>1.7919462919235229</v>
      </c>
      <c r="E19" s="3">
        <v>0.18517303466796875</v>
      </c>
      <c r="F19" s="5">
        <v>0.60965096950531006</v>
      </c>
      <c r="G19" s="3">
        <v>0.79482400417327881</v>
      </c>
      <c r="H19" s="3">
        <v>38.086543707694233</v>
      </c>
      <c r="I19" s="3">
        <v>50.361148301955829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97.330680847167969</v>
      </c>
      <c r="D20" s="3">
        <v>1.7664538621902466</v>
      </c>
      <c r="E20" s="3">
        <v>0.18177296221256256</v>
      </c>
      <c r="F20" s="5">
        <v>0.5817265510559082</v>
      </c>
      <c r="G20" s="3">
        <v>0.76349949836730957</v>
      </c>
      <c r="H20" s="3">
        <v>38.08671683936975</v>
      </c>
      <c r="I20" s="3">
        <v>50.382701841587426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97.585708618164062</v>
      </c>
      <c r="D21" s="3">
        <v>1.5779950618743896</v>
      </c>
      <c r="E21" s="3">
        <v>0.18235445022583008</v>
      </c>
      <c r="F21" s="5">
        <v>0.51877403259277344</v>
      </c>
      <c r="G21" s="3">
        <v>0.70112848281860352</v>
      </c>
      <c r="H21" s="3">
        <v>38.051523041310816</v>
      </c>
      <c r="I21" s="3">
        <v>50.407223865470186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97.392463684082031</v>
      </c>
      <c r="D22" s="3">
        <v>1.7065885066986084</v>
      </c>
      <c r="E22" s="3">
        <v>0.18011084198951721</v>
      </c>
      <c r="F22" s="5">
        <v>0.56094688177108765</v>
      </c>
      <c r="G22" s="3">
        <v>0.74105775356292725</v>
      </c>
      <c r="H22" s="3">
        <v>38.094317656889217</v>
      </c>
      <c r="I22" s="3">
        <v>50.402430539510235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97.436203002929688</v>
      </c>
      <c r="D23" s="3">
        <v>1.6559628248214722</v>
      </c>
      <c r="E23" s="3">
        <v>0.17323371767997742</v>
      </c>
      <c r="F23" s="5">
        <v>0.545693039894104</v>
      </c>
      <c r="G23" s="3">
        <v>0.71892678737640381</v>
      </c>
      <c r="H23" s="3">
        <v>38.111677861921372</v>
      </c>
      <c r="I23" s="3">
        <v>50.426167954220219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97.434257507324219</v>
      </c>
      <c r="D24" s="3">
        <v>1.6739329099655151</v>
      </c>
      <c r="E24" s="3">
        <v>0.16933856904506683</v>
      </c>
      <c r="F24" s="5">
        <v>0.561531662940979</v>
      </c>
      <c r="G24" s="3">
        <v>0.73087024688720703</v>
      </c>
      <c r="H24" s="3">
        <v>38.08874531708566</v>
      </c>
      <c r="I24" s="3">
        <v>50.403875760740746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97.412673950195313</v>
      </c>
      <c r="D25" s="3">
        <v>1.6891438961029053</v>
      </c>
      <c r="E25" s="3">
        <v>0.17253819108009338</v>
      </c>
      <c r="F25" s="5">
        <v>0.57545232772827148</v>
      </c>
      <c r="G25" s="3">
        <v>0.74799048900604248</v>
      </c>
      <c r="H25" s="3">
        <v>38.078625499988071</v>
      </c>
      <c r="I25" s="3">
        <v>50.386781491317976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97.279121398925781</v>
      </c>
      <c r="D26" s="3">
        <v>1.7976386547088623</v>
      </c>
      <c r="E26" s="3">
        <v>0.17519477009773254</v>
      </c>
      <c r="F26" s="5">
        <v>0.59526675939559937</v>
      </c>
      <c r="G26" s="3">
        <v>0.7704615592956543</v>
      </c>
      <c r="H26" s="3">
        <v>38.103844321680228</v>
      </c>
      <c r="I26" s="3">
        <v>50.385820442545523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97.27783203125</v>
      </c>
      <c r="D27" s="3">
        <v>1.7729920148849487</v>
      </c>
      <c r="E27" s="3">
        <v>0.182188481092453</v>
      </c>
      <c r="F27" s="5">
        <v>0.60689610242843628</v>
      </c>
      <c r="G27" s="3">
        <v>0.78908455371856689</v>
      </c>
      <c r="H27" s="3">
        <v>38.095020011531993</v>
      </c>
      <c r="I27" s="3">
        <v>50.369220063548177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97.434745788574219</v>
      </c>
      <c r="D28" s="3">
        <v>1.6670165061950684</v>
      </c>
      <c r="E28" s="3">
        <v>0.18077602982521057</v>
      </c>
      <c r="F28" s="5">
        <v>0.56103575229644775</v>
      </c>
      <c r="G28" s="3">
        <v>0.74181175231933594</v>
      </c>
      <c r="H28" s="3">
        <v>38.078847004303007</v>
      </c>
      <c r="I28" s="3">
        <v>50.39327825413028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97.280776977539063</v>
      </c>
      <c r="D29" s="3">
        <v>1.7811464071273804</v>
      </c>
      <c r="E29" s="3">
        <v>0.17714667320251465</v>
      </c>
      <c r="F29" s="5">
        <v>0.59253138303756714</v>
      </c>
      <c r="G29" s="3">
        <v>0.76967805624008179</v>
      </c>
      <c r="H29" s="3">
        <v>38.111680701117123</v>
      </c>
      <c r="I29" s="3">
        <v>50.391204188454282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97.4114990234375</v>
      </c>
      <c r="D30" s="3">
        <v>1.7036135196685791</v>
      </c>
      <c r="E30" s="3">
        <v>0.17184968292713165</v>
      </c>
      <c r="F30" s="5">
        <v>0.55406361818313599</v>
      </c>
      <c r="G30" s="3">
        <v>0.72591328620910645</v>
      </c>
      <c r="H30" s="3">
        <v>38.099287973713594</v>
      </c>
      <c r="I30" s="3">
        <v>50.414012207969975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97.610580444335937</v>
      </c>
      <c r="D31" s="3">
        <v>1.5580592155456543</v>
      </c>
      <c r="E31" s="3">
        <v>0.17025890946388245</v>
      </c>
      <c r="F31" s="5">
        <v>0.51555508375167847</v>
      </c>
      <c r="G31" s="3">
        <v>0.6858140230178833</v>
      </c>
      <c r="H31" s="3">
        <v>38.061521296760532</v>
      </c>
      <c r="I31" s="3">
        <v>50.420779812540822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96.944808959960938</v>
      </c>
      <c r="D32" s="3">
        <v>1.9638857841491699</v>
      </c>
      <c r="E32" s="3">
        <v>0.17269179224967957</v>
      </c>
      <c r="F32" s="5">
        <v>0.54037308692932129</v>
      </c>
      <c r="G32" s="3">
        <v>0.71306490898132324</v>
      </c>
      <c r="H32" s="3">
        <v>38.350643268897748</v>
      </c>
      <c r="I32" s="3">
        <v>50.564791474663792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95.613655090332031</v>
      </c>
      <c r="D33" s="3">
        <v>2.6970388889312744</v>
      </c>
      <c r="E33" s="3">
        <v>0.17500308156013489</v>
      </c>
      <c r="F33" s="5">
        <v>0.58230489492416382</v>
      </c>
      <c r="G33" s="3">
        <v>0.75730800628662109</v>
      </c>
      <c r="H33" s="3">
        <v>38.994071964109168</v>
      </c>
      <c r="I33" s="3">
        <v>50.89468794756133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97.405723571777344</v>
      </c>
      <c r="D34" s="3">
        <v>1.7194629907608032</v>
      </c>
      <c r="E34" s="3">
        <v>0.17517849802970886</v>
      </c>
      <c r="F34" s="5">
        <v>0.54338228702545166</v>
      </c>
      <c r="G34" s="3">
        <v>0.71856081485748291</v>
      </c>
      <c r="H34" s="3">
        <v>38.104777039357025</v>
      </c>
      <c r="I34" s="3">
        <v>50.423206806499444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97.491470336914062</v>
      </c>
      <c r="D35" s="3">
        <v>1.6833319664001465</v>
      </c>
      <c r="E35" s="3">
        <v>0.17565497756004333</v>
      </c>
      <c r="F35" s="5">
        <v>0.51289409399032593</v>
      </c>
      <c r="G35" s="3">
        <v>0.68854904174804688</v>
      </c>
      <c r="H35" s="3">
        <v>38.088419732548431</v>
      </c>
      <c r="I35" s="3">
        <v>50.435549724384828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97.562446594238281</v>
      </c>
      <c r="D36" s="3">
        <v>1.6112631559371948</v>
      </c>
      <c r="E36" s="3">
        <v>0.17526084184646606</v>
      </c>
      <c r="F36" s="5">
        <v>0.52228885889053345</v>
      </c>
      <c r="G36" s="3">
        <v>0.69754970073699951</v>
      </c>
      <c r="H36" s="3">
        <v>38.058288967878944</v>
      </c>
      <c r="I36" s="3">
        <v>50.411931650996628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97.581291198730469</v>
      </c>
      <c r="D37" s="3">
        <v>1.5966700315475464</v>
      </c>
      <c r="E37" s="3">
        <v>0.17874249815940857</v>
      </c>
      <c r="F37" s="5">
        <v>0.50943851470947266</v>
      </c>
      <c r="G37" s="3">
        <v>0.68818104267120361</v>
      </c>
      <c r="H37" s="3">
        <v>38.061331377834613</v>
      </c>
      <c r="I37" s="3">
        <v>50.421163744062923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97.518905639648438</v>
      </c>
      <c r="D38" s="3">
        <v>1.6311615705490112</v>
      </c>
      <c r="E38" s="3">
        <v>0.17308270931243896</v>
      </c>
      <c r="F38" s="5">
        <v>0.5118253231048584</v>
      </c>
      <c r="G38" s="3">
        <v>0.68490803241729736</v>
      </c>
      <c r="H38" s="3">
        <v>38.096896281456161</v>
      </c>
      <c r="I38" s="3">
        <v>50.442135123002394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97.460861206054687</v>
      </c>
      <c r="D39" s="3">
        <v>1.6800094842910767</v>
      </c>
      <c r="E39" s="3">
        <v>0.17500591278076172</v>
      </c>
      <c r="F39" s="5">
        <v>0.53002148866653442</v>
      </c>
      <c r="G39" s="3">
        <v>0.70502740144729614</v>
      </c>
      <c r="H39" s="3">
        <v>38.094593917061786</v>
      </c>
      <c r="I39" s="3">
        <v>50.427045177130637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97.355133056640625</v>
      </c>
      <c r="D40" s="3">
        <v>1.756111741065979</v>
      </c>
      <c r="E40" s="3">
        <v>0.16624334454536438</v>
      </c>
      <c r="F40" s="5">
        <v>0.56734591722488403</v>
      </c>
      <c r="G40" s="3">
        <v>0.7335892915725708</v>
      </c>
      <c r="H40" s="3">
        <v>38.106909820046447</v>
      </c>
      <c r="I40" s="3">
        <v>50.411580331724146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97.255031462638613</v>
      </c>
      <c r="D41" s="6">
        <f t="shared" si="0"/>
        <v>1.8092243017688874</v>
      </c>
      <c r="E41" s="6">
        <f t="shared" si="0"/>
        <v>0.17782592244686618</v>
      </c>
      <c r="F41" s="6">
        <f t="shared" si="0"/>
        <v>0.56803745992722054</v>
      </c>
      <c r="G41" s="6">
        <f t="shared" si="0"/>
        <v>0.74586338766159554</v>
      </c>
      <c r="H41" s="6">
        <f t="shared" si="0"/>
        <v>38.14593773389101</v>
      </c>
      <c r="I41" s="6">
        <f t="shared" si="0"/>
        <v>50.427678778707524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43</v>
      </c>
      <c r="I43" s="47"/>
      <c r="J43" s="20"/>
      <c r="K43" s="20"/>
    </row>
    <row r="44" spans="1:11" ht="13.5" thickBot="1" x14ac:dyDescent="0.25"/>
    <row r="45" spans="1:11" ht="13.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30</v>
      </c>
      <c r="I45" s="19" t="s">
        <v>31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97.610580444335937</v>
      </c>
      <c r="D46" s="21">
        <f t="shared" si="1"/>
        <v>3.2995405197143555</v>
      </c>
      <c r="E46" s="26">
        <f t="shared" si="1"/>
        <v>0.20716223120689392</v>
      </c>
      <c r="F46" s="26">
        <f t="shared" si="1"/>
        <v>0.83164441585540771</v>
      </c>
      <c r="G46" s="21">
        <f t="shared" si="1"/>
        <v>1.038806676864624</v>
      </c>
      <c r="H46" s="26">
        <f t="shared" si="1"/>
        <v>38.994071964109168</v>
      </c>
      <c r="I46" s="22">
        <f t="shared" si="1"/>
        <v>50.89468794756133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95.54925537109375</v>
      </c>
      <c r="D47" s="26">
        <f t="shared" si="2"/>
        <v>1.5112097263336182</v>
      </c>
      <c r="E47" s="26">
        <f t="shared" si="2"/>
        <v>0.16624334454536438</v>
      </c>
      <c r="F47" s="23">
        <f t="shared" si="2"/>
        <v>0.50943851470947266</v>
      </c>
      <c r="G47" s="26">
        <f t="shared" si="2"/>
        <v>0.68490803241729736</v>
      </c>
      <c r="H47" s="23">
        <f t="shared" si="2"/>
        <v>38.051523041310816</v>
      </c>
      <c r="I47" s="26">
        <f t="shared" si="2"/>
        <v>50.361148301955829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0.48848502270140032</v>
      </c>
      <c r="D48" s="24">
        <f t="shared" si="3"/>
        <v>0.36095000769331265</v>
      </c>
      <c r="E48" s="26">
        <f t="shared" si="3"/>
        <v>7.6685538555734825E-3</v>
      </c>
      <c r="F48" s="26">
        <f t="shared" si="3"/>
        <v>6.047007452171671E-2</v>
      </c>
      <c r="G48" s="24">
        <f t="shared" si="3"/>
        <v>6.6681381954665331E-2</v>
      </c>
      <c r="H48" s="26">
        <f t="shared" si="3"/>
        <v>0.17586438612290936</v>
      </c>
      <c r="I48" s="25">
        <f t="shared" si="3"/>
        <v>9.3588805468002897E-2</v>
      </c>
    </row>
    <row r="50" spans="3:9" x14ac:dyDescent="0.2">
      <c r="C50" s="29">
        <f>COUNTIF(C10:C40,"&lt;84.0")</f>
        <v>0</v>
      </c>
      <c r="D50" s="29">
        <f>COUNTIF(D10:D40,"&gt;11.0")</f>
        <v>0</v>
      </c>
      <c r="E50" s="29">
        <f>COUNTIF(E10:E40,"&gt;4.0")</f>
        <v>0</v>
      </c>
      <c r="F50" s="29">
        <f>COUNTIF(F10:F40,"&gt;3.0")</f>
        <v>0</v>
      </c>
      <c r="G50" s="29">
        <f>COUNTIF(G10:G40,"&gt;4.0")</f>
        <v>0</v>
      </c>
      <c r="H50" s="29">
        <f>COUNTIF(H10:H40,"&lt;37.30")</f>
        <v>0</v>
      </c>
      <c r="I50" s="29">
        <f>COUNTIF(I10:I40,"&lt;48.20")</f>
        <v>0</v>
      </c>
    </row>
    <row r="51" spans="3:9" x14ac:dyDescent="0.2">
      <c r="C51" s="30"/>
      <c r="D51" s="30"/>
      <c r="E51" s="30"/>
      <c r="F51" s="30"/>
      <c r="G51" s="29"/>
      <c r="H51" s="29">
        <f>COUNTIF(H10:H40,"&gt;43.60")</f>
        <v>0</v>
      </c>
      <c r="I51" s="29">
        <f>COUNTIF(I10:I40,"&gt;53.20")</f>
        <v>0</v>
      </c>
    </row>
  </sheetData>
  <mergeCells count="45">
    <mergeCell ref="A46:B46"/>
    <mergeCell ref="A47:B47"/>
    <mergeCell ref="A48:B48"/>
    <mergeCell ref="A16:B16"/>
    <mergeCell ref="A45:B45"/>
    <mergeCell ref="A22:B22"/>
    <mergeCell ref="A38:B38"/>
    <mergeCell ref="A24:B24"/>
    <mergeCell ref="A25:B25"/>
    <mergeCell ref="A23:B23"/>
    <mergeCell ref="A17:B17"/>
    <mergeCell ref="A20:B20"/>
    <mergeCell ref="A21:B21"/>
    <mergeCell ref="A18:B18"/>
    <mergeCell ref="A19:B19"/>
    <mergeCell ref="A32:B32"/>
    <mergeCell ref="A9:B9"/>
    <mergeCell ref="A11:B11"/>
    <mergeCell ref="A12:B12"/>
    <mergeCell ref="A1:I1"/>
    <mergeCell ref="A3:I3"/>
    <mergeCell ref="A6:B6"/>
    <mergeCell ref="A4:I4"/>
    <mergeCell ref="A5:F5"/>
    <mergeCell ref="A7:B7"/>
    <mergeCell ref="A8:B8"/>
    <mergeCell ref="A15:B15"/>
    <mergeCell ref="A10:B10"/>
    <mergeCell ref="A31:B31"/>
    <mergeCell ref="A26:B26"/>
    <mergeCell ref="A28:B28"/>
    <mergeCell ref="A29:B29"/>
    <mergeCell ref="A27:B27"/>
    <mergeCell ref="A30:B30"/>
    <mergeCell ref="A14:B14"/>
    <mergeCell ref="A13:B13"/>
    <mergeCell ref="A33:B33"/>
    <mergeCell ref="H43:I43"/>
    <mergeCell ref="A41:B41"/>
    <mergeCell ref="A34:B34"/>
    <mergeCell ref="A36:B36"/>
    <mergeCell ref="A35:B35"/>
    <mergeCell ref="A37:B37"/>
    <mergeCell ref="A40:B40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rgb="FF92D050"/>
    <outlinePr summaryBelow="0" summaryRight="0"/>
  </sheetPr>
  <dimension ref="A1:K51"/>
  <sheetViews>
    <sheetView showGridLines="0" topLeftCell="A34" zoomScale="90" zoomScaleNormal="90" workbookViewId="0">
      <selection activeCell="D54" sqref="D54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63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93.610000610351563</v>
      </c>
      <c r="D10" s="10">
        <v>5.0300002098083496</v>
      </c>
      <c r="E10" s="10">
        <v>0.20999999344348907</v>
      </c>
      <c r="F10" s="11">
        <v>1.1100000143051147</v>
      </c>
      <c r="G10" s="10">
        <v>1.3200000524520874</v>
      </c>
      <c r="H10" s="10">
        <v>38.687602562909611</v>
      </c>
      <c r="I10" s="10">
        <v>50.324337899329414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93.620002746582031</v>
      </c>
      <c r="D11" s="3">
        <v>5.059999942779541</v>
      </c>
      <c r="E11" s="3">
        <v>0.2199999988079071</v>
      </c>
      <c r="F11" s="5">
        <v>1.059999942779541</v>
      </c>
      <c r="G11" s="3">
        <v>1.2799999713897705</v>
      </c>
      <c r="H11" s="3">
        <v>38.726738701766678</v>
      </c>
      <c r="I11" s="3">
        <v>50.375245687495287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93.669998168945313</v>
      </c>
      <c r="D12" s="3">
        <v>5.059999942779541</v>
      </c>
      <c r="E12" s="3">
        <v>0.2199999988079071</v>
      </c>
      <c r="F12" s="5">
        <v>1.0299999713897705</v>
      </c>
      <c r="G12" s="3">
        <v>1.25</v>
      </c>
      <c r="H12" s="3">
        <v>38.726745625096896</v>
      </c>
      <c r="I12" s="3">
        <v>50.417929508189232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93.610000610351563</v>
      </c>
      <c r="D13" s="3">
        <v>5.1100001335144043</v>
      </c>
      <c r="E13" s="3">
        <v>0.2199999988079071</v>
      </c>
      <c r="F13" s="5">
        <v>1.0299999713897705</v>
      </c>
      <c r="G13" s="3">
        <v>1.25</v>
      </c>
      <c r="H13" s="3">
        <v>38.726736317072138</v>
      </c>
      <c r="I13" s="3">
        <v>50.375242585515167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93.660003662109375</v>
      </c>
      <c r="D14" s="3">
        <v>5.0399999618530273</v>
      </c>
      <c r="E14" s="3">
        <v>0.20999999344348907</v>
      </c>
      <c r="F14" s="5">
        <v>1.0499999523162842</v>
      </c>
      <c r="G14" s="3">
        <v>1.2599999904632568</v>
      </c>
      <c r="H14" s="3">
        <v>38.726741418659415</v>
      </c>
      <c r="I14" s="3">
        <v>50.375249221594551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93.650001525878906</v>
      </c>
      <c r="D15" s="3">
        <v>5.0100002288818359</v>
      </c>
      <c r="E15" s="3">
        <v>0.2199999988079071</v>
      </c>
      <c r="F15" s="5">
        <v>1.0800000429153442</v>
      </c>
      <c r="G15" s="3">
        <v>1.3000000715255737</v>
      </c>
      <c r="H15" s="3">
        <v>38.687607767375006</v>
      </c>
      <c r="I15" s="3">
        <v>50.324344669231337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93.769996643066406</v>
      </c>
      <c r="D16" s="3">
        <v>4.9899997711181641</v>
      </c>
      <c r="E16" s="3">
        <v>0.20999999344348907</v>
      </c>
      <c r="F16" s="5">
        <v>1</v>
      </c>
      <c r="G16" s="3">
        <v>1.2100000381469727</v>
      </c>
      <c r="H16" s="3">
        <v>38.726753844119472</v>
      </c>
      <c r="I16" s="3">
        <v>50.417940208445444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93.599998474121094</v>
      </c>
      <c r="D17" s="3">
        <v>5.0399999618530273</v>
      </c>
      <c r="E17" s="3">
        <v>0.18000000715255737</v>
      </c>
      <c r="F17" s="5">
        <v>1.1399999856948853</v>
      </c>
      <c r="G17" s="3">
        <v>1.3199999332427979</v>
      </c>
      <c r="H17" s="3">
        <v>38.687597470443713</v>
      </c>
      <c r="I17" s="3">
        <v>50.281810200816381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93.669998168945313</v>
      </c>
      <c r="D18" s="3">
        <v>4.9899997711181641</v>
      </c>
      <c r="E18" s="3">
        <v>0.18000000715255737</v>
      </c>
      <c r="F18" s="5">
        <v>1.1100000143051147</v>
      </c>
      <c r="G18" s="3">
        <v>1.2899999618530273</v>
      </c>
      <c r="H18" s="3">
        <v>38.687603599135791</v>
      </c>
      <c r="I18" s="3">
        <v>50.324339247239152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93.680000305175781</v>
      </c>
      <c r="D19" s="3">
        <v>5.0199999809265137</v>
      </c>
      <c r="E19" s="3">
        <v>0.17000000178813934</v>
      </c>
      <c r="F19" s="5">
        <v>1.0800000429153442</v>
      </c>
      <c r="G19" s="3">
        <v>1.25</v>
      </c>
      <c r="H19" s="3">
        <v>38.726737246302015</v>
      </c>
      <c r="I19" s="3">
        <v>50.375243794245499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93.620002746582031</v>
      </c>
      <c r="D20" s="3">
        <v>5.0199999809265137</v>
      </c>
      <c r="E20" s="3">
        <v>0.18000000715255737</v>
      </c>
      <c r="F20" s="5">
        <v>1.1299999952316284</v>
      </c>
      <c r="G20" s="3">
        <v>1.309999942779541</v>
      </c>
      <c r="H20" s="3">
        <v>38.726734740388274</v>
      </c>
      <c r="I20" s="3">
        <v>50.375240534584997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93.589996337890625</v>
      </c>
      <c r="D21" s="3">
        <v>5.0300002098083496</v>
      </c>
      <c r="E21" s="3">
        <v>0.17000000178813934</v>
      </c>
      <c r="F21" s="5">
        <v>1.1699999570846558</v>
      </c>
      <c r="G21" s="3">
        <v>1.3399999141693115</v>
      </c>
      <c r="H21" s="3">
        <v>38.687596329434783</v>
      </c>
      <c r="I21" s="3">
        <v>50.281808717860656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93.550003051757813</v>
      </c>
      <c r="D22" s="3">
        <v>5.059999942779541</v>
      </c>
      <c r="E22" s="3">
        <v>0.17000000178813934</v>
      </c>
      <c r="F22" s="5">
        <v>1.1799999475479126</v>
      </c>
      <c r="G22" s="3">
        <v>1.3499999046325684</v>
      </c>
      <c r="H22" s="3">
        <v>38.68759163648275</v>
      </c>
      <c r="I22" s="3">
        <v>50.281802618486729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93.650001525878906</v>
      </c>
      <c r="D23" s="3">
        <v>5</v>
      </c>
      <c r="E23" s="3">
        <v>0.15999999642372131</v>
      </c>
      <c r="F23" s="5">
        <v>1.1699999570846558</v>
      </c>
      <c r="G23" s="3">
        <v>1.3299999237060547</v>
      </c>
      <c r="H23" s="3">
        <v>38.687604820827232</v>
      </c>
      <c r="I23" s="3">
        <v>50.324340836399742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93.659996032714844</v>
      </c>
      <c r="D24" s="3">
        <v>5.0099997520446777</v>
      </c>
      <c r="E24" s="3">
        <v>0.17999999225139618</v>
      </c>
      <c r="F24" s="5">
        <v>1.1200000047683716</v>
      </c>
      <c r="G24" s="3">
        <v>1.2999999523162842</v>
      </c>
      <c r="H24" s="3">
        <v>38.687605309013712</v>
      </c>
      <c r="I24" s="3">
        <v>50.324341471426457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93.580001831054688</v>
      </c>
      <c r="D25" s="3">
        <v>4.9800000190734863</v>
      </c>
      <c r="E25" s="3">
        <v>0.20999999344348907</v>
      </c>
      <c r="F25" s="5">
        <v>1.1799999475479126</v>
      </c>
      <c r="G25" s="3">
        <v>1.3899999856948853</v>
      </c>
      <c r="H25" s="3">
        <v>38.648428740938975</v>
      </c>
      <c r="I25" s="3">
        <v>50.230903069034198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93.529998779296875</v>
      </c>
      <c r="D26" s="3">
        <v>5.0199999809265137</v>
      </c>
      <c r="E26" s="3">
        <v>0.20999999344348907</v>
      </c>
      <c r="F26" s="5">
        <v>1.190000057220459</v>
      </c>
      <c r="G26" s="3">
        <v>1.4000000953674316</v>
      </c>
      <c r="H26" s="3">
        <v>38.648422699980351</v>
      </c>
      <c r="I26" s="3">
        <v>50.230895217672135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93.529998779296875</v>
      </c>
      <c r="D27" s="3">
        <v>5.0399999618530273</v>
      </c>
      <c r="E27" s="3">
        <v>0.2199999988079071</v>
      </c>
      <c r="F27" s="5">
        <v>1.1699999570846558</v>
      </c>
      <c r="G27" s="3">
        <v>1.3899999856948853</v>
      </c>
      <c r="H27" s="3">
        <v>38.68759807755562</v>
      </c>
      <c r="I27" s="3">
        <v>50.281810989872504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93.569999694824219</v>
      </c>
      <c r="D28" s="3">
        <v>4.9899997711181641</v>
      </c>
      <c r="E28" s="3">
        <v>0.20999999344348907</v>
      </c>
      <c r="F28" s="5">
        <v>1.190000057220459</v>
      </c>
      <c r="G28" s="3">
        <v>1.4000000953674316</v>
      </c>
      <c r="H28" s="3">
        <v>38.648429282728401</v>
      </c>
      <c r="I28" s="3">
        <v>50.230903773191478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93.550003051757813</v>
      </c>
      <c r="D29" s="3">
        <v>5.0100002288818359</v>
      </c>
      <c r="E29" s="3">
        <v>0.20000000298023224</v>
      </c>
      <c r="F29" s="5">
        <v>1.190000057220459</v>
      </c>
      <c r="G29" s="3">
        <v>1.3900001049041748</v>
      </c>
      <c r="H29" s="3">
        <v>38.687597127642455</v>
      </c>
      <c r="I29" s="3">
        <v>50.281809755281671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93.550003051757813</v>
      </c>
      <c r="D30" s="3">
        <v>4.9899997711181641</v>
      </c>
      <c r="E30" s="3">
        <v>0.20000000298023224</v>
      </c>
      <c r="F30" s="5">
        <v>1.2100000381469727</v>
      </c>
      <c r="G30" s="3">
        <v>1.4100000858306885</v>
      </c>
      <c r="H30" s="3">
        <v>38.648424892015512</v>
      </c>
      <c r="I30" s="3">
        <v>50.230898066634147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93.610000610351563</v>
      </c>
      <c r="D31" s="3">
        <v>5</v>
      </c>
      <c r="E31" s="3">
        <v>0.20000000298023224</v>
      </c>
      <c r="F31" s="5">
        <v>1.1499999761581421</v>
      </c>
      <c r="G31" s="3">
        <v>1.3500000238418579</v>
      </c>
      <c r="H31" s="3">
        <v>38.68760350792266</v>
      </c>
      <c r="I31" s="3">
        <v>50.28181804765596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93.599998474121094</v>
      </c>
      <c r="D32" s="3">
        <v>4.9800000190734863</v>
      </c>
      <c r="E32" s="3">
        <v>0.20000000298023224</v>
      </c>
      <c r="F32" s="5">
        <v>1.1100000143051147</v>
      </c>
      <c r="G32" s="3">
        <v>1.3100000619888306</v>
      </c>
      <c r="H32" s="3">
        <v>38.726727504559825</v>
      </c>
      <c r="I32" s="3">
        <v>50.332667040662315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93.569999694824219</v>
      </c>
      <c r="D33" s="3">
        <v>5.0199999809265137</v>
      </c>
      <c r="E33" s="3">
        <v>0.20000000298023224</v>
      </c>
      <c r="F33" s="5">
        <v>1.1499999761581421</v>
      </c>
      <c r="G33" s="3">
        <v>1.3500000238418579</v>
      </c>
      <c r="H33" s="3">
        <v>38.687595750178765</v>
      </c>
      <c r="I33" s="3">
        <v>50.28180796500849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93.610000610351563</v>
      </c>
      <c r="D34" s="3">
        <v>5</v>
      </c>
      <c r="E34" s="3">
        <v>0.18999999761581421</v>
      </c>
      <c r="F34" s="5">
        <v>1.1399999856948853</v>
      </c>
      <c r="G34" s="3">
        <v>1.3299999237060547</v>
      </c>
      <c r="H34" s="3">
        <v>38.687598466239642</v>
      </c>
      <c r="I34" s="3">
        <v>50.281811495040515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93.69000244140625</v>
      </c>
      <c r="D35" s="3">
        <v>5</v>
      </c>
      <c r="E35" s="3">
        <v>0.17000000178813934</v>
      </c>
      <c r="F35" s="5">
        <v>1.1000000238418579</v>
      </c>
      <c r="G35" s="3">
        <v>1.2699999809265137</v>
      </c>
      <c r="H35" s="3">
        <v>38.726741234331655</v>
      </c>
      <c r="I35" s="3">
        <v>50.375248981823361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93.589996337890625</v>
      </c>
      <c r="D36" s="3">
        <v>4.9899997711181641</v>
      </c>
      <c r="E36" s="3">
        <v>0.23000000417232513</v>
      </c>
      <c r="F36" s="5">
        <v>1.1499999761581421</v>
      </c>
      <c r="G36" s="3">
        <v>1.3799999952316284</v>
      </c>
      <c r="H36" s="3">
        <v>38.648433020975197</v>
      </c>
      <c r="I36" s="3">
        <v>50.23090863174636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93.540000915527344</v>
      </c>
      <c r="D37" s="3">
        <v>5.0300002098083496</v>
      </c>
      <c r="E37" s="3">
        <v>0.25</v>
      </c>
      <c r="F37" s="5">
        <v>1.1399999856948853</v>
      </c>
      <c r="G37" s="3">
        <v>1.3899999856948853</v>
      </c>
      <c r="H37" s="3">
        <v>38.687603170525598</v>
      </c>
      <c r="I37" s="3">
        <v>50.324338689708512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93.629997253417969</v>
      </c>
      <c r="D38" s="3">
        <v>4.9899997711181641</v>
      </c>
      <c r="E38" s="3">
        <v>0.23000000417232513</v>
      </c>
      <c r="F38" s="5">
        <v>1.1000000238418579</v>
      </c>
      <c r="G38" s="3">
        <v>1.3300000429153442</v>
      </c>
      <c r="H38" s="3">
        <v>38.687607326788047</v>
      </c>
      <c r="I38" s="3">
        <v>50.324344096121465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93.769996643066406</v>
      </c>
      <c r="D39" s="3">
        <v>5.0300002098083496</v>
      </c>
      <c r="E39" s="3">
        <v>0.20999999344348907</v>
      </c>
      <c r="F39" s="5">
        <v>0.95999997854232788</v>
      </c>
      <c r="G39" s="3">
        <v>1.1699999570846558</v>
      </c>
      <c r="H39" s="3">
        <v>38.726750916667299</v>
      </c>
      <c r="I39" s="3">
        <v>50.417936397227258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93.80999755859375</v>
      </c>
      <c r="D40" s="3">
        <v>5.0399999618530273</v>
      </c>
      <c r="E40" s="3">
        <v>0.20000000298023224</v>
      </c>
      <c r="F40" s="5">
        <v>0.94999998807907104</v>
      </c>
      <c r="G40" s="3">
        <v>1.1499999761581421</v>
      </c>
      <c r="H40" s="3">
        <v>38.76593084689511</v>
      </c>
      <c r="I40" s="3">
        <v>50.511768510420573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93.623870849609375</v>
      </c>
      <c r="D41" s="6">
        <f t="shared" si="0"/>
        <v>5.018709659576416</v>
      </c>
      <c r="E41" s="6">
        <f t="shared" si="0"/>
        <v>0.20096774158939237</v>
      </c>
      <c r="F41" s="6">
        <f t="shared" si="0"/>
        <v>1.1141935433110883</v>
      </c>
      <c r="G41" s="6">
        <f t="shared" si="0"/>
        <v>1.3151612897073068</v>
      </c>
      <c r="H41" s="6">
        <f t="shared" si="0"/>
        <v>38.696435159837826</v>
      </c>
      <c r="I41" s="6">
        <f t="shared" si="0"/>
        <v>50.323518965418096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43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93.80999755859375</v>
      </c>
      <c r="D46" s="21">
        <f t="shared" si="1"/>
        <v>5.1100001335144043</v>
      </c>
      <c r="E46" s="26">
        <f t="shared" si="1"/>
        <v>0.25</v>
      </c>
      <c r="F46" s="26">
        <f t="shared" si="1"/>
        <v>1.2100000381469727</v>
      </c>
      <c r="G46" s="21">
        <f t="shared" si="1"/>
        <v>1.4100000858306885</v>
      </c>
      <c r="H46" s="26">
        <f t="shared" si="1"/>
        <v>38.76593084689511</v>
      </c>
      <c r="I46" s="22">
        <f t="shared" si="1"/>
        <v>50.511768510420573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93.529998779296875</v>
      </c>
      <c r="D47" s="26">
        <f t="shared" si="2"/>
        <v>4.9800000190734863</v>
      </c>
      <c r="E47" s="26">
        <f t="shared" si="2"/>
        <v>0.15999999642372131</v>
      </c>
      <c r="F47" s="23">
        <f t="shared" si="2"/>
        <v>0.94999998807907104</v>
      </c>
      <c r="G47" s="26">
        <f t="shared" si="2"/>
        <v>1.1499999761581421</v>
      </c>
      <c r="H47" s="23">
        <f t="shared" si="2"/>
        <v>38.648422699980351</v>
      </c>
      <c r="I47" s="26">
        <f t="shared" si="2"/>
        <v>50.230895217672135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6.9793057185066634E-2</v>
      </c>
      <c r="D48" s="24">
        <f t="shared" si="3"/>
        <v>2.9068013233560022E-2</v>
      </c>
      <c r="E48" s="26">
        <f t="shared" si="3"/>
        <v>2.1502687012960583E-2</v>
      </c>
      <c r="F48" s="26">
        <f t="shared" si="3"/>
        <v>6.7910446261749191E-2</v>
      </c>
      <c r="G48" s="24">
        <f t="shared" si="3"/>
        <v>6.6976179377046086E-2</v>
      </c>
      <c r="H48" s="26">
        <f t="shared" si="3"/>
        <v>2.9837438817989781E-2</v>
      </c>
      <c r="I48" s="25">
        <f t="shared" si="3"/>
        <v>6.7114360743693466E-2</v>
      </c>
    </row>
    <row r="50" spans="3:9" x14ac:dyDescent="0.2">
      <c r="C50" s="29">
        <f>COUNTIF(C10:C40,"&lt;84.0")</f>
        <v>0</v>
      </c>
      <c r="D50" s="29">
        <f>COUNTIF(D10:D40,"&gt;11.0")</f>
        <v>0</v>
      </c>
      <c r="E50" s="29">
        <f>COUNTIF(E10:E40,"&gt;4.0")</f>
        <v>0</v>
      </c>
      <c r="F50" s="29">
        <f>COUNTIF(F10:F40,"&gt;3.0")</f>
        <v>0</v>
      </c>
      <c r="G50" s="29">
        <f>COUNTIF(G10:G40,"&gt;4.0")</f>
        <v>0</v>
      </c>
      <c r="H50" s="29">
        <f>COUNTIF(H10:H40,"&lt;37.30")</f>
        <v>0</v>
      </c>
      <c r="I50" s="29">
        <f>COUNTIF(I10:I40,"&lt;48.20")</f>
        <v>0</v>
      </c>
    </row>
    <row r="51" spans="3:9" x14ac:dyDescent="0.2">
      <c r="C51" s="30"/>
      <c r="D51" s="30"/>
      <c r="E51" s="30"/>
      <c r="F51" s="30"/>
      <c r="G51" s="29"/>
      <c r="H51" s="29">
        <f>COUNTIF(H10:H40,"&gt;43.60")</f>
        <v>0</v>
      </c>
      <c r="I51" s="29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rgb="FF92D050"/>
    <outlinePr summaryBelow="0" summaryRight="0"/>
  </sheetPr>
  <dimension ref="A1:K51"/>
  <sheetViews>
    <sheetView showGridLines="0" topLeftCell="A32" zoomScale="90" zoomScaleNormal="90" workbookViewId="0">
      <selection activeCell="F51" sqref="F51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64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93.629997253417969</v>
      </c>
      <c r="D10" s="10">
        <v>5.0799999237060547</v>
      </c>
      <c r="E10" s="10">
        <v>0.2199999988079071</v>
      </c>
      <c r="F10" s="11">
        <v>1.0499999523162842</v>
      </c>
      <c r="G10" s="10">
        <v>1.2699999809265137</v>
      </c>
      <c r="H10" s="10">
        <v>38.726741663523185</v>
      </c>
      <c r="I10" s="10">
        <v>50.375249540110211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93.800003051757813</v>
      </c>
      <c r="D11" s="3">
        <v>4.940000057220459</v>
      </c>
      <c r="E11" s="3">
        <v>0.23000000417232513</v>
      </c>
      <c r="F11" s="5">
        <v>1.0299999713897705</v>
      </c>
      <c r="G11" s="3">
        <v>1.2599999904632568</v>
      </c>
      <c r="H11" s="3">
        <v>38.648457331105952</v>
      </c>
      <c r="I11" s="3">
        <v>50.316006828551679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93.769996643066406</v>
      </c>
      <c r="D12" s="3">
        <v>5.0199999809265137</v>
      </c>
      <c r="E12" s="3">
        <v>0.20999999344348907</v>
      </c>
      <c r="F12" s="5">
        <v>1</v>
      </c>
      <c r="G12" s="3">
        <v>1.2100000381469727</v>
      </c>
      <c r="H12" s="3">
        <v>38.726757343668169</v>
      </c>
      <c r="I12" s="3">
        <v>50.41794476446988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93.739997863769531</v>
      </c>
      <c r="D13" s="3">
        <v>5.0399999618530273</v>
      </c>
      <c r="E13" s="3">
        <v>0.2199999988079071</v>
      </c>
      <c r="F13" s="5">
        <v>1</v>
      </c>
      <c r="G13" s="3">
        <v>1.2200000286102295</v>
      </c>
      <c r="H13" s="3">
        <v>38.726755254354302</v>
      </c>
      <c r="I13" s="3">
        <v>50.417942044414858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93.639999389648438</v>
      </c>
      <c r="D14" s="3">
        <v>5.0900001525878906</v>
      </c>
      <c r="E14" s="3">
        <v>0.23000000417232513</v>
      </c>
      <c r="F14" s="5">
        <v>1.0299999713897705</v>
      </c>
      <c r="G14" s="3">
        <v>1.2599999904632568</v>
      </c>
      <c r="H14" s="3">
        <v>38.726744701919102</v>
      </c>
      <c r="I14" s="3">
        <v>50.375253492416711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93.760002136230469</v>
      </c>
      <c r="D15" s="3">
        <v>4.940000057220459</v>
      </c>
      <c r="E15" s="3">
        <v>0.23999999463558197</v>
      </c>
      <c r="F15" s="5">
        <v>1.0499999523162842</v>
      </c>
      <c r="G15" s="3">
        <v>1.2899999618530273</v>
      </c>
      <c r="H15" s="3">
        <v>38.687627915102581</v>
      </c>
      <c r="I15" s="3">
        <v>50.367002586415119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93.830001831054688</v>
      </c>
      <c r="D16" s="3">
        <v>5.0199999809265137</v>
      </c>
      <c r="E16" s="3">
        <v>0.20000000298023224</v>
      </c>
      <c r="F16" s="5">
        <v>0.93999999761581421</v>
      </c>
      <c r="G16" s="3">
        <v>1.1399999856948853</v>
      </c>
      <c r="H16" s="3">
        <v>38.726757941769996</v>
      </c>
      <c r="I16" s="3">
        <v>50.460726456938744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93.699996948242188</v>
      </c>
      <c r="D17" s="3">
        <v>4.9899997711181641</v>
      </c>
      <c r="E17" s="3">
        <v>0.18000000715255737</v>
      </c>
      <c r="F17" s="5">
        <v>1.1299999952316284</v>
      </c>
      <c r="G17" s="3">
        <v>1.309999942779541</v>
      </c>
      <c r="H17" s="3">
        <v>38.687614956816233</v>
      </c>
      <c r="I17" s="3">
        <v>50.324354021164396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93.699996948242188</v>
      </c>
      <c r="D18" s="3">
        <v>4.9899997711181641</v>
      </c>
      <c r="E18" s="3">
        <v>0.18000000715255737</v>
      </c>
      <c r="F18" s="5">
        <v>1.1200000047683716</v>
      </c>
      <c r="G18" s="3">
        <v>1.2999999523162842</v>
      </c>
      <c r="H18" s="3">
        <v>38.687613060694758</v>
      </c>
      <c r="I18" s="3">
        <v>50.324351554713878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93.580001831054688</v>
      </c>
      <c r="D19" s="3">
        <v>5.119999885559082</v>
      </c>
      <c r="E19" s="3">
        <v>0.17000000178813934</v>
      </c>
      <c r="F19" s="5">
        <v>1.1299999952316284</v>
      </c>
      <c r="G19" s="3">
        <v>1.2999999523162842</v>
      </c>
      <c r="H19" s="3">
        <v>38.726733181883439</v>
      </c>
      <c r="I19" s="3">
        <v>50.375238507301873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93.419998168945313</v>
      </c>
      <c r="D20" s="3">
        <v>5.190000057220459</v>
      </c>
      <c r="E20" s="3">
        <v>0.17000000178813934</v>
      </c>
      <c r="F20" s="5">
        <v>1.2200000286102295</v>
      </c>
      <c r="G20" s="3">
        <v>1.3899999856948853</v>
      </c>
      <c r="H20" s="3">
        <v>38.726718046651271</v>
      </c>
      <c r="I20" s="3">
        <v>50.290198387416474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93.730003356933594</v>
      </c>
      <c r="D21" s="3">
        <v>4.9699997901916504</v>
      </c>
      <c r="E21" s="3">
        <v>0.17000000178813934</v>
      </c>
      <c r="F21" s="5">
        <v>1.1299999952316284</v>
      </c>
      <c r="G21" s="3">
        <v>1.2999999523162842</v>
      </c>
      <c r="H21" s="3">
        <v>38.687617044060026</v>
      </c>
      <c r="I21" s="3">
        <v>50.324356736224388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93.550003051757813</v>
      </c>
      <c r="D22" s="3">
        <v>5.070000171661377</v>
      </c>
      <c r="E22" s="3">
        <v>0.15999999642372131</v>
      </c>
      <c r="F22" s="5">
        <v>1.2200000286102295</v>
      </c>
      <c r="G22" s="3">
        <v>1.3799999952316284</v>
      </c>
      <c r="H22" s="3">
        <v>38.687597256571237</v>
      </c>
      <c r="I22" s="3">
        <v>50.281809922848879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93.620002746582031</v>
      </c>
      <c r="D23" s="3">
        <v>5.0500001907348633</v>
      </c>
      <c r="E23" s="3">
        <v>0.15000000596046448</v>
      </c>
      <c r="F23" s="5">
        <v>1.1799999475479126</v>
      </c>
      <c r="G23" s="3">
        <v>1.3299999237060547</v>
      </c>
      <c r="H23" s="3">
        <v>38.687601846932665</v>
      </c>
      <c r="I23" s="3">
        <v>50.324336967995777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93.839996337890625</v>
      </c>
      <c r="D24" s="3">
        <v>4.8499999046325684</v>
      </c>
      <c r="E24" s="3">
        <v>0.18000000715255737</v>
      </c>
      <c r="F24" s="5">
        <v>1.1299999952316284</v>
      </c>
      <c r="G24" s="3">
        <v>1.309999942779541</v>
      </c>
      <c r="H24" s="3">
        <v>38.648460165665192</v>
      </c>
      <c r="I24" s="3">
        <v>50.316010518833565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93.569999694824219</v>
      </c>
      <c r="D25" s="3">
        <v>5.0199999809265137</v>
      </c>
      <c r="E25" s="3">
        <v>0.20999999344348907</v>
      </c>
      <c r="F25" s="5">
        <v>1.190000057220459</v>
      </c>
      <c r="G25" s="3">
        <v>1.4000000953674316</v>
      </c>
      <c r="H25" s="3">
        <v>38.648432782598114</v>
      </c>
      <c r="I25" s="3">
        <v>50.230908321930492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93.580001831054688</v>
      </c>
      <c r="D26" s="3">
        <v>5.0399999618530273</v>
      </c>
      <c r="E26" s="3">
        <v>0.2199999988079071</v>
      </c>
      <c r="F26" s="5">
        <v>1.1499999761581421</v>
      </c>
      <c r="G26" s="3">
        <v>1.3700000047683716</v>
      </c>
      <c r="H26" s="3">
        <v>38.648433193390531</v>
      </c>
      <c r="I26" s="3">
        <v>50.23090885583251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93.589996337890625</v>
      </c>
      <c r="D27" s="3">
        <v>5.0300002098083496</v>
      </c>
      <c r="E27" s="3">
        <v>0.20999999344348907</v>
      </c>
      <c r="F27" s="5">
        <v>1.1699999570846558</v>
      </c>
      <c r="G27" s="3">
        <v>1.3799999952316284</v>
      </c>
      <c r="H27" s="3">
        <v>38.648435197681323</v>
      </c>
      <c r="I27" s="3">
        <v>50.273389492299806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93.540000915527344</v>
      </c>
      <c r="D28" s="3">
        <v>5.0199999809265137</v>
      </c>
      <c r="E28" s="3">
        <v>0.20000000298023224</v>
      </c>
      <c r="F28" s="5">
        <v>1.2400000095367432</v>
      </c>
      <c r="G28" s="3">
        <v>1.440000057220459</v>
      </c>
      <c r="H28" s="3">
        <v>38.648431559242525</v>
      </c>
      <c r="I28" s="3">
        <v>50.230906731949794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93.55999755859375</v>
      </c>
      <c r="D29" s="3">
        <v>5.059999942779541</v>
      </c>
      <c r="E29" s="3">
        <v>0.20000000298023224</v>
      </c>
      <c r="F29" s="5">
        <v>1.1799999475479126</v>
      </c>
      <c r="G29" s="3">
        <v>1.3799999952316284</v>
      </c>
      <c r="H29" s="3">
        <v>38.648429894402938</v>
      </c>
      <c r="I29" s="3">
        <v>50.230904568177586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93.580001831054688</v>
      </c>
      <c r="D30" s="3">
        <v>5.0399999618530273</v>
      </c>
      <c r="E30" s="3">
        <v>0.20000000298023224</v>
      </c>
      <c r="F30" s="5">
        <v>1.1799999475479126</v>
      </c>
      <c r="G30" s="3">
        <v>1.3799999952316284</v>
      </c>
      <c r="H30" s="3">
        <v>38.648432600855827</v>
      </c>
      <c r="I30" s="3">
        <v>50.230908085722206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93.55999755859375</v>
      </c>
      <c r="D31" s="3">
        <v>5.059999942779541</v>
      </c>
      <c r="E31" s="3">
        <v>0.20000000298023224</v>
      </c>
      <c r="F31" s="5">
        <v>1.1799999475479126</v>
      </c>
      <c r="G31" s="3">
        <v>1.3799999952316284</v>
      </c>
      <c r="H31" s="3">
        <v>38.648429894402938</v>
      </c>
      <c r="I31" s="3">
        <v>50.230904568177586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93.589996337890625</v>
      </c>
      <c r="D32" s="3">
        <v>5.0900001525878906</v>
      </c>
      <c r="E32" s="3">
        <v>0.18999999761581421</v>
      </c>
      <c r="F32" s="5">
        <v>1.1000000238418579</v>
      </c>
      <c r="G32" s="3">
        <v>1.2899999618530273</v>
      </c>
      <c r="H32" s="3">
        <v>38.726732791714014</v>
      </c>
      <c r="I32" s="3">
        <v>50.332673912313702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93.639999389648438</v>
      </c>
      <c r="D33" s="3">
        <v>5.059999942779541</v>
      </c>
      <c r="E33" s="3">
        <v>0.18999999761581421</v>
      </c>
      <c r="F33" s="5">
        <v>1.1100000143051147</v>
      </c>
      <c r="G33" s="3">
        <v>1.2999999523162842</v>
      </c>
      <c r="H33" s="3">
        <v>38.687607346548205</v>
      </c>
      <c r="I33" s="3">
        <v>50.324344121825227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93.620002746582031</v>
      </c>
      <c r="D34" s="3">
        <v>5.0100002288818359</v>
      </c>
      <c r="E34" s="3">
        <v>0.20999999344348907</v>
      </c>
      <c r="F34" s="5">
        <v>1.1599999666213989</v>
      </c>
      <c r="G34" s="3">
        <v>1.3700000047683716</v>
      </c>
      <c r="H34" s="3">
        <v>38.648438527274749</v>
      </c>
      <c r="I34" s="3">
        <v>50.27339382339229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93.639999389648438</v>
      </c>
      <c r="D35" s="3">
        <v>5.070000171661377</v>
      </c>
      <c r="E35" s="3">
        <v>0.15000000596046448</v>
      </c>
      <c r="F35" s="5">
        <v>1.1299999952316284</v>
      </c>
      <c r="G35" s="3">
        <v>1.2799999713897705</v>
      </c>
      <c r="H35" s="3">
        <v>38.726736196491764</v>
      </c>
      <c r="I35" s="3">
        <v>50.375242428665771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93.489997863769531</v>
      </c>
      <c r="D36" s="3">
        <v>5.0999999046325684</v>
      </c>
      <c r="E36" s="3">
        <v>0.25</v>
      </c>
      <c r="F36" s="5">
        <v>1.1499999761581421</v>
      </c>
      <c r="G36" s="3">
        <v>1.3999999761581421</v>
      </c>
      <c r="H36" s="3">
        <v>38.648426931902918</v>
      </c>
      <c r="I36" s="3">
        <v>50.230900717851554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93.5</v>
      </c>
      <c r="D37" s="3">
        <v>5.119999885559082</v>
      </c>
      <c r="E37" s="3">
        <v>0.25</v>
      </c>
      <c r="F37" s="5">
        <v>1.1299999952316284</v>
      </c>
      <c r="G37" s="3">
        <v>1.3799999952316284</v>
      </c>
      <c r="H37" s="3">
        <v>38.687601691730961</v>
      </c>
      <c r="I37" s="3">
        <v>50.281815687173221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93.650001525878906</v>
      </c>
      <c r="D38" s="3">
        <v>5.0300002098083496</v>
      </c>
      <c r="E38" s="3">
        <v>0.23000000417232513</v>
      </c>
      <c r="F38" s="5">
        <v>1.0800000429153442</v>
      </c>
      <c r="G38" s="3">
        <v>1.3100000619888306</v>
      </c>
      <c r="H38" s="3">
        <v>38.68761324228646</v>
      </c>
      <c r="I38" s="3">
        <v>50.324351790926023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93.720001220703125</v>
      </c>
      <c r="D39" s="3">
        <v>5.059999942779541</v>
      </c>
      <c r="E39" s="3">
        <v>0.20000000298023224</v>
      </c>
      <c r="F39" s="5">
        <v>1.0199999809265137</v>
      </c>
      <c r="G39" s="3">
        <v>1.2200000286102295</v>
      </c>
      <c r="H39" s="3">
        <v>38.7267500539728</v>
      </c>
      <c r="I39" s="3">
        <v>50.417935274094667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93.80999755859375</v>
      </c>
      <c r="D40" s="3">
        <v>5.0399999618530273</v>
      </c>
      <c r="E40" s="3">
        <v>0.20000000298023224</v>
      </c>
      <c r="F40" s="5">
        <v>0.93999999761581421</v>
      </c>
      <c r="G40" s="3">
        <v>1.1399999856948853</v>
      </c>
      <c r="H40" s="3">
        <v>38.726755231168696</v>
      </c>
      <c r="I40" s="3">
        <v>50.460722925041992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93.643548042543472</v>
      </c>
      <c r="D41" s="6">
        <f t="shared" si="0"/>
        <v>5.0390322592950634</v>
      </c>
      <c r="E41" s="6">
        <f t="shared" si="0"/>
        <v>0.2006451622132332</v>
      </c>
      <c r="F41" s="6">
        <f t="shared" si="0"/>
        <v>1.1119354732574955</v>
      </c>
      <c r="G41" s="6">
        <f t="shared" si="0"/>
        <v>1.3125806354707288</v>
      </c>
      <c r="H41" s="6">
        <f t="shared" si="0"/>
        <v>38.687596285367199</v>
      </c>
      <c r="I41" s="6">
        <f t="shared" si="0"/>
        <v>50.321644955973909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43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93.839996337890625</v>
      </c>
      <c r="D46" s="21">
        <f t="shared" si="1"/>
        <v>5.190000057220459</v>
      </c>
      <c r="E46" s="26">
        <f t="shared" si="1"/>
        <v>0.25</v>
      </c>
      <c r="F46" s="26">
        <f t="shared" si="1"/>
        <v>1.2400000095367432</v>
      </c>
      <c r="G46" s="21">
        <f t="shared" si="1"/>
        <v>1.440000057220459</v>
      </c>
      <c r="H46" s="26">
        <f t="shared" si="1"/>
        <v>38.726757941769996</v>
      </c>
      <c r="I46" s="22">
        <f t="shared" si="1"/>
        <v>50.460726456938744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93.419998168945313</v>
      </c>
      <c r="D47" s="26">
        <f t="shared" si="2"/>
        <v>4.8499999046325684</v>
      </c>
      <c r="E47" s="26">
        <f t="shared" si="2"/>
        <v>0.15000000596046448</v>
      </c>
      <c r="F47" s="23">
        <f t="shared" si="2"/>
        <v>0.93999999761581421</v>
      </c>
      <c r="G47" s="26">
        <f t="shared" si="2"/>
        <v>1.1399999856948853</v>
      </c>
      <c r="H47" s="23">
        <f t="shared" si="2"/>
        <v>38.648426931902918</v>
      </c>
      <c r="I47" s="26">
        <f t="shared" si="2"/>
        <v>50.230900717851554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0.10587884391630573</v>
      </c>
      <c r="D48" s="24">
        <f t="shared" si="3"/>
        <v>6.2628812862657632E-2</v>
      </c>
      <c r="E48" s="26">
        <f t="shared" si="3"/>
        <v>2.6824798477513095E-2</v>
      </c>
      <c r="F48" s="26">
        <f t="shared" si="3"/>
        <v>7.9557919434456503E-2</v>
      </c>
      <c r="G48" s="24">
        <f t="shared" si="3"/>
        <v>7.5054107882835841E-2</v>
      </c>
      <c r="H48" s="26">
        <f t="shared" si="3"/>
        <v>3.3528953328178776E-2</v>
      </c>
      <c r="I48" s="25">
        <f t="shared" si="3"/>
        <v>6.993744497675887E-2</v>
      </c>
    </row>
    <row r="50" spans="3:9" x14ac:dyDescent="0.2">
      <c r="C50" s="29">
        <f>COUNTIF(C10:C40,"&lt;84.0")</f>
        <v>0</v>
      </c>
      <c r="D50" s="29">
        <f>COUNTIF(D10:D40,"&gt;11.0")</f>
        <v>0</v>
      </c>
      <c r="E50" s="29">
        <f>COUNTIF(E10:E40,"&gt;4.0")</f>
        <v>0</v>
      </c>
      <c r="F50" s="29">
        <f>COUNTIF(F10:F40,"&gt;3.0")</f>
        <v>0</v>
      </c>
      <c r="G50" s="29">
        <f>COUNTIF(G10:G40,"&gt;4.0")</f>
        <v>0</v>
      </c>
      <c r="H50" s="29">
        <f>COUNTIF(H10:H40,"&lt;37.30")</f>
        <v>0</v>
      </c>
      <c r="I50" s="29">
        <f>COUNTIF(I10:I40,"&lt;48.20")</f>
        <v>0</v>
      </c>
    </row>
    <row r="51" spans="3:9" x14ac:dyDescent="0.2">
      <c r="C51" s="30"/>
      <c r="D51" s="30"/>
      <c r="E51" s="30"/>
      <c r="F51" s="30"/>
      <c r="G51" s="29"/>
      <c r="H51" s="29">
        <f>COUNTIF(H10:H40,"&gt;43.60")</f>
        <v>0</v>
      </c>
      <c r="I51" s="29">
        <f>COUNTIF(I10:I40,"&gt;53.20")</f>
        <v>0</v>
      </c>
    </row>
  </sheetData>
  <mergeCells count="45">
    <mergeCell ref="A32:B32"/>
    <mergeCell ref="A33:B33"/>
    <mergeCell ref="H43:I43"/>
    <mergeCell ref="A41:B41"/>
    <mergeCell ref="A34:B34"/>
    <mergeCell ref="A36:B36"/>
    <mergeCell ref="A35:B35"/>
    <mergeCell ref="A37:B37"/>
    <mergeCell ref="A38:B38"/>
    <mergeCell ref="A20:B20"/>
    <mergeCell ref="A16:B16"/>
    <mergeCell ref="A21:B21"/>
    <mergeCell ref="A18:B18"/>
    <mergeCell ref="A19:B19"/>
    <mergeCell ref="A17:B17"/>
    <mergeCell ref="A22:B22"/>
    <mergeCell ref="A45:B45"/>
    <mergeCell ref="A46:B46"/>
    <mergeCell ref="A47:B47"/>
    <mergeCell ref="A48:B48"/>
    <mergeCell ref="A39:B39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40:B40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4:B14"/>
    <mergeCell ref="A9:B9"/>
    <mergeCell ref="A11:B11"/>
    <mergeCell ref="A12:B12"/>
    <mergeCell ref="A10:B1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rgb="FF92D050"/>
    <outlinePr summaryBelow="0" summaryRight="0"/>
  </sheetPr>
  <dimension ref="A1:K51"/>
  <sheetViews>
    <sheetView showGridLines="0" topLeftCell="A34" zoomScale="90" zoomScaleNormal="90" workbookViewId="0">
      <selection activeCell="G52" sqref="G52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65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93.989997863769531</v>
      </c>
      <c r="D10" s="10">
        <v>4.7600002288818359</v>
      </c>
      <c r="E10" s="10">
        <v>0.2199999988079071</v>
      </c>
      <c r="F10" s="11">
        <v>1.0099999904632568</v>
      </c>
      <c r="G10" s="10">
        <v>1.2300000190734863</v>
      </c>
      <c r="H10" s="10">
        <v>38.648477237838421</v>
      </c>
      <c r="I10" s="10">
        <v>50.35872718310624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93.709999084472656</v>
      </c>
      <c r="D11" s="3">
        <v>5</v>
      </c>
      <c r="E11" s="3">
        <v>0.2199999988079071</v>
      </c>
      <c r="F11" s="5">
        <v>1.0299999713897705</v>
      </c>
      <c r="G11" s="3">
        <v>1.25</v>
      </c>
      <c r="H11" s="3">
        <v>38.726748714150467</v>
      </c>
      <c r="I11" s="3">
        <v>50.37525871147588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93.699996948242188</v>
      </c>
      <c r="D12" s="3">
        <v>5.0199999809265137</v>
      </c>
      <c r="E12" s="3">
        <v>0.23000000417232513</v>
      </c>
      <c r="F12" s="5">
        <v>1.0399999618530273</v>
      </c>
      <c r="G12" s="3">
        <v>1.2699999809265137</v>
      </c>
      <c r="H12" s="3">
        <v>38.687617091499639</v>
      </c>
      <c r="I12" s="3">
        <v>50.366988495284012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93.720001220703125</v>
      </c>
      <c r="D13" s="3">
        <v>5.0100002288818359</v>
      </c>
      <c r="E13" s="3">
        <v>0.2199999988079071</v>
      </c>
      <c r="F13" s="5">
        <v>1.0399999618530273</v>
      </c>
      <c r="G13" s="3">
        <v>1.2599999904632568</v>
      </c>
      <c r="H13" s="3">
        <v>38.687617825148138</v>
      </c>
      <c r="I13" s="3">
        <v>50.366989450413023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93.69000244140625</v>
      </c>
      <c r="D14" s="3">
        <v>5.0300002098083496</v>
      </c>
      <c r="E14" s="3">
        <v>0.23000000417232513</v>
      </c>
      <c r="F14" s="5">
        <v>1.0399999618530273</v>
      </c>
      <c r="G14" s="3">
        <v>1.2699999809265137</v>
      </c>
      <c r="H14" s="3">
        <v>38.687615737516118</v>
      </c>
      <c r="I14" s="3">
        <v>50.366986732547559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93.709999084472656</v>
      </c>
      <c r="D15" s="3">
        <v>5.0100002288818359</v>
      </c>
      <c r="E15" s="3">
        <v>0.23000000417232513</v>
      </c>
      <c r="F15" s="5">
        <v>1.0299999713897705</v>
      </c>
      <c r="G15" s="3">
        <v>1.2599999904632568</v>
      </c>
      <c r="H15" s="3">
        <v>38.687616549251679</v>
      </c>
      <c r="I15" s="3">
        <v>50.366987789337266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93.739997863769531</v>
      </c>
      <c r="D16" s="3">
        <v>5.0399999618530273</v>
      </c>
      <c r="E16" s="3">
        <v>0.23000000417232513</v>
      </c>
      <c r="F16" s="5">
        <v>0.99000000953674316</v>
      </c>
      <c r="G16" s="3">
        <v>1.2200000286102295</v>
      </c>
      <c r="H16" s="3">
        <v>38.726756498867992</v>
      </c>
      <c r="I16" s="3">
        <v>50.417943664633718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93.610000610351563</v>
      </c>
      <c r="D17" s="3">
        <v>5.0500001907348633</v>
      </c>
      <c r="E17" s="3">
        <v>0.18999999761581421</v>
      </c>
      <c r="F17" s="5">
        <v>1.1399999856948853</v>
      </c>
      <c r="G17" s="3">
        <v>1.3299999237060547</v>
      </c>
      <c r="H17" s="3">
        <v>38.687604305515464</v>
      </c>
      <c r="I17" s="3">
        <v>50.324340166088788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93.580001831054688</v>
      </c>
      <c r="D18" s="3">
        <v>5.0900001525878906</v>
      </c>
      <c r="E18" s="3">
        <v>0.18999999761581421</v>
      </c>
      <c r="F18" s="5">
        <v>1.1299999952316284</v>
      </c>
      <c r="G18" s="3">
        <v>1.3199999332427979</v>
      </c>
      <c r="H18" s="3">
        <v>38.687599509993149</v>
      </c>
      <c r="I18" s="3">
        <v>50.324333928134784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93.669998168945313</v>
      </c>
      <c r="D19" s="3">
        <v>5.0300002098083496</v>
      </c>
      <c r="E19" s="3">
        <v>0.17000000178813934</v>
      </c>
      <c r="F19" s="5">
        <v>1.1100000143051147</v>
      </c>
      <c r="G19" s="3">
        <v>1.2799999713897705</v>
      </c>
      <c r="H19" s="3">
        <v>38.687605125496106</v>
      </c>
      <c r="I19" s="3">
        <v>50.324341232709102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93.620002746582031</v>
      </c>
      <c r="D20" s="3">
        <v>5.0399999618530273</v>
      </c>
      <c r="E20" s="3">
        <v>0.20000000298023224</v>
      </c>
      <c r="F20" s="5">
        <v>1.1299999952316284</v>
      </c>
      <c r="G20" s="3">
        <v>1.3300000429153442</v>
      </c>
      <c r="H20" s="3">
        <v>38.687606905369798</v>
      </c>
      <c r="I20" s="3">
        <v>50.324343547945993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93.580001831054688</v>
      </c>
      <c r="D21" s="3">
        <v>5.0300002098083496</v>
      </c>
      <c r="E21" s="3">
        <v>0.18000000715255737</v>
      </c>
      <c r="F21" s="5">
        <v>1.2100000381469727</v>
      </c>
      <c r="G21" s="3">
        <v>1.3900001049041748</v>
      </c>
      <c r="H21" s="3">
        <v>38.64843084115639</v>
      </c>
      <c r="I21" s="3">
        <v>50.273383825387974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93.580001831054688</v>
      </c>
      <c r="D22" s="3">
        <v>5.0300002098083496</v>
      </c>
      <c r="E22" s="3">
        <v>0.18000000715255737</v>
      </c>
      <c r="F22" s="5">
        <v>1.2100000381469727</v>
      </c>
      <c r="G22" s="3">
        <v>1.3900001049041748</v>
      </c>
      <c r="H22" s="3">
        <v>38.64843084115639</v>
      </c>
      <c r="I22" s="3">
        <v>50.230905798661787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93.639999389648438</v>
      </c>
      <c r="D23" s="3">
        <v>5.0399999618530273</v>
      </c>
      <c r="E23" s="3">
        <v>0.14000000059604645</v>
      </c>
      <c r="F23" s="5">
        <v>1.1799999475479126</v>
      </c>
      <c r="G23" s="3">
        <v>1.3199999332427979</v>
      </c>
      <c r="H23" s="3">
        <v>38.68760258124464</v>
      </c>
      <c r="I23" s="3">
        <v>50.324337923179378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93.720001220703125</v>
      </c>
      <c r="D24" s="3">
        <v>4.9200000762939453</v>
      </c>
      <c r="E24" s="3">
        <v>0.18000000715255737</v>
      </c>
      <c r="F24" s="5">
        <v>1.1799999475479126</v>
      </c>
      <c r="G24" s="3">
        <v>1.3599998950958252</v>
      </c>
      <c r="H24" s="3">
        <v>38.648447590117442</v>
      </c>
      <c r="I24" s="3">
        <v>50.273405612221993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93.55999755859375</v>
      </c>
      <c r="D25" s="3">
        <v>4.9899997711181641</v>
      </c>
      <c r="E25" s="3">
        <v>0.23999999463558197</v>
      </c>
      <c r="F25" s="5">
        <v>1.2000000476837158</v>
      </c>
      <c r="G25" s="3">
        <v>1.440000057220459</v>
      </c>
      <c r="H25" s="3">
        <v>38.60930160420471</v>
      </c>
      <c r="I25" s="3">
        <v>50.180049994880989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93.55999755859375</v>
      </c>
      <c r="D26" s="3">
        <v>5.0100002288818359</v>
      </c>
      <c r="E26" s="3">
        <v>0.23000000417232513</v>
      </c>
      <c r="F26" s="5">
        <v>1.190000057220459</v>
      </c>
      <c r="G26" s="3">
        <v>1.4200000762939453</v>
      </c>
      <c r="H26" s="3">
        <v>38.648435374752729</v>
      </c>
      <c r="I26" s="3">
        <v>50.230911690923016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93.51934814453125</v>
      </c>
      <c r="D27" s="3">
        <v>5.0805082321166992</v>
      </c>
      <c r="E27" s="3">
        <v>0.21002098917961121</v>
      </c>
      <c r="F27" s="5">
        <v>1.1901190280914307</v>
      </c>
      <c r="G27" s="3">
        <v>1.4001400470733643</v>
      </c>
      <c r="H27" s="3">
        <v>38.648427107902066</v>
      </c>
      <c r="I27" s="3">
        <v>50.230900946595554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93.550003051757813</v>
      </c>
      <c r="D28" s="3">
        <v>5.059999942779541</v>
      </c>
      <c r="E28" s="3">
        <v>0.20999999344348907</v>
      </c>
      <c r="F28" s="5">
        <v>1.1799999475479126</v>
      </c>
      <c r="G28" s="3">
        <v>1.3899999856948853</v>
      </c>
      <c r="H28" s="3">
        <v>38.648430514211462</v>
      </c>
      <c r="I28" s="3">
        <v>50.230905373735361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93.519996643066406</v>
      </c>
      <c r="D29" s="3">
        <v>5.059999942779541</v>
      </c>
      <c r="E29" s="3">
        <v>0.20999999344348907</v>
      </c>
      <c r="F29" s="5">
        <v>1.2000000476837158</v>
      </c>
      <c r="G29" s="3">
        <v>1.4100000858306885</v>
      </c>
      <c r="H29" s="3">
        <v>38.648426744473809</v>
      </c>
      <c r="I29" s="3">
        <v>50.230900474252167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93.550003051757813</v>
      </c>
      <c r="D30" s="3">
        <v>5.059999942779541</v>
      </c>
      <c r="E30" s="3">
        <v>0.20000000298023224</v>
      </c>
      <c r="F30" s="5">
        <v>1.190000057220459</v>
      </c>
      <c r="G30" s="3">
        <v>1.3900001049041748</v>
      </c>
      <c r="H30" s="3">
        <v>38.648429269998928</v>
      </c>
      <c r="I30" s="3">
        <v>50.230903756647116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93.55999755859375</v>
      </c>
      <c r="D31" s="3">
        <v>5.0399999618530273</v>
      </c>
      <c r="E31" s="3">
        <v>0.20999999344348907</v>
      </c>
      <c r="F31" s="5">
        <v>1.190000057220459</v>
      </c>
      <c r="G31" s="3">
        <v>1.4000000953674316</v>
      </c>
      <c r="H31" s="3">
        <v>38.648432596126682</v>
      </c>
      <c r="I31" s="3">
        <v>50.230908079575798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93.550003051757813</v>
      </c>
      <c r="D32" s="3">
        <v>5.0900001525878906</v>
      </c>
      <c r="E32" s="3">
        <v>0.20000000298023224</v>
      </c>
      <c r="F32" s="5">
        <v>1.1599999666213989</v>
      </c>
      <c r="G32" s="3">
        <v>1.3600000143051147</v>
      </c>
      <c r="H32" s="3">
        <v>38.687600779728314</v>
      </c>
      <c r="I32" s="3">
        <v>50.281814501854228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93.55999755859375</v>
      </c>
      <c r="D33" s="3">
        <v>5.070000171661377</v>
      </c>
      <c r="E33" s="3">
        <v>0.2199999988079071</v>
      </c>
      <c r="F33" s="5">
        <v>1.1399999856948853</v>
      </c>
      <c r="G33" s="3">
        <v>1.3600000143051147</v>
      </c>
      <c r="H33" s="3">
        <v>38.687603457309976</v>
      </c>
      <c r="I33" s="3">
        <v>50.324339062753957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93.520645141601562</v>
      </c>
      <c r="D34" s="3">
        <v>5.0794920921325684</v>
      </c>
      <c r="E34" s="3">
        <v>0.20997899770736694</v>
      </c>
      <c r="F34" s="5">
        <v>1.1798820495605469</v>
      </c>
      <c r="G34" s="3">
        <v>1.3898611068725586</v>
      </c>
      <c r="H34" s="3">
        <v>38.687599056854964</v>
      </c>
      <c r="I34" s="3">
        <v>50.281812262656217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93.739997863769531</v>
      </c>
      <c r="D35" s="3">
        <v>4.940000057220459</v>
      </c>
      <c r="E35" s="3">
        <v>0.18999999761581421</v>
      </c>
      <c r="F35" s="5">
        <v>1.1299999952316284</v>
      </c>
      <c r="G35" s="3">
        <v>1.3199999332427979</v>
      </c>
      <c r="H35" s="3">
        <v>38.648448624692968</v>
      </c>
      <c r="I35" s="3">
        <v>50.315995493767176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93.470001220703125</v>
      </c>
      <c r="D36" s="3">
        <v>5.1100001335144043</v>
      </c>
      <c r="E36" s="3">
        <v>0.23000000417232513</v>
      </c>
      <c r="F36" s="5">
        <v>1.190000057220459</v>
      </c>
      <c r="G36" s="3">
        <v>1.4200000762939453</v>
      </c>
      <c r="H36" s="3">
        <v>38.648424361464158</v>
      </c>
      <c r="I36" s="3">
        <v>50.230897377082876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93.550003051757813</v>
      </c>
      <c r="D37" s="3">
        <v>5.0500001907348633</v>
      </c>
      <c r="E37" s="3">
        <v>0.25</v>
      </c>
      <c r="F37" s="5">
        <v>1.1499999761581421</v>
      </c>
      <c r="G37" s="3">
        <v>1.3999999761581421</v>
      </c>
      <c r="H37" s="3">
        <v>38.648436218632433</v>
      </c>
      <c r="I37" s="3">
        <v>50.230912787703417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93.599998474121094</v>
      </c>
      <c r="D38" s="3">
        <v>5.059999942779541</v>
      </c>
      <c r="E38" s="3">
        <v>0.25</v>
      </c>
      <c r="F38" s="5">
        <v>1.0900000333786011</v>
      </c>
      <c r="G38" s="3">
        <v>1.3400000333786011</v>
      </c>
      <c r="H38" s="3">
        <v>38.68761231708968</v>
      </c>
      <c r="I38" s="3">
        <v>50.324350587441913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93.849998474121094</v>
      </c>
      <c r="D39" s="3">
        <v>5.0300002098083496</v>
      </c>
      <c r="E39" s="3">
        <v>0.20000000298023224</v>
      </c>
      <c r="F39" s="5">
        <v>0.92000001668930054</v>
      </c>
      <c r="G39" s="3">
        <v>1.1200000047683716</v>
      </c>
      <c r="H39" s="3">
        <v>38.726760353515743</v>
      </c>
      <c r="I39" s="3">
        <v>50.460729599428554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93.80999755859375</v>
      </c>
      <c r="D40" s="3">
        <v>5.0399999618530273</v>
      </c>
      <c r="E40" s="3">
        <v>0.20999999344348907</v>
      </c>
      <c r="F40" s="5">
        <v>0.93999999761581421</v>
      </c>
      <c r="G40" s="3">
        <v>1.1499999761581421</v>
      </c>
      <c r="H40" s="3">
        <v>38.726758373607488</v>
      </c>
      <c r="I40" s="3">
        <v>50.460727019620336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93.636451228972405</v>
      </c>
      <c r="D41" s="6">
        <f t="shared" si="0"/>
        <v>5.0280646047284527</v>
      </c>
      <c r="E41" s="6">
        <f t="shared" si="0"/>
        <v>0.20903225819910726</v>
      </c>
      <c r="F41" s="6">
        <f t="shared" si="0"/>
        <v>1.1196774551945348</v>
      </c>
      <c r="G41" s="6">
        <f t="shared" si="0"/>
        <v>1.3287097254107076</v>
      </c>
      <c r="H41" s="6">
        <f t="shared" si="0"/>
        <v>38.673706584157671</v>
      </c>
      <c r="I41" s="6">
        <f t="shared" si="0"/>
        <v>50.306333324840196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43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93.989997863769531</v>
      </c>
      <c r="D46" s="21">
        <f t="shared" si="1"/>
        <v>5.1100001335144043</v>
      </c>
      <c r="E46" s="26">
        <f t="shared" si="1"/>
        <v>0.25</v>
      </c>
      <c r="F46" s="26">
        <f t="shared" si="1"/>
        <v>1.2100000381469727</v>
      </c>
      <c r="G46" s="21">
        <f t="shared" si="1"/>
        <v>1.440000057220459</v>
      </c>
      <c r="H46" s="26">
        <f t="shared" si="1"/>
        <v>38.726760353515743</v>
      </c>
      <c r="I46" s="22">
        <f t="shared" si="1"/>
        <v>50.460729599428554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93.470001220703125</v>
      </c>
      <c r="D47" s="26">
        <f t="shared" si="2"/>
        <v>4.7600002288818359</v>
      </c>
      <c r="E47" s="26">
        <f t="shared" si="2"/>
        <v>0.14000000059604645</v>
      </c>
      <c r="F47" s="23">
        <f t="shared" si="2"/>
        <v>0.92000001668930054</v>
      </c>
      <c r="G47" s="26">
        <f t="shared" si="2"/>
        <v>1.1200000047683716</v>
      </c>
      <c r="H47" s="23">
        <f t="shared" si="2"/>
        <v>38.60930160420471</v>
      </c>
      <c r="I47" s="26">
        <f t="shared" si="2"/>
        <v>50.180049994880989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0.113799121166752</v>
      </c>
      <c r="D48" s="24">
        <f t="shared" si="3"/>
        <v>6.3740186242920327E-2</v>
      </c>
      <c r="E48" s="26">
        <f t="shared" si="3"/>
        <v>2.4269986780318203E-2</v>
      </c>
      <c r="F48" s="26">
        <f t="shared" si="3"/>
        <v>8.3526317132989442E-2</v>
      </c>
      <c r="G48" s="24">
        <f t="shared" si="3"/>
        <v>8.0612545711155906E-2</v>
      </c>
      <c r="H48" s="26">
        <f t="shared" si="3"/>
        <v>2.9562637267346838E-2</v>
      </c>
      <c r="I48" s="25">
        <f t="shared" si="3"/>
        <v>7.1933334368516622E-2</v>
      </c>
    </row>
    <row r="50" spans="3:9" x14ac:dyDescent="0.2">
      <c r="C50" s="29">
        <f>COUNTIF(C10:C40,"&lt;84.0")</f>
        <v>0</v>
      </c>
      <c r="D50" s="29">
        <f>COUNTIF(D10:D40,"&gt;11.0")</f>
        <v>0</v>
      </c>
      <c r="E50" s="29">
        <f>COUNTIF(E10:E40,"&gt;4.0")</f>
        <v>0</v>
      </c>
      <c r="F50" s="29">
        <f>COUNTIF(F10:F40,"&gt;3.0")</f>
        <v>0</v>
      </c>
      <c r="G50" s="29">
        <f>COUNTIF(G10:G40,"&gt;4.0")</f>
        <v>0</v>
      </c>
      <c r="H50" s="29">
        <f>COUNTIF(H10:H40,"&lt;37.30")</f>
        <v>0</v>
      </c>
      <c r="I50" s="29">
        <f>COUNTIF(I10:I40,"&lt;48.20")</f>
        <v>0</v>
      </c>
    </row>
    <row r="51" spans="3:9" x14ac:dyDescent="0.2">
      <c r="C51" s="30"/>
      <c r="D51" s="30"/>
      <c r="E51" s="30"/>
      <c r="F51" s="30"/>
      <c r="G51" s="29"/>
      <c r="H51" s="29">
        <f>COUNTIF(H10:H40,"&gt;43.60")</f>
        <v>0</v>
      </c>
      <c r="I51" s="29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rgb="FF92D050"/>
    <outlinePr summaryBelow="0" summaryRight="0"/>
  </sheetPr>
  <dimension ref="A1:K51"/>
  <sheetViews>
    <sheetView showGridLines="0" topLeftCell="A32" zoomScale="90" zoomScaleNormal="90" workbookViewId="0">
      <selection activeCell="G52" sqref="G52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66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95.18218994140625</v>
      </c>
      <c r="D10" s="10">
        <v>2.0159194469451904</v>
      </c>
      <c r="E10" s="10">
        <v>5.4997798055410385E-2</v>
      </c>
      <c r="F10" s="11">
        <v>1.8869245052337646</v>
      </c>
      <c r="G10" s="10">
        <v>1.9419223070144653</v>
      </c>
      <c r="H10" s="10">
        <v>38.219843683703935</v>
      </c>
      <c r="I10" s="10">
        <v>49.548488787461977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95.270095825195313</v>
      </c>
      <c r="D11" s="3">
        <v>1.9649608135223389</v>
      </c>
      <c r="E11" s="3">
        <v>5.599888414144516E-2</v>
      </c>
      <c r="F11" s="5">
        <v>1.8859622478485107</v>
      </c>
      <c r="G11" s="3">
        <v>1.9419611692428589</v>
      </c>
      <c r="H11" s="3">
        <v>38.180129359730429</v>
      </c>
      <c r="I11" s="3">
        <v>49.538651413082547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95.181098937988281</v>
      </c>
      <c r="D12" s="3">
        <v>2.0149598121643066</v>
      </c>
      <c r="E12" s="3">
        <v>5.4998904466629028E-2</v>
      </c>
      <c r="F12" s="5">
        <v>1.8939621448516846</v>
      </c>
      <c r="G12" s="3">
        <v>1.9489610195159912</v>
      </c>
      <c r="H12" s="3">
        <v>38.142690335567927</v>
      </c>
      <c r="I12" s="3">
        <v>49.448466614774183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95.153961181640625</v>
      </c>
      <c r="D13" s="3">
        <v>2.0350205898284912</v>
      </c>
      <c r="E13" s="3">
        <v>5.4999459534883499E-2</v>
      </c>
      <c r="F13" s="5">
        <v>1.8900191783905029</v>
      </c>
      <c r="G13" s="3">
        <v>1.9450186491012573</v>
      </c>
      <c r="H13" s="3">
        <v>38.176331325423149</v>
      </c>
      <c r="I13" s="3">
        <v>49.492079043501903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95.184959411621094</v>
      </c>
      <c r="D14" s="3">
        <v>2.0030202865600586</v>
      </c>
      <c r="E14" s="3">
        <v>5.5000018328428268E-2</v>
      </c>
      <c r="F14" s="5">
        <v>1.9140193462371826</v>
      </c>
      <c r="G14" s="3">
        <v>1.9690194129943848</v>
      </c>
      <c r="H14" s="3">
        <v>38.195211472790838</v>
      </c>
      <c r="I14" s="3">
        <v>49.516555406563349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95.327095031738281</v>
      </c>
      <c r="D15" s="3">
        <v>1.9139620065689087</v>
      </c>
      <c r="E15" s="3">
        <v>5.499890074133873E-2</v>
      </c>
      <c r="F15" s="5">
        <v>1.9039620161056519</v>
      </c>
      <c r="G15" s="3">
        <v>1.9589608907699585</v>
      </c>
      <c r="H15" s="3">
        <v>38.16356412087449</v>
      </c>
      <c r="I15" s="3">
        <v>49.517158044489491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95.297630310058594</v>
      </c>
      <c r="D16" s="3">
        <v>1.9281543493270874</v>
      </c>
      <c r="E16" s="3">
        <v>5.5003322660923004E-2</v>
      </c>
      <c r="F16" s="5">
        <v>1.9211537837982178</v>
      </c>
      <c r="G16" s="3">
        <v>1.9761570692062378</v>
      </c>
      <c r="H16" s="3">
        <v>38.107478200582179</v>
      </c>
      <c r="I16" s="3">
        <v>49.444386660496406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95.32708740234375</v>
      </c>
      <c r="D17" s="3">
        <v>1.9119616746902466</v>
      </c>
      <c r="E17" s="3">
        <v>5.499890074133873E-2</v>
      </c>
      <c r="F17" s="5">
        <v>1.9119616746902466</v>
      </c>
      <c r="G17" s="3">
        <v>1.9669605493545532</v>
      </c>
      <c r="H17" s="3">
        <v>38.101563301266985</v>
      </c>
      <c r="I17" s="3">
        <v>49.436712088926512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95.335433959960938</v>
      </c>
      <c r="D18" s="3">
        <v>1.8950423002243042</v>
      </c>
      <c r="E18" s="3">
        <v>5.5029168725013733E-2</v>
      </c>
      <c r="F18" s="5">
        <v>1.8950423002243042</v>
      </c>
      <c r="G18" s="3">
        <v>1.9500714540481567</v>
      </c>
      <c r="H18" s="3">
        <v>38.096198522795824</v>
      </c>
      <c r="I18" s="3">
        <v>49.429751298194581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95.249237060546875</v>
      </c>
      <c r="D19" s="3">
        <v>1.9599020481109619</v>
      </c>
      <c r="E19" s="3">
        <v>5.8997049927711487E-2</v>
      </c>
      <c r="F19" s="5">
        <v>1.9299036264419556</v>
      </c>
      <c r="G19" s="3">
        <v>1.9889006614685059</v>
      </c>
      <c r="H19" s="3">
        <v>38.130195990957922</v>
      </c>
      <c r="I19" s="3">
        <v>49.473862953981318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95.334098815917969</v>
      </c>
      <c r="D20" s="3">
        <v>1.9029620885848999</v>
      </c>
      <c r="E20" s="3">
        <v>7.0998586714267731E-2</v>
      </c>
      <c r="F20" s="5">
        <v>1.9149618148803711</v>
      </c>
      <c r="G20" s="3">
        <v>1.9859603643417358</v>
      </c>
      <c r="H20" s="3">
        <v>38.107284558045059</v>
      </c>
      <c r="I20" s="3">
        <v>49.444135409641426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95.265861511230469</v>
      </c>
      <c r="D21" s="3">
        <v>1.9830595254898071</v>
      </c>
      <c r="E21" s="3">
        <v>6.0001801699399948E-2</v>
      </c>
      <c r="F21" s="5">
        <v>1.8870565891265869</v>
      </c>
      <c r="G21" s="3">
        <v>1.9470584392547607</v>
      </c>
      <c r="H21" s="3">
        <v>38.076693438149235</v>
      </c>
      <c r="I21" s="3">
        <v>49.404443484803338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95.305908203125</v>
      </c>
      <c r="D22" s="3">
        <v>1.9650392532348633</v>
      </c>
      <c r="E22" s="3">
        <v>6.100122258067131E-2</v>
      </c>
      <c r="F22" s="5">
        <v>1.8700374364852905</v>
      </c>
      <c r="G22" s="3">
        <v>1.9310386180877686</v>
      </c>
      <c r="H22" s="3">
        <v>38.136225315408709</v>
      </c>
      <c r="I22" s="3">
        <v>49.481685991965556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95.389106750488281</v>
      </c>
      <c r="D23" s="3">
        <v>1.8667652606964111</v>
      </c>
      <c r="E23" s="3">
        <v>6.0024607926607132E-2</v>
      </c>
      <c r="F23" s="5">
        <v>1.9257895946502686</v>
      </c>
      <c r="G23" s="3">
        <v>1.9858142137527466</v>
      </c>
      <c r="H23" s="3">
        <v>38.130156382257155</v>
      </c>
      <c r="I23" s="3">
        <v>49.515508303517095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95.396087646484375</v>
      </c>
      <c r="D24" s="3">
        <v>1.8869624137878418</v>
      </c>
      <c r="E24" s="3">
        <v>5.9998799115419388E-2</v>
      </c>
      <c r="F24" s="5">
        <v>1.8989620208740234</v>
      </c>
      <c r="G24" s="3">
        <v>1.9589607715606689</v>
      </c>
      <c r="H24" s="3">
        <v>38.054450952182712</v>
      </c>
      <c r="I24" s="3">
        <v>49.4171978530198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95.301811218261719</v>
      </c>
      <c r="D25" s="3">
        <v>1.9580783843994141</v>
      </c>
      <c r="E25" s="3">
        <v>6.1002444475889206E-2</v>
      </c>
      <c r="F25" s="5">
        <v>1.8870754241943359</v>
      </c>
      <c r="G25" s="3">
        <v>1.948077917098999</v>
      </c>
      <c r="H25" s="3">
        <v>38.069057760833864</v>
      </c>
      <c r="I25" s="3">
        <v>49.394536206772266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95.350090026855469</v>
      </c>
      <c r="D26" s="3">
        <v>1.9049620628356934</v>
      </c>
      <c r="E26" s="3">
        <v>6.1998762190341949E-2</v>
      </c>
      <c r="F26" s="5">
        <v>1.895962119102478</v>
      </c>
      <c r="G26" s="3">
        <v>1.957960844039917</v>
      </c>
      <c r="H26" s="3">
        <v>38.122441487540257</v>
      </c>
      <c r="I26" s="3">
        <v>49.463801499289275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95.327003479003906</v>
      </c>
      <c r="D27" s="3">
        <v>1.909000039100647</v>
      </c>
      <c r="E27" s="3">
        <v>5.7999998331069946E-2</v>
      </c>
      <c r="F27" s="5">
        <v>1.9110000133514404</v>
      </c>
      <c r="G27" s="3">
        <v>1.968999981880188</v>
      </c>
      <c r="H27" s="3">
        <v>38.087387787357528</v>
      </c>
      <c r="I27" s="3">
        <v>49.418319384293554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95.322860717773438</v>
      </c>
      <c r="D28" s="3">
        <v>1.9380580186843872</v>
      </c>
      <c r="E28" s="3">
        <v>6.200186163187027E-2</v>
      </c>
      <c r="F28" s="5">
        <v>1.8720561265945435</v>
      </c>
      <c r="G28" s="3">
        <v>1.9340579509735107</v>
      </c>
      <c r="H28" s="3">
        <v>38.092008802447516</v>
      </c>
      <c r="I28" s="3">
        <v>49.424315143332514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95.275810241699219</v>
      </c>
      <c r="D29" s="3">
        <v>1.955078125</v>
      </c>
      <c r="E29" s="3">
        <v>5.9002358466386795E-2</v>
      </c>
      <c r="F29" s="5">
        <v>1.8940757513046265</v>
      </c>
      <c r="G29" s="3">
        <v>1.9530781507492065</v>
      </c>
      <c r="H29" s="3">
        <v>38.124241482941983</v>
      </c>
      <c r="I29" s="3">
        <v>49.466136990191139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95.1932373046875</v>
      </c>
      <c r="D30" s="3">
        <v>1.98590087890625</v>
      </c>
      <c r="E30" s="3">
        <v>5.7997100055217743E-2</v>
      </c>
      <c r="F30" s="5">
        <v>1.9289035797119141</v>
      </c>
      <c r="G30" s="3">
        <v>1.9869006872177124</v>
      </c>
      <c r="H30" s="3">
        <v>38.132546107203723</v>
      </c>
      <c r="I30" s="3">
        <v>49.43531556189388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95.375816345214844</v>
      </c>
      <c r="D31" s="3">
        <v>1.8870754241943359</v>
      </c>
      <c r="E31" s="3">
        <v>5.8002322912216187E-2</v>
      </c>
      <c r="F31" s="5">
        <v>1.896075963973999</v>
      </c>
      <c r="G31" s="3">
        <v>1.9540783166885376</v>
      </c>
      <c r="H31" s="3">
        <v>38.134152460068307</v>
      </c>
      <c r="I31" s="3">
        <v>49.478996465768027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95.345909118652344</v>
      </c>
      <c r="D32" s="3">
        <v>1.9090381860733032</v>
      </c>
      <c r="E32" s="3">
        <v>5.8001164346933365E-2</v>
      </c>
      <c r="F32" s="5">
        <v>1.8990378379821777</v>
      </c>
      <c r="G32" s="3">
        <v>1.9570389986038208</v>
      </c>
      <c r="H32" s="3">
        <v>38.090208807045826</v>
      </c>
      <c r="I32" s="3">
        <v>49.421979652430714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95.256813049316406</v>
      </c>
      <c r="D33" s="3">
        <v>1.9560781717300415</v>
      </c>
      <c r="E33" s="3">
        <v>5.7002279907464981E-2</v>
      </c>
      <c r="F33" s="5">
        <v>1.9260770082473755</v>
      </c>
      <c r="G33" s="3">
        <v>1.9830793142318726</v>
      </c>
      <c r="H33" s="3">
        <v>38.094358918693295</v>
      </c>
      <c r="I33" s="3">
        <v>49.427364415072354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94.89678955078125</v>
      </c>
      <c r="D34" s="3">
        <v>1.9150766134262085</v>
      </c>
      <c r="E34" s="3">
        <v>0.27401098608970642</v>
      </c>
      <c r="F34" s="5">
        <v>1.8790751695632935</v>
      </c>
      <c r="G34" s="3">
        <v>2.1530861854553223</v>
      </c>
      <c r="H34" s="3">
        <v>38.109947142930231</v>
      </c>
      <c r="I34" s="3">
        <v>49.323192588240445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94.661102294921875</v>
      </c>
      <c r="D35" s="3">
        <v>1.8549628257751465</v>
      </c>
      <c r="E35" s="3">
        <v>0.40499186515808105</v>
      </c>
      <c r="F35" s="5">
        <v>1.9219614267349243</v>
      </c>
      <c r="G35" s="3">
        <v>2.3269534111022949</v>
      </c>
      <c r="H35" s="3">
        <v>38.183302456758916</v>
      </c>
      <c r="I35" s="3">
        <v>49.335562561357371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95.135658264160156</v>
      </c>
      <c r="D36" s="3">
        <v>1.8881323337554932</v>
      </c>
      <c r="E36" s="3">
        <v>0.17101196944713593</v>
      </c>
      <c r="F36" s="5">
        <v>1.8881323337554932</v>
      </c>
      <c r="G36" s="3">
        <v>2.0591442584991455</v>
      </c>
      <c r="H36" s="3">
        <v>38.176098074185283</v>
      </c>
      <c r="I36" s="3">
        <v>49.450239813396998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94.661209106445313</v>
      </c>
      <c r="D37" s="3">
        <v>1.815927267074585</v>
      </c>
      <c r="E37" s="3">
        <v>0.41398346424102783</v>
      </c>
      <c r="F37" s="5">
        <v>1.937922477722168</v>
      </c>
      <c r="G37" s="3">
        <v>2.3519058227539062</v>
      </c>
      <c r="H37" s="3">
        <v>38.135362725925226</v>
      </c>
      <c r="I37" s="3">
        <v>49.273620994296785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94.676895141601562</v>
      </c>
      <c r="D38" s="3">
        <v>1.8410367965698242</v>
      </c>
      <c r="E38" s="3">
        <v>0.41700834035873413</v>
      </c>
      <c r="F38" s="5">
        <v>1.9090381860733032</v>
      </c>
      <c r="G38" s="3">
        <v>2.3260464668273926</v>
      </c>
      <c r="H38" s="3">
        <v>38.162428671452368</v>
      </c>
      <c r="I38" s="3">
        <v>49.308592135159955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94.647781372070313</v>
      </c>
      <c r="D39" s="3">
        <v>1.8690745830535889</v>
      </c>
      <c r="E39" s="3">
        <v>0.41101634502410889</v>
      </c>
      <c r="F39" s="5">
        <v>1.9120762348175049</v>
      </c>
      <c r="G39" s="3">
        <v>2.3230924606323242</v>
      </c>
      <c r="H39" s="3">
        <v>38.170808112148919</v>
      </c>
      <c r="I39" s="3">
        <v>49.319418972916637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94.646270751953125</v>
      </c>
      <c r="D40" s="3">
        <v>1.8749064207077026</v>
      </c>
      <c r="E40" s="3">
        <v>0.41997897624969482</v>
      </c>
      <c r="F40" s="5">
        <v>1.930903434753418</v>
      </c>
      <c r="G40" s="3">
        <v>2.3508825302124023</v>
      </c>
      <c r="H40" s="3">
        <v>38.182365050840652</v>
      </c>
      <c r="I40" s="3">
        <v>49.334351365746969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95.170158386230469</v>
      </c>
      <c r="D41" s="6">
        <f t="shared" si="0"/>
        <v>1.9261315484200754</v>
      </c>
      <c r="E41" s="6">
        <f t="shared" si="0"/>
        <v>0.12619540852404409</v>
      </c>
      <c r="F41" s="6">
        <f t="shared" si="0"/>
        <v>1.9038416570232761</v>
      </c>
      <c r="G41" s="6">
        <f t="shared" si="0"/>
        <v>2.0300370608606646</v>
      </c>
      <c r="H41" s="6">
        <f t="shared" si="0"/>
        <v>38.131765574455173</v>
      </c>
      <c r="I41" s="6">
        <f t="shared" si="0"/>
        <v>49.43176861627672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43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95.396087646484375</v>
      </c>
      <c r="D46" s="21">
        <f t="shared" si="1"/>
        <v>2.0350205898284912</v>
      </c>
      <c r="E46" s="26">
        <f t="shared" si="1"/>
        <v>0.41997897624969482</v>
      </c>
      <c r="F46" s="26">
        <f t="shared" si="1"/>
        <v>1.937922477722168</v>
      </c>
      <c r="G46" s="21">
        <f t="shared" si="1"/>
        <v>2.3519058227539062</v>
      </c>
      <c r="H46" s="26">
        <f t="shared" si="1"/>
        <v>38.219843683703935</v>
      </c>
      <c r="I46" s="22">
        <f t="shared" si="1"/>
        <v>49.548488787461977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94.646270751953125</v>
      </c>
      <c r="D47" s="26">
        <f t="shared" si="2"/>
        <v>1.815927267074585</v>
      </c>
      <c r="E47" s="26">
        <f t="shared" si="2"/>
        <v>5.4997798055410385E-2</v>
      </c>
      <c r="F47" s="23">
        <f t="shared" si="2"/>
        <v>1.8700374364852905</v>
      </c>
      <c r="G47" s="26">
        <f t="shared" si="2"/>
        <v>1.9310386180877686</v>
      </c>
      <c r="H47" s="23">
        <f t="shared" si="2"/>
        <v>38.054450952182712</v>
      </c>
      <c r="I47" s="26">
        <f t="shared" si="2"/>
        <v>49.273620994296785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0.24752106598437185</v>
      </c>
      <c r="D48" s="24">
        <f t="shared" si="3"/>
        <v>5.4456275056467281E-2</v>
      </c>
      <c r="E48" s="26">
        <f t="shared" si="3"/>
        <v>0.13506014050966447</v>
      </c>
      <c r="F48" s="26">
        <f t="shared" si="3"/>
        <v>1.8309593970243121E-2</v>
      </c>
      <c r="G48" s="24">
        <f t="shared" si="3"/>
        <v>0.14245835448324556</v>
      </c>
      <c r="H48" s="26">
        <f t="shared" si="3"/>
        <v>4.1042341089671308E-2</v>
      </c>
      <c r="I48" s="25">
        <f t="shared" si="3"/>
        <v>6.9734967800802808E-2</v>
      </c>
    </row>
    <row r="50" spans="3:9" x14ac:dyDescent="0.2">
      <c r="C50" s="29">
        <f>COUNTIF(C10:C40,"&lt;84.0")</f>
        <v>0</v>
      </c>
      <c r="D50" s="29">
        <f>COUNTIF(D10:D40,"&gt;11.0")</f>
        <v>0</v>
      </c>
      <c r="E50" s="29">
        <f>COUNTIF(E10:E40,"&gt;4.0")</f>
        <v>0</v>
      </c>
      <c r="F50" s="29">
        <f>COUNTIF(F10:F40,"&gt;3.0")</f>
        <v>0</v>
      </c>
      <c r="G50" s="29">
        <f>COUNTIF(G10:G40,"&gt;4.0")</f>
        <v>0</v>
      </c>
      <c r="H50" s="29">
        <f>COUNTIF(H10:H40,"&lt;37.30")</f>
        <v>0</v>
      </c>
      <c r="I50" s="29">
        <f>COUNTIF(I10:I40,"&lt;48.20")</f>
        <v>0</v>
      </c>
    </row>
    <row r="51" spans="3:9" x14ac:dyDescent="0.2">
      <c r="C51" s="30"/>
      <c r="D51" s="30"/>
      <c r="E51" s="30"/>
      <c r="F51" s="30"/>
      <c r="G51" s="29"/>
      <c r="H51" s="29">
        <f>COUNTIF(H10:H40,"&gt;43.60")</f>
        <v>0</v>
      </c>
      <c r="I51" s="29">
        <f>COUNTIF(I10:I40,"&gt;53.20")</f>
        <v>0</v>
      </c>
    </row>
  </sheetData>
  <mergeCells count="45">
    <mergeCell ref="A32:B32"/>
    <mergeCell ref="A33:B33"/>
    <mergeCell ref="H43:I43"/>
    <mergeCell ref="A41:B41"/>
    <mergeCell ref="A34:B34"/>
    <mergeCell ref="A36:B36"/>
    <mergeCell ref="A35:B35"/>
    <mergeCell ref="A37:B37"/>
    <mergeCell ref="A38:B38"/>
    <mergeCell ref="A20:B20"/>
    <mergeCell ref="A16:B16"/>
    <mergeCell ref="A21:B21"/>
    <mergeCell ref="A18:B18"/>
    <mergeCell ref="A19:B19"/>
    <mergeCell ref="A17:B17"/>
    <mergeCell ref="A22:B22"/>
    <mergeCell ref="A45:B45"/>
    <mergeCell ref="A46:B46"/>
    <mergeCell ref="A47:B47"/>
    <mergeCell ref="A48:B48"/>
    <mergeCell ref="A39:B39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40:B40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4:B14"/>
    <mergeCell ref="A9:B9"/>
    <mergeCell ref="A11:B11"/>
    <mergeCell ref="A12:B12"/>
    <mergeCell ref="A10:B1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tabColor rgb="FF92D050"/>
    <outlinePr summaryBelow="0" summaryRight="0"/>
  </sheetPr>
  <dimension ref="A1:K51"/>
  <sheetViews>
    <sheetView showGridLines="0" topLeftCell="A30" zoomScale="90" zoomScaleNormal="90" workbookViewId="0">
      <selection activeCell="G51" sqref="G51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67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92.197074890136719</v>
      </c>
      <c r="D10" s="10">
        <v>5.6149439811706543</v>
      </c>
      <c r="E10" s="10">
        <v>0.59199410676956177</v>
      </c>
      <c r="F10" s="11">
        <v>0.65299344062805176</v>
      </c>
      <c r="G10" s="10">
        <v>1.2449874877929687</v>
      </c>
      <c r="H10" s="10">
        <v>39.428644018679876</v>
      </c>
      <c r="I10" s="10">
        <v>50.859794567665993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92.245079040527344</v>
      </c>
      <c r="D11" s="3">
        <v>5.5889439582824707</v>
      </c>
      <c r="E11" s="3">
        <v>0.59599405527114868</v>
      </c>
      <c r="F11" s="5">
        <v>0.65399348735809326</v>
      </c>
      <c r="G11" s="3">
        <v>1.2499876022338867</v>
      </c>
      <c r="H11" s="3">
        <v>39.403303252119649</v>
      </c>
      <c r="I11" s="3">
        <v>50.827107007301763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92.254920959472656</v>
      </c>
      <c r="D12" s="3">
        <v>5.5950560569763184</v>
      </c>
      <c r="E12" s="3">
        <v>0.58800590038299561</v>
      </c>
      <c r="F12" s="5">
        <v>0.6340063214302063</v>
      </c>
      <c r="G12" s="3">
        <v>1.2220122814178467</v>
      </c>
      <c r="H12" s="3">
        <v>39.423274839241934</v>
      </c>
      <c r="I12" s="3">
        <v>50.852868755987544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92.262001037597656</v>
      </c>
      <c r="D13" s="3">
        <v>5.5819997787475586</v>
      </c>
      <c r="E13" s="3">
        <v>0.59600001573562622</v>
      </c>
      <c r="F13" s="5">
        <v>0.64999997615814209</v>
      </c>
      <c r="G13" s="3">
        <v>1.2460000514984131</v>
      </c>
      <c r="H13" s="3">
        <v>39.399971720288107</v>
      </c>
      <c r="I13" s="3">
        <v>50.82280959792427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92.23492431640625</v>
      </c>
      <c r="D14" s="3">
        <v>5.6050562858581543</v>
      </c>
      <c r="E14" s="3">
        <v>0.5930059552192688</v>
      </c>
      <c r="F14" s="5">
        <v>0.6560065746307373</v>
      </c>
      <c r="G14" s="3">
        <v>1.2490124702453613</v>
      </c>
      <c r="H14" s="3">
        <v>39.405142856222163</v>
      </c>
      <c r="I14" s="3">
        <v>50.829479949335877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92.281997680664063</v>
      </c>
      <c r="D15" s="3">
        <v>5.5630002021789551</v>
      </c>
      <c r="E15" s="3">
        <v>0.59500002861022949</v>
      </c>
      <c r="F15" s="5">
        <v>0.65499997138977051</v>
      </c>
      <c r="G15" s="3">
        <v>1.25</v>
      </c>
      <c r="H15" s="3">
        <v>39.388731651202534</v>
      </c>
      <c r="I15" s="3">
        <v>50.808310808558154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92.232925415039063</v>
      </c>
      <c r="D16" s="3">
        <v>5.6080560684204102</v>
      </c>
      <c r="E16" s="3">
        <v>0.59100592136383057</v>
      </c>
      <c r="F16" s="5">
        <v>0.66700667142868042</v>
      </c>
      <c r="G16" s="3">
        <v>1.2580125331878662</v>
      </c>
      <c r="H16" s="3">
        <v>39.39687784066119</v>
      </c>
      <c r="I16" s="3">
        <v>50.818818740866966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92.195999145507812</v>
      </c>
      <c r="D17" s="3">
        <v>5.6310000419616699</v>
      </c>
      <c r="E17" s="3">
        <v>0.5899999737739563</v>
      </c>
      <c r="F17" s="5">
        <v>0.67000001668930054</v>
      </c>
      <c r="G17" s="3">
        <v>1.2599999904632568</v>
      </c>
      <c r="H17" s="3">
        <v>39.41019516605391</v>
      </c>
      <c r="I17" s="3">
        <v>50.835997024587392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92.2169189453125</v>
      </c>
      <c r="D18" s="3">
        <v>5.6450562477111816</v>
      </c>
      <c r="E18" s="3">
        <v>0.58800590038299561</v>
      </c>
      <c r="F18" s="5">
        <v>0.66300660371780396</v>
      </c>
      <c r="G18" s="3">
        <v>1.2510125637054443</v>
      </c>
      <c r="H18" s="3">
        <v>39.401890541792177</v>
      </c>
      <c r="I18" s="3">
        <v>50.825284724065121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92.256996154785156</v>
      </c>
      <c r="D19" s="3">
        <v>5.6329994201660156</v>
      </c>
      <c r="E19" s="3">
        <v>0.57399994134902954</v>
      </c>
      <c r="F19" s="5">
        <v>0.67199993133544922</v>
      </c>
      <c r="G19" s="3">
        <v>1.245999813079834</v>
      </c>
      <c r="H19" s="3">
        <v>39.385364911636977</v>
      </c>
      <c r="I19" s="3">
        <v>50.803967984022115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92.234001159667969</v>
      </c>
      <c r="D20" s="3">
        <v>5.6179995536804199</v>
      </c>
      <c r="E20" s="3">
        <v>0.58299994468688965</v>
      </c>
      <c r="F20" s="5">
        <v>0.6669999361038208</v>
      </c>
      <c r="G20" s="3">
        <v>1.2499998807907104</v>
      </c>
      <c r="H20" s="3">
        <v>39.400363406329099</v>
      </c>
      <c r="I20" s="3">
        <v>50.823314841563153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92.319000244140625</v>
      </c>
      <c r="D21" s="3">
        <v>5.5939998626708984</v>
      </c>
      <c r="E21" s="3">
        <v>0.54799997806549072</v>
      </c>
      <c r="F21" s="5">
        <v>0.63400000333786011</v>
      </c>
      <c r="G21" s="3">
        <v>1.1819999217987061</v>
      </c>
      <c r="H21" s="3">
        <v>39.423200022807194</v>
      </c>
      <c r="I21" s="3">
        <v>50.895131369649967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92.2689208984375</v>
      </c>
      <c r="D22" s="3">
        <v>5.6060562133789062</v>
      </c>
      <c r="E22" s="3">
        <v>0.54700547456741333</v>
      </c>
      <c r="F22" s="5">
        <v>0.66300660371780396</v>
      </c>
      <c r="G22" s="3">
        <v>1.2100120782852173</v>
      </c>
      <c r="H22" s="3">
        <v>39.422258215922191</v>
      </c>
      <c r="I22" s="3">
        <v>50.851557393284565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92.288002014160156</v>
      </c>
      <c r="D23" s="3">
        <v>5.5689997673034668</v>
      </c>
      <c r="E23" s="3">
        <v>0.57700002193450928</v>
      </c>
      <c r="F23" s="5">
        <v>0.65200001001358032</v>
      </c>
      <c r="G23" s="3">
        <v>1.2290000915527344</v>
      </c>
      <c r="H23" s="3">
        <v>39.404478310242567</v>
      </c>
      <c r="I23" s="3">
        <v>50.828622738218314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92.263999938964844</v>
      </c>
      <c r="D24" s="3">
        <v>5.5679998397827148</v>
      </c>
      <c r="E24" s="3">
        <v>0.59299999475479126</v>
      </c>
      <c r="F24" s="5">
        <v>0.67100000381469727</v>
      </c>
      <c r="G24" s="3">
        <v>1.2639999389648438</v>
      </c>
      <c r="H24" s="3">
        <v>39.385127259432338</v>
      </c>
      <c r="I24" s="3">
        <v>50.803661431701904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92.181159973144531</v>
      </c>
      <c r="D25" s="3">
        <v>5.6248874664306641</v>
      </c>
      <c r="E25" s="3">
        <v>0.58298832178115845</v>
      </c>
      <c r="F25" s="5">
        <v>0.68298631906509399</v>
      </c>
      <c r="G25" s="3">
        <v>1.2659746408462524</v>
      </c>
      <c r="H25" s="3">
        <v>39.414112026463542</v>
      </c>
      <c r="I25" s="3">
        <v>50.798805669060116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92.1578369140625</v>
      </c>
      <c r="D26" s="3">
        <v>5.6571125984191895</v>
      </c>
      <c r="E26" s="3">
        <v>0.58001160621643066</v>
      </c>
      <c r="F26" s="5">
        <v>0.67801344394683838</v>
      </c>
      <c r="G26" s="3">
        <v>1.258025050163269</v>
      </c>
      <c r="H26" s="3">
        <v>39.426542557037372</v>
      </c>
      <c r="I26" s="3">
        <v>50.814826735488296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92.202995300292969</v>
      </c>
      <c r="D27" s="3">
        <v>5.6199994087219238</v>
      </c>
      <c r="E27" s="3">
        <v>0.58199995756149292</v>
      </c>
      <c r="F27" s="5">
        <v>0.69099992513656616</v>
      </c>
      <c r="G27" s="3">
        <v>1.2729998826980591</v>
      </c>
      <c r="H27" s="3">
        <v>39.396371729484677</v>
      </c>
      <c r="I27" s="3">
        <v>50.818165897962871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92.217926025390625</v>
      </c>
      <c r="D28" s="3">
        <v>5.5980567932128906</v>
      </c>
      <c r="E28" s="3">
        <v>0.58300590515136719</v>
      </c>
      <c r="F28" s="5">
        <v>0.6830068826675415</v>
      </c>
      <c r="G28" s="3">
        <v>1.2660127878189087</v>
      </c>
      <c r="H28" s="3">
        <v>39.40122599581256</v>
      </c>
      <c r="I28" s="3">
        <v>50.824427512947537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92.210922241210938</v>
      </c>
      <c r="D29" s="3">
        <v>5.6110563278198242</v>
      </c>
      <c r="E29" s="3">
        <v>0.58100581169128418</v>
      </c>
      <c r="F29" s="5">
        <v>0.68300682306289673</v>
      </c>
      <c r="G29" s="3">
        <v>1.2640125751495361</v>
      </c>
      <c r="H29" s="3">
        <v>39.403615720759092</v>
      </c>
      <c r="I29" s="3">
        <v>50.827510066833902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92.1578369140625</v>
      </c>
      <c r="D30" s="3">
        <v>5.6401124000549316</v>
      </c>
      <c r="E30" s="3">
        <v>0.58001160621643066</v>
      </c>
      <c r="F30" s="5">
        <v>0.703014075756073</v>
      </c>
      <c r="G30" s="3">
        <v>1.2830257415771484</v>
      </c>
      <c r="H30" s="3">
        <v>39.406238696943497</v>
      </c>
      <c r="I30" s="3">
        <v>50.83089349614562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92.14984130859375</v>
      </c>
      <c r="D31" s="3">
        <v>5.6731133460998535</v>
      </c>
      <c r="E31" s="3">
        <v>0.57901155948638916</v>
      </c>
      <c r="F31" s="5">
        <v>0.67901360988616943</v>
      </c>
      <c r="G31" s="3">
        <v>1.2580251693725586</v>
      </c>
      <c r="H31" s="3">
        <v>39.427468960556972</v>
      </c>
      <c r="I31" s="3">
        <v>50.816020728957731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92.136077880859375</v>
      </c>
      <c r="D32" s="3">
        <v>5.6599435806274414</v>
      </c>
      <c r="E32" s="3">
        <v>0.58099418878555298</v>
      </c>
      <c r="F32" s="5">
        <v>0.71399283409118652</v>
      </c>
      <c r="G32" s="3">
        <v>1.2949869632720947</v>
      </c>
      <c r="H32" s="3">
        <v>39.401890541792142</v>
      </c>
      <c r="I32" s="3">
        <v>50.783054031058164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92.176002502441406</v>
      </c>
      <c r="D33" s="3">
        <v>5.6469998359680176</v>
      </c>
      <c r="E33" s="3">
        <v>0.57999998331069946</v>
      </c>
      <c r="F33" s="5">
        <v>0.67900002002716064</v>
      </c>
      <c r="G33" s="3">
        <v>1.2590000629425049</v>
      </c>
      <c r="H33" s="3">
        <v>39.417830843369252</v>
      </c>
      <c r="I33" s="3">
        <v>50.803598659377535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92.136993408203125</v>
      </c>
      <c r="D34" s="3">
        <v>5.6559996604919434</v>
      </c>
      <c r="E34" s="3">
        <v>0.58099997043609619</v>
      </c>
      <c r="F34" s="5">
        <v>0.71199995279312134</v>
      </c>
      <c r="G34" s="3">
        <v>1.2929999828338623</v>
      </c>
      <c r="H34" s="3">
        <v>39.40486999628353</v>
      </c>
      <c r="I34" s="3">
        <v>50.786894095490048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92.178001403808594</v>
      </c>
      <c r="D35" s="3">
        <v>5.6459999084472656</v>
      </c>
      <c r="E35" s="3">
        <v>0.57999998331069946</v>
      </c>
      <c r="F35" s="5">
        <v>0.68699997663497925</v>
      </c>
      <c r="G35" s="3">
        <v>1.2669999599456787</v>
      </c>
      <c r="H35" s="3">
        <v>39.409059716631774</v>
      </c>
      <c r="I35" s="3">
        <v>50.834532385724216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92.152923583984375</v>
      </c>
      <c r="D36" s="3">
        <v>5.6530566215515137</v>
      </c>
      <c r="E36" s="3">
        <v>0.58000582456588745</v>
      </c>
      <c r="F36" s="5">
        <v>0.702006995677948</v>
      </c>
      <c r="G36" s="3">
        <v>1.2820128202438354</v>
      </c>
      <c r="H36" s="3">
        <v>39.406868035189085</v>
      </c>
      <c r="I36" s="3">
        <v>50.789469264252311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92.192001342773438</v>
      </c>
      <c r="D37" s="3">
        <v>5.6459999084472656</v>
      </c>
      <c r="E37" s="3">
        <v>0.58300000429153442</v>
      </c>
      <c r="F37" s="5">
        <v>0.67799997329711914</v>
      </c>
      <c r="G37" s="3">
        <v>1.2609999179840088</v>
      </c>
      <c r="H37" s="3">
        <v>39.406551165582925</v>
      </c>
      <c r="I37" s="3">
        <v>50.831296555677753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92.188156127929688</v>
      </c>
      <c r="D38" s="3">
        <v>5.6318874359130859</v>
      </c>
      <c r="E38" s="3">
        <v>0.58198833465576172</v>
      </c>
      <c r="F38" s="5">
        <v>0.69398611783981323</v>
      </c>
      <c r="G38" s="3">
        <v>1.2759745121002197</v>
      </c>
      <c r="H38" s="3">
        <v>39.398211333587163</v>
      </c>
      <c r="I38" s="3">
        <v>50.820538839996942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92.17901611328125</v>
      </c>
      <c r="D39" s="3">
        <v>5.6280002593994141</v>
      </c>
      <c r="E39" s="3">
        <v>0.58000010251998901</v>
      </c>
      <c r="F39" s="5">
        <v>0.69398611783981323</v>
      </c>
      <c r="G39" s="3">
        <v>1.2739862203598022</v>
      </c>
      <c r="H39" s="3">
        <v>39.406749209086783</v>
      </c>
      <c r="I39" s="3">
        <v>50.789316115449282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92.175079345703125</v>
      </c>
      <c r="D40" s="3">
        <v>5.6319437026977539</v>
      </c>
      <c r="E40" s="3">
        <v>0.57999420166015625</v>
      </c>
      <c r="F40" s="5">
        <v>0.69799304008483887</v>
      </c>
      <c r="G40" s="3">
        <v>1.2779872417449951</v>
      </c>
      <c r="H40" s="3">
        <v>39.40459273537811</v>
      </c>
      <c r="I40" s="3">
        <v>50.871109465350266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92.211146200856859</v>
      </c>
      <c r="D41" s="6">
        <f t="shared" si="0"/>
        <v>5.6208173075029926</v>
      </c>
      <c r="E41" s="6">
        <f t="shared" si="0"/>
        <v>0.58213014756479575</v>
      </c>
      <c r="F41" s="6">
        <f t="shared" si="0"/>
        <v>0.67480727934068252</v>
      </c>
      <c r="G41" s="6">
        <f t="shared" si="0"/>
        <v>1.2569374269054783</v>
      </c>
      <c r="H41" s="6">
        <f t="shared" si="0"/>
        <v>39.406807202470659</v>
      </c>
      <c r="I41" s="6">
        <f t="shared" si="0"/>
        <v>50.8234576275647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43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92.319000244140625</v>
      </c>
      <c r="D46" s="21">
        <f t="shared" si="1"/>
        <v>5.6731133460998535</v>
      </c>
      <c r="E46" s="26">
        <f t="shared" si="1"/>
        <v>0.59600001573562622</v>
      </c>
      <c r="F46" s="26">
        <f t="shared" si="1"/>
        <v>0.71399283409118652</v>
      </c>
      <c r="G46" s="21">
        <f t="shared" si="1"/>
        <v>1.2949869632720947</v>
      </c>
      <c r="H46" s="26">
        <f t="shared" si="1"/>
        <v>39.428644018679876</v>
      </c>
      <c r="I46" s="22">
        <f t="shared" si="1"/>
        <v>50.895131369649967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92.136077880859375</v>
      </c>
      <c r="D47" s="26">
        <f t="shared" si="2"/>
        <v>5.5630002021789551</v>
      </c>
      <c r="E47" s="26">
        <f t="shared" si="2"/>
        <v>0.54700547456741333</v>
      </c>
      <c r="F47" s="23">
        <f t="shared" si="2"/>
        <v>0.63400000333786011</v>
      </c>
      <c r="G47" s="26">
        <f t="shared" si="2"/>
        <v>1.1819999217987061</v>
      </c>
      <c r="H47" s="23">
        <f t="shared" si="2"/>
        <v>39.385127259432338</v>
      </c>
      <c r="I47" s="26">
        <f t="shared" si="2"/>
        <v>50.783054031058164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4.7961423400437533E-2</v>
      </c>
      <c r="D48" s="24">
        <f t="shared" si="3"/>
        <v>2.9068422608175635E-2</v>
      </c>
      <c r="E48" s="26">
        <f t="shared" si="3"/>
        <v>1.1004569277353552E-2</v>
      </c>
      <c r="F48" s="26">
        <f t="shared" si="3"/>
        <v>2.0785923703584716E-2</v>
      </c>
      <c r="G48" s="24">
        <f t="shared" si="3"/>
        <v>2.3275958803722709E-2</v>
      </c>
      <c r="H48" s="26">
        <f t="shared" si="3"/>
        <v>1.1559504080052095E-2</v>
      </c>
      <c r="I48" s="25">
        <f t="shared" si="3"/>
        <v>2.4737377735270415E-2</v>
      </c>
    </row>
    <row r="50" spans="3:9" x14ac:dyDescent="0.2">
      <c r="C50" s="29">
        <f>COUNTIF(C10:C40,"&lt;84.0")</f>
        <v>0</v>
      </c>
      <c r="D50" s="29">
        <f>COUNTIF(D10:D40,"&gt;11.0")</f>
        <v>0</v>
      </c>
      <c r="E50" s="29">
        <f>COUNTIF(E10:E40,"&gt;4.0")</f>
        <v>0</v>
      </c>
      <c r="F50" s="29">
        <f>COUNTIF(F10:F40,"&gt;3.0")</f>
        <v>0</v>
      </c>
      <c r="G50" s="29">
        <f>COUNTIF(G10:G40,"&gt;4.0")</f>
        <v>0</v>
      </c>
      <c r="H50" s="29">
        <f>COUNTIF(H10:H40,"&lt;37.30")</f>
        <v>0</v>
      </c>
      <c r="I50" s="29">
        <f>COUNTIF(I10:I40,"&lt;48.20")</f>
        <v>0</v>
      </c>
    </row>
    <row r="51" spans="3:9" x14ac:dyDescent="0.2">
      <c r="C51" s="30"/>
      <c r="D51" s="30"/>
      <c r="E51" s="30"/>
      <c r="F51" s="30"/>
      <c r="G51" s="29"/>
      <c r="H51" s="29">
        <f>COUNTIF(H10:H40,"&gt;43.60")</f>
        <v>0</v>
      </c>
      <c r="I51" s="29">
        <f>COUNTIF(I10:I40,"&gt;53.20")</f>
        <v>0</v>
      </c>
    </row>
  </sheetData>
  <mergeCells count="45">
    <mergeCell ref="A32:B32"/>
    <mergeCell ref="A33:B33"/>
    <mergeCell ref="H43:I43"/>
    <mergeCell ref="A41:B41"/>
    <mergeCell ref="A34:B34"/>
    <mergeCell ref="A36:B36"/>
    <mergeCell ref="A35:B35"/>
    <mergeCell ref="A37:B37"/>
    <mergeCell ref="A38:B38"/>
    <mergeCell ref="A20:B20"/>
    <mergeCell ref="A16:B16"/>
    <mergeCell ref="A21:B21"/>
    <mergeCell ref="A18:B18"/>
    <mergeCell ref="A19:B19"/>
    <mergeCell ref="A17:B17"/>
    <mergeCell ref="A22:B22"/>
    <mergeCell ref="A45:B45"/>
    <mergeCell ref="A46:B46"/>
    <mergeCell ref="A47:B47"/>
    <mergeCell ref="A48:B48"/>
    <mergeCell ref="A39:B39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40:B40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4:B14"/>
    <mergeCell ref="A9:B9"/>
    <mergeCell ref="A11:B11"/>
    <mergeCell ref="A12:B12"/>
    <mergeCell ref="A10:B1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  <outlinePr summaryBelow="0" summaryRight="0"/>
  </sheetPr>
  <dimension ref="A1:K51"/>
  <sheetViews>
    <sheetView showGridLines="0" topLeftCell="A33" zoomScale="90" zoomScaleNormal="90" workbookViewId="0">
      <selection activeCell="E52" sqref="E52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33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84.643356323242188</v>
      </c>
      <c r="D10" s="10">
        <v>8.0426301956176758</v>
      </c>
      <c r="E10" s="10">
        <v>6.9218993186950684</v>
      </c>
      <c r="F10" s="11">
        <v>0</v>
      </c>
      <c r="G10" s="10">
        <v>6.9218993186950684</v>
      </c>
      <c r="H10" s="10">
        <v>37.639968344975955</v>
      </c>
      <c r="I10" s="10">
        <v>47.574170667562299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85.127670288085938</v>
      </c>
      <c r="D11" s="3">
        <v>7.6160798072814941</v>
      </c>
      <c r="E11" s="3">
        <v>6.9299545288085937</v>
      </c>
      <c r="F11" s="5">
        <v>0</v>
      </c>
      <c r="G11" s="3">
        <v>6.9299545288085937</v>
      </c>
      <c r="H11" s="3">
        <v>37.466644929895615</v>
      </c>
      <c r="I11" s="3">
        <v>47.464622051326295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85.843101501464844</v>
      </c>
      <c r="D12" s="3">
        <v>6.891566276550293</v>
      </c>
      <c r="E12" s="3">
        <v>6.9875345230102539</v>
      </c>
      <c r="F12" s="5">
        <v>7.388972444459796E-4</v>
      </c>
      <c r="G12" s="3">
        <v>6.9882736206054687</v>
      </c>
      <c r="H12" s="3">
        <v>37.198235808676195</v>
      </c>
      <c r="I12" s="3">
        <v>47.275555432018351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85.241569519042969</v>
      </c>
      <c r="D13" s="3">
        <v>7.3304781913757324</v>
      </c>
      <c r="E13" s="3">
        <v>7.1167349815368652</v>
      </c>
      <c r="F13" s="5">
        <v>6.4079176809173077E-5</v>
      </c>
      <c r="G13" s="3">
        <v>7.1167988777160645</v>
      </c>
      <c r="H13" s="3">
        <v>37.295171729158525</v>
      </c>
      <c r="I13" s="3">
        <v>47.283789595392228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84.70733642578125</v>
      </c>
      <c r="D14" s="3">
        <v>7.7687816619873047</v>
      </c>
      <c r="E14" s="3">
        <v>7.1675500869750977</v>
      </c>
      <c r="F14" s="5">
        <v>1.1025001185771544E-5</v>
      </c>
      <c r="G14" s="3">
        <v>7.1675610542297363</v>
      </c>
      <c r="H14" s="3">
        <v>37.423342178728831</v>
      </c>
      <c r="I14" s="3">
        <v>47.34257491721894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84.835723876953125</v>
      </c>
      <c r="D15" s="3">
        <v>7.5805039405822754</v>
      </c>
      <c r="E15" s="3">
        <v>7.2707552909851074</v>
      </c>
      <c r="F15" s="5">
        <v>0</v>
      </c>
      <c r="G15" s="3">
        <v>7.2707552909851074</v>
      </c>
      <c r="H15" s="3">
        <v>37.30719242782282</v>
      </c>
      <c r="I15" s="3">
        <v>47.229548303962311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85.624717712402344</v>
      </c>
      <c r="D16" s="3">
        <v>6.8332271575927734</v>
      </c>
      <c r="E16" s="3">
        <v>7.2148919105529785</v>
      </c>
      <c r="F16" s="5">
        <v>4.0991296991705894E-3</v>
      </c>
      <c r="G16" s="3">
        <v>7.2189908027648926</v>
      </c>
      <c r="H16" s="3">
        <v>37.123653890555225</v>
      </c>
      <c r="I16" s="3">
        <v>47.135554016251774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85.848930358886719</v>
      </c>
      <c r="D17" s="3">
        <v>6.5009288787841797</v>
      </c>
      <c r="E17" s="3">
        <v>7.3304224014282227</v>
      </c>
      <c r="F17" s="5">
        <v>2.9071789234876633E-2</v>
      </c>
      <c r="G17" s="3">
        <v>7.3594942092895508</v>
      </c>
      <c r="H17" s="3">
        <v>36.952533457913759</v>
      </c>
      <c r="I17" s="3">
        <v>46.96770818998916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85.579742431640625</v>
      </c>
      <c r="D18" s="3">
        <v>7.1282110214233398</v>
      </c>
      <c r="E18" s="3">
        <v>7.0067048072814941</v>
      </c>
      <c r="F18" s="5">
        <v>9.9368300288915634E-3</v>
      </c>
      <c r="G18" s="3">
        <v>7.0166416168212891</v>
      </c>
      <c r="H18" s="3">
        <v>37.255821450113828</v>
      </c>
      <c r="I18" s="3">
        <v>47.297780669173804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85.227516174316406</v>
      </c>
      <c r="D19" s="3">
        <v>7.5112743377685547</v>
      </c>
      <c r="E19" s="3">
        <v>6.9754524230957031</v>
      </c>
      <c r="F19" s="5">
        <v>8.7847486138343811E-3</v>
      </c>
      <c r="G19" s="3">
        <v>6.9842371940612793</v>
      </c>
      <c r="H19" s="3">
        <v>37.382268894212579</v>
      </c>
      <c r="I19" s="3">
        <v>47.3891333994654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85.188682556152344</v>
      </c>
      <c r="D20" s="3">
        <v>7.4257245063781738</v>
      </c>
      <c r="E20" s="3">
        <v>7.1055197715759277</v>
      </c>
      <c r="F20" s="5">
        <v>8.1403106451034546E-3</v>
      </c>
      <c r="G20" s="3">
        <v>7.1136598587036133</v>
      </c>
      <c r="H20" s="3">
        <v>37.30291897979091</v>
      </c>
      <c r="I20" s="3">
        <v>47.288259196934526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85.36187744140625</v>
      </c>
      <c r="D21" s="3">
        <v>7.1831355094909668</v>
      </c>
      <c r="E21" s="3">
        <v>7.1482892036437988</v>
      </c>
      <c r="F21" s="5">
        <v>2.0933171734213829E-2</v>
      </c>
      <c r="G21" s="3">
        <v>7.169222354888916</v>
      </c>
      <c r="H21" s="3">
        <v>37.226681888622181</v>
      </c>
      <c r="I21" s="3">
        <v>47.215950459698732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85.263565063476562</v>
      </c>
      <c r="D22" s="3">
        <v>7.3308439254760742</v>
      </c>
      <c r="E22" s="3">
        <v>7.1094589233398437</v>
      </c>
      <c r="F22" s="5">
        <v>4.5125079341232777E-3</v>
      </c>
      <c r="G22" s="3">
        <v>7.1139712333679199</v>
      </c>
      <c r="H22" s="3">
        <v>37.291879900058603</v>
      </c>
      <c r="I22" s="3">
        <v>47.281940057254914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85.124740600585938</v>
      </c>
      <c r="D23" s="3">
        <v>7.4742817878723145</v>
      </c>
      <c r="E23" s="3">
        <v>7.0426669120788574</v>
      </c>
      <c r="F23" s="5">
        <v>2.2749258205294609E-3</v>
      </c>
      <c r="G23" s="3">
        <v>7.0449419021606445</v>
      </c>
      <c r="H23" s="3">
        <v>37.394396104281284</v>
      </c>
      <c r="I23" s="3">
        <v>47.373297549316248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84.283760070800781</v>
      </c>
      <c r="D24" s="3">
        <v>8.407038688659668</v>
      </c>
      <c r="E24" s="3">
        <v>6.9255070686340332</v>
      </c>
      <c r="F24" s="5">
        <v>6.8471737904474139E-4</v>
      </c>
      <c r="G24" s="3">
        <v>6.9261918067932129</v>
      </c>
      <c r="H24" s="3">
        <v>37.722247273634217</v>
      </c>
      <c r="I24" s="3">
        <v>47.623076435686315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84.158363342285156</v>
      </c>
      <c r="D25" s="3">
        <v>8.3752279281616211</v>
      </c>
      <c r="E25" s="3">
        <v>6.8812551498413086</v>
      </c>
      <c r="F25" s="5">
        <v>4.3337495299056172E-5</v>
      </c>
      <c r="G25" s="3">
        <v>6.8812985420227051</v>
      </c>
      <c r="H25" s="3">
        <v>37.858347189244448</v>
      </c>
      <c r="I25" s="3">
        <v>47.72385978243971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83.333106994628906</v>
      </c>
      <c r="D26" s="3">
        <v>9.1836051940917969</v>
      </c>
      <c r="E26" s="3">
        <v>6.7517547607421875</v>
      </c>
      <c r="F26" s="5">
        <v>0</v>
      </c>
      <c r="G26" s="3">
        <v>6.7517547607421875</v>
      </c>
      <c r="H26" s="3">
        <v>38.224233179000656</v>
      </c>
      <c r="I26" s="3">
        <v>47.99875772918562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83.783409118652344</v>
      </c>
      <c r="D27" s="3">
        <v>8.4437503814697266</v>
      </c>
      <c r="E27" s="3">
        <v>7.1370339393615723</v>
      </c>
      <c r="F27" s="5">
        <v>3.4070454421453178E-4</v>
      </c>
      <c r="G27" s="3">
        <v>7.1373748779296875</v>
      </c>
      <c r="H27" s="3">
        <v>37.808122220698479</v>
      </c>
      <c r="I27" s="3">
        <v>47.59047986263311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84.564407348632812</v>
      </c>
      <c r="D28" s="3">
        <v>7.532783031463623</v>
      </c>
      <c r="E28" s="3">
        <v>7.4095683097839355</v>
      </c>
      <c r="F28" s="5">
        <v>1.7995559610426426E-3</v>
      </c>
      <c r="G28" s="3">
        <v>7.4113678932189941</v>
      </c>
      <c r="H28" s="3">
        <v>37.360701397069008</v>
      </c>
      <c r="I28" s="3">
        <v>47.205376164197119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85.468620300292969</v>
      </c>
      <c r="D29" s="3">
        <v>6.7482004165649414</v>
      </c>
      <c r="E29" s="3">
        <v>7.2264633178710938</v>
      </c>
      <c r="F29" s="5">
        <v>7.0610963739454746E-3</v>
      </c>
      <c r="G29" s="3">
        <v>7.2335243225097656</v>
      </c>
      <c r="H29" s="3">
        <v>37.245941062192244</v>
      </c>
      <c r="I29" s="3">
        <v>47.203897498447098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87.003036499023438</v>
      </c>
      <c r="D30" s="3">
        <v>4.6940159797668457</v>
      </c>
      <c r="E30" s="3">
        <v>7.9141144752502441</v>
      </c>
      <c r="F30" s="5">
        <v>2.6106326840817928E-3</v>
      </c>
      <c r="G30" s="3">
        <v>7.9167251586914062</v>
      </c>
      <c r="H30" s="3">
        <v>36.298547709050787</v>
      </c>
      <c r="I30" s="3">
        <v>46.339589191141947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87.616920471191406</v>
      </c>
      <c r="D31" s="3">
        <v>3.9627032279968262</v>
      </c>
      <c r="E31" s="3">
        <v>8.1233673095703125</v>
      </c>
      <c r="F31" s="5">
        <v>0</v>
      </c>
      <c r="G31" s="3">
        <v>8.1233673095703125</v>
      </c>
      <c r="H31" s="3">
        <v>35.958124171345489</v>
      </c>
      <c r="I31" s="3">
        <v>46.042309666132638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87.668495178222656</v>
      </c>
      <c r="D32" s="3">
        <v>3.9450128078460693</v>
      </c>
      <c r="E32" s="3">
        <v>8.0470333099365234</v>
      </c>
      <c r="F32" s="5">
        <v>0</v>
      </c>
      <c r="G32" s="3">
        <v>8.0470333099365234</v>
      </c>
      <c r="H32" s="3">
        <v>36.013062168645043</v>
      </c>
      <c r="I32" s="3">
        <v>46.107450712846756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88.239997863769531</v>
      </c>
      <c r="D33" s="3">
        <v>3.755852222442627</v>
      </c>
      <c r="E33" s="3">
        <v>7.6600227355957031</v>
      </c>
      <c r="F33" s="5">
        <v>0</v>
      </c>
      <c r="G33" s="3">
        <v>7.6600227355957031</v>
      </c>
      <c r="H33" s="3">
        <v>36.116717590522761</v>
      </c>
      <c r="I33" s="3">
        <v>46.328213759438547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88.347381591796875</v>
      </c>
      <c r="D34" s="3">
        <v>3.9071762561798096</v>
      </c>
      <c r="E34" s="3">
        <v>7.4445466995239258</v>
      </c>
      <c r="F34" s="5">
        <v>0</v>
      </c>
      <c r="G34" s="3">
        <v>7.4445466995239258</v>
      </c>
      <c r="H34" s="3">
        <v>36.202545518729366</v>
      </c>
      <c r="I34" s="3">
        <v>46.469660655538448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87.856124877929688</v>
      </c>
      <c r="D35" s="3">
        <v>4.062497615814209</v>
      </c>
      <c r="E35" s="3">
        <v>7.7796511650085449</v>
      </c>
      <c r="F35" s="5">
        <v>5.7599245337769389E-4</v>
      </c>
      <c r="G35" s="3">
        <v>7.7802271842956543</v>
      </c>
      <c r="H35" s="3">
        <v>36.119757847783802</v>
      </c>
      <c r="I35" s="3">
        <v>46.281986324527075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88.524799999999999</v>
      </c>
      <c r="D36" s="3">
        <v>3.6240000000000001</v>
      </c>
      <c r="E36" s="3">
        <v>7.5670000000000002</v>
      </c>
      <c r="F36" s="5">
        <v>0</v>
      </c>
      <c r="G36" s="3">
        <v>7.5670000000000002</v>
      </c>
      <c r="H36" s="3">
        <v>36.067516932659046</v>
      </c>
      <c r="I36" s="3">
        <v>46.335704335332828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87.658775329589844</v>
      </c>
      <c r="D37" s="3">
        <v>3.9621474742889404</v>
      </c>
      <c r="E37" s="3">
        <v>8.0968561172485352</v>
      </c>
      <c r="F37" s="5">
        <v>0</v>
      </c>
      <c r="G37" s="3">
        <v>8.0968561172485352</v>
      </c>
      <c r="H37" s="3">
        <v>35.95740242354227</v>
      </c>
      <c r="I37" s="3">
        <v>46.052505151554747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87.134727478027344</v>
      </c>
      <c r="D38" s="3">
        <v>4.3522086143493652</v>
      </c>
      <c r="E38" s="3">
        <v>8.2249641418457031</v>
      </c>
      <c r="F38" s="5">
        <v>4.2392921750433743E-4</v>
      </c>
      <c r="G38" s="3">
        <v>8.2253885269165039</v>
      </c>
      <c r="H38" s="3">
        <v>36.01635749215464</v>
      </c>
      <c r="I38" s="3">
        <v>46.038746360256681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87.754714965820313</v>
      </c>
      <c r="D39" s="3">
        <v>4.2169065475463867</v>
      </c>
      <c r="E39" s="3">
        <v>7.7359108924865723</v>
      </c>
      <c r="F39" s="5">
        <v>1.173498947173357E-2</v>
      </c>
      <c r="G39" s="3">
        <v>7.7476458549499512</v>
      </c>
      <c r="H39" s="3">
        <v>36.155227436724587</v>
      </c>
      <c r="I39" s="3">
        <v>46.315330454022956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88.120376586914062</v>
      </c>
      <c r="D40" s="3">
        <v>4.012537956237793</v>
      </c>
      <c r="E40" s="3">
        <v>7.5822176933288574</v>
      </c>
      <c r="F40" s="5">
        <v>1.3566168025135994E-2</v>
      </c>
      <c r="G40" s="3">
        <v>7.5957837104797363</v>
      </c>
      <c r="H40" s="3">
        <v>36.151238353112916</v>
      </c>
      <c r="I40" s="3">
        <v>46.373552217469417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85.972114461000515</v>
      </c>
      <c r="D41" s="6">
        <f t="shared" si="0"/>
        <v>6.3162365013245614</v>
      </c>
      <c r="E41" s="6">
        <f t="shared" si="0"/>
        <v>7.3495194248076414</v>
      </c>
      <c r="F41" s="6">
        <f t="shared" si="0"/>
        <v>4.1099528625343209E-3</v>
      </c>
      <c r="G41" s="6">
        <f t="shared" si="0"/>
        <v>7.3536293765652569</v>
      </c>
      <c r="H41" s="6">
        <f t="shared" si="0"/>
        <v>36.952799998416644</v>
      </c>
      <c r="I41" s="6">
        <f t="shared" si="0"/>
        <v>46.972592929239227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22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88.524799999999999</v>
      </c>
      <c r="D46" s="21">
        <f t="shared" si="1"/>
        <v>9.1836051940917969</v>
      </c>
      <c r="E46" s="26">
        <f t="shared" si="1"/>
        <v>8.2249641418457031</v>
      </c>
      <c r="F46" s="26">
        <f t="shared" si="1"/>
        <v>2.9071789234876633E-2</v>
      </c>
      <c r="G46" s="21">
        <f t="shared" si="1"/>
        <v>8.2253885269165039</v>
      </c>
      <c r="H46" s="26">
        <f t="shared" si="1"/>
        <v>38.224233179000656</v>
      </c>
      <c r="I46" s="22">
        <f t="shared" si="1"/>
        <v>47.99875772918562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83.333106994628906</v>
      </c>
      <c r="D47" s="26">
        <f t="shared" si="2"/>
        <v>3.6240000000000001</v>
      </c>
      <c r="E47" s="26">
        <f t="shared" si="2"/>
        <v>6.7517547607421875</v>
      </c>
      <c r="F47" s="23">
        <f t="shared" si="2"/>
        <v>0</v>
      </c>
      <c r="G47" s="26">
        <f t="shared" si="2"/>
        <v>6.7517547607421875</v>
      </c>
      <c r="H47" s="23">
        <f t="shared" si="2"/>
        <v>35.95740242354227</v>
      </c>
      <c r="I47" s="26">
        <f t="shared" si="2"/>
        <v>46.038746360256681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1.5120261683490532</v>
      </c>
      <c r="D48" s="24">
        <f t="shared" si="3"/>
        <v>1.7990622265357421</v>
      </c>
      <c r="E48" s="26">
        <f t="shared" si="3"/>
        <v>0.41640185629877119</v>
      </c>
      <c r="F48" s="26">
        <f t="shared" si="3"/>
        <v>6.8981971343387858E-3</v>
      </c>
      <c r="G48" s="24">
        <f t="shared" si="3"/>
        <v>0.41586439274296438</v>
      </c>
      <c r="H48" s="26">
        <f t="shared" si="3"/>
        <v>0.6897518439557514</v>
      </c>
      <c r="I48" s="25">
        <f t="shared" si="3"/>
        <v>0.58655227858283976</v>
      </c>
    </row>
    <row r="50" spans="3:9" x14ac:dyDescent="0.2">
      <c r="C50" s="28" t="s">
        <v>96</v>
      </c>
      <c r="D50" s="28">
        <f>COUNTIF(D10:D40,"&gt;12.0")</f>
        <v>0</v>
      </c>
      <c r="E50" s="28">
        <f>COUNTIF(E10:E40,"&gt;8.0")</f>
        <v>4</v>
      </c>
      <c r="F50" s="28">
        <f>COUNTIF(F10:F40,"&gt;3.0")</f>
        <v>0</v>
      </c>
      <c r="G50" s="28">
        <f>COUNTIF(G10:G40,"&gt;8.0")</f>
        <v>4</v>
      </c>
      <c r="H50" s="28">
        <f>COUNTIF(H10:H40,"&lt;36.30")</f>
        <v>11</v>
      </c>
      <c r="I50" s="28">
        <f>COUNTIF(I10:I40,"&lt;46.20")</f>
        <v>4</v>
      </c>
    </row>
    <row r="51" spans="3:9" x14ac:dyDescent="0.2"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A32:B32"/>
    <mergeCell ref="A33:B33"/>
    <mergeCell ref="H43:I43"/>
    <mergeCell ref="A41:B41"/>
    <mergeCell ref="A34:B34"/>
    <mergeCell ref="A36:B36"/>
    <mergeCell ref="A35:B35"/>
    <mergeCell ref="A37:B37"/>
    <mergeCell ref="A38:B38"/>
    <mergeCell ref="A20:B20"/>
    <mergeCell ref="A16:B16"/>
    <mergeCell ref="A21:B21"/>
    <mergeCell ref="A18:B18"/>
    <mergeCell ref="A19:B19"/>
    <mergeCell ref="A17:B17"/>
    <mergeCell ref="A22:B22"/>
    <mergeCell ref="A45:B45"/>
    <mergeCell ref="A46:B46"/>
    <mergeCell ref="A47:B47"/>
    <mergeCell ref="A48:B48"/>
    <mergeCell ref="A39:B39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40:B40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4:B14"/>
    <mergeCell ref="A9:B9"/>
    <mergeCell ref="A11:B11"/>
    <mergeCell ref="A12:B12"/>
    <mergeCell ref="A10:B1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rgb="FF92D050"/>
    <outlinePr summaryBelow="0" summaryRight="0"/>
  </sheetPr>
  <dimension ref="A1:K51"/>
  <sheetViews>
    <sheetView showGridLines="0" topLeftCell="A31" zoomScale="90" zoomScaleNormal="90" workbookViewId="0">
      <selection activeCell="C50" sqref="C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68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94.4547119140625</v>
      </c>
      <c r="D10" s="10">
        <v>3.668330192565918</v>
      </c>
      <c r="E10" s="10">
        <v>0.24638867378234863</v>
      </c>
      <c r="F10" s="11">
        <v>1.3137328624725342</v>
      </c>
      <c r="G10" s="10">
        <v>1.5601215362548828</v>
      </c>
      <c r="H10" s="10">
        <v>38.479856068023714</v>
      </c>
      <c r="I10" s="10">
        <v>50.054103919618754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94.764045715332031</v>
      </c>
      <c r="D11" s="3">
        <v>3.5360150337219238</v>
      </c>
      <c r="E11" s="3">
        <v>0.27227595448493958</v>
      </c>
      <c r="F11" s="5">
        <v>1.1290138959884644</v>
      </c>
      <c r="G11" s="3">
        <v>1.4012898206710815</v>
      </c>
      <c r="H11" s="3">
        <v>38.501866120602877</v>
      </c>
      <c r="I11" s="3">
        <v>50.193689375556545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95.330406188964844</v>
      </c>
      <c r="D12" s="3">
        <v>3.1447210311889648</v>
      </c>
      <c r="E12" s="3">
        <v>0.2571185827255249</v>
      </c>
      <c r="F12" s="5">
        <v>0.98304879665374756</v>
      </c>
      <c r="G12" s="3">
        <v>1.2401673793792725</v>
      </c>
      <c r="H12" s="3">
        <v>38.462954574699587</v>
      </c>
      <c r="I12" s="3">
        <v>50.280377507261491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94.895225524902344</v>
      </c>
      <c r="D13" s="3">
        <v>3.5491781234741211</v>
      </c>
      <c r="E13" s="3">
        <v>0.26456436514854431</v>
      </c>
      <c r="F13" s="5">
        <v>1.0379887819290161</v>
      </c>
      <c r="G13" s="3">
        <v>1.3025531768798828</v>
      </c>
      <c r="H13" s="3">
        <v>38.539389051377768</v>
      </c>
      <c r="I13" s="3">
        <v>50.283029145492542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94.67578125</v>
      </c>
      <c r="D14" s="3">
        <v>3.6881699562072754</v>
      </c>
      <c r="E14" s="3">
        <v>0.25688308477401733</v>
      </c>
      <c r="F14" s="5">
        <v>1.1314066648483276</v>
      </c>
      <c r="G14" s="3">
        <v>1.3882896900177002</v>
      </c>
      <c r="H14" s="3">
        <v>38.549466756906519</v>
      </c>
      <c r="I14" s="3">
        <v>50.22797119650739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95.104690551757813</v>
      </c>
      <c r="D15" s="3">
        <v>3.2367548942565918</v>
      </c>
      <c r="E15" s="3">
        <v>0.23460178077220917</v>
      </c>
      <c r="F15" s="5">
        <v>1.1637517213821411</v>
      </c>
      <c r="G15" s="3">
        <v>1.3983534574508667</v>
      </c>
      <c r="H15" s="3">
        <v>38.42711693071994</v>
      </c>
      <c r="I15" s="3">
        <v>50.145305391096144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95.122039794921875</v>
      </c>
      <c r="D16" s="3">
        <v>3.2035529613494873</v>
      </c>
      <c r="E16" s="3">
        <v>0.2172493189573288</v>
      </c>
      <c r="F16" s="5">
        <v>1.1836949586868286</v>
      </c>
      <c r="G16" s="3">
        <v>1.4009442329406738</v>
      </c>
      <c r="H16" s="3">
        <v>38.436038818560846</v>
      </c>
      <c r="I16" s="3">
        <v>50.14444934826507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94.412712097167969</v>
      </c>
      <c r="D17" s="3">
        <v>3.88370680809021</v>
      </c>
      <c r="E17" s="3">
        <v>0.22933577001094818</v>
      </c>
      <c r="F17" s="5">
        <v>1.2126927375793457</v>
      </c>
      <c r="G17" s="3">
        <v>1.4420285224914551</v>
      </c>
      <c r="H17" s="3">
        <v>38.616448659669842</v>
      </c>
      <c r="I17" s="3">
        <v>50.222984361321807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94.48046875</v>
      </c>
      <c r="D18" s="3">
        <v>3.741605281829834</v>
      </c>
      <c r="E18" s="3">
        <v>0.23167619109153748</v>
      </c>
      <c r="F18" s="5">
        <v>1.2313327789306641</v>
      </c>
      <c r="G18" s="3">
        <v>1.4630089998245239</v>
      </c>
      <c r="H18" s="3">
        <v>38.597871221154591</v>
      </c>
      <c r="I18" s="3">
        <v>50.198251419321785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95.241752624511719</v>
      </c>
      <c r="D19" s="3">
        <v>3.007969856262207</v>
      </c>
      <c r="E19" s="3">
        <v>0.2101985365152359</v>
      </c>
      <c r="F19" s="5">
        <v>1.3210647106170654</v>
      </c>
      <c r="G19" s="3">
        <v>1.5312632322311401</v>
      </c>
      <c r="H19" s="3">
        <v>38.288673172156045</v>
      </c>
      <c r="I19" s="3">
        <v>49.968531469566067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95.467094421386719</v>
      </c>
      <c r="D20" s="3">
        <v>2.718773365020752</v>
      </c>
      <c r="E20" s="3">
        <v>0.18410809338092804</v>
      </c>
      <c r="F20" s="5">
        <v>1.4342186450958252</v>
      </c>
      <c r="G20" s="3">
        <v>1.6183267831802368</v>
      </c>
      <c r="H20" s="3">
        <v>38.159456164551422</v>
      </c>
      <c r="I20" s="3">
        <v>49.827993912171507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95.005889892578125</v>
      </c>
      <c r="D21" s="3">
        <v>3.1729717254638672</v>
      </c>
      <c r="E21" s="3">
        <v>0.1949554979801178</v>
      </c>
      <c r="F21" s="5">
        <v>1.4382187128067017</v>
      </c>
      <c r="G21" s="3">
        <v>1.6331741809844971</v>
      </c>
      <c r="H21" s="3">
        <v>38.271999238637186</v>
      </c>
      <c r="I21" s="3">
        <v>49.885769905629481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94.961296081542969</v>
      </c>
      <c r="D22" s="3">
        <v>3.2693855762481689</v>
      </c>
      <c r="E22" s="3">
        <v>0.19780200719833374</v>
      </c>
      <c r="F22" s="5">
        <v>1.3675476312637329</v>
      </c>
      <c r="G22" s="3">
        <v>1.5653495788574219</v>
      </c>
      <c r="H22" s="3">
        <v>38.335447441938499</v>
      </c>
      <c r="I22" s="3">
        <v>49.969440741361623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95.135826110839844</v>
      </c>
      <c r="D23" s="3">
        <v>3.1445391178131104</v>
      </c>
      <c r="E23" s="3">
        <v>0.19604374468326569</v>
      </c>
      <c r="F23" s="5">
        <v>1.2895029783248901</v>
      </c>
      <c r="G23" s="3">
        <v>1.4855467081069946</v>
      </c>
      <c r="H23" s="3">
        <v>38.33957824344774</v>
      </c>
      <c r="I23" s="3">
        <v>50.026020161220671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94.895835876464844</v>
      </c>
      <c r="D24" s="3">
        <v>3.3347678184509277</v>
      </c>
      <c r="E24" s="3">
        <v>0.19755902886390686</v>
      </c>
      <c r="F24" s="5">
        <v>1.3246116638183594</v>
      </c>
      <c r="G24" s="3">
        <v>1.5221706628799438</v>
      </c>
      <c r="H24" s="3">
        <v>38.392681500458096</v>
      </c>
      <c r="I24" s="3">
        <v>50.031847263508368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94.532829284667969</v>
      </c>
      <c r="D25" s="3">
        <v>3.682492733001709</v>
      </c>
      <c r="E25" s="3">
        <v>0.20463596284389496</v>
      </c>
      <c r="F25" s="5">
        <v>1.3053297996520996</v>
      </c>
      <c r="G25" s="3">
        <v>1.5099657773971558</v>
      </c>
      <c r="H25" s="3">
        <v>38.523119252584316</v>
      </c>
      <c r="I25" s="3">
        <v>50.116964021985325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94.384017944335937</v>
      </c>
      <c r="D26" s="3">
        <v>3.851625919342041</v>
      </c>
      <c r="E26" s="3">
        <v>0.22868627309799194</v>
      </c>
      <c r="F26" s="5">
        <v>1.2831155061721802</v>
      </c>
      <c r="G26" s="3">
        <v>1.5118017196655273</v>
      </c>
      <c r="H26" s="3">
        <v>38.562622506252993</v>
      </c>
      <c r="I26" s="3">
        <v>50.144197150661995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94.433128356933594</v>
      </c>
      <c r="D27" s="3">
        <v>3.7572805881500244</v>
      </c>
      <c r="E27" s="3">
        <v>0.2395218163728714</v>
      </c>
      <c r="F27" s="5">
        <v>1.2672708034515381</v>
      </c>
      <c r="G27" s="3">
        <v>1.5067926645278931</v>
      </c>
      <c r="H27" s="3">
        <v>38.566816729819777</v>
      </c>
      <c r="I27" s="3">
        <v>50.15237549203826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94.786651611328125</v>
      </c>
      <c r="D28" s="3">
        <v>3.4020416736602783</v>
      </c>
      <c r="E28" s="3">
        <v>0.21634513139724731</v>
      </c>
      <c r="F28" s="5">
        <v>1.3241462707519531</v>
      </c>
      <c r="G28" s="3">
        <v>1.5404913425445557</v>
      </c>
      <c r="H28" s="3">
        <v>38.43586140420922</v>
      </c>
      <c r="I28" s="3">
        <v>50.048458800924159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94.364730834960938</v>
      </c>
      <c r="D29" s="3">
        <v>3.8304977416992187</v>
      </c>
      <c r="E29" s="3">
        <v>0.21284504234790802</v>
      </c>
      <c r="F29" s="5">
        <v>1.3279417753219604</v>
      </c>
      <c r="G29" s="3">
        <v>1.5407868623733521</v>
      </c>
      <c r="H29" s="3">
        <v>38.552554218661527</v>
      </c>
      <c r="I29" s="3">
        <v>50.114851874969709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94.6541748046875</v>
      </c>
      <c r="D30" s="3">
        <v>3.5286180973052979</v>
      </c>
      <c r="E30" s="3">
        <v>0.19489166140556335</v>
      </c>
      <c r="F30" s="5">
        <v>1.3391754627227783</v>
      </c>
      <c r="G30" s="3">
        <v>1.5340671539306641</v>
      </c>
      <c r="H30" s="3">
        <v>38.477333812305019</v>
      </c>
      <c r="I30" s="3">
        <v>50.071741653894996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94.709373474121094</v>
      </c>
      <c r="D31" s="3">
        <v>3.5104703903198242</v>
      </c>
      <c r="E31" s="3">
        <v>0.20567281544208527</v>
      </c>
      <c r="F31" s="5">
        <v>1.2880148887634277</v>
      </c>
      <c r="G31" s="3">
        <v>1.4936877489089966</v>
      </c>
      <c r="H31" s="3">
        <v>38.490707670548467</v>
      </c>
      <c r="I31" s="3">
        <v>50.109576246954092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94.674545288085938</v>
      </c>
      <c r="D32" s="3">
        <v>3.498176097869873</v>
      </c>
      <c r="E32" s="3">
        <v>0.21762731671333313</v>
      </c>
      <c r="F32" s="5">
        <v>1.3130419254302979</v>
      </c>
      <c r="G32" s="3">
        <v>1.5306692123413086</v>
      </c>
      <c r="H32" s="3">
        <v>38.476755436454177</v>
      </c>
      <c r="I32" s="3">
        <v>50.079011741190648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94.59185791015625</v>
      </c>
      <c r="D33" s="3">
        <v>3.5004146099090576</v>
      </c>
      <c r="E33" s="3">
        <v>0.21090663969516754</v>
      </c>
      <c r="F33" s="5">
        <v>1.3656905889511108</v>
      </c>
      <c r="G33" s="3">
        <v>1.5765972137451172</v>
      </c>
      <c r="H33" s="3">
        <v>38.494928566120649</v>
      </c>
      <c r="I33" s="3">
        <v>50.071200307217438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94.484947204589844</v>
      </c>
      <c r="D34" s="3">
        <v>3.6536295413970947</v>
      </c>
      <c r="E34" s="3">
        <v>0.22561632096767426</v>
      </c>
      <c r="F34" s="5">
        <v>1.3149482011795044</v>
      </c>
      <c r="G34" s="3">
        <v>1.5405645370483398</v>
      </c>
      <c r="H34" s="3">
        <v>38.537253421120909</v>
      </c>
      <c r="I34" s="3">
        <v>50.108921266148954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93.932502746582031</v>
      </c>
      <c r="D35" s="3">
        <v>3.9855315685272217</v>
      </c>
      <c r="E35" s="3">
        <v>0.23207829892635345</v>
      </c>
      <c r="F35" s="5">
        <v>1.3058264255523682</v>
      </c>
      <c r="G35" s="3">
        <v>1.5379047393798828</v>
      </c>
      <c r="H35" s="3">
        <v>38.772199198038216</v>
      </c>
      <c r="I35" s="3">
        <v>50.246615290572656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93.691513061523438</v>
      </c>
      <c r="D36" s="3">
        <v>4.2759323120117188</v>
      </c>
      <c r="E36" s="3">
        <v>0.23209768533706665</v>
      </c>
      <c r="F36" s="5">
        <v>1.3395816087722778</v>
      </c>
      <c r="G36" s="3">
        <v>1.5716793537139893</v>
      </c>
      <c r="H36" s="3">
        <v>38.800269338501494</v>
      </c>
      <c r="I36" s="3">
        <v>50.24018169738163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94.210540771484375</v>
      </c>
      <c r="D37" s="3">
        <v>3.8007190227508545</v>
      </c>
      <c r="E37" s="3">
        <v>0.22108890116214752</v>
      </c>
      <c r="F37" s="5">
        <v>1.3638824224472046</v>
      </c>
      <c r="G37" s="3">
        <v>1.5849713087081909</v>
      </c>
      <c r="H37" s="3">
        <v>38.605241621410777</v>
      </c>
      <c r="I37" s="3">
        <v>50.116501718641658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94.181167602539062</v>
      </c>
      <c r="D38" s="3">
        <v>3.8652627468109131</v>
      </c>
      <c r="E38" s="3">
        <v>0.2269979864358902</v>
      </c>
      <c r="F38" s="5">
        <v>1.3525803089141846</v>
      </c>
      <c r="G38" s="3">
        <v>1.5795782804489136</v>
      </c>
      <c r="H38" s="3">
        <v>38.603462032840852</v>
      </c>
      <c r="I38" s="3">
        <v>50.120691601770325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94.269561767578125</v>
      </c>
      <c r="D39" s="3">
        <v>3.7461209297180176</v>
      </c>
      <c r="E39" s="3">
        <v>0.22582113742828369</v>
      </c>
      <c r="F39" s="5">
        <v>1.3429090976715088</v>
      </c>
      <c r="G39" s="3">
        <v>1.5687302350997925</v>
      </c>
      <c r="H39" s="3">
        <v>38.606653945613054</v>
      </c>
      <c r="I39" s="3">
        <v>50.129396836752505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94.295646667480469</v>
      </c>
      <c r="D40" s="3">
        <v>3.7377126216888428</v>
      </c>
      <c r="E40" s="3">
        <v>0.21769857406616211</v>
      </c>
      <c r="F40" s="5">
        <v>1.3414705991744995</v>
      </c>
      <c r="G40" s="3">
        <v>1.5591691732406616</v>
      </c>
      <c r="H40" s="3">
        <v>38.603907267129351</v>
      </c>
      <c r="I40" s="3">
        <v>50.132448242786502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94.649837616951231</v>
      </c>
      <c r="D41" s="6">
        <f t="shared" si="0"/>
        <v>3.5460312366485596</v>
      </c>
      <c r="E41" s="6">
        <f t="shared" si="0"/>
        <v>0.22268684496802668</v>
      </c>
      <c r="F41" s="6">
        <f t="shared" si="0"/>
        <v>1.2818307492040819</v>
      </c>
      <c r="G41" s="6">
        <f t="shared" si="0"/>
        <v>1.5045175898459651</v>
      </c>
      <c r="H41" s="6">
        <f t="shared" si="0"/>
        <v>38.50027517369405</v>
      </c>
      <c r="I41" s="6">
        <f t="shared" si="0"/>
        <v>50.111706421348067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43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95.467094421386719</v>
      </c>
      <c r="D46" s="21">
        <f t="shared" si="1"/>
        <v>4.2759323120117188</v>
      </c>
      <c r="E46" s="26">
        <f t="shared" si="1"/>
        <v>0.27227595448493958</v>
      </c>
      <c r="F46" s="26">
        <f t="shared" si="1"/>
        <v>1.4382187128067017</v>
      </c>
      <c r="G46" s="21">
        <f t="shared" si="1"/>
        <v>1.6331741809844971</v>
      </c>
      <c r="H46" s="26">
        <f t="shared" si="1"/>
        <v>38.800269338501494</v>
      </c>
      <c r="I46" s="22">
        <f t="shared" si="1"/>
        <v>50.283029145492542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93.691513061523438</v>
      </c>
      <c r="D47" s="26">
        <f t="shared" si="2"/>
        <v>2.718773365020752</v>
      </c>
      <c r="E47" s="26">
        <f t="shared" si="2"/>
        <v>0.18410809338092804</v>
      </c>
      <c r="F47" s="23">
        <f t="shared" si="2"/>
        <v>0.98304879665374756</v>
      </c>
      <c r="G47" s="26">
        <f t="shared" si="2"/>
        <v>1.2401673793792725</v>
      </c>
      <c r="H47" s="23">
        <f t="shared" si="2"/>
        <v>38.159456164551422</v>
      </c>
      <c r="I47" s="26">
        <f t="shared" si="2"/>
        <v>49.827993912171507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0.40867277672182778</v>
      </c>
      <c r="D48" s="24">
        <f t="shared" si="3"/>
        <v>0.32671152817992388</v>
      </c>
      <c r="E48" s="26">
        <f t="shared" si="3"/>
        <v>2.1640869435953336E-2</v>
      </c>
      <c r="F48" s="26">
        <f t="shared" si="3"/>
        <v>0.10410495434352356</v>
      </c>
      <c r="G48" s="24">
        <f t="shared" si="3"/>
        <v>8.8666977013009532E-2</v>
      </c>
      <c r="H48" s="26">
        <f t="shared" si="3"/>
        <v>0.13438991306829215</v>
      </c>
      <c r="I48" s="25">
        <f t="shared" si="3"/>
        <v>0.1058379360966384</v>
      </c>
    </row>
    <row r="50" spans="3:9" x14ac:dyDescent="0.2">
      <c r="C50" s="29">
        <f>COUNTIF(C10:C40,"&lt;84.0")</f>
        <v>0</v>
      </c>
      <c r="D50" s="29">
        <f>COUNTIF(D10:D40,"&gt;11.0")</f>
        <v>0</v>
      </c>
      <c r="E50" s="29">
        <f>COUNTIF(E10:E40,"&gt;4.0")</f>
        <v>0</v>
      </c>
      <c r="F50" s="29">
        <f>COUNTIF(F10:F40,"&gt;3.0")</f>
        <v>0</v>
      </c>
      <c r="G50" s="29">
        <f>COUNTIF(G10:G40,"&gt;4.0")</f>
        <v>0</v>
      </c>
      <c r="H50" s="29">
        <f>COUNTIF(H10:H40,"&lt;37.30")</f>
        <v>0</v>
      </c>
      <c r="I50" s="29">
        <f>COUNTIF(I10:I40,"&lt;48.20")</f>
        <v>0</v>
      </c>
    </row>
    <row r="51" spans="3:9" x14ac:dyDescent="0.2">
      <c r="C51" s="30"/>
      <c r="D51" s="30"/>
      <c r="E51" s="30"/>
      <c r="F51" s="30"/>
      <c r="G51" s="29"/>
      <c r="H51" s="29">
        <f>COUNTIF(H10:H40,"&gt;43.60")</f>
        <v>0</v>
      </c>
      <c r="I51" s="29">
        <f>COUNTIF(I10:I40,"&gt;53.20")</f>
        <v>0</v>
      </c>
    </row>
  </sheetData>
  <mergeCells count="45">
    <mergeCell ref="A32:B32"/>
    <mergeCell ref="A33:B33"/>
    <mergeCell ref="H43:I43"/>
    <mergeCell ref="A41:B41"/>
    <mergeCell ref="A34:B34"/>
    <mergeCell ref="A36:B36"/>
    <mergeCell ref="A35:B35"/>
    <mergeCell ref="A37:B37"/>
    <mergeCell ref="A38:B38"/>
    <mergeCell ref="A20:B20"/>
    <mergeCell ref="A16:B16"/>
    <mergeCell ref="A21:B21"/>
    <mergeCell ref="A18:B18"/>
    <mergeCell ref="A19:B19"/>
    <mergeCell ref="A17:B17"/>
    <mergeCell ref="A22:B22"/>
    <mergeCell ref="A45:B45"/>
    <mergeCell ref="A46:B46"/>
    <mergeCell ref="A47:B47"/>
    <mergeCell ref="A48:B48"/>
    <mergeCell ref="A39:B39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40:B40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4:B14"/>
    <mergeCell ref="A9:B9"/>
    <mergeCell ref="A11:B11"/>
    <mergeCell ref="A12:B12"/>
    <mergeCell ref="A10:B1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rgb="FF92D050"/>
    <outlinePr summaryBelow="0" summaryRight="0"/>
  </sheetPr>
  <dimension ref="A1:K51"/>
  <sheetViews>
    <sheetView showGridLines="0" topLeftCell="A32" zoomScale="90" zoomScaleNormal="90" workbookViewId="0">
      <selection activeCell="H50" sqref="H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69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97.824958801269531</v>
      </c>
      <c r="D10" s="10">
        <v>1.3579137325286865</v>
      </c>
      <c r="E10" s="10">
        <v>0.17623010277748108</v>
      </c>
      <c r="F10" s="11">
        <v>0.46894353628158569</v>
      </c>
      <c r="G10" s="10">
        <v>0.64517366886138916</v>
      </c>
      <c r="H10" s="10">
        <v>38.03365088983783</v>
      </c>
      <c r="I10" s="10">
        <v>50.432128942398919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97.344856262207031</v>
      </c>
      <c r="D11" s="3">
        <v>1.7477625608444214</v>
      </c>
      <c r="E11" s="3">
        <v>0.19075791537761688</v>
      </c>
      <c r="F11" s="5">
        <v>0.54145699739456177</v>
      </c>
      <c r="G11" s="3">
        <v>0.73221492767333984</v>
      </c>
      <c r="H11" s="3">
        <v>38.11352209871599</v>
      </c>
      <c r="I11" s="3">
        <v>50.419112821268868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96.896942138671875</v>
      </c>
      <c r="D12" s="3">
        <v>2.0306541919708252</v>
      </c>
      <c r="E12" s="3">
        <v>0.19968406856060028</v>
      </c>
      <c r="F12" s="5">
        <v>0.65201389789581299</v>
      </c>
      <c r="G12" s="3">
        <v>0.85169798135757446</v>
      </c>
      <c r="H12" s="3">
        <v>38.184925225569998</v>
      </c>
      <c r="I12" s="3">
        <v>50.376970862552099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97.32342529296875</v>
      </c>
      <c r="D13" s="3">
        <v>1.7451457977294922</v>
      </c>
      <c r="E13" s="3">
        <v>0.19765651226043701</v>
      </c>
      <c r="F13" s="5">
        <v>0.57076561450958252</v>
      </c>
      <c r="G13" s="3">
        <v>0.76842212677001953</v>
      </c>
      <c r="H13" s="3">
        <v>38.093973209409882</v>
      </c>
      <c r="I13" s="3">
        <v>50.38394581794612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97.376304626464844</v>
      </c>
      <c r="D14" s="3">
        <v>1.7090145349502563</v>
      </c>
      <c r="E14" s="3">
        <v>0.19687440991401672</v>
      </c>
      <c r="F14" s="5">
        <v>0.56120079755783081</v>
      </c>
      <c r="G14" s="3">
        <v>0.75807523727416992</v>
      </c>
      <c r="H14" s="3">
        <v>38.081286681797629</v>
      </c>
      <c r="I14" s="3">
        <v>50.383938112631483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97.533172607421875</v>
      </c>
      <c r="D15" s="3">
        <v>1.6016701459884644</v>
      </c>
      <c r="E15" s="3">
        <v>0.19317269325256348</v>
      </c>
      <c r="F15" s="5">
        <v>0.52805846929550171</v>
      </c>
      <c r="G15" s="3">
        <v>0.72123116254806519</v>
      </c>
      <c r="H15" s="3">
        <v>38.054871759607153</v>
      </c>
      <c r="I15" s="3">
        <v>50.394281426442383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97.48956298828125</v>
      </c>
      <c r="D16" s="3">
        <v>1.6170603036880493</v>
      </c>
      <c r="E16" s="3">
        <v>0.18801166117191315</v>
      </c>
      <c r="F16" s="5">
        <v>0.55304837226867676</v>
      </c>
      <c r="G16" s="3">
        <v>0.74106001853942871</v>
      </c>
      <c r="H16" s="3">
        <v>38.058260543960195</v>
      </c>
      <c r="I16" s="3">
        <v>50.380772809479723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97.477592468261719</v>
      </c>
      <c r="D17" s="3">
        <v>1.6065593957901001</v>
      </c>
      <c r="E17" s="3">
        <v>0.18553709983825684</v>
      </c>
      <c r="F17" s="5">
        <v>0.57664573192596436</v>
      </c>
      <c r="G17" s="3">
        <v>0.76218283176422119</v>
      </c>
      <c r="H17" s="3">
        <v>38.048238319862357</v>
      </c>
      <c r="I17" s="3">
        <v>50.359418859109901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97.702789306640625</v>
      </c>
      <c r="D18" s="3">
        <v>1.4933738708496094</v>
      </c>
      <c r="E18" s="3">
        <v>0.18116801977157593</v>
      </c>
      <c r="F18" s="5">
        <v>0.49236419796943665</v>
      </c>
      <c r="G18" s="3">
        <v>0.67353224754333496</v>
      </c>
      <c r="H18" s="3">
        <v>38.032290970145624</v>
      </c>
      <c r="I18" s="3">
        <v>50.412574617567444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97.268333435058594</v>
      </c>
      <c r="D19" s="3">
        <v>1.7962836027145386</v>
      </c>
      <c r="E19" s="3">
        <v>0.19936342537403107</v>
      </c>
      <c r="F19" s="5">
        <v>0.60131734609603882</v>
      </c>
      <c r="G19" s="3">
        <v>0.80068075656890869</v>
      </c>
      <c r="H19" s="3">
        <v>38.073262123763449</v>
      </c>
      <c r="I19" s="3">
        <v>50.349857081497078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97.339332580566406</v>
      </c>
      <c r="D20" s="3">
        <v>1.7609156370162964</v>
      </c>
      <c r="E20" s="3">
        <v>0.196131631731987</v>
      </c>
      <c r="F20" s="5">
        <v>0.57379394769668579</v>
      </c>
      <c r="G20" s="3">
        <v>0.76992559432983398</v>
      </c>
      <c r="H20" s="3">
        <v>38.071491547626842</v>
      </c>
      <c r="I20" s="3">
        <v>50.369932704022773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97.604637145996094</v>
      </c>
      <c r="D21" s="3">
        <v>1.5654101371765137</v>
      </c>
      <c r="E21" s="3">
        <v>0.19643247127532959</v>
      </c>
      <c r="F21" s="5">
        <v>0.50894945859909058</v>
      </c>
      <c r="G21" s="3">
        <v>0.70538192987442017</v>
      </c>
      <c r="H21" s="3">
        <v>38.03487015431628</v>
      </c>
      <c r="I21" s="3">
        <v>50.395124554226882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97.394279479980469</v>
      </c>
      <c r="D22" s="3">
        <v>1.7087687253952026</v>
      </c>
      <c r="E22" s="3">
        <v>0.19391101598739624</v>
      </c>
      <c r="F22" s="5">
        <v>0.55555546283721924</v>
      </c>
      <c r="G22" s="3">
        <v>0.74946647882461548</v>
      </c>
      <c r="H22" s="3">
        <v>38.076731140912109</v>
      </c>
      <c r="I22" s="3">
        <v>50.386812142588333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97.455329895019531</v>
      </c>
      <c r="D23" s="3">
        <v>1.6486704349517822</v>
      </c>
      <c r="E23" s="3">
        <v>0.18662020564079285</v>
      </c>
      <c r="F23" s="5">
        <v>0.53732854127883911</v>
      </c>
      <c r="G23" s="3">
        <v>0.72394871711730957</v>
      </c>
      <c r="H23" s="3">
        <v>38.087814912125339</v>
      </c>
      <c r="I23" s="3">
        <v>50.409332587144014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97.442451477050781</v>
      </c>
      <c r="D24" s="3">
        <v>1.6713213920593262</v>
      </c>
      <c r="E24" s="3">
        <v>0.18288096785545349</v>
      </c>
      <c r="F24" s="5">
        <v>0.55240422487258911</v>
      </c>
      <c r="G24" s="3">
        <v>0.73528516292572021</v>
      </c>
      <c r="H24" s="3">
        <v>38.074152939465321</v>
      </c>
      <c r="I24" s="3">
        <v>50.392710974195673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97.415855407714844</v>
      </c>
      <c r="D25" s="3">
        <v>1.6886905431747437</v>
      </c>
      <c r="E25" s="3">
        <v>0.18673984706401825</v>
      </c>
      <c r="F25" s="5">
        <v>0.56892824172973633</v>
      </c>
      <c r="G25" s="3">
        <v>0.75566810369491577</v>
      </c>
      <c r="H25" s="3">
        <v>38.06413921793196</v>
      </c>
      <c r="I25" s="3">
        <v>50.373503823974112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97.302818298339844</v>
      </c>
      <c r="D26" s="3">
        <v>1.7782701253890991</v>
      </c>
      <c r="E26" s="3">
        <v>0.19041690230369568</v>
      </c>
      <c r="F26" s="5">
        <v>0.58693045377731323</v>
      </c>
      <c r="G26" s="3">
        <v>0.77734732627868652</v>
      </c>
      <c r="H26" s="3">
        <v>38.083741490882147</v>
      </c>
      <c r="I26" s="3">
        <v>50.370153143270088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97.291893005371094</v>
      </c>
      <c r="D27" s="3">
        <v>1.7655113935470581</v>
      </c>
      <c r="E27" s="3">
        <v>0.19670489430427551</v>
      </c>
      <c r="F27" s="5">
        <v>0.59646755456924438</v>
      </c>
      <c r="G27" s="3">
        <v>0.79317247867584229</v>
      </c>
      <c r="H27" s="3">
        <v>38.079186142612343</v>
      </c>
      <c r="I27" s="3">
        <v>50.357806765460637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97.445732116699219</v>
      </c>
      <c r="D28" s="3">
        <v>1.6622148752212524</v>
      </c>
      <c r="E28" s="3">
        <v>0.19539391994476318</v>
      </c>
      <c r="F28" s="5">
        <v>0.5513262152671814</v>
      </c>
      <c r="G28" s="3">
        <v>0.74672013521194458</v>
      </c>
      <c r="H28" s="3">
        <v>38.063152432692277</v>
      </c>
      <c r="I28" s="3">
        <v>50.38139453926042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97.289886474609375</v>
      </c>
      <c r="D29" s="3">
        <v>1.7793940305709839</v>
      </c>
      <c r="E29" s="3">
        <v>0.19100913405418396</v>
      </c>
      <c r="F29" s="5">
        <v>0.58282476663589478</v>
      </c>
      <c r="G29" s="3">
        <v>0.77383387088775635</v>
      </c>
      <c r="H29" s="3">
        <v>38.09635620586252</v>
      </c>
      <c r="I29" s="3">
        <v>50.379888367539372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97.438484191894531</v>
      </c>
      <c r="D30" s="3">
        <v>1.6853339672088623</v>
      </c>
      <c r="E30" s="3">
        <v>0.1859084814786911</v>
      </c>
      <c r="F30" s="5">
        <v>0.54278302192687988</v>
      </c>
      <c r="G30" s="3">
        <v>0.72869151830673218</v>
      </c>
      <c r="H30" s="3">
        <v>38.079981111803804</v>
      </c>
      <c r="I30" s="3">
        <v>50.401458906804145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97.608367919921875</v>
      </c>
      <c r="D31" s="3">
        <v>1.5606963634490967</v>
      </c>
      <c r="E31" s="3">
        <v>0.18477489054203033</v>
      </c>
      <c r="F31" s="5">
        <v>0.50935781002044678</v>
      </c>
      <c r="G31" s="3">
        <v>0.69413268566131592</v>
      </c>
      <c r="H31" s="3">
        <v>38.048539605633671</v>
      </c>
      <c r="I31" s="3">
        <v>50.407972377662723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96.968978881835938</v>
      </c>
      <c r="D32" s="3">
        <v>1.9633818864822388</v>
      </c>
      <c r="E32" s="3">
        <v>0.1875823587179184</v>
      </c>
      <c r="F32" s="5">
        <v>0.52923190593719482</v>
      </c>
      <c r="G32" s="3">
        <v>0.71681427955627441</v>
      </c>
      <c r="H32" s="3">
        <v>38.310485554270741</v>
      </c>
      <c r="I32" s="3">
        <v>50.540196359290135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95.746864318847656</v>
      </c>
      <c r="D33" s="3">
        <v>2.6679854393005371</v>
      </c>
      <c r="E33" s="3">
        <v>0.18987841904163361</v>
      </c>
      <c r="F33" s="5">
        <v>0.5742911696434021</v>
      </c>
      <c r="G33" s="3">
        <v>0.76416957378387451</v>
      </c>
      <c r="H33" s="3">
        <v>38.841817002867444</v>
      </c>
      <c r="I33" s="3">
        <v>50.805644975425359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97.416107177734375</v>
      </c>
      <c r="D34" s="3">
        <v>1.7173254489898682</v>
      </c>
      <c r="E34" s="3">
        <v>0.19017086923122406</v>
      </c>
      <c r="F34" s="5">
        <v>0.5322500467300415</v>
      </c>
      <c r="G34" s="3">
        <v>0.72242093086242676</v>
      </c>
      <c r="H34" s="3">
        <v>38.088429716183803</v>
      </c>
      <c r="I34" s="3">
        <v>50.411814791509194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97.506126403808594</v>
      </c>
      <c r="D35" s="3">
        <v>1.670021653175354</v>
      </c>
      <c r="E35" s="3">
        <v>0.19014617800712585</v>
      </c>
      <c r="F35" s="5">
        <v>0.50635522603988647</v>
      </c>
      <c r="G35" s="3">
        <v>0.69650137424468994</v>
      </c>
      <c r="H35" s="3">
        <v>38.071062229856537</v>
      </c>
      <c r="I35" s="3">
        <v>50.420507299684779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97.567131042480469</v>
      </c>
      <c r="D36" s="3">
        <v>1.6057131290435791</v>
      </c>
      <c r="E36" s="3">
        <v>0.18939433991909027</v>
      </c>
      <c r="F36" s="5">
        <v>0.51681643724441528</v>
      </c>
      <c r="G36" s="3">
        <v>0.70621079206466675</v>
      </c>
      <c r="H36" s="3">
        <v>38.044729981884196</v>
      </c>
      <c r="I36" s="3">
        <v>50.398438531750905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97.555976867675781</v>
      </c>
      <c r="D37" s="3">
        <v>1.6160162687301636</v>
      </c>
      <c r="E37" s="3">
        <v>0.19000190496444702</v>
      </c>
      <c r="F37" s="5">
        <v>0.51300513744354248</v>
      </c>
      <c r="G37" s="3">
        <v>0.7030070424079895</v>
      </c>
      <c r="H37" s="3">
        <v>38.05196013363787</v>
      </c>
      <c r="I37" s="3">
        <v>50.401052762977372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97.486968994140625</v>
      </c>
      <c r="D38" s="3">
        <v>1.6550164222717285</v>
      </c>
      <c r="E38" s="3">
        <v>0.18800188601016998</v>
      </c>
      <c r="F38" s="5">
        <v>0.51300507783889771</v>
      </c>
      <c r="G38" s="3">
        <v>0.70100694894790649</v>
      </c>
      <c r="H38" s="3">
        <v>38.087197649848761</v>
      </c>
      <c r="I38" s="3">
        <v>50.403532311967851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97.489898681640625</v>
      </c>
      <c r="D39" s="3">
        <v>1.6616965532302856</v>
      </c>
      <c r="E39" s="3">
        <v>0.19176386296749115</v>
      </c>
      <c r="F39" s="5">
        <v>0.52289718389511108</v>
      </c>
      <c r="G39" s="3">
        <v>0.71466106176376343</v>
      </c>
      <c r="H39" s="3">
        <v>38.066675213374815</v>
      </c>
      <c r="I39" s="3">
        <v>50.405418228772902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97.591484069824219</v>
      </c>
      <c r="D40" s="3">
        <v>1.6117125749588013</v>
      </c>
      <c r="E40" s="3">
        <v>0.17708751559257507</v>
      </c>
      <c r="F40" s="5">
        <v>0.50413423776626587</v>
      </c>
      <c r="G40" s="3">
        <v>0.68122172355651855</v>
      </c>
      <c r="H40" s="3">
        <v>38.052889931991864</v>
      </c>
      <c r="I40" s="3">
        <v>50.417918746573598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97.374082011561242</v>
      </c>
      <c r="D41" s="6">
        <f t="shared" si="0"/>
        <v>1.714500165754749</v>
      </c>
      <c r="E41" s="6">
        <f t="shared" si="0"/>
        <v>0.18998089048170275</v>
      </c>
      <c r="F41" s="6">
        <f t="shared" si="0"/>
        <v>0.54595003493370553</v>
      </c>
      <c r="G41" s="6">
        <f t="shared" si="0"/>
        <v>0.73593092541540828</v>
      </c>
      <c r="H41" s="6">
        <f t="shared" si="0"/>
        <v>38.104828585111321</v>
      </c>
      <c r="I41" s="6">
        <f t="shared" si="0"/>
        <v>50.410439233709518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43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97.824958801269531</v>
      </c>
      <c r="D46" s="21">
        <f t="shared" si="1"/>
        <v>2.6679854393005371</v>
      </c>
      <c r="E46" s="26">
        <f t="shared" si="1"/>
        <v>0.19968406856060028</v>
      </c>
      <c r="F46" s="26">
        <f t="shared" si="1"/>
        <v>0.65201389789581299</v>
      </c>
      <c r="G46" s="21">
        <f t="shared" si="1"/>
        <v>0.85169798135757446</v>
      </c>
      <c r="H46" s="26">
        <f t="shared" si="1"/>
        <v>38.841817002867444</v>
      </c>
      <c r="I46" s="22">
        <f t="shared" si="1"/>
        <v>50.805644975425359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95.746864318847656</v>
      </c>
      <c r="D47" s="26">
        <f t="shared" si="2"/>
        <v>1.3579137325286865</v>
      </c>
      <c r="E47" s="26">
        <f t="shared" si="2"/>
        <v>0.17623010277748108</v>
      </c>
      <c r="F47" s="23">
        <f t="shared" si="2"/>
        <v>0.46894353628158569</v>
      </c>
      <c r="G47" s="26">
        <f t="shared" si="2"/>
        <v>0.64517366886138916</v>
      </c>
      <c r="H47" s="23">
        <f t="shared" si="2"/>
        <v>38.032290970145624</v>
      </c>
      <c r="I47" s="26">
        <f t="shared" si="2"/>
        <v>50.349857081497078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0.35255148130464409</v>
      </c>
      <c r="D48" s="24">
        <f t="shared" si="3"/>
        <v>0.2159885722628872</v>
      </c>
      <c r="E48" s="26">
        <f t="shared" si="3"/>
        <v>5.9325318048758296E-3</v>
      </c>
      <c r="F48" s="26">
        <f t="shared" si="3"/>
        <v>3.7984708844614808E-2</v>
      </c>
      <c r="G48" s="24">
        <f t="shared" si="3"/>
        <v>4.1991690674481032E-2</v>
      </c>
      <c r="H48" s="26">
        <f t="shared" si="3"/>
        <v>0.146111708599415</v>
      </c>
      <c r="I48" s="25">
        <f t="shared" si="3"/>
        <v>8.0487655209681208E-2</v>
      </c>
    </row>
    <row r="50" spans="3:9" x14ac:dyDescent="0.2">
      <c r="C50" s="29">
        <f>COUNTIF(C10:C40,"&lt;84.0")</f>
        <v>0</v>
      </c>
      <c r="D50" s="29">
        <f>COUNTIF(D10:D40,"&gt;11.0")</f>
        <v>0</v>
      </c>
      <c r="E50" s="29">
        <f>COUNTIF(E10:E40,"&gt;4.0")</f>
        <v>0</v>
      </c>
      <c r="F50" s="29">
        <f>COUNTIF(F10:F40,"&gt;3.0")</f>
        <v>0</v>
      </c>
      <c r="G50" s="29">
        <f>COUNTIF(G10:G40,"&gt;4.0")</f>
        <v>0</v>
      </c>
      <c r="H50" s="29">
        <f>COUNTIF(H10:H40,"&lt;37.30")</f>
        <v>0</v>
      </c>
      <c r="I50" s="29">
        <f>COUNTIF(I10:I40,"&lt;48.20")</f>
        <v>0</v>
      </c>
    </row>
    <row r="51" spans="3:9" x14ac:dyDescent="0.2">
      <c r="C51" s="30"/>
      <c r="D51" s="30"/>
      <c r="E51" s="30"/>
      <c r="F51" s="30"/>
      <c r="G51" s="29"/>
      <c r="H51" s="29">
        <f>COUNTIF(H10:H40,"&gt;43.60")</f>
        <v>0</v>
      </c>
      <c r="I51" s="29">
        <f>COUNTIF(I10:I40,"&gt;53.20")</f>
        <v>0</v>
      </c>
    </row>
  </sheetData>
  <mergeCells count="45">
    <mergeCell ref="A32:B32"/>
    <mergeCell ref="A33:B33"/>
    <mergeCell ref="H43:I43"/>
    <mergeCell ref="A41:B41"/>
    <mergeCell ref="A34:B34"/>
    <mergeCell ref="A36:B36"/>
    <mergeCell ref="A35:B35"/>
    <mergeCell ref="A37:B37"/>
    <mergeCell ref="A38:B38"/>
    <mergeCell ref="A20:B20"/>
    <mergeCell ref="A16:B16"/>
    <mergeCell ref="A21:B21"/>
    <mergeCell ref="A18:B18"/>
    <mergeCell ref="A19:B19"/>
    <mergeCell ref="A17:B17"/>
    <mergeCell ref="A22:B22"/>
    <mergeCell ref="A45:B45"/>
    <mergeCell ref="A46:B46"/>
    <mergeCell ref="A47:B47"/>
    <mergeCell ref="A48:B48"/>
    <mergeCell ref="A39:B39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40:B40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4:B14"/>
    <mergeCell ref="A9:B9"/>
    <mergeCell ref="A11:B11"/>
    <mergeCell ref="A12:B12"/>
    <mergeCell ref="A10:B1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rgb="FF92D050"/>
    <outlinePr summaryBelow="0" summaryRight="0"/>
  </sheetPr>
  <dimension ref="A1:K51"/>
  <sheetViews>
    <sheetView showGridLines="0" topLeftCell="A32" zoomScale="90" zoomScaleNormal="90" workbookViewId="0">
      <selection activeCell="C50" sqref="C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70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92.436622619628906</v>
      </c>
      <c r="D10" s="10">
        <v>4.175208568572998</v>
      </c>
      <c r="E10" s="10">
        <v>0.12000600248575211</v>
      </c>
      <c r="F10" s="11">
        <v>1.2080603837966919</v>
      </c>
      <c r="G10" s="10">
        <v>1.328066349029541</v>
      </c>
      <c r="H10" s="10">
        <v>39.991135980268318</v>
      </c>
      <c r="I10" s="10">
        <v>50.912117993012252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92.436607360839844</v>
      </c>
      <c r="D11" s="3">
        <v>4.1752080917358398</v>
      </c>
      <c r="E11" s="3">
        <v>0.12001197040081024</v>
      </c>
      <c r="F11" s="5">
        <v>1.2080601453781128</v>
      </c>
      <c r="G11" s="3">
        <v>1.3280720710754395</v>
      </c>
      <c r="H11" s="3">
        <v>39.991096371567544</v>
      </c>
      <c r="I11" s="3">
        <v>50.912067567766805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92.436599731445313</v>
      </c>
      <c r="D12" s="3">
        <v>4.1752076148986816</v>
      </c>
      <c r="E12" s="3">
        <v>0.12000598013401031</v>
      </c>
      <c r="F12" s="5">
        <v>1.2080601453781128</v>
      </c>
      <c r="G12" s="3">
        <v>1.3280661106109619</v>
      </c>
      <c r="H12" s="3">
        <v>39.991056762866755</v>
      </c>
      <c r="I12" s="3">
        <v>50.912017142521343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92.436508178710937</v>
      </c>
      <c r="D13" s="3">
        <v>4.1752481460571289</v>
      </c>
      <c r="E13" s="3">
        <v>0.12001308798789978</v>
      </c>
      <c r="F13" s="5">
        <v>1.2080719470977783</v>
      </c>
      <c r="G13" s="3">
        <v>1.3280850648880005</v>
      </c>
      <c r="H13" s="3">
        <v>39.991017154165988</v>
      </c>
      <c r="I13" s="3">
        <v>50.911966717275924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92.43560791015625</v>
      </c>
      <c r="D14" s="3">
        <v>4.1752080917358398</v>
      </c>
      <c r="E14" s="3">
        <v>0.1200191006064415</v>
      </c>
      <c r="F14" s="5">
        <v>1.2090603113174438</v>
      </c>
      <c r="G14" s="3">
        <v>1.3290793895721436</v>
      </c>
      <c r="H14" s="3">
        <v>39.990977545465228</v>
      </c>
      <c r="I14" s="3">
        <v>50.911916292030476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92.436515808105469</v>
      </c>
      <c r="D15" s="3">
        <v>4.1742491722106934</v>
      </c>
      <c r="E15" s="3">
        <v>0.12002626806497574</v>
      </c>
      <c r="F15" s="5">
        <v>1.2090721130371094</v>
      </c>
      <c r="G15" s="3">
        <v>1.3290983438491821</v>
      </c>
      <c r="H15" s="3">
        <v>39.990937936764453</v>
      </c>
      <c r="I15" s="3">
        <v>50.911865866785043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92.436470031738281</v>
      </c>
      <c r="D16" s="3">
        <v>4.1742472648620605</v>
      </c>
      <c r="E16" s="3">
        <v>0.12003336846828461</v>
      </c>
      <c r="F16" s="5">
        <v>1.2090715169906616</v>
      </c>
      <c r="G16" s="3">
        <v>1.3291049003601074</v>
      </c>
      <c r="H16" s="3">
        <v>39.990858719362912</v>
      </c>
      <c r="I16" s="3">
        <v>50.911765016294169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92.435623168945313</v>
      </c>
      <c r="D17" s="3">
        <v>4.1742086410522461</v>
      </c>
      <c r="E17" s="3">
        <v>0.12000600248575211</v>
      </c>
      <c r="F17" s="5">
        <v>1.2090604305267334</v>
      </c>
      <c r="G17" s="3">
        <v>1.3290663957595825</v>
      </c>
      <c r="H17" s="3">
        <v>39.990819110662144</v>
      </c>
      <c r="I17" s="3">
        <v>50.911714591048735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92.435531616210938</v>
      </c>
      <c r="D18" s="3">
        <v>4.1742501258850098</v>
      </c>
      <c r="E18" s="3">
        <v>0.12000718712806702</v>
      </c>
      <c r="F18" s="5">
        <v>1.2090723514556885</v>
      </c>
      <c r="G18" s="3">
        <v>1.3290795087814331</v>
      </c>
      <c r="H18" s="3">
        <v>39.990779501961356</v>
      </c>
      <c r="I18" s="3">
        <v>50.911664165803252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92.434593200683594</v>
      </c>
      <c r="D19" s="3">
        <v>4.1742076873779297</v>
      </c>
      <c r="E19" s="3">
        <v>0.12000596523284912</v>
      </c>
      <c r="F19" s="5">
        <v>1.2100601196289063</v>
      </c>
      <c r="G19" s="3">
        <v>1.3300660848617554</v>
      </c>
      <c r="H19" s="3">
        <v>39.990744294227369</v>
      </c>
      <c r="I19" s="3">
        <v>50.911619343362915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92.434577941894531</v>
      </c>
      <c r="D20" s="3">
        <v>4.1742067337036133</v>
      </c>
      <c r="E20" s="3">
        <v>0.12001191824674606</v>
      </c>
      <c r="F20" s="5">
        <v>1.2100598812103271</v>
      </c>
      <c r="G20" s="3">
        <v>1.3300718069076538</v>
      </c>
      <c r="H20" s="3">
        <v>39.990704685526588</v>
      </c>
      <c r="I20" s="3">
        <v>50.911568918117467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92.435546875</v>
      </c>
      <c r="D21" s="3">
        <v>4.1732501983642578</v>
      </c>
      <c r="E21" s="3">
        <v>0.12000720202922821</v>
      </c>
      <c r="F21" s="5">
        <v>1.2100726366043091</v>
      </c>
      <c r="G21" s="3">
        <v>1.3300797939300537</v>
      </c>
      <c r="H21" s="3">
        <v>39.990665076825834</v>
      </c>
      <c r="I21" s="3">
        <v>50.911518492872034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92.435546875</v>
      </c>
      <c r="D22" s="3">
        <v>4.1732501983642578</v>
      </c>
      <c r="E22" s="3">
        <v>0.12000720202922821</v>
      </c>
      <c r="F22" s="5">
        <v>1.2100726366043091</v>
      </c>
      <c r="G22" s="3">
        <v>1.3300797939300537</v>
      </c>
      <c r="H22" s="3">
        <v>39.990625468125046</v>
      </c>
      <c r="I22" s="3">
        <v>50.911468067626586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92.435546875</v>
      </c>
      <c r="D23" s="3">
        <v>4.1732501983642578</v>
      </c>
      <c r="E23" s="3">
        <v>0.12000720202922821</v>
      </c>
      <c r="F23" s="5">
        <v>1.2100726366043091</v>
      </c>
      <c r="G23" s="3">
        <v>1.3300797939300537</v>
      </c>
      <c r="H23" s="3">
        <v>39.990506642022737</v>
      </c>
      <c r="I23" s="3">
        <v>50.911316791890272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92.434539794921875</v>
      </c>
      <c r="D24" s="3">
        <v>4.1732497215270996</v>
      </c>
      <c r="E24" s="3">
        <v>0.12000718712806702</v>
      </c>
      <c r="F24" s="5">
        <v>1.211072564125061</v>
      </c>
      <c r="G24" s="3">
        <v>1.3310797214508057</v>
      </c>
      <c r="H24" s="3">
        <v>39.994383893731566</v>
      </c>
      <c r="I24" s="3">
        <v>50.916252863138311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92.434539794921875</v>
      </c>
      <c r="D25" s="3">
        <v>4.1732497215270996</v>
      </c>
      <c r="E25" s="3">
        <v>0.12000718712806702</v>
      </c>
      <c r="F25" s="5">
        <v>1.211072564125061</v>
      </c>
      <c r="G25" s="3">
        <v>1.3310797214508057</v>
      </c>
      <c r="H25" s="3">
        <v>39.990467033321949</v>
      </c>
      <c r="I25" s="3">
        <v>50.911266366644803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92.434539794921875</v>
      </c>
      <c r="D26" s="3">
        <v>4.1732497215270996</v>
      </c>
      <c r="E26" s="3">
        <v>0.12000718712806702</v>
      </c>
      <c r="F26" s="5">
        <v>1.211072564125061</v>
      </c>
      <c r="G26" s="3">
        <v>1.3310797214508057</v>
      </c>
      <c r="H26" s="3">
        <v>39.990427424621188</v>
      </c>
      <c r="I26" s="3">
        <v>50.911215941399377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92.434539794921875</v>
      </c>
      <c r="D27" s="3">
        <v>4.1732497215270996</v>
      </c>
      <c r="E27" s="3">
        <v>0.12000718712806702</v>
      </c>
      <c r="F27" s="5">
        <v>1.211072564125061</v>
      </c>
      <c r="G27" s="3">
        <v>1.3310797214508057</v>
      </c>
      <c r="H27" s="3">
        <v>39.990387815920407</v>
      </c>
      <c r="I27" s="3">
        <v>50.911165516153936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92.434539794921875</v>
      </c>
      <c r="D28" s="3">
        <v>4.1732497215270996</v>
      </c>
      <c r="E28" s="3">
        <v>0.12000718712806702</v>
      </c>
      <c r="F28" s="5">
        <v>1.211072564125061</v>
      </c>
      <c r="G28" s="3">
        <v>1.3310797214508057</v>
      </c>
      <c r="H28" s="3">
        <v>39.990352608186377</v>
      </c>
      <c r="I28" s="3">
        <v>50.911120693713528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92.434539794921875</v>
      </c>
      <c r="D29" s="3">
        <v>4.1732497215270996</v>
      </c>
      <c r="E29" s="3">
        <v>0.12000718712806702</v>
      </c>
      <c r="F29" s="5">
        <v>1.211072564125061</v>
      </c>
      <c r="G29" s="3">
        <v>1.3310797214508057</v>
      </c>
      <c r="H29" s="3">
        <v>39.990312999485617</v>
      </c>
      <c r="I29" s="3">
        <v>50.911070268468087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92.434539794921875</v>
      </c>
      <c r="D30" s="3">
        <v>4.1732497215270996</v>
      </c>
      <c r="E30" s="3">
        <v>0.12000718712806702</v>
      </c>
      <c r="F30" s="5">
        <v>1.211072564125061</v>
      </c>
      <c r="G30" s="3">
        <v>1.3310797214508057</v>
      </c>
      <c r="H30" s="3">
        <v>39.99027339078485</v>
      </c>
      <c r="I30" s="3">
        <v>50.911019843222675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92.424301147460937</v>
      </c>
      <c r="D31" s="3">
        <v>4.1718330383300781</v>
      </c>
      <c r="E31" s="3">
        <v>0.11999519914388657</v>
      </c>
      <c r="F31" s="5">
        <v>1.2119514942169189</v>
      </c>
      <c r="G31" s="3">
        <v>1.3319467306137085</v>
      </c>
      <c r="H31" s="3">
        <v>39.99023378208409</v>
      </c>
      <c r="I31" s="3">
        <v>50.910969417977249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92.424301147460937</v>
      </c>
      <c r="D32" s="3">
        <v>4.1718330383300781</v>
      </c>
      <c r="E32" s="3">
        <v>0.11999519914388657</v>
      </c>
      <c r="F32" s="5">
        <v>1.2119514942169189</v>
      </c>
      <c r="G32" s="3">
        <v>1.3319467306137085</v>
      </c>
      <c r="H32" s="3">
        <v>39.990194173383316</v>
      </c>
      <c r="I32" s="3">
        <v>50.910918992731794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92.424301147460937</v>
      </c>
      <c r="D33" s="3">
        <v>4.1718330383300781</v>
      </c>
      <c r="E33" s="3">
        <v>0.11999519914388657</v>
      </c>
      <c r="F33" s="5">
        <v>1.2119514942169189</v>
      </c>
      <c r="G33" s="3">
        <v>1.3319467306137085</v>
      </c>
      <c r="H33" s="3">
        <v>39.990154564682541</v>
      </c>
      <c r="I33" s="3">
        <v>50.910868567486354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92.424301147460937</v>
      </c>
      <c r="D34" s="3">
        <v>4.1718330383300781</v>
      </c>
      <c r="E34" s="3">
        <v>0.11999519914388657</v>
      </c>
      <c r="F34" s="5">
        <v>1.2119514942169189</v>
      </c>
      <c r="G34" s="3">
        <v>1.3319467306137085</v>
      </c>
      <c r="H34" s="3">
        <v>39.990273390784857</v>
      </c>
      <c r="I34" s="3">
        <v>50.911019843222682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92.424301147460937</v>
      </c>
      <c r="D35" s="3">
        <v>4.1718330383300781</v>
      </c>
      <c r="E35" s="3">
        <v>0.11999519914388657</v>
      </c>
      <c r="F35" s="5">
        <v>1.2119514942169189</v>
      </c>
      <c r="G35" s="3">
        <v>1.3319467306137085</v>
      </c>
      <c r="H35" s="3">
        <v>39.990312999485631</v>
      </c>
      <c r="I35" s="3">
        <v>51.035292690837323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92.424301147460937</v>
      </c>
      <c r="D36" s="3">
        <v>4.1718330383300781</v>
      </c>
      <c r="E36" s="3">
        <v>0.11999519914388657</v>
      </c>
      <c r="F36" s="5">
        <v>1.2119514942169189</v>
      </c>
      <c r="G36" s="3">
        <v>1.3319467306137085</v>
      </c>
      <c r="H36" s="3">
        <v>39.990075347280992</v>
      </c>
      <c r="I36" s="3">
        <v>51.034989401142575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92.423385620117188</v>
      </c>
      <c r="D37" s="3">
        <v>4.1717920303344727</v>
      </c>
      <c r="E37" s="3">
        <v>0.11999400705099106</v>
      </c>
      <c r="F37" s="5">
        <v>1.2129395008087158</v>
      </c>
      <c r="G37" s="3">
        <v>1.3329335451126099</v>
      </c>
      <c r="H37" s="3">
        <v>39.989996129879437</v>
      </c>
      <c r="I37" s="3">
        <v>50.993380180433697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92.423324584960938</v>
      </c>
      <c r="D38" s="3">
        <v>4.1708340644836426</v>
      </c>
      <c r="E38" s="3">
        <v>0.1209951788187027</v>
      </c>
      <c r="F38" s="5">
        <v>1.2129517793655396</v>
      </c>
      <c r="G38" s="3">
        <v>1.3339469432830811</v>
      </c>
      <c r="H38" s="3">
        <v>39.989996129879437</v>
      </c>
      <c r="I38" s="3">
        <v>50.91066686650457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92.422409057617188</v>
      </c>
      <c r="D39" s="3">
        <v>4.1707930564880371</v>
      </c>
      <c r="E39" s="3">
        <v>0.12099399417638779</v>
      </c>
      <c r="F39" s="5">
        <v>1.2139397859573364</v>
      </c>
      <c r="G39" s="3">
        <v>1.3349337577819824</v>
      </c>
      <c r="H39" s="3">
        <v>39.989960922145407</v>
      </c>
      <c r="I39" s="3">
        <v>50.910622044064169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92.424301147460937</v>
      </c>
      <c r="D40" s="3">
        <v>4.1718330383300781</v>
      </c>
      <c r="E40" s="3">
        <v>0.11999519914388657</v>
      </c>
      <c r="F40" s="5">
        <v>1.2119514942169189</v>
      </c>
      <c r="G40" s="3">
        <v>1.3319467306137085</v>
      </c>
      <c r="H40" s="3">
        <v>40.01451391565697</v>
      </c>
      <c r="I40" s="3">
        <v>51.024644118726549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92.431706582346266</v>
      </c>
      <c r="D41" s="6">
        <f t="shared" si="0"/>
        <v>4.1732322323706841</v>
      </c>
      <c r="E41" s="6">
        <f t="shared" si="0"/>
        <v>0.12006994649287193</v>
      </c>
      <c r="F41" s="6">
        <f t="shared" si="0"/>
        <v>1.2106105396824498</v>
      </c>
      <c r="G41" s="6">
        <f t="shared" si="0"/>
        <v>1.3306804780037171</v>
      </c>
      <c r="H41" s="6">
        <f t="shared" si="0"/>
        <v>39.991427153907324</v>
      </c>
      <c r="I41" s="6">
        <f t="shared" si="0"/>
        <v>50.925840986524996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43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92.436622619628906</v>
      </c>
      <c r="D46" s="21">
        <f t="shared" si="1"/>
        <v>4.1752481460571289</v>
      </c>
      <c r="E46" s="26">
        <f t="shared" si="1"/>
        <v>0.1209951788187027</v>
      </c>
      <c r="F46" s="26">
        <f t="shared" si="1"/>
        <v>1.2139397859573364</v>
      </c>
      <c r="G46" s="21">
        <f t="shared" si="1"/>
        <v>1.3349337577819824</v>
      </c>
      <c r="H46" s="26">
        <f t="shared" si="1"/>
        <v>40.01451391565697</v>
      </c>
      <c r="I46" s="22">
        <f t="shared" si="1"/>
        <v>51.035292690837323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92.422409057617188</v>
      </c>
      <c r="D47" s="26">
        <f t="shared" si="2"/>
        <v>4.1707930564880371</v>
      </c>
      <c r="E47" s="26">
        <f t="shared" si="2"/>
        <v>0.11999400705099106</v>
      </c>
      <c r="F47" s="23">
        <f t="shared" si="2"/>
        <v>1.2080601453781128</v>
      </c>
      <c r="G47" s="26">
        <f t="shared" si="2"/>
        <v>1.3280661106109619</v>
      </c>
      <c r="H47" s="23">
        <f t="shared" si="2"/>
        <v>39.989960922145407</v>
      </c>
      <c r="I47" s="26">
        <f t="shared" si="2"/>
        <v>50.910622044064169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5.5167238833058177E-3</v>
      </c>
      <c r="D48" s="24">
        <f t="shared" si="3"/>
        <v>1.3306311870560418E-3</v>
      </c>
      <c r="E48" s="26">
        <f t="shared" si="3"/>
        <v>2.4700012621329306E-4</v>
      </c>
      <c r="F48" s="26">
        <f t="shared" si="3"/>
        <v>1.5854454262912523E-3</v>
      </c>
      <c r="G48" s="24">
        <f t="shared" si="3"/>
        <v>1.7120401165096983E-3</v>
      </c>
      <c r="H48" s="26">
        <f t="shared" si="3"/>
        <v>4.3542742025323641E-3</v>
      </c>
      <c r="I48" s="25">
        <f t="shared" si="3"/>
        <v>3.818046627819676E-2</v>
      </c>
    </row>
    <row r="50" spans="3:9" x14ac:dyDescent="0.2">
      <c r="C50" s="29">
        <f>COUNTIF(C10:C40,"&lt;84.0")</f>
        <v>0</v>
      </c>
      <c r="D50" s="29">
        <f>COUNTIF(D10:D40,"&gt;11.0")</f>
        <v>0</v>
      </c>
      <c r="E50" s="29">
        <f>COUNTIF(E10:E40,"&gt;4.0")</f>
        <v>0</v>
      </c>
      <c r="F50" s="29">
        <f>COUNTIF(F10:F40,"&gt;3.0")</f>
        <v>0</v>
      </c>
      <c r="G50" s="29">
        <f>COUNTIF(G10:G40,"&gt;4.0")</f>
        <v>0</v>
      </c>
      <c r="H50" s="29">
        <f>COUNTIF(H10:H40,"&lt;37.30")</f>
        <v>0</v>
      </c>
      <c r="I50" s="29">
        <f>COUNTIF(I10:I40,"&lt;48.20")</f>
        <v>0</v>
      </c>
    </row>
    <row r="51" spans="3:9" x14ac:dyDescent="0.2">
      <c r="C51" s="30"/>
      <c r="D51" s="30"/>
      <c r="E51" s="30"/>
      <c r="F51" s="30"/>
      <c r="G51" s="29"/>
      <c r="H51" s="29">
        <f>COUNTIF(H10:H40,"&gt;43.60")</f>
        <v>0</v>
      </c>
      <c r="I51" s="29">
        <f>COUNTIF(I10:I40,"&gt;53.20")</f>
        <v>0</v>
      </c>
    </row>
  </sheetData>
  <mergeCells count="45">
    <mergeCell ref="A32:B32"/>
    <mergeCell ref="A33:B33"/>
    <mergeCell ref="H43:I43"/>
    <mergeCell ref="A41:B41"/>
    <mergeCell ref="A34:B34"/>
    <mergeCell ref="A36:B36"/>
    <mergeCell ref="A35:B35"/>
    <mergeCell ref="A37:B37"/>
    <mergeCell ref="A38:B38"/>
    <mergeCell ref="A20:B20"/>
    <mergeCell ref="A16:B16"/>
    <mergeCell ref="A21:B21"/>
    <mergeCell ref="A18:B18"/>
    <mergeCell ref="A19:B19"/>
    <mergeCell ref="A17:B17"/>
    <mergeCell ref="A22:B22"/>
    <mergeCell ref="A45:B45"/>
    <mergeCell ref="A46:B46"/>
    <mergeCell ref="A47:B47"/>
    <mergeCell ref="A48:B48"/>
    <mergeCell ref="A39:B39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40:B40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4:B14"/>
    <mergeCell ref="A9:B9"/>
    <mergeCell ref="A11:B11"/>
    <mergeCell ref="A12:B12"/>
    <mergeCell ref="A10:B1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tabColor rgb="FF92D050"/>
    <outlinePr summaryBelow="0" summaryRight="0"/>
  </sheetPr>
  <dimension ref="A1:K51"/>
  <sheetViews>
    <sheetView showGridLines="0" topLeftCell="A34" zoomScale="90" zoomScaleNormal="90" workbookViewId="0">
      <selection activeCell="G37" sqref="G37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71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90.000526428222656</v>
      </c>
      <c r="D10" s="10">
        <v>5.5864706039428711</v>
      </c>
      <c r="E10" s="10">
        <v>3.9330985546112061</v>
      </c>
      <c r="F10" s="11">
        <v>9.0062037110328674E-2</v>
      </c>
      <c r="G10" s="10">
        <v>4.023160457611084</v>
      </c>
      <c r="H10" s="10">
        <v>38.117133794673478</v>
      </c>
      <c r="I10" s="10">
        <v>49.053678679857846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89.900535583496094</v>
      </c>
      <c r="D11" s="3">
        <v>5.4099187850952148</v>
      </c>
      <c r="E11" s="3">
        <v>4.2338104248046875</v>
      </c>
      <c r="F11" s="5">
        <v>6.4437083899974823E-2</v>
      </c>
      <c r="G11" s="3">
        <v>4.2982473373413086</v>
      </c>
      <c r="H11" s="3">
        <v>37.961857544245824</v>
      </c>
      <c r="I11" s="3">
        <v>48.849036003751642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89.233642578125</v>
      </c>
      <c r="D12" s="3">
        <v>5.7275128364562988</v>
      </c>
      <c r="E12" s="3">
        <v>4.5855679512023926</v>
      </c>
      <c r="F12" s="5">
        <v>7.5965456664562225E-2</v>
      </c>
      <c r="G12" s="3">
        <v>4.6615333557128906</v>
      </c>
      <c r="H12" s="3">
        <v>37.90927152025936</v>
      </c>
      <c r="I12" s="3">
        <v>48.660138047317723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90.251937866210937</v>
      </c>
      <c r="D13" s="3">
        <v>5.3153595924377441</v>
      </c>
      <c r="E13" s="3">
        <v>3.9542429447174072</v>
      </c>
      <c r="F13" s="5">
        <v>0.10155248641967773</v>
      </c>
      <c r="G13" s="3">
        <v>4.0557956695556641</v>
      </c>
      <c r="H13" s="3">
        <v>38.031118432475388</v>
      </c>
      <c r="I13" s="3">
        <v>48.985875375149341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90.076637268066406</v>
      </c>
      <c r="D14" s="3">
        <v>5.5007023811340332</v>
      </c>
      <c r="E14" s="3">
        <v>3.8675248622894287</v>
      </c>
      <c r="F14" s="5">
        <v>0.1134263277053833</v>
      </c>
      <c r="G14" s="3">
        <v>3.9809513092041016</v>
      </c>
      <c r="H14" s="3">
        <v>38.152776447649003</v>
      </c>
      <c r="I14" s="3">
        <v>49.087299629057931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89.55419921875</v>
      </c>
      <c r="D15" s="3">
        <v>6.1905355453491211</v>
      </c>
      <c r="E15" s="3">
        <v>3.7475945949554443</v>
      </c>
      <c r="F15" s="5">
        <v>9.348781406879425E-2</v>
      </c>
      <c r="G15" s="3">
        <v>3.8410823345184326</v>
      </c>
      <c r="H15" s="3">
        <v>38.36798789812363</v>
      </c>
      <c r="I15" s="3">
        <v>49.279708811255865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89.353431701660156</v>
      </c>
      <c r="D16" s="3">
        <v>6.0854949951171875</v>
      </c>
      <c r="E16" s="3">
        <v>4.0045323371887207</v>
      </c>
      <c r="F16" s="5">
        <v>0.13667434453964233</v>
      </c>
      <c r="G16" s="3">
        <v>4.1412067413330078</v>
      </c>
      <c r="H16" s="3">
        <v>38.229342929463293</v>
      </c>
      <c r="I16" s="3">
        <v>49.061359200281217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89.53900146484375</v>
      </c>
      <c r="D17" s="3">
        <v>5.6630001068115234</v>
      </c>
      <c r="E17" s="3">
        <v>4.2529993057250977</v>
      </c>
      <c r="F17" s="5">
        <v>0.125</v>
      </c>
      <c r="G17" s="3">
        <v>4.3779993057250977</v>
      </c>
      <c r="H17" s="3">
        <v>38.026515559689074</v>
      </c>
      <c r="I17" s="3">
        <v>48.848388284876847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89.319244384765625</v>
      </c>
      <c r="D18" s="3">
        <v>5.7567024230957031</v>
      </c>
      <c r="E18" s="3">
        <v>4.4055194854736328</v>
      </c>
      <c r="F18" s="5">
        <v>0.10697415471076965</v>
      </c>
      <c r="G18" s="3">
        <v>4.5124936103820801</v>
      </c>
      <c r="H18" s="3">
        <v>37.99084677482918</v>
      </c>
      <c r="I18" s="3">
        <v>48.768085278534279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88.673126220703125</v>
      </c>
      <c r="D19" s="3">
        <v>5.8610711097717285</v>
      </c>
      <c r="E19" s="3">
        <v>4.9846944808959961</v>
      </c>
      <c r="F19" s="5">
        <v>4.6587426215410233E-2</v>
      </c>
      <c r="G19" s="3">
        <v>5.0312819480895996</v>
      </c>
      <c r="H19" s="3">
        <v>37.838312694179791</v>
      </c>
      <c r="I19" s="3">
        <v>48.467464847148854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88.961593627929688</v>
      </c>
      <c r="D20" s="3">
        <v>6.0442233085632324</v>
      </c>
      <c r="E20" s="3">
        <v>4.4587225914001465</v>
      </c>
      <c r="F20" s="5">
        <v>9.5677673816680908E-2</v>
      </c>
      <c r="G20" s="3">
        <v>4.5544004440307617</v>
      </c>
      <c r="H20" s="3">
        <v>38.073323178708691</v>
      </c>
      <c r="I20" s="3">
        <v>48.79915670401688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89.798713684082031</v>
      </c>
      <c r="D21" s="3">
        <v>5.6906204223632812</v>
      </c>
      <c r="E21" s="3">
        <v>3.9437286853790283</v>
      </c>
      <c r="F21" s="5">
        <v>0.12356550246477127</v>
      </c>
      <c r="G21" s="3">
        <v>4.0672941207885742</v>
      </c>
      <c r="H21" s="3">
        <v>38.170871258936437</v>
      </c>
      <c r="I21" s="3">
        <v>49.058759640631806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89.658447265625</v>
      </c>
      <c r="D22" s="3">
        <v>5.8965644836425781</v>
      </c>
      <c r="E22" s="3">
        <v>3.9136793613433838</v>
      </c>
      <c r="F22" s="5">
        <v>0.12214638292789459</v>
      </c>
      <c r="G22" s="3">
        <v>4.0358257293701172</v>
      </c>
      <c r="H22" s="3">
        <v>38.211329375543222</v>
      </c>
      <c r="I22" s="3">
        <v>49.096845490663839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89.740013122558594</v>
      </c>
      <c r="D23" s="3">
        <v>5.7275176048278809</v>
      </c>
      <c r="E23" s="3">
        <v>3.9978797435760498</v>
      </c>
      <c r="F23" s="5">
        <v>0.11848492920398712</v>
      </c>
      <c r="G23" s="3">
        <v>4.1163644790649414</v>
      </c>
      <c r="H23" s="3">
        <v>38.134630261570095</v>
      </c>
      <c r="I23" s="3">
        <v>49.017594062913354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89.6103515625</v>
      </c>
      <c r="D24" s="3">
        <v>5.7762079238891602</v>
      </c>
      <c r="E24" s="3">
        <v>4.0905990600585938</v>
      </c>
      <c r="F24" s="5">
        <v>0.11126250028610229</v>
      </c>
      <c r="G24" s="3">
        <v>4.2018613815307617</v>
      </c>
      <c r="H24" s="3">
        <v>38.114089298296761</v>
      </c>
      <c r="I24" s="3">
        <v>48.970378866561951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90.044837951660156</v>
      </c>
      <c r="D25" s="3">
        <v>5.5975494384765625</v>
      </c>
      <c r="E25" s="3">
        <v>3.8555803298950195</v>
      </c>
      <c r="F25" s="5">
        <v>0.11307792365550995</v>
      </c>
      <c r="G25" s="3">
        <v>3.9686582088470459</v>
      </c>
      <c r="H25" s="3">
        <v>38.139015795606724</v>
      </c>
      <c r="I25" s="3">
        <v>49.084959599486567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90.605117797851563</v>
      </c>
      <c r="D26" s="3">
        <v>5.4203906059265137</v>
      </c>
      <c r="E26" s="3">
        <v>3.4531660079956055</v>
      </c>
      <c r="F26" s="5">
        <v>0.13470920920372009</v>
      </c>
      <c r="G26" s="3">
        <v>3.5878751277923584</v>
      </c>
      <c r="H26" s="3">
        <v>38.234664549717785</v>
      </c>
      <c r="I26" s="3">
        <v>49.301199833775868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89.871505737304687</v>
      </c>
      <c r="D27" s="3">
        <v>5.9490041732788086</v>
      </c>
      <c r="E27" s="3">
        <v>3.6515016555786133</v>
      </c>
      <c r="F27" s="5">
        <v>0.13488514721393585</v>
      </c>
      <c r="G27" s="3">
        <v>3.7863867282867432</v>
      </c>
      <c r="H27" s="3">
        <v>38.31105623384228</v>
      </c>
      <c r="I27" s="3">
        <v>49.260377854312964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90.076332092285156</v>
      </c>
      <c r="D28" s="3">
        <v>5.8418951034545898</v>
      </c>
      <c r="E28" s="3">
        <v>3.5079214572906494</v>
      </c>
      <c r="F28" s="5">
        <v>0.16373157501220703</v>
      </c>
      <c r="G28" s="3">
        <v>3.6716530323028564</v>
      </c>
      <c r="H28" s="3">
        <v>38.331670452815032</v>
      </c>
      <c r="I28" s="3">
        <v>49.315535130459914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90.187614440917969</v>
      </c>
      <c r="D29" s="3">
        <v>5.8422861099243164</v>
      </c>
      <c r="E29" s="3">
        <v>3.3799324035644531</v>
      </c>
      <c r="F29" s="5">
        <v>0.17061968147754669</v>
      </c>
      <c r="G29" s="3">
        <v>3.5505521297454834</v>
      </c>
      <c r="H29" s="3">
        <v>38.383814196386574</v>
      </c>
      <c r="I29" s="3">
        <v>49.397035776180218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90.341453552246094</v>
      </c>
      <c r="D30" s="3">
        <v>5.7989416122436523</v>
      </c>
      <c r="E30" s="3">
        <v>3.2211275100708008</v>
      </c>
      <c r="F30" s="5">
        <v>0.18881015479564667</v>
      </c>
      <c r="G30" s="3">
        <v>3.4099376201629639</v>
      </c>
      <c r="H30" s="3">
        <v>38.443328202155044</v>
      </c>
      <c r="I30" s="3">
        <v>49.482037831358106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89.556137084960937</v>
      </c>
      <c r="D31" s="3">
        <v>5.9651718139648437</v>
      </c>
      <c r="E31" s="3">
        <v>3.8570103645324707</v>
      </c>
      <c r="F31" s="5">
        <v>0.15332916378974915</v>
      </c>
      <c r="G31" s="3">
        <v>4.0103397369384766</v>
      </c>
      <c r="H31" s="3">
        <v>38.276583808499517</v>
      </c>
      <c r="I31" s="3">
        <v>49.139221680861439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90.164291381835938</v>
      </c>
      <c r="D32" s="3">
        <v>5.7587518692016602</v>
      </c>
      <c r="E32" s="3">
        <v>3.4212448596954346</v>
      </c>
      <c r="F32" s="5">
        <v>0.18376369774341583</v>
      </c>
      <c r="G32" s="3">
        <v>3.605008602142334</v>
      </c>
      <c r="H32" s="3">
        <v>38.376065840228819</v>
      </c>
      <c r="I32" s="3">
        <v>49.365663520686432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90.280403137207031</v>
      </c>
      <c r="D33" s="3">
        <v>5.2669329643249512</v>
      </c>
      <c r="E33" s="3">
        <v>3.9168238639831543</v>
      </c>
      <c r="F33" s="5">
        <v>0.13446217775344849</v>
      </c>
      <c r="G33" s="3">
        <v>4.0512862205505371</v>
      </c>
      <c r="H33" s="3">
        <v>38.020441955753043</v>
      </c>
      <c r="I33" s="3">
        <v>48.974152810172306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90.767372131347656</v>
      </c>
      <c r="D34" s="3">
        <v>5.095973014831543</v>
      </c>
      <c r="E34" s="3">
        <v>3.6120550632476807</v>
      </c>
      <c r="F34" s="5">
        <v>0.16971096396446228</v>
      </c>
      <c r="G34" s="3">
        <v>3.7817659378051758</v>
      </c>
      <c r="H34" s="3">
        <v>38.04451711703247</v>
      </c>
      <c r="I34" s="3">
        <v>49.097021522914332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91.745712280273438</v>
      </c>
      <c r="D35" s="3">
        <v>5.3248486518859863</v>
      </c>
      <c r="E35" s="3">
        <v>2.3712959289550781</v>
      </c>
      <c r="F35" s="5">
        <v>0.17025402188301086</v>
      </c>
      <c r="G35" s="3">
        <v>2.5415499210357666</v>
      </c>
      <c r="H35" s="3">
        <v>38.613544955526528</v>
      </c>
      <c r="I35" s="3">
        <v>49.973379452662485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91.654571533203125</v>
      </c>
      <c r="D36" s="3">
        <v>5.365814208984375</v>
      </c>
      <c r="E36" s="3">
        <v>2.4493420124053955</v>
      </c>
      <c r="F36" s="5">
        <v>0.14885583519935608</v>
      </c>
      <c r="G36" s="3">
        <v>2.5981979370117187</v>
      </c>
      <c r="H36" s="3">
        <v>38.603852311794796</v>
      </c>
      <c r="I36" s="3">
        <v>49.947605465461223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91.673049926757813</v>
      </c>
      <c r="D37" s="3">
        <v>5.5507259368896484</v>
      </c>
      <c r="E37" s="3">
        <v>2.230546236038208</v>
      </c>
      <c r="F37" s="5">
        <v>0.13835389912128448</v>
      </c>
      <c r="G37" s="3">
        <v>2.3689000606536865</v>
      </c>
      <c r="H37" s="3">
        <v>38.756965882139262</v>
      </c>
      <c r="I37" s="3">
        <v>50.140285986974121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91.75067138671875</v>
      </c>
      <c r="D38" s="3">
        <v>5.3761038780212402</v>
      </c>
      <c r="E38" s="3">
        <v>2.3336007595062256</v>
      </c>
      <c r="F38" s="5">
        <v>0.13472343981266022</v>
      </c>
      <c r="G38" s="3">
        <v>2.4683241844177246</v>
      </c>
      <c r="H38" s="3">
        <v>38.66883643229788</v>
      </c>
      <c r="I38" s="3">
        <v>50.046019003374582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91.392105102539063</v>
      </c>
      <c r="D39" s="3">
        <v>5.6218113899230957</v>
      </c>
      <c r="E39" s="3">
        <v>2.3208179473876953</v>
      </c>
      <c r="F39" s="5">
        <v>0.12291308492422104</v>
      </c>
      <c r="G39" s="3">
        <v>2.4437310695648193</v>
      </c>
      <c r="H39" s="3">
        <v>38.847651242452365</v>
      </c>
      <c r="I39" s="3">
        <v>50.162215463537528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91.357536315917969</v>
      </c>
      <c r="D40" s="3">
        <v>5.5973920822143555</v>
      </c>
      <c r="E40" s="3">
        <v>2.5064501762390137</v>
      </c>
      <c r="F40" s="5">
        <v>0.12256339937448502</v>
      </c>
      <c r="G40" s="3">
        <v>2.6290135383605957</v>
      </c>
      <c r="H40" s="3">
        <v>38.683759971691359</v>
      </c>
      <c r="I40" s="3">
        <v>49.986191248557951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90.165810123566658</v>
      </c>
      <c r="D41" s="6">
        <f t="shared" si="0"/>
        <v>5.6646933863239903</v>
      </c>
      <c r="E41" s="6">
        <f t="shared" si="0"/>
        <v>3.6278261600002164</v>
      </c>
      <c r="F41" s="6">
        <f t="shared" si="0"/>
        <v>0.12613120951479481</v>
      </c>
      <c r="G41" s="6">
        <f t="shared" si="0"/>
        <v>3.7539573638669905</v>
      </c>
      <c r="H41" s="6">
        <f t="shared" si="0"/>
        <v>38.260166965051049</v>
      </c>
      <c r="I41" s="6">
        <f t="shared" si="0"/>
        <v>49.247634551703079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22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91.75067138671875</v>
      </c>
      <c r="D46" s="21">
        <f t="shared" si="1"/>
        <v>6.1905355453491211</v>
      </c>
      <c r="E46" s="26">
        <f t="shared" si="1"/>
        <v>4.9846944808959961</v>
      </c>
      <c r="F46" s="26">
        <f t="shared" si="1"/>
        <v>0.18881015479564667</v>
      </c>
      <c r="G46" s="21">
        <f t="shared" si="1"/>
        <v>5.0312819480895996</v>
      </c>
      <c r="H46" s="26">
        <f t="shared" si="1"/>
        <v>38.847651242452365</v>
      </c>
      <c r="I46" s="22">
        <f t="shared" si="1"/>
        <v>50.162215463537528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88.673126220703125</v>
      </c>
      <c r="D47" s="26">
        <f t="shared" si="2"/>
        <v>5.095973014831543</v>
      </c>
      <c r="E47" s="26">
        <f t="shared" si="2"/>
        <v>2.230546236038208</v>
      </c>
      <c r="F47" s="23">
        <f t="shared" si="2"/>
        <v>4.6587426215410233E-2</v>
      </c>
      <c r="G47" s="26">
        <f t="shared" si="2"/>
        <v>2.3689000606536865</v>
      </c>
      <c r="H47" s="23">
        <f t="shared" si="2"/>
        <v>37.838312694179791</v>
      </c>
      <c r="I47" s="26">
        <f t="shared" si="2"/>
        <v>48.467464847148854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0.84036094172977416</v>
      </c>
      <c r="D48" s="24">
        <f t="shared" si="3"/>
        <v>0.2616373003934756</v>
      </c>
      <c r="E48" s="26">
        <f t="shared" si="3"/>
        <v>0.72621542840317455</v>
      </c>
      <c r="F48" s="26">
        <f t="shared" si="3"/>
        <v>3.3601871261063829E-2</v>
      </c>
      <c r="G48" s="24">
        <f t="shared" si="3"/>
        <v>0.70750087592584132</v>
      </c>
      <c r="H48" s="26">
        <f t="shared" si="3"/>
        <v>0.26252158285774863</v>
      </c>
      <c r="I48" s="25">
        <f t="shared" si="3"/>
        <v>0.45189718629683157</v>
      </c>
    </row>
    <row r="50" spans="3:9" x14ac:dyDescent="0.2">
      <c r="C50" s="28" t="s">
        <v>96</v>
      </c>
      <c r="D50" s="28">
        <f>COUNTIF(D10:D40,"&gt;12.0")</f>
        <v>0</v>
      </c>
      <c r="E50" s="28">
        <f>COUNTIF(E10:E40,"&gt;8.0")</f>
        <v>0</v>
      </c>
      <c r="F50" s="28">
        <f>COUNTIF(F10:F40,"&gt;3.0")</f>
        <v>0</v>
      </c>
      <c r="G50" s="28">
        <f>COUNTIF(G10:G40,"&gt;8.0")</f>
        <v>0</v>
      </c>
      <c r="H50" s="28">
        <f>COUNTIF(H10:H40,"&lt;36.30")</f>
        <v>0</v>
      </c>
      <c r="I50" s="28">
        <f>COUNTIF(I10:I40,"&lt;46.20")</f>
        <v>0</v>
      </c>
    </row>
    <row r="51" spans="3:9" x14ac:dyDescent="0.2"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tabColor rgb="FF92D050"/>
    <outlinePr summaryBelow="0" summaryRight="0"/>
  </sheetPr>
  <dimension ref="A1:K51"/>
  <sheetViews>
    <sheetView showGridLines="0" topLeftCell="A33" zoomScale="90" zoomScaleNormal="90" workbookViewId="0">
      <selection activeCell="C50" sqref="C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72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98.702415466308594</v>
      </c>
      <c r="D10" s="10">
        <v>0.69754087924957275</v>
      </c>
      <c r="E10" s="10">
        <v>0.16853944957256317</v>
      </c>
      <c r="F10" s="11">
        <v>0.10872712731361389</v>
      </c>
      <c r="G10" s="10">
        <v>0.27726656198501587</v>
      </c>
      <c r="H10" s="10">
        <v>38.166333697352329</v>
      </c>
      <c r="I10" s="10">
        <v>50.771263008188676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98.740371704101563</v>
      </c>
      <c r="D11" s="3">
        <v>0.65800213813781738</v>
      </c>
      <c r="E11" s="3">
        <v>0.16530141234397888</v>
      </c>
      <c r="F11" s="5">
        <v>0.11279741674661636</v>
      </c>
      <c r="G11" s="3">
        <v>0.27809882164001465</v>
      </c>
      <c r="H11" s="3">
        <v>38.153577800026476</v>
      </c>
      <c r="I11" s="3">
        <v>50.762677099765888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98.784141540527344</v>
      </c>
      <c r="D12" s="3">
        <v>0.62088131904602051</v>
      </c>
      <c r="E12" s="3">
        <v>0.15803304314613342</v>
      </c>
      <c r="F12" s="5">
        <v>0.11307838559150696</v>
      </c>
      <c r="G12" s="3">
        <v>0.27111142873764038</v>
      </c>
      <c r="H12" s="3">
        <v>38.143661554295662</v>
      </c>
      <c r="I12" s="3">
        <v>50.760381228783238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98.796783447265625</v>
      </c>
      <c r="D13" s="3">
        <v>0.60850870609283447</v>
      </c>
      <c r="E13" s="3">
        <v>0.15625108778476715</v>
      </c>
      <c r="F13" s="5">
        <v>0.11243768036365509</v>
      </c>
      <c r="G13" s="3">
        <v>0.26868876814842224</v>
      </c>
      <c r="H13" s="3">
        <v>38.14474239621817</v>
      </c>
      <c r="I13" s="3">
        <v>50.762261639798659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98.803825378417969</v>
      </c>
      <c r="D14" s="3">
        <v>0.60696381330490112</v>
      </c>
      <c r="E14" s="3">
        <v>0.15590046346187592</v>
      </c>
      <c r="F14" s="5">
        <v>0.10999678075313568</v>
      </c>
      <c r="G14" s="3">
        <v>0.2658972442150116</v>
      </c>
      <c r="H14" s="3">
        <v>38.141825325215713</v>
      </c>
      <c r="I14" s="3">
        <v>50.762591549819078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98.801048278808594</v>
      </c>
      <c r="D15" s="3">
        <v>0.60903018712997437</v>
      </c>
      <c r="E15" s="3">
        <v>0.15688654780387878</v>
      </c>
      <c r="F15" s="5">
        <v>0.11098182201385498</v>
      </c>
      <c r="G15" s="3">
        <v>0.26786836981773376</v>
      </c>
      <c r="H15" s="3">
        <v>38.141424376709587</v>
      </c>
      <c r="I15" s="3">
        <v>50.761181716722803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98.792938232421875</v>
      </c>
      <c r="D16" s="3">
        <v>0.61825865507125854</v>
      </c>
      <c r="E16" s="3">
        <v>0.15782047808170319</v>
      </c>
      <c r="F16" s="5">
        <v>0.11114095151424408</v>
      </c>
      <c r="G16" s="3">
        <v>0.26896142959594727</v>
      </c>
      <c r="H16" s="3">
        <v>38.140621346970214</v>
      </c>
      <c r="I16" s="3">
        <v>50.760201411951151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98.7838134765625</v>
      </c>
      <c r="D17" s="3">
        <v>0.62819719314575195</v>
      </c>
      <c r="E17" s="3">
        <v>0.15981180965900421</v>
      </c>
      <c r="F17" s="5">
        <v>0.11127430200576782</v>
      </c>
      <c r="G17" s="3">
        <v>0.27108609676361084</v>
      </c>
      <c r="H17" s="3">
        <v>38.139535954775234</v>
      </c>
      <c r="I17" s="3">
        <v>50.758577379600943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98.784736633300781</v>
      </c>
      <c r="D18" s="3">
        <v>0.63022392988204956</v>
      </c>
      <c r="E18" s="3">
        <v>0.15919141471385956</v>
      </c>
      <c r="F18" s="5">
        <v>0.11265194416046143</v>
      </c>
      <c r="G18" s="3">
        <v>0.27184337377548218</v>
      </c>
      <c r="H18" s="3">
        <v>38.137852750747939</v>
      </c>
      <c r="I18" s="3">
        <v>50.756937418137944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98.741806030273438</v>
      </c>
      <c r="D19" s="3">
        <v>0.66419112682342529</v>
      </c>
      <c r="E19" s="3">
        <v>0.15960365533828735</v>
      </c>
      <c r="F19" s="5">
        <v>0.11231360584497452</v>
      </c>
      <c r="G19" s="3">
        <v>0.27191725373268127</v>
      </c>
      <c r="H19" s="3">
        <v>38.156206715636856</v>
      </c>
      <c r="I19" s="3">
        <v>50.767246140644971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98.8792724609375</v>
      </c>
      <c r="D20" s="3">
        <v>0.54789841175079346</v>
      </c>
      <c r="E20" s="3">
        <v>0.15016265213489532</v>
      </c>
      <c r="F20" s="5">
        <v>0.10885918885469437</v>
      </c>
      <c r="G20" s="3">
        <v>0.25902184844017029</v>
      </c>
      <c r="H20" s="3">
        <v>38.120982377017356</v>
      </c>
      <c r="I20" s="3">
        <v>50.754456853258084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98.707191467285156</v>
      </c>
      <c r="D21" s="3">
        <v>0.69144827127456665</v>
      </c>
      <c r="E21" s="3">
        <v>0.15421396493911743</v>
      </c>
      <c r="F21" s="5">
        <v>0.11756093055009842</v>
      </c>
      <c r="G21" s="3">
        <v>0.27177488803863525</v>
      </c>
      <c r="H21" s="3">
        <v>38.171379709164007</v>
      </c>
      <c r="I21" s="3">
        <v>50.774491892213469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98.849647521972656</v>
      </c>
      <c r="D22" s="3">
        <v>0.55849218368530273</v>
      </c>
      <c r="E22" s="3">
        <v>0.1514771431684494</v>
      </c>
      <c r="F22" s="5">
        <v>0.12295936048030853</v>
      </c>
      <c r="G22" s="3">
        <v>0.27443650364875793</v>
      </c>
      <c r="H22" s="3">
        <v>38.123573440971334</v>
      </c>
      <c r="I22" s="3">
        <v>50.745010940279926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98.788551330566406</v>
      </c>
      <c r="D23" s="3">
        <v>0.60792124271392822</v>
      </c>
      <c r="E23" s="3">
        <v>0.15393686294555664</v>
      </c>
      <c r="F23" s="5">
        <v>0.12176810950040817</v>
      </c>
      <c r="G23" s="3">
        <v>0.27570497989654541</v>
      </c>
      <c r="H23" s="3">
        <v>38.144191989036202</v>
      </c>
      <c r="I23" s="3">
        <v>50.756270810650861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98.750984191894531</v>
      </c>
      <c r="D24" s="3">
        <v>0.63454705476760864</v>
      </c>
      <c r="E24" s="3">
        <v>0.15822812914848328</v>
      </c>
      <c r="F24" s="5">
        <v>0.11796201765537262</v>
      </c>
      <c r="G24" s="3">
        <v>0.27619016170501709</v>
      </c>
      <c r="H24" s="3">
        <v>38.161555797417769</v>
      </c>
      <c r="I24" s="3">
        <v>50.766674221058373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98.777000427246094</v>
      </c>
      <c r="D25" s="3">
        <v>0.61572647094726563</v>
      </c>
      <c r="E25" s="3">
        <v>0.15622624754905701</v>
      </c>
      <c r="F25" s="5">
        <v>0.11537014693021774</v>
      </c>
      <c r="G25" s="3">
        <v>0.27159640192985535</v>
      </c>
      <c r="H25" s="3">
        <v>38.155784205948663</v>
      </c>
      <c r="I25" s="3">
        <v>50.766268849300111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98.783172607421875</v>
      </c>
      <c r="D26" s="3">
        <v>0.61484426259994507</v>
      </c>
      <c r="E26" s="3">
        <v>0.15596021711826324</v>
      </c>
      <c r="F26" s="5">
        <v>0.11120832711458206</v>
      </c>
      <c r="G26" s="3">
        <v>0.2671685516834259</v>
      </c>
      <c r="H26" s="3">
        <v>38.156824705957249</v>
      </c>
      <c r="I26" s="3">
        <v>50.769996950836166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98.785621643066406</v>
      </c>
      <c r="D27" s="3">
        <v>0.61233144998550415</v>
      </c>
      <c r="E27" s="3">
        <v>0.15870606899261475</v>
      </c>
      <c r="F27" s="5">
        <v>0.10880450904369354</v>
      </c>
      <c r="G27" s="3">
        <v>0.26751059293746948</v>
      </c>
      <c r="H27" s="3">
        <v>38.155743756764792</v>
      </c>
      <c r="I27" s="3">
        <v>50.769825726955411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98.7420654296875</v>
      </c>
      <c r="D28" s="3">
        <v>0.65104883909225464</v>
      </c>
      <c r="E28" s="3">
        <v>0.16566269099712372</v>
      </c>
      <c r="F28" s="5">
        <v>0.11037581413984299</v>
      </c>
      <c r="G28" s="3">
        <v>0.27603849768638611</v>
      </c>
      <c r="H28" s="3">
        <v>38.161807615631034</v>
      </c>
      <c r="I28" s="3">
        <v>50.768803268215954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98.751609802246094</v>
      </c>
      <c r="D29" s="3">
        <v>0.63692933320999146</v>
      </c>
      <c r="E29" s="3">
        <v>0.16454954445362091</v>
      </c>
      <c r="F29" s="5">
        <v>0.11256654560565948</v>
      </c>
      <c r="G29" s="3">
        <v>0.2771160900592804</v>
      </c>
      <c r="H29" s="3">
        <v>38.161397989938038</v>
      </c>
      <c r="I29" s="3">
        <v>50.76747106479894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98.807929992675781</v>
      </c>
      <c r="D30" s="3">
        <v>0.61065119504928589</v>
      </c>
      <c r="E30" s="3">
        <v>0.1603599339723587</v>
      </c>
      <c r="F30" s="5">
        <v>0.10914966464042664</v>
      </c>
      <c r="G30" s="3">
        <v>0.26950961351394653</v>
      </c>
      <c r="H30" s="3">
        <v>38.13359173081605</v>
      </c>
      <c r="I30" s="3">
        <v>50.756515515279503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98.771087646484375</v>
      </c>
      <c r="D31" s="3">
        <v>0.62510973215103149</v>
      </c>
      <c r="E31" s="3">
        <v>0.16497009992599487</v>
      </c>
      <c r="F31" s="5">
        <v>0.11232656985521317</v>
      </c>
      <c r="G31" s="3">
        <v>0.27729666233062744</v>
      </c>
      <c r="H31" s="3">
        <v>38.149102277804097</v>
      </c>
      <c r="I31" s="3">
        <v>50.76060828583195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98.778472900390625</v>
      </c>
      <c r="D32" s="3">
        <v>0.61871927976608276</v>
      </c>
      <c r="E32" s="3">
        <v>0.16327683627605438</v>
      </c>
      <c r="F32" s="5">
        <v>0.11239653080701828</v>
      </c>
      <c r="G32" s="3">
        <v>0.27567335963249207</v>
      </c>
      <c r="H32" s="3">
        <v>38.14953373022059</v>
      </c>
      <c r="I32" s="3">
        <v>50.761584126582697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98.756385803222656</v>
      </c>
      <c r="D33" s="3">
        <v>0.61065936088562012</v>
      </c>
      <c r="E33" s="3">
        <v>0.16320884227752686</v>
      </c>
      <c r="F33" s="5">
        <v>0.14014272391796112</v>
      </c>
      <c r="G33" s="3">
        <v>0.30335158109664917</v>
      </c>
      <c r="H33" s="3">
        <v>38.139654938381142</v>
      </c>
      <c r="I33" s="3">
        <v>50.735931109005051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98.714187622070313</v>
      </c>
      <c r="D34" s="3">
        <v>0.63777482509613037</v>
      </c>
      <c r="E34" s="3">
        <v>0.16557998955249786</v>
      </c>
      <c r="F34" s="5">
        <v>0.14992132782936096</v>
      </c>
      <c r="G34" s="3">
        <v>0.31550133228302002</v>
      </c>
      <c r="H34" s="3">
        <v>38.144361432167457</v>
      </c>
      <c r="I34" s="3">
        <v>50.73037594111468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98.701393127441406</v>
      </c>
      <c r="D35" s="3">
        <v>0.64823311567306519</v>
      </c>
      <c r="E35" s="3">
        <v>0.16609980165958405</v>
      </c>
      <c r="F35" s="5">
        <v>0.15073952078819275</v>
      </c>
      <c r="G35" s="3">
        <v>0.31683933734893799</v>
      </c>
      <c r="H35" s="3">
        <v>38.147835215439379</v>
      </c>
      <c r="I35" s="3">
        <v>50.731487420822056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98.722366333007812</v>
      </c>
      <c r="D36" s="3">
        <v>0.62697857618331909</v>
      </c>
      <c r="E36" s="3">
        <v>0.16708983480930328</v>
      </c>
      <c r="F36" s="5">
        <v>0.149664506316185</v>
      </c>
      <c r="G36" s="3">
        <v>0.31675434112548828</v>
      </c>
      <c r="H36" s="3">
        <v>38.14250978859387</v>
      </c>
      <c r="I36" s="3">
        <v>50.728782428713821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98.700386047363281</v>
      </c>
      <c r="D37" s="3">
        <v>0.64430224895477295</v>
      </c>
      <c r="E37" s="3">
        <v>0.16753567755222321</v>
      </c>
      <c r="F37" s="5">
        <v>0.15134301781654358</v>
      </c>
      <c r="G37" s="3">
        <v>0.31887871026992798</v>
      </c>
      <c r="H37" s="3">
        <v>38.148459053486711</v>
      </c>
      <c r="I37" s="3">
        <v>50.730696716900283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98.696601867675781</v>
      </c>
      <c r="D38" s="3">
        <v>0.64708620309829712</v>
      </c>
      <c r="E38" s="3">
        <v>0.1671779602766037</v>
      </c>
      <c r="F38" s="5">
        <v>0.15206851065158844</v>
      </c>
      <c r="G38" s="3">
        <v>0.31924647092819214</v>
      </c>
      <c r="H38" s="3">
        <v>38.150577673771515</v>
      </c>
      <c r="I38" s="3">
        <v>50.731519552226565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98.7181396484375</v>
      </c>
      <c r="D39" s="3">
        <v>0.63125348091125488</v>
      </c>
      <c r="E39" s="3">
        <v>0.16521669924259186</v>
      </c>
      <c r="F39" s="5">
        <v>0.15003781020641327</v>
      </c>
      <c r="G39" s="3">
        <v>0.31525450944900513</v>
      </c>
      <c r="H39" s="3">
        <v>38.146341665966524</v>
      </c>
      <c r="I39" s="3">
        <v>50.731538746112101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98.728118896484375</v>
      </c>
      <c r="D40" s="3">
        <v>0.64269483089447021</v>
      </c>
      <c r="E40" s="3">
        <v>0.16706556081771851</v>
      </c>
      <c r="F40" s="5">
        <v>0.13071925938129425</v>
      </c>
      <c r="G40" s="3">
        <v>0.29778480529785156</v>
      </c>
      <c r="H40" s="3">
        <v>38.152589315353758</v>
      </c>
      <c r="I40" s="3">
        <v>50.748194245315879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98.762647321147298</v>
      </c>
      <c r="D41" s="6">
        <f t="shared" si="0"/>
        <v>0.62762736505077732</v>
      </c>
      <c r="E41" s="6">
        <f t="shared" si="0"/>
        <v>0.16077561676502228</v>
      </c>
      <c r="F41" s="6">
        <f t="shared" si="0"/>
        <v>0.12165627123848084</v>
      </c>
      <c r="G41" s="6">
        <f t="shared" si="0"/>
        <v>0.28243188992623358</v>
      </c>
      <c r="H41" s="6">
        <f t="shared" si="0"/>
        <v>38.147857429928884</v>
      </c>
      <c r="I41" s="6">
        <f t="shared" si="0"/>
        <v>50.755155588996303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22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98.8792724609375</v>
      </c>
      <c r="D46" s="21">
        <f t="shared" si="1"/>
        <v>0.69754087924957275</v>
      </c>
      <c r="E46" s="26">
        <f t="shared" si="1"/>
        <v>0.16853944957256317</v>
      </c>
      <c r="F46" s="26">
        <f t="shared" si="1"/>
        <v>0.15206851065158844</v>
      </c>
      <c r="G46" s="21">
        <f t="shared" si="1"/>
        <v>0.31924647092819214</v>
      </c>
      <c r="H46" s="26">
        <f t="shared" si="1"/>
        <v>38.171379709164007</v>
      </c>
      <c r="I46" s="22">
        <f t="shared" si="1"/>
        <v>50.774491892213469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98.696601867675781</v>
      </c>
      <c r="D47" s="26">
        <f t="shared" si="2"/>
        <v>0.54789841175079346</v>
      </c>
      <c r="E47" s="26">
        <f t="shared" si="2"/>
        <v>0.15016265213489532</v>
      </c>
      <c r="F47" s="23">
        <f t="shared" si="2"/>
        <v>0.10872712731361389</v>
      </c>
      <c r="G47" s="26">
        <f t="shared" si="2"/>
        <v>0.25902184844017029</v>
      </c>
      <c r="H47" s="23">
        <f t="shared" si="2"/>
        <v>38.120982377017356</v>
      </c>
      <c r="I47" s="26">
        <f t="shared" si="2"/>
        <v>50.728782428713821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4.4537955784200806E-2</v>
      </c>
      <c r="D48" s="24">
        <f t="shared" si="3"/>
        <v>3.0184212865973108E-2</v>
      </c>
      <c r="E48" s="26">
        <f t="shared" si="3"/>
        <v>5.19650672518989E-3</v>
      </c>
      <c r="F48" s="26">
        <f t="shared" si="3"/>
        <v>1.5868668805012139E-2</v>
      </c>
      <c r="G48" s="24">
        <f t="shared" si="3"/>
        <v>1.9115090118787589E-2</v>
      </c>
      <c r="H48" s="26">
        <f t="shared" si="3"/>
        <v>1.1208270938060951E-2</v>
      </c>
      <c r="I48" s="25">
        <f t="shared" si="3"/>
        <v>1.4440046582056614E-2</v>
      </c>
    </row>
    <row r="50" spans="3:9" x14ac:dyDescent="0.2">
      <c r="C50" s="29">
        <f>COUNTIF(C10:C40,"&lt;84.0")</f>
        <v>0</v>
      </c>
      <c r="D50" s="29">
        <f>COUNTIF(D10:D40,"&gt;11.0")</f>
        <v>0</v>
      </c>
      <c r="E50" s="29">
        <f>COUNTIF(E10:E40,"&gt;4.0")</f>
        <v>0</v>
      </c>
      <c r="F50" s="29">
        <f>COUNTIF(F10:F40,"&gt;3.0")</f>
        <v>0</v>
      </c>
      <c r="G50" s="29">
        <f>COUNTIF(G10:G40,"&gt;4.0")</f>
        <v>0</v>
      </c>
      <c r="H50" s="29">
        <f>COUNTIF(H10:H40,"&lt;37.30")</f>
        <v>0</v>
      </c>
      <c r="I50" s="29">
        <f>COUNTIF(I10:I40,"&lt;48.20")</f>
        <v>0</v>
      </c>
    </row>
    <row r="51" spans="3:9" x14ac:dyDescent="0.2">
      <c r="C51" s="30"/>
      <c r="D51" s="30"/>
      <c r="E51" s="30"/>
      <c r="F51" s="30"/>
      <c r="G51" s="29"/>
      <c r="H51" s="29">
        <f>COUNTIF(H10:H40,"&gt;43.60")</f>
        <v>0</v>
      </c>
      <c r="I51" s="29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tabColor rgb="FF92D050"/>
    <outlinePr summaryBelow="0" summaryRight="0"/>
  </sheetPr>
  <dimension ref="A1:K51"/>
  <sheetViews>
    <sheetView showGridLines="0" topLeftCell="A33" zoomScale="90" zoomScaleNormal="90" workbookViewId="0">
      <selection activeCell="C50" sqref="C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73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94.237594604492188</v>
      </c>
      <c r="D10" s="10">
        <v>4.3223686218261719</v>
      </c>
      <c r="E10" s="10">
        <v>0.25350329279899597</v>
      </c>
      <c r="F10" s="11">
        <v>1.0960924625396729</v>
      </c>
      <c r="G10" s="10">
        <v>1.3495957851409912</v>
      </c>
      <c r="H10" s="10">
        <v>38.565329622386287</v>
      </c>
      <c r="I10" s="10">
        <v>50.261239047348226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94.051071166992188</v>
      </c>
      <c r="D11" s="3">
        <v>4.4811625480651855</v>
      </c>
      <c r="E11" s="3">
        <v>0.24557441473007202</v>
      </c>
      <c r="F11" s="5">
        <v>1.1230695247650146</v>
      </c>
      <c r="G11" s="3">
        <v>1.3686439990997314</v>
      </c>
      <c r="H11" s="3">
        <v>38.605690490785861</v>
      </c>
      <c r="I11" s="3">
        <v>50.269471211195373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94.248359680175781</v>
      </c>
      <c r="D12" s="3">
        <v>4.316767692565918</v>
      </c>
      <c r="E12" s="3">
        <v>0.24364939332008362</v>
      </c>
      <c r="F12" s="5">
        <v>1.0920701026916504</v>
      </c>
      <c r="G12" s="3">
        <v>1.3357194662094116</v>
      </c>
      <c r="H12" s="3">
        <v>38.574705739382964</v>
      </c>
      <c r="I12" s="3">
        <v>50.273802265892577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94.353591918945313</v>
      </c>
      <c r="D13" s="3">
        <v>4.2600865364074707</v>
      </c>
      <c r="E13" s="3">
        <v>0.2423267662525177</v>
      </c>
      <c r="F13" s="5">
        <v>1.0580244064331055</v>
      </c>
      <c r="G13" s="3">
        <v>1.3003511428833008</v>
      </c>
      <c r="H13" s="3">
        <v>38.562267704440117</v>
      </c>
      <c r="I13" s="3">
        <v>50.290799601389274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94.374626159667969</v>
      </c>
      <c r="D14" s="3">
        <v>4.203028678894043</v>
      </c>
      <c r="E14" s="3">
        <v>0.24170443415641785</v>
      </c>
      <c r="F14" s="5">
        <v>1.0896838903427124</v>
      </c>
      <c r="G14" s="3">
        <v>1.3313883543014526</v>
      </c>
      <c r="H14" s="3">
        <v>38.539592076801199</v>
      </c>
      <c r="I14" s="3">
        <v>50.256178660668567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94.358810424804688</v>
      </c>
      <c r="D15" s="3">
        <v>4.2297811508178711</v>
      </c>
      <c r="E15" s="3">
        <v>0.24173849821090698</v>
      </c>
      <c r="F15" s="5">
        <v>1.0877429246902466</v>
      </c>
      <c r="G15" s="3">
        <v>1.3294813632965088</v>
      </c>
      <c r="H15" s="3">
        <v>38.541692165608275</v>
      </c>
      <c r="I15" s="3">
        <v>50.258761840557447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94.263313293457031</v>
      </c>
      <c r="D16" s="3">
        <v>4.3037576675415039</v>
      </c>
      <c r="E16" s="3">
        <v>0.24288806319236755</v>
      </c>
      <c r="F16" s="5">
        <v>1.0998213291168213</v>
      </c>
      <c r="G16" s="3">
        <v>1.3427094221115112</v>
      </c>
      <c r="H16" s="3">
        <v>38.563400699158599</v>
      </c>
      <c r="I16" s="3">
        <v>50.262353406299262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94.299453735351563</v>
      </c>
      <c r="D17" s="3">
        <v>4.2965917587280273</v>
      </c>
      <c r="E17" s="3">
        <v>0.24244827032089233</v>
      </c>
      <c r="F17" s="5">
        <v>1.0822683572769165</v>
      </c>
      <c r="G17" s="3">
        <v>1.3247165679931641</v>
      </c>
      <c r="H17" s="3">
        <v>38.56023666853374</v>
      </c>
      <c r="I17" s="3">
        <v>50.272889349822066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94.180038452148438</v>
      </c>
      <c r="D18" s="3">
        <v>4.4238924980163574</v>
      </c>
      <c r="E18" s="3">
        <v>0.25065073370933533</v>
      </c>
      <c r="F18" s="5">
        <v>1.0808298587799072</v>
      </c>
      <c r="G18" s="3">
        <v>1.3314806222915649</v>
      </c>
      <c r="H18" s="3">
        <v>38.582771558332389</v>
      </c>
      <c r="I18" s="3">
        <v>50.283235092980568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93.940101623535156</v>
      </c>
      <c r="D19" s="3">
        <v>4.6679587364196777</v>
      </c>
      <c r="E19" s="3">
        <v>0.25921997427940369</v>
      </c>
      <c r="F19" s="5">
        <v>1.0800482034683228</v>
      </c>
      <c r="G19" s="3">
        <v>1.3392682075500488</v>
      </c>
      <c r="H19" s="3">
        <v>38.637950162999516</v>
      </c>
      <c r="I19" s="3">
        <v>50.311675666273786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94.218063354492188</v>
      </c>
      <c r="D20" s="3">
        <v>4.3701891899108887</v>
      </c>
      <c r="E20" s="3">
        <v>0.25166583061218262</v>
      </c>
      <c r="F20" s="5">
        <v>1.0745335817337036</v>
      </c>
      <c r="G20" s="3">
        <v>1.3261994123458862</v>
      </c>
      <c r="H20" s="3">
        <v>38.583283195481663</v>
      </c>
      <c r="I20" s="3">
        <v>50.287272200790412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94.3236083984375</v>
      </c>
      <c r="D21" s="3">
        <v>4.2425074577331543</v>
      </c>
      <c r="E21" s="3">
        <v>0.24978019297122955</v>
      </c>
      <c r="F21" s="5">
        <v>1.10294508934021</v>
      </c>
      <c r="G21" s="3">
        <v>1.3527252674102783</v>
      </c>
      <c r="H21" s="3">
        <v>38.5356155835739</v>
      </c>
      <c r="I21" s="3">
        <v>50.241171383152192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94.38128662109375</v>
      </c>
      <c r="D22" s="3">
        <v>4.1656255722045898</v>
      </c>
      <c r="E22" s="3">
        <v>0.24801594018936157</v>
      </c>
      <c r="F22" s="5">
        <v>1.1207544803619385</v>
      </c>
      <c r="G22" s="3">
        <v>1.3687703609466553</v>
      </c>
      <c r="H22" s="3">
        <v>38.510088884311969</v>
      </c>
      <c r="I22" s="3">
        <v>50.215011238071014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94.287422180175781</v>
      </c>
      <c r="D23" s="3">
        <v>4.2667055130004883</v>
      </c>
      <c r="E23" s="3">
        <v>0.25018411874771118</v>
      </c>
      <c r="F23" s="5">
        <v>1.1116158962249756</v>
      </c>
      <c r="G23" s="3">
        <v>1.361799955368042</v>
      </c>
      <c r="H23" s="3">
        <v>38.540505391036341</v>
      </c>
      <c r="I23" s="3">
        <v>50.237825823167903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94.301315307617188</v>
      </c>
      <c r="D24" s="3">
        <v>4.2599887847900391</v>
      </c>
      <c r="E24" s="3">
        <v>0.24918882548809052</v>
      </c>
      <c r="F24" s="5">
        <v>1.1128393411636353</v>
      </c>
      <c r="G24" s="3">
        <v>1.3620281219482422</v>
      </c>
      <c r="H24" s="3">
        <v>38.534698747180094</v>
      </c>
      <c r="I24" s="3">
        <v>50.234115849738963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94.334129333496094</v>
      </c>
      <c r="D25" s="3">
        <v>4.2254767417907715</v>
      </c>
      <c r="E25" s="3">
        <v>0.24926874041557312</v>
      </c>
      <c r="F25" s="5">
        <v>1.1103427410125732</v>
      </c>
      <c r="G25" s="3">
        <v>1.3596115112304687</v>
      </c>
      <c r="H25" s="3">
        <v>38.528819849092557</v>
      </c>
      <c r="I25" s="3">
        <v>50.232402988060826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94.327224731445313</v>
      </c>
      <c r="D26" s="3">
        <v>4.2161788940429687</v>
      </c>
      <c r="E26" s="3">
        <v>0.25061127543449402</v>
      </c>
      <c r="F26" s="5">
        <v>1.0891191959381104</v>
      </c>
      <c r="G26" s="3">
        <v>1.3397305011749268</v>
      </c>
      <c r="H26" s="3">
        <v>38.554877397369708</v>
      </c>
      <c r="I26" s="3">
        <v>50.261225277320555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94.277297973632812</v>
      </c>
      <c r="D27" s="3">
        <v>4.2819280624389648</v>
      </c>
      <c r="E27" s="3">
        <v>0.25145569443702698</v>
      </c>
      <c r="F27" s="5">
        <v>1.1001931428909302</v>
      </c>
      <c r="G27" s="3">
        <v>1.3516488075256348</v>
      </c>
      <c r="H27" s="3">
        <v>38.552453860710962</v>
      </c>
      <c r="I27" s="3">
        <v>50.25194012553213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94.290962219238281</v>
      </c>
      <c r="D28" s="3">
        <v>4.2802734375</v>
      </c>
      <c r="E28" s="3">
        <v>0.25208187103271484</v>
      </c>
      <c r="F28" s="5">
        <v>1.0877032279968262</v>
      </c>
      <c r="G28" s="3">
        <v>1.339785099029541</v>
      </c>
      <c r="H28" s="3">
        <v>38.555700958221657</v>
      </c>
      <c r="I28" s="3">
        <v>50.262092697491532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94.241569519042969</v>
      </c>
      <c r="D29" s="3">
        <v>4.3023967742919922</v>
      </c>
      <c r="E29" s="3">
        <v>0.25471118092536926</v>
      </c>
      <c r="F29" s="5">
        <v>1.110358715057373</v>
      </c>
      <c r="G29" s="3">
        <v>1.3650698661804199</v>
      </c>
      <c r="H29" s="3">
        <v>38.555273442107513</v>
      </c>
      <c r="I29" s="3">
        <v>50.245081080332028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94.251121520996094</v>
      </c>
      <c r="D30" s="3">
        <v>4.3035430908203125</v>
      </c>
      <c r="E30" s="3">
        <v>0.25274962186813354</v>
      </c>
      <c r="F30" s="5">
        <v>1.1050641536712646</v>
      </c>
      <c r="G30" s="3">
        <v>1.357813835144043</v>
      </c>
      <c r="H30" s="3">
        <v>38.556838111583787</v>
      </c>
      <c r="I30" s="3">
        <v>50.250497863917751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94.246124267578125</v>
      </c>
      <c r="D31" s="3">
        <v>4.3298072814941406</v>
      </c>
      <c r="E31" s="3">
        <v>0.24831192195415497</v>
      </c>
      <c r="F31" s="5">
        <v>1.0926723480224609</v>
      </c>
      <c r="G31" s="3">
        <v>1.3409842252731323</v>
      </c>
      <c r="H31" s="3">
        <v>38.56793149737382</v>
      </c>
      <c r="I31" s="3">
        <v>50.267263664513635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94.21173095703125</v>
      </c>
      <c r="D32" s="3">
        <v>4.3291540145874023</v>
      </c>
      <c r="E32" s="3">
        <v>0.24438579380512238</v>
      </c>
      <c r="F32" s="5">
        <v>1.1198006868362427</v>
      </c>
      <c r="G32" s="3">
        <v>1.3641865253448486</v>
      </c>
      <c r="H32" s="3">
        <v>38.567184673820805</v>
      </c>
      <c r="I32" s="3">
        <v>50.250037245032367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94.27532958984375</v>
      </c>
      <c r="D33" s="3">
        <v>4.2549481391906738</v>
      </c>
      <c r="E33" s="3">
        <v>0.24659325182437897</v>
      </c>
      <c r="F33" s="5">
        <v>1.1232298612594604</v>
      </c>
      <c r="G33" s="3">
        <v>1.3698230981826782</v>
      </c>
      <c r="H33" s="3">
        <v>38.548640232505612</v>
      </c>
      <c r="I33" s="3">
        <v>50.235973949694589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94.216300964355469</v>
      </c>
      <c r="D34" s="3">
        <v>4.3026561737060547</v>
      </c>
      <c r="E34" s="3">
        <v>0.2495996356010437</v>
      </c>
      <c r="F34" s="5">
        <v>1.0971496105194092</v>
      </c>
      <c r="G34" s="3">
        <v>1.3467493057250977</v>
      </c>
      <c r="H34" s="3">
        <v>38.591666770655365</v>
      </c>
      <c r="I34" s="3">
        <v>50.277135869545432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94.162239074707031</v>
      </c>
      <c r="D35" s="3">
        <v>4.346947193145752</v>
      </c>
      <c r="E35" s="3">
        <v>0.24884431064128876</v>
      </c>
      <c r="F35" s="5">
        <v>1.0982539653778076</v>
      </c>
      <c r="G35" s="3">
        <v>1.3470982313156128</v>
      </c>
      <c r="H35" s="3">
        <v>38.616183336784076</v>
      </c>
      <c r="I35" s="3">
        <v>50.290692399563405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94.21435546875</v>
      </c>
      <c r="D36" s="3">
        <v>4.3145904541015625</v>
      </c>
      <c r="E36" s="3">
        <v>0.24884788691997528</v>
      </c>
      <c r="F36" s="5">
        <v>1.1166386604309082</v>
      </c>
      <c r="G36" s="3">
        <v>1.3654865026473999</v>
      </c>
      <c r="H36" s="3">
        <v>38.569014239045565</v>
      </c>
      <c r="I36" s="3">
        <v>50.251185464827024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94.29644775390625</v>
      </c>
      <c r="D37" s="3">
        <v>4.239171028137207</v>
      </c>
      <c r="E37" s="3">
        <v>0.25122061371803284</v>
      </c>
      <c r="F37" s="5">
        <v>1.1145102977752686</v>
      </c>
      <c r="G37" s="3">
        <v>1.365730881690979</v>
      </c>
      <c r="H37" s="3">
        <v>38.54232775221832</v>
      </c>
      <c r="I37" s="3">
        <v>50.23629151137515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94.216835021972656</v>
      </c>
      <c r="D38" s="3">
        <v>4.2903189659118652</v>
      </c>
      <c r="E38" s="3">
        <v>0.2504236102104187</v>
      </c>
      <c r="F38" s="5">
        <v>1.1179559230804443</v>
      </c>
      <c r="G38" s="3">
        <v>1.3683795928955078</v>
      </c>
      <c r="H38" s="3">
        <v>38.574157672976163</v>
      </c>
      <c r="I38" s="3">
        <v>50.252451698991294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94.357635498046875</v>
      </c>
      <c r="D39" s="3">
        <v>4.168461799621582</v>
      </c>
      <c r="E39" s="3">
        <v>0.24856133759021759</v>
      </c>
      <c r="F39" s="5">
        <v>1.1057226657867432</v>
      </c>
      <c r="G39" s="3">
        <v>1.3542840480804443</v>
      </c>
      <c r="H39" s="3">
        <v>38.539892729877842</v>
      </c>
      <c r="I39" s="3">
        <v>50.242075083330064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94.360939025878906</v>
      </c>
      <c r="D40" s="3">
        <v>4.16888427734375</v>
      </c>
      <c r="E40" s="3">
        <v>0.25162366032600403</v>
      </c>
      <c r="F40" s="5">
        <v>1.1009469032287598</v>
      </c>
      <c r="G40" s="3">
        <v>1.3525705337524414</v>
      </c>
      <c r="H40" s="3">
        <v>38.540592160698637</v>
      </c>
      <c r="I40" s="3">
        <v>50.244353457454714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94.261254833590598</v>
      </c>
      <c r="D41" s="6">
        <f t="shared" si="0"/>
        <v>4.2956499591950443</v>
      </c>
      <c r="E41" s="6">
        <f t="shared" si="0"/>
        <v>0.24876868244140379</v>
      </c>
      <c r="F41" s="6">
        <f t="shared" si="0"/>
        <v>1.1000645660584973</v>
      </c>
      <c r="G41" s="6">
        <f t="shared" si="0"/>
        <v>1.3488332456158054</v>
      </c>
      <c r="H41" s="6">
        <f t="shared" si="0"/>
        <v>38.561270431453401</v>
      </c>
      <c r="I41" s="6">
        <f t="shared" si="0"/>
        <v>50.258274290784847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43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94.38128662109375</v>
      </c>
      <c r="D46" s="21">
        <f t="shared" si="1"/>
        <v>4.6679587364196777</v>
      </c>
      <c r="E46" s="26">
        <f t="shared" si="1"/>
        <v>0.25921997427940369</v>
      </c>
      <c r="F46" s="26">
        <f t="shared" si="1"/>
        <v>1.1232298612594604</v>
      </c>
      <c r="G46" s="21">
        <f t="shared" si="1"/>
        <v>1.3698230981826782</v>
      </c>
      <c r="H46" s="26">
        <f t="shared" si="1"/>
        <v>38.637950162999516</v>
      </c>
      <c r="I46" s="22">
        <f t="shared" si="1"/>
        <v>50.311675666273786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93.940101623535156</v>
      </c>
      <c r="D47" s="26">
        <f t="shared" si="2"/>
        <v>4.1656255722045898</v>
      </c>
      <c r="E47" s="26">
        <f t="shared" si="2"/>
        <v>0.24170443415641785</v>
      </c>
      <c r="F47" s="23">
        <f t="shared" si="2"/>
        <v>1.0580244064331055</v>
      </c>
      <c r="G47" s="26">
        <f t="shared" si="2"/>
        <v>1.3003511428833008</v>
      </c>
      <c r="H47" s="23">
        <f t="shared" si="2"/>
        <v>38.510088884311969</v>
      </c>
      <c r="I47" s="26">
        <f t="shared" si="2"/>
        <v>50.215011238071014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9.3109958569970522E-2</v>
      </c>
      <c r="D48" s="24">
        <f t="shared" si="3"/>
        <v>9.7724414863538112E-2</v>
      </c>
      <c r="E48" s="26">
        <f t="shared" si="3"/>
        <v>4.1389133037885431E-3</v>
      </c>
      <c r="F48" s="26">
        <f t="shared" si="3"/>
        <v>1.5754534566896392E-2</v>
      </c>
      <c r="G48" s="24">
        <f t="shared" si="3"/>
        <v>1.6573272929697576E-2</v>
      </c>
      <c r="H48" s="26">
        <f t="shared" si="3"/>
        <v>2.6569134661561997E-2</v>
      </c>
      <c r="I48" s="25">
        <f t="shared" si="3"/>
        <v>2.097074656089332E-2</v>
      </c>
    </row>
    <row r="50" spans="3:9" x14ac:dyDescent="0.2">
      <c r="C50" s="29">
        <f>COUNTIF(C10:C40,"&lt;84.0")</f>
        <v>0</v>
      </c>
      <c r="D50" s="29">
        <f>COUNTIF(D10:D40,"&gt;11.0")</f>
        <v>0</v>
      </c>
      <c r="E50" s="29">
        <f>COUNTIF(E10:E40,"&gt;4.0")</f>
        <v>0</v>
      </c>
      <c r="F50" s="29">
        <f>COUNTIF(F10:F40,"&gt;3.0")</f>
        <v>0</v>
      </c>
      <c r="G50" s="29">
        <f>COUNTIF(G10:G40,"&gt;4.0")</f>
        <v>0</v>
      </c>
      <c r="H50" s="29">
        <f>COUNTIF(H10:H40,"&lt;37.30")</f>
        <v>0</v>
      </c>
      <c r="I50" s="29">
        <f>COUNTIF(I10:I40,"&lt;48.20")</f>
        <v>0</v>
      </c>
    </row>
    <row r="51" spans="3:9" x14ac:dyDescent="0.2">
      <c r="C51" s="30"/>
      <c r="D51" s="30"/>
      <c r="E51" s="30"/>
      <c r="F51" s="30"/>
      <c r="G51" s="29"/>
      <c r="H51" s="29">
        <f>COUNTIF(H10:H40,"&gt;43.60")</f>
        <v>0</v>
      </c>
      <c r="I51" s="29">
        <f>COUNTIF(I10:I40,"&gt;53.20")</f>
        <v>0</v>
      </c>
    </row>
  </sheetData>
  <mergeCells count="45">
    <mergeCell ref="A32:B32"/>
    <mergeCell ref="A33:B33"/>
    <mergeCell ref="H43:I43"/>
    <mergeCell ref="A41:B41"/>
    <mergeCell ref="A34:B34"/>
    <mergeCell ref="A36:B36"/>
    <mergeCell ref="A35:B35"/>
    <mergeCell ref="A37:B37"/>
    <mergeCell ref="A38:B38"/>
    <mergeCell ref="A20:B20"/>
    <mergeCell ref="A16:B16"/>
    <mergeCell ref="A21:B21"/>
    <mergeCell ref="A18:B18"/>
    <mergeCell ref="A19:B19"/>
    <mergeCell ref="A17:B17"/>
    <mergeCell ref="A22:B22"/>
    <mergeCell ref="A45:B45"/>
    <mergeCell ref="A46:B46"/>
    <mergeCell ref="A47:B47"/>
    <mergeCell ref="A48:B48"/>
    <mergeCell ref="A39:B39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40:B40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4:B14"/>
    <mergeCell ref="A9:B9"/>
    <mergeCell ref="A11:B11"/>
    <mergeCell ref="A12:B12"/>
    <mergeCell ref="A10:B1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rgb="FF92D050"/>
    <outlinePr summaryBelow="0" summaryRight="0"/>
  </sheetPr>
  <dimension ref="A1:K51"/>
  <sheetViews>
    <sheetView showGridLines="0" topLeftCell="A34" zoomScale="90" zoomScaleNormal="90" workbookViewId="0">
      <selection activeCell="C50" sqref="C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74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89.649948120117188</v>
      </c>
      <c r="D10" s="10">
        <v>5.6568217277526855</v>
      </c>
      <c r="E10" s="10">
        <v>4.1661396026611328</v>
      </c>
      <c r="F10" s="11">
        <v>0.11855893582105637</v>
      </c>
      <c r="G10" s="10">
        <v>4.284698486328125</v>
      </c>
      <c r="H10" s="10">
        <v>38.047282033719462</v>
      </c>
      <c r="I10" s="10">
        <v>48.890596987758855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89.794853210449219</v>
      </c>
      <c r="D11" s="3">
        <v>5.4532895088195801</v>
      </c>
      <c r="E11" s="3">
        <v>4.2907700538635254</v>
      </c>
      <c r="F11" s="5">
        <v>7.5224168598651886E-2</v>
      </c>
      <c r="G11" s="3">
        <v>4.3659944534301758</v>
      </c>
      <c r="H11" s="3">
        <v>37.942235431295664</v>
      </c>
      <c r="I11" s="3">
        <v>48.802997431692312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89.37548828125</v>
      </c>
      <c r="D12" s="3">
        <v>5.5294418334960938</v>
      </c>
      <c r="E12" s="3">
        <v>4.6164350509643555</v>
      </c>
      <c r="F12" s="5">
        <v>0.10731612145900726</v>
      </c>
      <c r="G12" s="3">
        <v>4.7237510681152344</v>
      </c>
      <c r="H12" s="3">
        <v>37.823560572749287</v>
      </c>
      <c r="I12" s="3">
        <v>48.572460989046782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90.174186706542969</v>
      </c>
      <c r="D13" s="3">
        <v>5.2143182754516602</v>
      </c>
      <c r="E13" s="3">
        <v>4.1197547912597656</v>
      </c>
      <c r="F13" s="5">
        <v>0.12104622274637222</v>
      </c>
      <c r="G13" s="3">
        <v>4.2408008575439453</v>
      </c>
      <c r="H13" s="3">
        <v>37.924519108002741</v>
      </c>
      <c r="I13" s="3">
        <v>48.835675570029487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89.973358154296875</v>
      </c>
      <c r="D14" s="3">
        <v>5.4347944259643555</v>
      </c>
      <c r="E14" s="3">
        <v>3.9811027050018311</v>
      </c>
      <c r="F14" s="5">
        <v>0.13227842748165131</v>
      </c>
      <c r="G14" s="3">
        <v>4.1133809089660645</v>
      </c>
      <c r="H14" s="3">
        <v>38.105857089841734</v>
      </c>
      <c r="I14" s="3">
        <v>48.995253233705675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89.509552001953125</v>
      </c>
      <c r="D15" s="3">
        <v>6.0952110290527344</v>
      </c>
      <c r="E15" s="3">
        <v>3.8471131324768066</v>
      </c>
      <c r="F15" s="5">
        <v>0.13017410039901733</v>
      </c>
      <c r="G15" s="3">
        <v>3.9772872924804687</v>
      </c>
      <c r="H15" s="3">
        <v>38.294503008657301</v>
      </c>
      <c r="I15" s="3">
        <v>49.166459830337025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89.38397216796875</v>
      </c>
      <c r="D16" s="3">
        <v>6.0462517738342285</v>
      </c>
      <c r="E16" s="3">
        <v>3.991405725479126</v>
      </c>
      <c r="F16" s="5">
        <v>0.16288521885871887</v>
      </c>
      <c r="G16" s="3">
        <v>4.1542911529541016</v>
      </c>
      <c r="H16" s="3">
        <v>38.213412899045487</v>
      </c>
      <c r="I16" s="3">
        <v>49.035218894094726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89.260292053222656</v>
      </c>
      <c r="D17" s="3">
        <v>5.8036799430847168</v>
      </c>
      <c r="E17" s="3">
        <v>4.3910441398620605</v>
      </c>
      <c r="F17" s="5">
        <v>0.1353033035993576</v>
      </c>
      <c r="G17" s="3">
        <v>4.5263476371765137</v>
      </c>
      <c r="H17" s="3">
        <v>37.997533650481856</v>
      </c>
      <c r="I17" s="3">
        <v>48.754170418804534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88.896209716796875</v>
      </c>
      <c r="D18" s="3">
        <v>5.6687326431274414</v>
      </c>
      <c r="E18" s="3">
        <v>4.938504695892334</v>
      </c>
      <c r="F18" s="5">
        <v>9.8544642329216003E-2</v>
      </c>
      <c r="G18" s="3">
        <v>5.0370492935180664</v>
      </c>
      <c r="H18" s="3">
        <v>37.756740228688159</v>
      </c>
      <c r="I18" s="3">
        <v>48.401717751077186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88.47900390625</v>
      </c>
      <c r="D19" s="3">
        <v>5.8580865859985352</v>
      </c>
      <c r="E19" s="3">
        <v>5.148097038269043</v>
      </c>
      <c r="F19" s="5">
        <v>6.0633145272731781E-2</v>
      </c>
      <c r="G19" s="3">
        <v>5.2087302207946777</v>
      </c>
      <c r="H19" s="3">
        <v>37.780238675031612</v>
      </c>
      <c r="I19" s="3">
        <v>48.351833327034996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89.158828735351562</v>
      </c>
      <c r="D20" s="3">
        <v>5.8160810470581055</v>
      </c>
      <c r="E20" s="3">
        <v>4.4698610305786133</v>
      </c>
      <c r="F20" s="5">
        <v>0.13486617803573608</v>
      </c>
      <c r="G20" s="3">
        <v>4.6047272682189941</v>
      </c>
      <c r="H20" s="3">
        <v>37.976938864988298</v>
      </c>
      <c r="I20" s="3">
        <v>48.708630535457296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89.658851623535156</v>
      </c>
      <c r="D21" s="3">
        <v>5.6551337242126465</v>
      </c>
      <c r="E21" s="3">
        <v>4.1064105033874512</v>
      </c>
      <c r="F21" s="5">
        <v>0.1614508330821991</v>
      </c>
      <c r="G21" s="3">
        <v>4.2678613662719727</v>
      </c>
      <c r="H21" s="3">
        <v>38.059768524553235</v>
      </c>
      <c r="I21" s="3">
        <v>48.89560148448453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89.742591857910156</v>
      </c>
      <c r="D22" s="3">
        <v>5.6617841720581055</v>
      </c>
      <c r="E22" s="3">
        <v>4.0399923324584961</v>
      </c>
      <c r="F22" s="5">
        <v>0.14057543873786926</v>
      </c>
      <c r="G22" s="3">
        <v>4.180567741394043</v>
      </c>
      <c r="H22" s="3">
        <v>38.090277566099232</v>
      </c>
      <c r="I22" s="3">
        <v>48.955818415073885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89.679183959960938</v>
      </c>
      <c r="D23" s="3">
        <v>5.5555377006530762</v>
      </c>
      <c r="E23" s="3">
        <v>4.2242918014526367</v>
      </c>
      <c r="F23" s="5">
        <v>0.14090573787689209</v>
      </c>
      <c r="G23" s="3">
        <v>4.3651976585388184</v>
      </c>
      <c r="H23" s="3">
        <v>37.978897230553059</v>
      </c>
      <c r="I23" s="3">
        <v>48.810520210173294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89.350502014160156</v>
      </c>
      <c r="D24" s="3">
        <v>5.6495270729064941</v>
      </c>
      <c r="E24" s="3">
        <v>4.4702110290527344</v>
      </c>
      <c r="F24" s="5">
        <v>0.13159891963005066</v>
      </c>
      <c r="G24" s="3">
        <v>4.6018099784851074</v>
      </c>
      <c r="H24" s="3">
        <v>37.915764633927203</v>
      </c>
      <c r="I24" s="3">
        <v>48.674077519961848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90.098236083984375</v>
      </c>
      <c r="D25" s="3">
        <v>5.398841381072998</v>
      </c>
      <c r="E25" s="3">
        <v>3.9839556217193604</v>
      </c>
      <c r="F25" s="5">
        <v>0.14134271442890167</v>
      </c>
      <c r="G25" s="3">
        <v>4.1252985000610352</v>
      </c>
      <c r="H25" s="3">
        <v>38.0148212097018</v>
      </c>
      <c r="I25" s="3">
        <v>48.93458864596581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90.320297241210938</v>
      </c>
      <c r="D26" s="3">
        <v>5.4333987236022949</v>
      </c>
      <c r="E26" s="3">
        <v>3.7048845291137695</v>
      </c>
      <c r="F26" s="5">
        <v>0.15308979153633118</v>
      </c>
      <c r="G26" s="3">
        <v>3.8579742908477783</v>
      </c>
      <c r="H26" s="3">
        <v>38.132765435382773</v>
      </c>
      <c r="I26" s="3">
        <v>49.116986081438355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89.944190979003906</v>
      </c>
      <c r="D27" s="3">
        <v>5.7491111755371094</v>
      </c>
      <c r="E27" s="3">
        <v>3.7344591617584229</v>
      </c>
      <c r="F27" s="5">
        <v>0.18722862005233765</v>
      </c>
      <c r="G27" s="3">
        <v>3.9216878414154053</v>
      </c>
      <c r="H27" s="3">
        <v>38.194928333729933</v>
      </c>
      <c r="I27" s="3">
        <v>49.11872336447145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90.015762329101563</v>
      </c>
      <c r="D28" s="3">
        <v>5.7228684425354004</v>
      </c>
      <c r="E28" s="3">
        <v>3.6717503070831299</v>
      </c>
      <c r="F28" s="5">
        <v>0.18703176081180573</v>
      </c>
      <c r="G28" s="3">
        <v>3.8587820529937744</v>
      </c>
      <c r="H28" s="3">
        <v>38.221892369319193</v>
      </c>
      <c r="I28" s="3">
        <v>49.161739948244481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90.439926147460938</v>
      </c>
      <c r="D29" s="3">
        <v>5.6320886611938477</v>
      </c>
      <c r="E29" s="3">
        <v>3.2880303859710693</v>
      </c>
      <c r="F29" s="5">
        <v>0.22554421424865723</v>
      </c>
      <c r="G29" s="3">
        <v>3.5135746002197266</v>
      </c>
      <c r="H29" s="3">
        <v>38.333540683023919</v>
      </c>
      <c r="I29" s="3">
        <v>49.368096942121717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90.071487426757813</v>
      </c>
      <c r="D30" s="3">
        <v>5.6814398765563965</v>
      </c>
      <c r="E30" s="3">
        <v>3.5914301872253418</v>
      </c>
      <c r="F30" s="5">
        <v>0.20765484869480133</v>
      </c>
      <c r="G30" s="3">
        <v>3.7990851402282715</v>
      </c>
      <c r="H30" s="3">
        <v>38.261016290845483</v>
      </c>
      <c r="I30" s="3">
        <v>49.205764324089408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89.530517578125</v>
      </c>
      <c r="D31" s="3">
        <v>5.8167953491210937</v>
      </c>
      <c r="E31" s="3">
        <v>4.001286506652832</v>
      </c>
      <c r="F31" s="5">
        <v>0.19308066368103027</v>
      </c>
      <c r="G31" s="3">
        <v>4.1943674087524414</v>
      </c>
      <c r="H31" s="3">
        <v>38.155593348156472</v>
      </c>
      <c r="I31" s="3">
        <v>48.976849317757093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90.891632080078125</v>
      </c>
      <c r="D32" s="3">
        <v>5.0979928970336914</v>
      </c>
      <c r="E32" s="3">
        <v>3.3551955223083496</v>
      </c>
      <c r="F32" s="5">
        <v>0.22684784233570099</v>
      </c>
      <c r="G32" s="3">
        <v>3.5820434093475342</v>
      </c>
      <c r="H32" s="3">
        <v>38.167239447309818</v>
      </c>
      <c r="I32" s="3">
        <v>49.239931156239308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89.9761962890625</v>
      </c>
      <c r="D33" s="3">
        <v>5.1710214614868164</v>
      </c>
      <c r="E33" s="3">
        <v>4.3284273147583008</v>
      </c>
      <c r="F33" s="5">
        <v>0.15988267958164215</v>
      </c>
      <c r="G33" s="3">
        <v>4.4883098602294922</v>
      </c>
      <c r="H33" s="3">
        <v>37.800936410609353</v>
      </c>
      <c r="I33" s="3">
        <v>48.647471270900709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90.664047241210937</v>
      </c>
      <c r="D34" s="3">
        <v>5.2437796592712402</v>
      </c>
      <c r="E34" s="3">
        <v>3.4963884353637695</v>
      </c>
      <c r="F34" s="5">
        <v>0.23786400258541107</v>
      </c>
      <c r="G34" s="3">
        <v>3.7342524528503418</v>
      </c>
      <c r="H34" s="3">
        <v>38.105255743568499</v>
      </c>
      <c r="I34" s="3">
        <v>49.135172840832993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91.047370910644531</v>
      </c>
      <c r="D35" s="3">
        <v>5.0023598670959473</v>
      </c>
      <c r="E35" s="3">
        <v>3.3269774913787842</v>
      </c>
      <c r="F35" s="5">
        <v>0.2826194167137146</v>
      </c>
      <c r="G35" s="3">
        <v>3.6095969676971436</v>
      </c>
      <c r="H35" s="3">
        <v>38.073459980163626</v>
      </c>
      <c r="I35" s="3">
        <v>49.160302178964834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90.527091979980469</v>
      </c>
      <c r="D36" s="3">
        <v>5.3769030570983887</v>
      </c>
      <c r="E36" s="3">
        <v>3.4786231517791748</v>
      </c>
      <c r="F36" s="5">
        <v>0.26081553101539612</v>
      </c>
      <c r="G36" s="3">
        <v>3.7394387722015381</v>
      </c>
      <c r="H36" s="3">
        <v>38.141299735883884</v>
      </c>
      <c r="I36" s="3">
        <v>49.149072032042994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90.910820007324219</v>
      </c>
      <c r="D37" s="3">
        <v>5.2294735908508301</v>
      </c>
      <c r="E37" s="3">
        <v>3.2514164447784424</v>
      </c>
      <c r="F37" s="5">
        <v>0.25606280565261841</v>
      </c>
      <c r="G37" s="3">
        <v>3.507479190826416</v>
      </c>
      <c r="H37" s="3">
        <v>38.183654701511763</v>
      </c>
      <c r="I37" s="3">
        <v>49.275724668732586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90.863151550292969</v>
      </c>
      <c r="D38" s="3">
        <v>5.1839523315429687</v>
      </c>
      <c r="E38" s="3">
        <v>3.3527693748474121</v>
      </c>
      <c r="F38" s="5">
        <v>0.23978042602539063</v>
      </c>
      <c r="G38" s="3">
        <v>3.5925498008728027</v>
      </c>
      <c r="H38" s="3">
        <v>38.14489433991703</v>
      </c>
      <c r="I38" s="3">
        <v>49.219539313787806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90.429161071777344</v>
      </c>
      <c r="D39" s="3">
        <v>5.4153757095336914</v>
      </c>
      <c r="E39" s="3">
        <v>3.5167043209075928</v>
      </c>
      <c r="F39" s="5">
        <v>0.21722157299518585</v>
      </c>
      <c r="G39" s="3">
        <v>3.7339258193969727</v>
      </c>
      <c r="H39" s="3">
        <v>38.200819871716924</v>
      </c>
      <c r="I39" s="3">
        <v>49.196140547218612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90.278060913085937</v>
      </c>
      <c r="D40" s="3">
        <v>5.4632158279418945</v>
      </c>
      <c r="E40" s="3">
        <v>3.6513490676879883</v>
      </c>
      <c r="F40" s="5">
        <v>0.22659009695053101</v>
      </c>
      <c r="G40" s="3">
        <v>3.8779392242431641</v>
      </c>
      <c r="H40" s="3">
        <v>38.130200013787075</v>
      </c>
      <c r="I40" s="3">
        <v>49.09032020050217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89.938541043189261</v>
      </c>
      <c r="D41" s="6">
        <f t="shared" si="0"/>
        <v>5.5392680475788731</v>
      </c>
      <c r="E41" s="6">
        <f t="shared" si="0"/>
        <v>3.9527348856772146</v>
      </c>
      <c r="F41" s="6">
        <f t="shared" si="0"/>
        <v>0.16948446391090269</v>
      </c>
      <c r="G41" s="6">
        <f t="shared" si="0"/>
        <v>4.122219377948392</v>
      </c>
      <c r="H41" s="6">
        <f t="shared" si="0"/>
        <v>38.069995078460074</v>
      </c>
      <c r="I41" s="6">
        <f t="shared" si="0"/>
        <v>48.962821142969133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22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91.047370910644531</v>
      </c>
      <c r="D46" s="21">
        <f t="shared" si="1"/>
        <v>6.0952110290527344</v>
      </c>
      <c r="E46" s="26">
        <f t="shared" si="1"/>
        <v>5.148097038269043</v>
      </c>
      <c r="F46" s="26">
        <f t="shared" si="1"/>
        <v>0.2826194167137146</v>
      </c>
      <c r="G46" s="21">
        <f t="shared" si="1"/>
        <v>5.2087302207946777</v>
      </c>
      <c r="H46" s="26">
        <f t="shared" si="1"/>
        <v>38.333540683023919</v>
      </c>
      <c r="I46" s="22">
        <f t="shared" si="1"/>
        <v>49.368096942121717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88.47900390625</v>
      </c>
      <c r="D47" s="26">
        <f t="shared" si="2"/>
        <v>5.0023598670959473</v>
      </c>
      <c r="E47" s="26">
        <f t="shared" si="2"/>
        <v>3.2514164447784424</v>
      </c>
      <c r="F47" s="23">
        <f t="shared" si="2"/>
        <v>6.0633145272731781E-2</v>
      </c>
      <c r="G47" s="26">
        <f t="shared" si="2"/>
        <v>3.507479190826416</v>
      </c>
      <c r="H47" s="23">
        <f t="shared" si="2"/>
        <v>37.756740228688159</v>
      </c>
      <c r="I47" s="26">
        <f t="shared" si="2"/>
        <v>48.351833327034996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0.62087794978385524</v>
      </c>
      <c r="D48" s="24">
        <f t="shared" si="3"/>
        <v>0.27079351652316458</v>
      </c>
      <c r="E48" s="26">
        <f t="shared" si="3"/>
        <v>0.48627424660486762</v>
      </c>
      <c r="F48" s="26">
        <f t="shared" si="3"/>
        <v>5.6885694748554365E-2</v>
      </c>
      <c r="G48" s="24">
        <f t="shared" si="3"/>
        <v>0.43684873636826571</v>
      </c>
      <c r="H48" s="26">
        <f t="shared" si="3"/>
        <v>0.1512155426988239</v>
      </c>
      <c r="I48" s="25">
        <f t="shared" si="3"/>
        <v>0.25693944654837275</v>
      </c>
    </row>
    <row r="50" spans="3:9" x14ac:dyDescent="0.2">
      <c r="C50" s="28" t="s">
        <v>96</v>
      </c>
      <c r="D50" s="28">
        <f>COUNTIF(D10:D40,"&gt;12.0")</f>
        <v>0</v>
      </c>
      <c r="E50" s="28">
        <f>COUNTIF(E10:E40,"&gt;8.0")</f>
        <v>0</v>
      </c>
      <c r="F50" s="28">
        <f>COUNTIF(F10:F40,"&gt;3.0")</f>
        <v>0</v>
      </c>
      <c r="G50" s="28">
        <f>COUNTIF(G10:G40,"&gt;8.0")</f>
        <v>0</v>
      </c>
      <c r="H50" s="28">
        <f>COUNTIF(H10:H40,"&lt;36.30")</f>
        <v>0</v>
      </c>
      <c r="I50" s="28">
        <f>COUNTIF(I10:I40,"&lt;46.20")</f>
        <v>0</v>
      </c>
    </row>
    <row r="51" spans="3:9" x14ac:dyDescent="0.2"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rgb="FF92D050"/>
    <outlinePr summaryBelow="0" summaryRight="0"/>
  </sheetPr>
  <dimension ref="A1:K51"/>
  <sheetViews>
    <sheetView showGridLines="0" topLeftCell="A32" zoomScale="90" zoomScaleNormal="90" workbookViewId="0">
      <selection activeCell="C50" sqref="C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75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98.6337890625</v>
      </c>
      <c r="D10" s="10">
        <v>0.70975577831268311</v>
      </c>
      <c r="E10" s="10">
        <v>0.18668487668037415</v>
      </c>
      <c r="F10" s="11">
        <v>0.14186742901802063</v>
      </c>
      <c r="G10" s="10">
        <v>0.32855230569839478</v>
      </c>
      <c r="H10" s="10">
        <v>38.123773907263789</v>
      </c>
      <c r="I10" s="10">
        <v>50.711855242485527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98.422248840332031</v>
      </c>
      <c r="D11" s="3">
        <v>0.8398517370223999</v>
      </c>
      <c r="E11" s="3">
        <v>0.25259172916412354</v>
      </c>
      <c r="F11" s="5">
        <v>0.15010744333267212</v>
      </c>
      <c r="G11" s="3">
        <v>0.40269917249679565</v>
      </c>
      <c r="H11" s="3">
        <v>38.138942671174391</v>
      </c>
      <c r="I11" s="3">
        <v>50.683128119249773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98.639106750488281</v>
      </c>
      <c r="D12" s="3">
        <v>0.69296574592590332</v>
      </c>
      <c r="E12" s="3">
        <v>0.18943020701408386</v>
      </c>
      <c r="F12" s="5">
        <v>0.14842841029167175</v>
      </c>
      <c r="G12" s="3">
        <v>0.33785861730575562</v>
      </c>
      <c r="H12" s="3">
        <v>38.117979686615939</v>
      </c>
      <c r="I12" s="3">
        <v>50.70250889989007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98.647987365722656</v>
      </c>
      <c r="D13" s="3">
        <v>0.68332552909851074</v>
      </c>
      <c r="E13" s="3">
        <v>0.18436256051063538</v>
      </c>
      <c r="F13" s="5">
        <v>0.14957869052886963</v>
      </c>
      <c r="G13" s="3">
        <v>0.333941251039505</v>
      </c>
      <c r="H13" s="3">
        <v>38.120285964916292</v>
      </c>
      <c r="I13" s="3">
        <v>50.705357350507484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98.672088623046875</v>
      </c>
      <c r="D14" s="3">
        <v>0.66676485538482666</v>
      </c>
      <c r="E14" s="3">
        <v>0.1796233206987381</v>
      </c>
      <c r="F14" s="5">
        <v>0.14778038859367371</v>
      </c>
      <c r="G14" s="3">
        <v>0.327403724193573</v>
      </c>
      <c r="H14" s="3">
        <v>38.117098602451783</v>
      </c>
      <c r="I14" s="3">
        <v>50.707117870878662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98.667953491210938</v>
      </c>
      <c r="D15" s="3">
        <v>0.67308270931243896</v>
      </c>
      <c r="E15" s="3">
        <v>0.17946989834308624</v>
      </c>
      <c r="F15" s="5">
        <v>0.14712017774581909</v>
      </c>
      <c r="G15" s="3">
        <v>0.32659006118774414</v>
      </c>
      <c r="H15" s="3">
        <v>38.118409484537317</v>
      </c>
      <c r="I15" s="3">
        <v>50.708415110456208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98.650550842285156</v>
      </c>
      <c r="D16" s="3">
        <v>0.68799883127212524</v>
      </c>
      <c r="E16" s="3">
        <v>0.18211862444877625</v>
      </c>
      <c r="F16" s="5">
        <v>0.14829511940479279</v>
      </c>
      <c r="G16" s="3">
        <v>0.33041375875473022</v>
      </c>
      <c r="H16" s="3">
        <v>38.120365118842919</v>
      </c>
      <c r="I16" s="3">
        <v>50.707417168196557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98.646163940429688</v>
      </c>
      <c r="D17" s="3">
        <v>0.69099771976470947</v>
      </c>
      <c r="E17" s="3">
        <v>0.18682801723480225</v>
      </c>
      <c r="F17" s="5">
        <v>0.14735822379589081</v>
      </c>
      <c r="G17" s="3">
        <v>0.33418625593185425</v>
      </c>
      <c r="H17" s="3">
        <v>38.117496622614915</v>
      </c>
      <c r="I17" s="3">
        <v>50.704261941110076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98.638404846191406</v>
      </c>
      <c r="D18" s="3">
        <v>0.69654309749603271</v>
      </c>
      <c r="E18" s="3">
        <v>0.19294834136962891</v>
      </c>
      <c r="F18" s="5">
        <v>0.14875005185604095</v>
      </c>
      <c r="G18" s="3">
        <v>0.34169840812683105</v>
      </c>
      <c r="H18" s="3">
        <v>38.111184142129652</v>
      </c>
      <c r="I18" s="3">
        <v>50.696832814680867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98.677482604980469</v>
      </c>
      <c r="D19" s="3">
        <v>0.66189414262771606</v>
      </c>
      <c r="E19" s="3">
        <v>0.18916590511798859</v>
      </c>
      <c r="F19" s="5">
        <v>0.14844238758087158</v>
      </c>
      <c r="G19" s="3">
        <v>0.33760827779769897</v>
      </c>
      <c r="H19" s="3">
        <v>38.103705817605992</v>
      </c>
      <c r="I19" s="3">
        <v>50.694614358675217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98.620445251464844</v>
      </c>
      <c r="D20" s="3">
        <v>0.71835869550704956</v>
      </c>
      <c r="E20" s="3">
        <v>0.18696340918540955</v>
      </c>
      <c r="F20" s="5">
        <v>0.14620478451251984</v>
      </c>
      <c r="G20" s="3">
        <v>0.33316820859909058</v>
      </c>
      <c r="H20" s="3">
        <v>38.124403803606683</v>
      </c>
      <c r="I20" s="3">
        <v>50.708946984020542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98.655746459960938</v>
      </c>
      <c r="D21" s="3">
        <v>0.68758827447891235</v>
      </c>
      <c r="E21" s="3">
        <v>0.17890845239162445</v>
      </c>
      <c r="F21" s="5">
        <v>0.1496184766292572</v>
      </c>
      <c r="G21" s="3">
        <v>0.32852691411972046</v>
      </c>
      <c r="H21" s="3">
        <v>38.117862630828007</v>
      </c>
      <c r="I21" s="3">
        <v>50.706604570634056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98.650619506835938</v>
      </c>
      <c r="D22" s="3">
        <v>0.68090134859085083</v>
      </c>
      <c r="E22" s="3">
        <v>0.17524427175521851</v>
      </c>
      <c r="F22" s="5">
        <v>0.16160009801387787</v>
      </c>
      <c r="G22" s="3">
        <v>0.33684438467025757</v>
      </c>
      <c r="H22" s="3">
        <v>38.114952033714836</v>
      </c>
      <c r="I22" s="3">
        <v>50.698021879401743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98.667098999023438</v>
      </c>
      <c r="D23" s="3">
        <v>0.66167718172073364</v>
      </c>
      <c r="E23" s="3">
        <v>0.17868456244468689</v>
      </c>
      <c r="F23" s="5">
        <v>0.16411605477333069</v>
      </c>
      <c r="G23" s="3">
        <v>0.34280061721801758</v>
      </c>
      <c r="H23" s="3">
        <v>38.10550837851401</v>
      </c>
      <c r="I23" s="3">
        <v>50.68924796411298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98.629127502441406</v>
      </c>
      <c r="D24" s="3">
        <v>0.68818771839141846</v>
      </c>
      <c r="E24" s="3">
        <v>0.1858418881893158</v>
      </c>
      <c r="F24" s="5">
        <v>0.15704889595508575</v>
      </c>
      <c r="G24" s="3">
        <v>0.34289079904556274</v>
      </c>
      <c r="H24" s="3">
        <v>38.120152769862315</v>
      </c>
      <c r="I24" s="3">
        <v>50.699170978514601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98.629920959472656</v>
      </c>
      <c r="D25" s="3">
        <v>0.68957650661468506</v>
      </c>
      <c r="E25" s="3">
        <v>0.18273930251598358</v>
      </c>
      <c r="F25" s="5">
        <v>0.15454091131687164</v>
      </c>
      <c r="G25" s="3">
        <v>0.33728021383285522</v>
      </c>
      <c r="H25" s="3">
        <v>38.125850821055387</v>
      </c>
      <c r="I25" s="3">
        <v>50.70564268245181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98.6492919921875</v>
      </c>
      <c r="D26" s="3">
        <v>0.68356037139892578</v>
      </c>
      <c r="E26" s="3">
        <v>0.17895717918872833</v>
      </c>
      <c r="F26" s="5">
        <v>0.14932422339916229</v>
      </c>
      <c r="G26" s="3">
        <v>0.32828140258789063</v>
      </c>
      <c r="H26" s="3">
        <v>38.124894143915654</v>
      </c>
      <c r="I26" s="3">
        <v>50.710690062889434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98.656280517578125</v>
      </c>
      <c r="D27" s="3">
        <v>0.67824262380599976</v>
      </c>
      <c r="E27" s="3">
        <v>0.1809459924697876</v>
      </c>
      <c r="F27" s="5">
        <v>0.14494001865386963</v>
      </c>
      <c r="G27" s="3">
        <v>0.32588601112365723</v>
      </c>
      <c r="H27" s="3">
        <v>38.124922126435955</v>
      </c>
      <c r="I27" s="3">
        <v>50.712925303553483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98.622512817382813</v>
      </c>
      <c r="D28" s="3">
        <v>0.70797181129455566</v>
      </c>
      <c r="E28" s="3">
        <v>0.18682089447975159</v>
      </c>
      <c r="F28" s="5">
        <v>0.14477521181106567</v>
      </c>
      <c r="G28" s="3">
        <v>0.33159610629081726</v>
      </c>
      <c r="H28" s="3">
        <v>38.130647230974802</v>
      </c>
      <c r="I28" s="3">
        <v>50.713484002883909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98.617362976074219</v>
      </c>
      <c r="D29" s="3">
        <v>0.7094804048538208</v>
      </c>
      <c r="E29" s="3">
        <v>0.18582272529602051</v>
      </c>
      <c r="F29" s="5">
        <v>0.14789524674415588</v>
      </c>
      <c r="G29" s="3">
        <v>0.33371797204017639</v>
      </c>
      <c r="H29" s="3">
        <v>38.132491849612464</v>
      </c>
      <c r="I29" s="3">
        <v>50.712715975904786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98.664108276367188</v>
      </c>
      <c r="D30" s="3">
        <v>0.68149834871292114</v>
      </c>
      <c r="E30" s="3">
        <v>0.18214671313762665</v>
      </c>
      <c r="F30" s="5">
        <v>0.14551478624343872</v>
      </c>
      <c r="G30" s="3">
        <v>0.32766151428222656</v>
      </c>
      <c r="H30" s="3">
        <v>38.117725104245586</v>
      </c>
      <c r="I30" s="3">
        <v>50.707937933322221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98.632118225097656</v>
      </c>
      <c r="D31" s="3">
        <v>0.69421577453613281</v>
      </c>
      <c r="E31" s="3">
        <v>0.19029912352561951</v>
      </c>
      <c r="F31" s="5">
        <v>0.1498488187789917</v>
      </c>
      <c r="G31" s="3">
        <v>0.34014794230461121</v>
      </c>
      <c r="H31" s="3">
        <v>38.121462932395957</v>
      </c>
      <c r="I31" s="3">
        <v>50.702993000413088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98.646308898925781</v>
      </c>
      <c r="D32" s="3">
        <v>0.6865229606628418</v>
      </c>
      <c r="E32" s="3">
        <v>0.18468064069747925</v>
      </c>
      <c r="F32" s="5">
        <v>0.14909942448139191</v>
      </c>
      <c r="G32" s="3">
        <v>0.33378005027770996</v>
      </c>
      <c r="H32" s="3">
        <v>38.122344141236887</v>
      </c>
      <c r="I32" s="3">
        <v>50.706688674851968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98.637626647949219</v>
      </c>
      <c r="D33" s="3">
        <v>0.67425411939620972</v>
      </c>
      <c r="E33" s="3">
        <v>0.1910272091627121</v>
      </c>
      <c r="F33" s="5">
        <v>0.16325861215591431</v>
      </c>
      <c r="G33" s="3">
        <v>0.3542858362197876</v>
      </c>
      <c r="H33" s="3">
        <v>38.11128541066131</v>
      </c>
      <c r="I33" s="3">
        <v>50.687195840335342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98.590621948242188</v>
      </c>
      <c r="D34" s="3">
        <v>0.68863761425018311</v>
      </c>
      <c r="E34" s="3">
        <v>0.1860964447259903</v>
      </c>
      <c r="F34" s="5">
        <v>0.19819237291812897</v>
      </c>
      <c r="G34" s="3">
        <v>0.38428881764411926</v>
      </c>
      <c r="H34" s="3">
        <v>38.105470314404414</v>
      </c>
      <c r="I34" s="3">
        <v>50.661008542339708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98.580406188964844</v>
      </c>
      <c r="D35" s="3">
        <v>0.69648522138595581</v>
      </c>
      <c r="E35" s="3">
        <v>0.18637855350971222</v>
      </c>
      <c r="F35" s="5">
        <v>0.19872909784317017</v>
      </c>
      <c r="G35" s="3">
        <v>0.38510763645172119</v>
      </c>
      <c r="H35" s="3">
        <v>38.108049314400773</v>
      </c>
      <c r="I35" s="3">
        <v>50.661942105421112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98.576446533203125</v>
      </c>
      <c r="D36" s="3">
        <v>0.7009308934211731</v>
      </c>
      <c r="E36" s="3">
        <v>0.1880033016204834</v>
      </c>
      <c r="F36" s="5">
        <v>0.1968953013420105</v>
      </c>
      <c r="G36" s="3">
        <v>0.3848986029624939</v>
      </c>
      <c r="H36" s="3">
        <v>38.109308451296954</v>
      </c>
      <c r="I36" s="3">
        <v>50.663210422570693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98.57305908203125</v>
      </c>
      <c r="D37" s="3">
        <v>0.70043671131134033</v>
      </c>
      <c r="E37" s="3">
        <v>0.18655867874622345</v>
      </c>
      <c r="F37" s="5">
        <v>0.19976803660392761</v>
      </c>
      <c r="G37" s="3">
        <v>0.38632673025131226</v>
      </c>
      <c r="H37" s="3">
        <v>38.110664041138563</v>
      </c>
      <c r="I37" s="3">
        <v>50.662568318670459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98.556510925292969</v>
      </c>
      <c r="D38" s="3">
        <v>0.71075046062469482</v>
      </c>
      <c r="E38" s="3">
        <v>0.18851710855960846</v>
      </c>
      <c r="F38" s="5">
        <v>0.20290209352970123</v>
      </c>
      <c r="G38" s="3">
        <v>0.39141920208930969</v>
      </c>
      <c r="H38" s="3">
        <v>38.112273972570726</v>
      </c>
      <c r="I38" s="3">
        <v>50.660282333847725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98.569320678710938</v>
      </c>
      <c r="D39" s="3">
        <v>0.69991612434387207</v>
      </c>
      <c r="E39" s="3">
        <v>0.18784616887569427</v>
      </c>
      <c r="F39" s="5">
        <v>0.19902721047401428</v>
      </c>
      <c r="G39" s="3">
        <v>0.38687336444854736</v>
      </c>
      <c r="H39" s="3">
        <v>38.11498949982802</v>
      </c>
      <c r="I39" s="3">
        <v>50.664884368597271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98.581764221191406</v>
      </c>
      <c r="D40" s="3">
        <v>0.69356125593185425</v>
      </c>
      <c r="E40" s="3">
        <v>0.1886746883392334</v>
      </c>
      <c r="F40" s="5">
        <v>0.19383196532726288</v>
      </c>
      <c r="G40" s="3">
        <v>0.38250666856765747</v>
      </c>
      <c r="H40" s="3">
        <v>38.114114551096804</v>
      </c>
      <c r="I40" s="3">
        <v>50.667750341676104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98.622660483083422</v>
      </c>
      <c r="D41" s="6">
        <f t="shared" si="0"/>
        <v>0.69470756669198308</v>
      </c>
      <c r="E41" s="6">
        <f t="shared" si="0"/>
        <v>0.18723808998061764</v>
      </c>
      <c r="F41" s="6">
        <f t="shared" si="0"/>
        <v>0.16112451495662813</v>
      </c>
      <c r="G41" s="6">
        <f t="shared" si="0"/>
        <v>0.34836260734065888</v>
      </c>
      <c r="H41" s="6">
        <f t="shared" si="0"/>
        <v>38.11801985612739</v>
      </c>
      <c r="I41" s="6">
        <f t="shared" si="0"/>
        <v>50.694368424598174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22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98.677482604980469</v>
      </c>
      <c r="D46" s="21">
        <f t="shared" si="1"/>
        <v>0.8398517370223999</v>
      </c>
      <c r="E46" s="26">
        <f t="shared" si="1"/>
        <v>0.25259172916412354</v>
      </c>
      <c r="F46" s="26">
        <f t="shared" si="1"/>
        <v>0.20290209352970123</v>
      </c>
      <c r="G46" s="21">
        <f t="shared" si="1"/>
        <v>0.40269917249679565</v>
      </c>
      <c r="H46" s="26">
        <f t="shared" si="1"/>
        <v>38.138942671174391</v>
      </c>
      <c r="I46" s="22">
        <f t="shared" si="1"/>
        <v>50.713484002883909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98.422248840332031</v>
      </c>
      <c r="D47" s="26">
        <f t="shared" si="2"/>
        <v>0.66167718172073364</v>
      </c>
      <c r="E47" s="26">
        <f t="shared" si="2"/>
        <v>0.17524427175521851</v>
      </c>
      <c r="F47" s="23">
        <f t="shared" si="2"/>
        <v>0.14186742901802063</v>
      </c>
      <c r="G47" s="26">
        <f t="shared" si="2"/>
        <v>0.32588601112365723</v>
      </c>
      <c r="H47" s="23">
        <f t="shared" si="2"/>
        <v>38.103705817605992</v>
      </c>
      <c r="I47" s="26">
        <f t="shared" si="2"/>
        <v>50.660282333847725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4.9996334923073635E-2</v>
      </c>
      <c r="D48" s="24">
        <f t="shared" si="3"/>
        <v>3.0342835649362562E-2</v>
      </c>
      <c r="E48" s="26">
        <f t="shared" si="3"/>
        <v>1.2842455171483897E-2</v>
      </c>
      <c r="F48" s="26">
        <f t="shared" si="3"/>
        <v>2.1157583522633572E-2</v>
      </c>
      <c r="G48" s="24">
        <f t="shared" si="3"/>
        <v>2.4676587406478118E-2</v>
      </c>
      <c r="H48" s="26">
        <f t="shared" si="3"/>
        <v>8.1468480134058458E-3</v>
      </c>
      <c r="I48" s="25">
        <f t="shared" si="3"/>
        <v>1.8677926458582048E-2</v>
      </c>
    </row>
    <row r="50" spans="3:9" x14ac:dyDescent="0.2">
      <c r="C50" s="28" t="s">
        <v>96</v>
      </c>
      <c r="D50" s="28">
        <f>COUNTIF(D10:D40,"&gt;12.0")</f>
        <v>0</v>
      </c>
      <c r="E50" s="28">
        <f>COUNTIF(E10:E40,"&gt;8.0")</f>
        <v>0</v>
      </c>
      <c r="F50" s="28">
        <f>COUNTIF(F10:F40,"&gt;3.0")</f>
        <v>0</v>
      </c>
      <c r="G50" s="28">
        <f>COUNTIF(G10:G40,"&gt;8.0")</f>
        <v>0</v>
      </c>
      <c r="H50" s="28">
        <f>COUNTIF(H10:H40,"&lt;36.30")</f>
        <v>0</v>
      </c>
      <c r="I50" s="28">
        <f>COUNTIF(I10:I40,"&lt;46.20")</f>
        <v>0</v>
      </c>
    </row>
    <row r="51" spans="3:9" x14ac:dyDescent="0.2"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92D050"/>
    <outlinePr summaryBelow="0" summaryRight="0"/>
  </sheetPr>
  <dimension ref="A1:K51"/>
  <sheetViews>
    <sheetView showGridLines="0" topLeftCell="A34" zoomScale="90" zoomScaleNormal="90" workbookViewId="0">
      <selection activeCell="C50" sqref="C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76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89.181320190429688</v>
      </c>
      <c r="D10" s="10">
        <v>9.5942516326904297</v>
      </c>
      <c r="E10" s="10">
        <v>0.83554881811141968</v>
      </c>
      <c r="F10" s="11">
        <v>1.982867531478405E-2</v>
      </c>
      <c r="G10" s="10">
        <v>0.85537749528884888</v>
      </c>
      <c r="H10" s="10">
        <v>40.422164958034976</v>
      </c>
      <c r="I10" s="10">
        <v>51.785951717290679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89.20050048828125</v>
      </c>
      <c r="D11" s="3">
        <v>9.7324371337890625</v>
      </c>
      <c r="E11" s="3">
        <v>0.85938543081283569</v>
      </c>
      <c r="F11" s="5">
        <v>1.8996691331267357E-2</v>
      </c>
      <c r="G11" s="3">
        <v>0.87838214635848999</v>
      </c>
      <c r="H11" s="3">
        <v>40.348141597349411</v>
      </c>
      <c r="I11" s="3">
        <v>51.735321357010527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88.893074035644531</v>
      </c>
      <c r="D12" s="3">
        <v>9.9302806854248047</v>
      </c>
      <c r="E12" s="3">
        <v>0.85019999742507935</v>
      </c>
      <c r="F12" s="5">
        <v>2.0155895501375198E-2</v>
      </c>
      <c r="G12" s="3">
        <v>0.87035590410232544</v>
      </c>
      <c r="H12" s="3">
        <v>40.475406732095507</v>
      </c>
      <c r="I12" s="3">
        <v>51.808970911852697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89.271957397460938</v>
      </c>
      <c r="D13" s="3">
        <v>9.4979457855224609</v>
      </c>
      <c r="E13" s="3">
        <v>0.85563689470291138</v>
      </c>
      <c r="F13" s="5">
        <v>1.40064787119627E-2</v>
      </c>
      <c r="G13" s="3">
        <v>0.86964339017868042</v>
      </c>
      <c r="H13" s="3">
        <v>40.384462130892878</v>
      </c>
      <c r="I13" s="3">
        <v>51.759969656822669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89.090255737304687</v>
      </c>
      <c r="D14" s="3">
        <v>9.8263683319091797</v>
      </c>
      <c r="E14" s="3">
        <v>0.88665276765823364</v>
      </c>
      <c r="F14" s="5">
        <v>1.5965905040502548E-2</v>
      </c>
      <c r="G14" s="3">
        <v>0.9026186466217041</v>
      </c>
      <c r="H14" s="3">
        <v>40.362055903486606</v>
      </c>
      <c r="I14" s="3">
        <v>51.73288309269077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89.355667114257813</v>
      </c>
      <c r="D15" s="3">
        <v>9.4927845001220703</v>
      </c>
      <c r="E15" s="3">
        <v>0.87695038318634033</v>
      </c>
      <c r="F15" s="5">
        <v>1.0930114425718784E-2</v>
      </c>
      <c r="G15" s="3">
        <v>0.88788050413131714</v>
      </c>
      <c r="H15" s="3">
        <v>40.321030490391202</v>
      </c>
      <c r="I15" s="3">
        <v>51.717549934175445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89.687057495117188</v>
      </c>
      <c r="D16" s="3">
        <v>9.1363868713378906</v>
      </c>
      <c r="E16" s="3">
        <v>0.87676256895065308</v>
      </c>
      <c r="F16" s="5">
        <v>5.9160790406167507E-3</v>
      </c>
      <c r="G16" s="3">
        <v>0.88267862796783447</v>
      </c>
      <c r="H16" s="3">
        <v>40.238679489031441</v>
      </c>
      <c r="I16" s="3">
        <v>51.675119996465021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89.403968811035156</v>
      </c>
      <c r="D17" s="3">
        <v>9.3937358856201172</v>
      </c>
      <c r="E17" s="3">
        <v>0.8636968731880188</v>
      </c>
      <c r="F17" s="5">
        <v>7.8071029856801033E-3</v>
      </c>
      <c r="G17" s="3">
        <v>0.87150394916534424</v>
      </c>
      <c r="H17" s="3">
        <v>40.337975971184655</v>
      </c>
      <c r="I17" s="3">
        <v>51.734838556897671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89.447303771972656</v>
      </c>
      <c r="D18" s="3">
        <v>9.3276052474975586</v>
      </c>
      <c r="E18" s="3">
        <v>0.85130751132965088</v>
      </c>
      <c r="F18" s="5">
        <v>1.3737109489738941E-2</v>
      </c>
      <c r="G18" s="3">
        <v>0.86504459381103516</v>
      </c>
      <c r="H18" s="3">
        <v>40.337069977700864</v>
      </c>
      <c r="I18" s="3">
        <v>51.73575629294794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89.734642028808594</v>
      </c>
      <c r="D19" s="3">
        <v>9.1087493896484375</v>
      </c>
      <c r="E19" s="3">
        <v>0.84470993280410767</v>
      </c>
      <c r="F19" s="5">
        <v>6.5877791494131088E-3</v>
      </c>
      <c r="G19" s="3">
        <v>0.85129773616790771</v>
      </c>
      <c r="H19" s="3">
        <v>40.249793685071303</v>
      </c>
      <c r="I19" s="3">
        <v>51.695262676154769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89.307601928710937</v>
      </c>
      <c r="D20" s="3">
        <v>9.2608909606933594</v>
      </c>
      <c r="E20" s="3">
        <v>0.84499275684356689</v>
      </c>
      <c r="F20" s="5">
        <v>4.1067744605243206E-3</v>
      </c>
      <c r="G20" s="3">
        <v>0.84909951686859131</v>
      </c>
      <c r="H20" s="3">
        <v>40.452880835583862</v>
      </c>
      <c r="I20" s="3">
        <v>51.808724176321128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89.666572570800781</v>
      </c>
      <c r="D21" s="3">
        <v>9.0406351089477539</v>
      </c>
      <c r="E21" s="3">
        <v>0.84723573923110962</v>
      </c>
      <c r="F21" s="5">
        <v>3.1208756845444441E-3</v>
      </c>
      <c r="G21" s="3">
        <v>0.85035663843154907</v>
      </c>
      <c r="H21" s="3">
        <v>40.309319133623227</v>
      </c>
      <c r="I21" s="3">
        <v>51.729115510025842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89.092781066894531</v>
      </c>
      <c r="D22" s="3">
        <v>9.4873514175415039</v>
      </c>
      <c r="E22" s="3">
        <v>0.85341870784759521</v>
      </c>
      <c r="F22" s="5">
        <v>6.3546369783580303E-3</v>
      </c>
      <c r="G22" s="3">
        <v>0.85977333784103394</v>
      </c>
      <c r="H22" s="3">
        <v>40.500010308504322</v>
      </c>
      <c r="I22" s="3">
        <v>51.829663480013501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89.506904602050781</v>
      </c>
      <c r="D23" s="3">
        <v>9.2752475738525391</v>
      </c>
      <c r="E23" s="3">
        <v>0.85332918167114258</v>
      </c>
      <c r="F23" s="5">
        <v>1.2657660059630871E-2</v>
      </c>
      <c r="G23" s="3">
        <v>0.86598682403564453</v>
      </c>
      <c r="H23" s="3">
        <v>40.317702668601129</v>
      </c>
      <c r="I23" s="3">
        <v>51.724832090110972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89.581764221191406</v>
      </c>
      <c r="D24" s="3">
        <v>9.2652368545532227</v>
      </c>
      <c r="E24" s="3">
        <v>0.83753389120101929</v>
      </c>
      <c r="F24" s="5">
        <v>8.9483438059687614E-3</v>
      </c>
      <c r="G24" s="3">
        <v>0.84648221731185913</v>
      </c>
      <c r="H24" s="3">
        <v>40.295680401805669</v>
      </c>
      <c r="I24" s="3">
        <v>51.722430824213191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89.551284790039063</v>
      </c>
      <c r="D25" s="3">
        <v>9.3335332870483398</v>
      </c>
      <c r="E25" s="3">
        <v>0.82727974653244019</v>
      </c>
      <c r="F25" s="5">
        <v>1.0493108071386814E-2</v>
      </c>
      <c r="G25" s="3">
        <v>0.83777284622192383</v>
      </c>
      <c r="H25" s="3">
        <v>40.301695863953078</v>
      </c>
      <c r="I25" s="3">
        <v>51.729453619050709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89.736862182617188</v>
      </c>
      <c r="D26" s="3">
        <v>9.1711416244506836</v>
      </c>
      <c r="E26" s="3">
        <v>0.83550047874450684</v>
      </c>
      <c r="F26" s="5">
        <v>1.1059573851525784E-2</v>
      </c>
      <c r="G26" s="3">
        <v>0.84656006097793579</v>
      </c>
      <c r="H26" s="3">
        <v>40.233837465057654</v>
      </c>
      <c r="I26" s="3">
        <v>51.687709728214081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89.737579345703125</v>
      </c>
      <c r="D27" s="3">
        <v>9.2108297348022461</v>
      </c>
      <c r="E27" s="3">
        <v>0.82130616903305054</v>
      </c>
      <c r="F27" s="5">
        <v>7.4330279603600502E-3</v>
      </c>
      <c r="G27" s="3">
        <v>0.8287392258644104</v>
      </c>
      <c r="H27" s="3">
        <v>40.239220897066467</v>
      </c>
      <c r="I27" s="3">
        <v>51.699696526415352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89.644783020019531</v>
      </c>
      <c r="D28" s="3">
        <v>9.1177501678466797</v>
      </c>
      <c r="E28" s="3">
        <v>0.84594446420669556</v>
      </c>
      <c r="F28" s="5">
        <v>5.152285099029541E-3</v>
      </c>
      <c r="G28" s="3">
        <v>0.8510967493057251</v>
      </c>
      <c r="H28" s="3">
        <v>40.298944263914777</v>
      </c>
      <c r="I28" s="3">
        <v>51.722739800757722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89.749267578125</v>
      </c>
      <c r="D29" s="3">
        <v>9.0076150894165039</v>
      </c>
      <c r="E29" s="3">
        <v>0.83841449022293091</v>
      </c>
      <c r="F29" s="5">
        <v>4.4357515871524811E-3</v>
      </c>
      <c r="G29" s="3">
        <v>0.84285026788711548</v>
      </c>
      <c r="H29" s="3">
        <v>40.277931866918394</v>
      </c>
      <c r="I29" s="3">
        <v>51.71489723771171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89.656082153320312</v>
      </c>
      <c r="D30" s="3">
        <v>9.1653556823730469</v>
      </c>
      <c r="E30" s="3">
        <v>0.84738320112228394</v>
      </c>
      <c r="F30" s="5">
        <v>2.7514724060893059E-3</v>
      </c>
      <c r="G30" s="3">
        <v>0.85013467073440552</v>
      </c>
      <c r="H30" s="3">
        <v>40.278885447112145</v>
      </c>
      <c r="I30" s="3">
        <v>51.712806143243981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89.732231140136719</v>
      </c>
      <c r="D31" s="3">
        <v>9.054163932800293</v>
      </c>
      <c r="E31" s="3">
        <v>0.85269546508789063</v>
      </c>
      <c r="F31" s="5">
        <v>1.4168902998790145E-3</v>
      </c>
      <c r="G31" s="3">
        <v>0.85411232709884644</v>
      </c>
      <c r="H31" s="3">
        <v>40.265087899421317</v>
      </c>
      <c r="I31" s="3">
        <v>51.703504633985141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89.627670288085938</v>
      </c>
      <c r="D32" s="3">
        <v>9.2101373672485352</v>
      </c>
      <c r="E32" s="3">
        <v>0.85154640674591064</v>
      </c>
      <c r="F32" s="5">
        <v>1.5583719359710813E-3</v>
      </c>
      <c r="G32" s="3">
        <v>0.85310477018356323</v>
      </c>
      <c r="H32" s="3">
        <v>40.279256465748659</v>
      </c>
      <c r="I32" s="3">
        <v>51.712030135519718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89.153266906738281</v>
      </c>
      <c r="D33" s="3">
        <v>9.7397193908691406</v>
      </c>
      <c r="E33" s="3">
        <v>0.85352277755737305</v>
      </c>
      <c r="F33" s="5">
        <v>1.2313602492213249E-2</v>
      </c>
      <c r="G33" s="3">
        <v>0.86583638191223145</v>
      </c>
      <c r="H33" s="3">
        <v>40.385889880269907</v>
      </c>
      <c r="I33" s="3">
        <v>51.763332756559279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89.292716979980469</v>
      </c>
      <c r="D34" s="3">
        <v>9.5784645080566406</v>
      </c>
      <c r="E34" s="3">
        <v>0.85420882701873779</v>
      </c>
      <c r="F34" s="5">
        <v>1.1529486626386642E-2</v>
      </c>
      <c r="G34" s="3">
        <v>0.86573833227157593</v>
      </c>
      <c r="H34" s="3">
        <v>40.352243421487437</v>
      </c>
      <c r="I34" s="3">
        <v>51.744769435261134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89.773361206054688</v>
      </c>
      <c r="D35" s="3">
        <v>9.1139678955078125</v>
      </c>
      <c r="E35" s="3">
        <v>0.84198975563049316</v>
      </c>
      <c r="F35" s="5">
        <v>8.0814752727746964E-3</v>
      </c>
      <c r="G35" s="3">
        <v>0.8500712513923645</v>
      </c>
      <c r="H35" s="3">
        <v>40.226016293589311</v>
      </c>
      <c r="I35" s="3">
        <v>51.682408235488495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89.591682434082031</v>
      </c>
      <c r="D36" s="3">
        <v>9.2548818588256836</v>
      </c>
      <c r="E36" s="3">
        <v>0.82750397920608521</v>
      </c>
      <c r="F36" s="5">
        <v>5.8456738479435444E-3</v>
      </c>
      <c r="G36" s="3">
        <v>0.83334964513778687</v>
      </c>
      <c r="H36" s="3">
        <v>40.30703797726089</v>
      </c>
      <c r="I36" s="3">
        <v>51.735330012015574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90.3709716796875</v>
      </c>
      <c r="D37" s="3">
        <v>8.5426054000854492</v>
      </c>
      <c r="E37" s="3">
        <v>0.82921844720840454</v>
      </c>
      <c r="F37" s="5">
        <v>2.5639943778514862E-3</v>
      </c>
      <c r="G37" s="3">
        <v>0.83178246021270752</v>
      </c>
      <c r="H37" s="3">
        <v>40.066265904091139</v>
      </c>
      <c r="I37" s="3">
        <v>51.60301376931416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89.763107299804688</v>
      </c>
      <c r="D38" s="3">
        <v>9.0705223083496094</v>
      </c>
      <c r="E38" s="3">
        <v>0.82384955883026123</v>
      </c>
      <c r="F38" s="5">
        <v>3.7727805320173502E-3</v>
      </c>
      <c r="G38" s="3">
        <v>0.82762235403060913</v>
      </c>
      <c r="H38" s="3">
        <v>40.26649263751812</v>
      </c>
      <c r="I38" s="3">
        <v>51.715799979500446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89.43359375</v>
      </c>
      <c r="D39" s="3">
        <v>9.2872409820556641</v>
      </c>
      <c r="E39" s="3">
        <v>0.83404672145843506</v>
      </c>
      <c r="F39" s="5">
        <v>5.9533305466175079E-3</v>
      </c>
      <c r="G39" s="3">
        <v>0.84000003337860107</v>
      </c>
      <c r="H39" s="3">
        <v>40.381215170056628</v>
      </c>
      <c r="I39" s="3">
        <v>51.773112336636295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89.039627075195313</v>
      </c>
      <c r="D40" s="3">
        <v>9.4584140777587891</v>
      </c>
      <c r="E40" s="3">
        <v>0.8174174427986145</v>
      </c>
      <c r="F40" s="5">
        <v>4.5220558531582355E-3</v>
      </c>
      <c r="G40" s="3">
        <v>0.82193952798843384</v>
      </c>
      <c r="H40" s="3">
        <v>40.578575292096907</v>
      </c>
      <c r="I40" s="3">
        <v>51.890187798729478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89.492756751275834</v>
      </c>
      <c r="D41" s="6">
        <f t="shared" si="0"/>
        <v>9.3124596995692102</v>
      </c>
      <c r="E41" s="6">
        <f t="shared" si="0"/>
        <v>0.84642546407638053</v>
      </c>
      <c r="F41" s="6">
        <f t="shared" si="0"/>
        <v>8.6452581529175079E-3</v>
      </c>
      <c r="G41" s="6">
        <f t="shared" si="0"/>
        <v>0.85507072364130332</v>
      </c>
      <c r="H41" s="6">
        <f t="shared" si="0"/>
        <v>40.325515194481284</v>
      </c>
      <c r="I41" s="6">
        <f t="shared" si="0"/>
        <v>51.735070400690198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22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90.3709716796875</v>
      </c>
      <c r="D46" s="21">
        <f t="shared" si="1"/>
        <v>9.9302806854248047</v>
      </c>
      <c r="E46" s="26">
        <f t="shared" si="1"/>
        <v>0.88665276765823364</v>
      </c>
      <c r="F46" s="26">
        <f t="shared" si="1"/>
        <v>2.0155895501375198E-2</v>
      </c>
      <c r="G46" s="21">
        <f t="shared" si="1"/>
        <v>0.9026186466217041</v>
      </c>
      <c r="H46" s="26">
        <f t="shared" si="1"/>
        <v>40.578575292096907</v>
      </c>
      <c r="I46" s="22">
        <f t="shared" si="1"/>
        <v>51.890187798729478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88.893074035644531</v>
      </c>
      <c r="D47" s="26">
        <f t="shared" si="2"/>
        <v>8.5426054000854492</v>
      </c>
      <c r="E47" s="26">
        <f t="shared" si="2"/>
        <v>0.8174174427986145</v>
      </c>
      <c r="F47" s="23">
        <f t="shared" si="2"/>
        <v>1.4168902998790145E-3</v>
      </c>
      <c r="G47" s="26">
        <f t="shared" si="2"/>
        <v>0.82193952798843384</v>
      </c>
      <c r="H47" s="23">
        <f t="shared" si="2"/>
        <v>40.066265904091139</v>
      </c>
      <c r="I47" s="26">
        <f t="shared" si="2"/>
        <v>51.60301376931416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0.30118899971018664</v>
      </c>
      <c r="D48" s="24">
        <f t="shared" si="3"/>
        <v>0.28214550601762844</v>
      </c>
      <c r="E48" s="26">
        <f t="shared" si="3"/>
        <v>1.6223416828070644E-2</v>
      </c>
      <c r="F48" s="26">
        <f t="shared" si="3"/>
        <v>5.3412909232838351E-3</v>
      </c>
      <c r="G48" s="24">
        <f t="shared" si="3"/>
        <v>1.8575979718211216E-2</v>
      </c>
      <c r="H48" s="26">
        <f t="shared" si="3"/>
        <v>9.6330868000458647E-2</v>
      </c>
      <c r="I48" s="25">
        <f t="shared" si="3"/>
        <v>5.2257990281559509E-2</v>
      </c>
    </row>
    <row r="50" spans="3:9" x14ac:dyDescent="0.2">
      <c r="C50" s="28" t="s">
        <v>96</v>
      </c>
      <c r="D50" s="28">
        <f>COUNTIF(D10:D40,"&gt;12.0")</f>
        <v>0</v>
      </c>
      <c r="E50" s="28">
        <f>COUNTIF(E10:E40,"&gt;8.0")</f>
        <v>0</v>
      </c>
      <c r="F50" s="28">
        <f>COUNTIF(F10:F40,"&gt;3.0")</f>
        <v>0</v>
      </c>
      <c r="G50" s="28">
        <f>COUNTIF(G10:G40,"&gt;8.0")</f>
        <v>0</v>
      </c>
      <c r="H50" s="28">
        <f>COUNTIF(H10:H40,"&lt;36.30")</f>
        <v>0</v>
      </c>
      <c r="I50" s="28">
        <f>COUNTIF(I10:I40,"&lt;46.20")</f>
        <v>0</v>
      </c>
    </row>
    <row r="51" spans="3:9" x14ac:dyDescent="0.2"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92D050"/>
    <outlinePr summaryBelow="0" summaryRight="0"/>
  </sheetPr>
  <dimension ref="A1:K51"/>
  <sheetViews>
    <sheetView showGridLines="0" topLeftCell="A34" zoomScale="90" zoomScaleNormal="90" workbookViewId="0">
      <selection activeCell="C50" sqref="C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77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98.349113464355469</v>
      </c>
      <c r="D10" s="10">
        <v>0.87085169553756714</v>
      </c>
      <c r="E10" s="10">
        <v>0.30416566133499146</v>
      </c>
      <c r="F10" s="11">
        <v>0.14092901349067688</v>
      </c>
      <c r="G10" s="10">
        <v>0.44509467482566833</v>
      </c>
      <c r="H10" s="10">
        <v>38.133169879510774</v>
      </c>
      <c r="I10" s="10">
        <v>50.662057146380043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94.124557495117188</v>
      </c>
      <c r="D11" s="3">
        <v>3.1534757614135742</v>
      </c>
      <c r="E11" s="3">
        <v>2.2459239959716797</v>
      </c>
      <c r="F11" s="5">
        <v>0.11427425593137741</v>
      </c>
      <c r="G11" s="3">
        <v>2.3601982593536377</v>
      </c>
      <c r="H11" s="3">
        <v>38.05525497838962</v>
      </c>
      <c r="I11" s="3">
        <v>49.740128129566308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93.47747802734375</v>
      </c>
      <c r="D12" s="3">
        <v>3.3805925846099854</v>
      </c>
      <c r="E12" s="3">
        <v>2.6689422130584717</v>
      </c>
      <c r="F12" s="5">
        <v>0.12021885067224503</v>
      </c>
      <c r="G12" s="3">
        <v>2.7891609668731689</v>
      </c>
      <c r="H12" s="3">
        <v>37.950014463126308</v>
      </c>
      <c r="I12" s="3">
        <v>49.485324745595335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94.004249572753906</v>
      </c>
      <c r="D13" s="3">
        <v>3.1891560554504395</v>
      </c>
      <c r="E13" s="3">
        <v>2.3159840106964111</v>
      </c>
      <c r="F13" s="5">
        <v>0.13424670696258545</v>
      </c>
      <c r="G13" s="3">
        <v>2.450230598449707</v>
      </c>
      <c r="H13" s="3">
        <v>38.031146545581493</v>
      </c>
      <c r="I13" s="3">
        <v>49.680930076249894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94.122406005859375</v>
      </c>
      <c r="D14" s="3">
        <v>3.159404993057251</v>
      </c>
      <c r="E14" s="3">
        <v>2.1817107200622559</v>
      </c>
      <c r="F14" s="5">
        <v>0.1402381956577301</v>
      </c>
      <c r="G14" s="3">
        <v>2.3219490051269531</v>
      </c>
      <c r="H14" s="3">
        <v>38.096986027088228</v>
      </c>
      <c r="I14" s="3">
        <v>49.775297108680149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95.275062561035156</v>
      </c>
      <c r="D15" s="3">
        <v>2.6885881423950195</v>
      </c>
      <c r="E15" s="3">
        <v>1.5387734174728394</v>
      </c>
      <c r="F15" s="5">
        <v>0.13344962894916534</v>
      </c>
      <c r="G15" s="3">
        <v>1.6722230911254883</v>
      </c>
      <c r="H15" s="3">
        <v>38.189590308167389</v>
      </c>
      <c r="I15" s="3">
        <v>50.125267759872727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96.162445068359375</v>
      </c>
      <c r="D16" s="3">
        <v>2.1341803073883057</v>
      </c>
      <c r="E16" s="3">
        <v>1.1925580501556396</v>
      </c>
      <c r="F16" s="5">
        <v>0.15438286960124969</v>
      </c>
      <c r="G16" s="3">
        <v>1.3469408750534058</v>
      </c>
      <c r="H16" s="3">
        <v>38.153923369570371</v>
      </c>
      <c r="I16" s="3">
        <v>50.249140417241087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95.887710571289063</v>
      </c>
      <c r="D17" s="3">
        <v>2.2073407173156738</v>
      </c>
      <c r="E17" s="3">
        <v>1.4050071239471436</v>
      </c>
      <c r="F17" s="5">
        <v>0.1433878093957901</v>
      </c>
      <c r="G17" s="3">
        <v>1.5483949184417725</v>
      </c>
      <c r="H17" s="3">
        <v>38.097857306113241</v>
      </c>
      <c r="I17" s="3">
        <v>50.126850797447169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93.662826538085938</v>
      </c>
      <c r="D18" s="3">
        <v>3.2498188018798828</v>
      </c>
      <c r="E18" s="3">
        <v>2.5992124080657959</v>
      </c>
      <c r="F18" s="5">
        <v>0.12381079792976379</v>
      </c>
      <c r="G18" s="3">
        <v>2.7230231761932373</v>
      </c>
      <c r="H18" s="3">
        <v>37.944086108443749</v>
      </c>
      <c r="I18" s="3">
        <v>49.51047387578943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92.903297424316406</v>
      </c>
      <c r="D19" s="3">
        <v>3.6178107261657715</v>
      </c>
      <c r="E19" s="3">
        <v>2.986783504486084</v>
      </c>
      <c r="F19" s="5">
        <v>9.793410450220108E-2</v>
      </c>
      <c r="G19" s="3">
        <v>3.0847175121307373</v>
      </c>
      <c r="H19" s="3">
        <v>37.928170987107947</v>
      </c>
      <c r="I19" s="3">
        <v>49.346346466422993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93.416961669921875</v>
      </c>
      <c r="D20" s="3">
        <v>3.514415979385376</v>
      </c>
      <c r="E20" s="3">
        <v>2.5535867214202881</v>
      </c>
      <c r="F20" s="5">
        <v>0.13686420023441315</v>
      </c>
      <c r="G20" s="3">
        <v>2.69045090675354</v>
      </c>
      <c r="H20" s="3">
        <v>38.038221091608364</v>
      </c>
      <c r="I20" s="3">
        <v>49.576989511780411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93.845001220703125</v>
      </c>
      <c r="D21" s="3">
        <v>3.3524081707000732</v>
      </c>
      <c r="E21" s="3">
        <v>2.2672851085662842</v>
      </c>
      <c r="F21" s="5">
        <v>0.15518037974834442</v>
      </c>
      <c r="G21" s="3">
        <v>2.4224655628204346</v>
      </c>
      <c r="H21" s="3">
        <v>38.097926682755855</v>
      </c>
      <c r="I21" s="3">
        <v>49.727342656459058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94.312896728515625</v>
      </c>
      <c r="D22" s="3">
        <v>3.1227912902832031</v>
      </c>
      <c r="E22" s="3">
        <v>2.0439815521240234</v>
      </c>
      <c r="F22" s="5">
        <v>0.15185073018074036</v>
      </c>
      <c r="G22" s="3">
        <v>2.1958322525024414</v>
      </c>
      <c r="H22" s="3">
        <v>38.111222868804091</v>
      </c>
      <c r="I22" s="3">
        <v>49.837862040919639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95.356979370117188</v>
      </c>
      <c r="D23" s="3">
        <v>2.5090291500091553</v>
      </c>
      <c r="E23" s="3">
        <v>1.6151739358901978</v>
      </c>
      <c r="F23" s="5">
        <v>0.15715524554252625</v>
      </c>
      <c r="G23" s="3">
        <v>1.7723292112350464</v>
      </c>
      <c r="H23" s="3">
        <v>38.096323013143092</v>
      </c>
      <c r="I23" s="3">
        <v>50.020173478025129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95.638038635253906</v>
      </c>
      <c r="D24" s="3">
        <v>2.2962920665740967</v>
      </c>
      <c r="E24" s="3">
        <v>1.5580676794052124</v>
      </c>
      <c r="F24" s="5">
        <v>0.14857637882232666</v>
      </c>
      <c r="G24" s="3">
        <v>1.7066440582275391</v>
      </c>
      <c r="H24" s="3">
        <v>38.062605413497664</v>
      </c>
      <c r="I24" s="3">
        <v>50.03276235851137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93.931655883789063</v>
      </c>
      <c r="D25" s="3">
        <v>3.2921700477600098</v>
      </c>
      <c r="E25" s="3">
        <v>2.2660651206970215</v>
      </c>
      <c r="F25" s="5">
        <v>0.14709183573722839</v>
      </c>
      <c r="G25" s="3">
        <v>2.4131569862365723</v>
      </c>
      <c r="H25" s="3">
        <v>38.073370026402628</v>
      </c>
      <c r="I25" s="3">
        <v>49.719199571776443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93.994232177734375</v>
      </c>
      <c r="D26" s="3">
        <v>3.3444006443023682</v>
      </c>
      <c r="E26" s="3">
        <v>2.1439094543457031</v>
      </c>
      <c r="F26" s="5">
        <v>0.15333174169063568</v>
      </c>
      <c r="G26" s="3">
        <v>2.2972412109375</v>
      </c>
      <c r="H26" s="3">
        <v>38.131797959886526</v>
      </c>
      <c r="I26" s="3">
        <v>49.803817423034438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93.593727111816406</v>
      </c>
      <c r="D27" s="3">
        <v>3.6325178146362305</v>
      </c>
      <c r="E27" s="3">
        <v>2.2408528327941895</v>
      </c>
      <c r="F27" s="5">
        <v>0.16560029983520508</v>
      </c>
      <c r="G27" s="3">
        <v>2.4064531326293945</v>
      </c>
      <c r="H27" s="3">
        <v>38.173321456219803</v>
      </c>
      <c r="I27" s="3">
        <v>49.776044168934455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93.581825256347656</v>
      </c>
      <c r="D28" s="3">
        <v>3.6599857807159424</v>
      </c>
      <c r="E28" s="3">
        <v>2.2105433940887451</v>
      </c>
      <c r="F28" s="5">
        <v>0.16951647400856018</v>
      </c>
      <c r="G28" s="3">
        <v>2.3800599575042725</v>
      </c>
      <c r="H28" s="3">
        <v>38.19791181483653</v>
      </c>
      <c r="I28" s="3">
        <v>49.801202269810744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93.350494384765625</v>
      </c>
      <c r="D29" s="3">
        <v>3.8811643123626709</v>
      </c>
      <c r="E29" s="3">
        <v>2.1832060813903809</v>
      </c>
      <c r="F29" s="5">
        <v>0.19559897482395172</v>
      </c>
      <c r="G29" s="3">
        <v>2.3788051605224609</v>
      </c>
      <c r="H29" s="3">
        <v>38.26604517955969</v>
      </c>
      <c r="I29" s="3">
        <v>49.835233914352273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93.770088195800781</v>
      </c>
      <c r="D30" s="3">
        <v>3.5575704574584961</v>
      </c>
      <c r="E30" s="3">
        <v>2.0958099365234375</v>
      </c>
      <c r="F30" s="5">
        <v>0.18314255774021149</v>
      </c>
      <c r="G30" s="3">
        <v>2.2789525985717773</v>
      </c>
      <c r="H30" s="3">
        <v>38.216079068340278</v>
      </c>
      <c r="I30" s="3">
        <v>49.853864184795093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94.300628662109375</v>
      </c>
      <c r="D31" s="3">
        <v>3.140122652053833</v>
      </c>
      <c r="E31" s="3">
        <v>1.9955934286117554</v>
      </c>
      <c r="F31" s="5">
        <v>0.16959525644779205</v>
      </c>
      <c r="G31" s="3">
        <v>2.1651887893676758</v>
      </c>
      <c r="H31" s="3">
        <v>38.146017676438682</v>
      </c>
      <c r="I31" s="3">
        <v>49.867545041078387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93.078292846679688</v>
      </c>
      <c r="D32" s="3">
        <v>3.9001631736755371</v>
      </c>
      <c r="E32" s="3">
        <v>2.4110546112060547</v>
      </c>
      <c r="F32" s="5">
        <v>0.20790323615074158</v>
      </c>
      <c r="G32" s="3">
        <v>2.6189577579498291</v>
      </c>
      <c r="H32" s="3">
        <v>38.18774896037997</v>
      </c>
      <c r="I32" s="3">
        <v>49.679553752225623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92.526229858398438</v>
      </c>
      <c r="D33" s="3">
        <v>3.8691468238830566</v>
      </c>
      <c r="E33" s="3">
        <v>3.0854761600494385</v>
      </c>
      <c r="F33" s="5">
        <v>0.16101802885532379</v>
      </c>
      <c r="G33" s="3">
        <v>3.2464942932128906</v>
      </c>
      <c r="H33" s="3">
        <v>37.910774347606939</v>
      </c>
      <c r="I33" s="3">
        <v>49.250430906620608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92.899154663085938</v>
      </c>
      <c r="D34" s="3">
        <v>3.9474461078643799</v>
      </c>
      <c r="E34" s="3">
        <v>2.579902172088623</v>
      </c>
      <c r="F34" s="5">
        <v>0.2212611585855484</v>
      </c>
      <c r="G34" s="3">
        <v>2.8011634349822998</v>
      </c>
      <c r="H34" s="3">
        <v>38.098753323862752</v>
      </c>
      <c r="I34" s="3">
        <v>49.54373973892411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93.1461181640625</v>
      </c>
      <c r="D35" s="3">
        <v>3.7733058929443359</v>
      </c>
      <c r="E35" s="3">
        <v>2.4773180484771729</v>
      </c>
      <c r="F35" s="5">
        <v>0.26481175422668457</v>
      </c>
      <c r="G35" s="3">
        <v>2.7421298027038574</v>
      </c>
      <c r="H35" s="3">
        <v>38.063334714915733</v>
      </c>
      <c r="I35" s="3">
        <v>49.539170228018286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93.033195495605469</v>
      </c>
      <c r="D36" s="3">
        <v>3.9138438701629639</v>
      </c>
      <c r="E36" s="3">
        <v>2.4605047702789307</v>
      </c>
      <c r="F36" s="5">
        <v>0.242646723985672</v>
      </c>
      <c r="G36" s="3">
        <v>2.7031514644622803</v>
      </c>
      <c r="H36" s="3">
        <v>38.126912993458646</v>
      </c>
      <c r="I36" s="3">
        <v>49.598744396085145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93.468132019042969</v>
      </c>
      <c r="D37" s="3">
        <v>3.7390294075012207</v>
      </c>
      <c r="E37" s="3">
        <v>2.2077903747558594</v>
      </c>
      <c r="F37" s="5">
        <v>0.23648710548877716</v>
      </c>
      <c r="G37" s="3">
        <v>2.4442775249481201</v>
      </c>
      <c r="H37" s="3">
        <v>38.174352793993847</v>
      </c>
      <c r="I37" s="3">
        <v>49.743259061920725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93.791061401367188</v>
      </c>
      <c r="D38" s="3">
        <v>3.4895262718200684</v>
      </c>
      <c r="E38" s="3">
        <v>2.1359152793884277</v>
      </c>
      <c r="F38" s="5">
        <v>0.22603876888751984</v>
      </c>
      <c r="G38" s="3">
        <v>2.3619539737701416</v>
      </c>
      <c r="H38" s="3">
        <v>38.143995488579364</v>
      </c>
      <c r="I38" s="3">
        <v>49.764811783212089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92.947380065917969</v>
      </c>
      <c r="D39" s="3">
        <v>3.9664182662963867</v>
      </c>
      <c r="E39" s="3">
        <v>2.4631760120391846</v>
      </c>
      <c r="F39" s="5">
        <v>0.211045041680336</v>
      </c>
      <c r="G39" s="3">
        <v>2.6742210388183594</v>
      </c>
      <c r="H39" s="3">
        <v>38.196747338520154</v>
      </c>
      <c r="I39" s="3">
        <v>49.659367673190921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93.215995788574219</v>
      </c>
      <c r="D40" s="3">
        <v>3.7813694477081299</v>
      </c>
      <c r="E40" s="3">
        <v>2.4200053215026855</v>
      </c>
      <c r="F40" s="5">
        <v>0.21374447643756866</v>
      </c>
      <c r="G40" s="3">
        <v>2.6337497234344482</v>
      </c>
      <c r="H40" s="3">
        <v>38.131328911087337</v>
      </c>
      <c r="I40" s="3">
        <v>49.638778896989294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94.037652784778231</v>
      </c>
      <c r="D41" s="6">
        <f t="shared" si="0"/>
        <v>3.2688495939777744</v>
      </c>
      <c r="E41" s="6">
        <f t="shared" si="0"/>
        <v>2.1565896484159652</v>
      </c>
      <c r="F41" s="6">
        <f t="shared" si="0"/>
        <v>0.1684300839420288</v>
      </c>
      <c r="G41" s="6">
        <f t="shared" si="0"/>
        <v>2.325019739327892</v>
      </c>
      <c r="H41" s="6">
        <f t="shared" si="0"/>
        <v>38.104031970870871</v>
      </c>
      <c r="I41" s="6">
        <f t="shared" si="0"/>
        <v>49.773280954190625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22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98.349113464355469</v>
      </c>
      <c r="D46" s="21">
        <f t="shared" si="1"/>
        <v>3.9664182662963867</v>
      </c>
      <c r="E46" s="26">
        <f t="shared" si="1"/>
        <v>3.0854761600494385</v>
      </c>
      <c r="F46" s="26">
        <f t="shared" si="1"/>
        <v>0.26481175422668457</v>
      </c>
      <c r="G46" s="21">
        <f t="shared" si="1"/>
        <v>3.2464942932128906</v>
      </c>
      <c r="H46" s="26">
        <f t="shared" si="1"/>
        <v>38.26604517955969</v>
      </c>
      <c r="I46" s="22">
        <f t="shared" si="1"/>
        <v>50.662057146380043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92.526229858398438</v>
      </c>
      <c r="D47" s="26">
        <f t="shared" si="2"/>
        <v>0.87085169553756714</v>
      </c>
      <c r="E47" s="26">
        <f t="shared" si="2"/>
        <v>0.30416566133499146</v>
      </c>
      <c r="F47" s="23">
        <f t="shared" si="2"/>
        <v>9.793410450220108E-2</v>
      </c>
      <c r="G47" s="26">
        <f t="shared" si="2"/>
        <v>0.44509467482566833</v>
      </c>
      <c r="H47" s="23">
        <f t="shared" si="2"/>
        <v>37.910774347606939</v>
      </c>
      <c r="I47" s="26">
        <f t="shared" si="2"/>
        <v>49.250430906620608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1.2137932457815475</v>
      </c>
      <c r="D48" s="24">
        <f t="shared" si="3"/>
        <v>0.68202514239180911</v>
      </c>
      <c r="E48" s="26">
        <f t="shared" si="3"/>
        <v>0.54295130633718391</v>
      </c>
      <c r="F48" s="26">
        <f t="shared" si="3"/>
        <v>4.1482381645816038E-2</v>
      </c>
      <c r="G48" s="24">
        <f t="shared" si="3"/>
        <v>0.55064573421562546</v>
      </c>
      <c r="H48" s="26">
        <f t="shared" si="3"/>
        <v>8.6256154068050789E-2</v>
      </c>
      <c r="I48" s="25">
        <f t="shared" si="3"/>
        <v>0.27436471736432433</v>
      </c>
    </row>
    <row r="50" spans="3:9" x14ac:dyDescent="0.2">
      <c r="C50" s="28" t="s">
        <v>96</v>
      </c>
      <c r="D50" s="28">
        <f>COUNTIF(D10:D40,"&gt;12.0")</f>
        <v>0</v>
      </c>
      <c r="E50" s="28">
        <f>COUNTIF(E10:E40,"&gt;8.0")</f>
        <v>0</v>
      </c>
      <c r="F50" s="28">
        <f>COUNTIF(F10:F40,"&gt;3.0")</f>
        <v>0</v>
      </c>
      <c r="G50" s="28">
        <f>COUNTIF(G10:G40,"&gt;8.0")</f>
        <v>0</v>
      </c>
      <c r="H50" s="28">
        <f>COUNTIF(H10:H40,"&lt;36.30")</f>
        <v>0</v>
      </c>
      <c r="I50" s="28">
        <f>COUNTIF(I10:I40,"&lt;46.20")</f>
        <v>0</v>
      </c>
    </row>
    <row r="51" spans="3:9" x14ac:dyDescent="0.2"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  <outlinePr summaryBelow="0" summaryRight="0"/>
  </sheetPr>
  <dimension ref="A1:K51"/>
  <sheetViews>
    <sheetView showGridLines="0" topLeftCell="A37" zoomScale="90" zoomScaleNormal="90" workbookViewId="0">
      <selection activeCell="H51" sqref="H51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34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86.056388854980469</v>
      </c>
      <c r="D10" s="10">
        <v>6.7284269332885742</v>
      </c>
      <c r="E10" s="10">
        <v>6.8864917755126953</v>
      </c>
      <c r="F10" s="11">
        <v>0</v>
      </c>
      <c r="G10" s="10">
        <v>6.8864917755126953</v>
      </c>
      <c r="H10" s="10">
        <v>37.301858698099508</v>
      </c>
      <c r="I10" s="10">
        <v>47.384856879886932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86.238075256347656</v>
      </c>
      <c r="D11" s="3">
        <v>6.6110625267028809</v>
      </c>
      <c r="E11" s="3">
        <v>6.8504042625427246</v>
      </c>
      <c r="F11" s="5">
        <v>0</v>
      </c>
      <c r="G11" s="3">
        <v>6.8504042625427246</v>
      </c>
      <c r="H11" s="3">
        <v>37.262393659505626</v>
      </c>
      <c r="I11" s="3">
        <v>47.375264150997033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86.220699999999994</v>
      </c>
      <c r="D12" s="3">
        <v>6.6246999999999998</v>
      </c>
      <c r="E12" s="3">
        <v>6.7847999999999997</v>
      </c>
      <c r="F12" s="5">
        <v>0</v>
      </c>
      <c r="G12" s="3">
        <v>6.7847999999999997</v>
      </c>
      <c r="H12" s="3">
        <v>37.339894733581559</v>
      </c>
      <c r="I12" s="3">
        <v>47.448506559008798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85.703400000000002</v>
      </c>
      <c r="D13" s="3">
        <v>7.0522</v>
      </c>
      <c r="E13" s="3">
        <v>6.9195000000000002</v>
      </c>
      <c r="F13" s="5">
        <v>2.0000000000000001E-4</v>
      </c>
      <c r="G13" s="3">
        <v>6.9196999999999997</v>
      </c>
      <c r="H13" s="3">
        <v>37.371188027722702</v>
      </c>
      <c r="I13" s="3">
        <v>47.415592474078906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85.606414794921875</v>
      </c>
      <c r="D14" s="3">
        <v>7.1049404144287109</v>
      </c>
      <c r="E14" s="3">
        <v>6.97052001953125</v>
      </c>
      <c r="F14" s="5">
        <v>0</v>
      </c>
      <c r="G14" s="3">
        <v>6.97052001953125</v>
      </c>
      <c r="H14" s="3">
        <v>37.358990140607439</v>
      </c>
      <c r="I14" s="3">
        <v>47.386210881391499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85.661666870117188</v>
      </c>
      <c r="D15" s="3">
        <v>6.9763951301574707</v>
      </c>
      <c r="E15" s="3">
        <v>7.0730109214782715</v>
      </c>
      <c r="F15" s="5">
        <v>0</v>
      </c>
      <c r="G15" s="3">
        <v>7.0730109214782715</v>
      </c>
      <c r="H15" s="3">
        <v>37.268551137072492</v>
      </c>
      <c r="I15" s="3">
        <v>47.28903024657756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85.862625122070313</v>
      </c>
      <c r="D16" s="3">
        <v>6.8444280624389648</v>
      </c>
      <c r="E16" s="3">
        <v>6.9641294479370117</v>
      </c>
      <c r="F16" s="5">
        <v>8.89591034501791E-3</v>
      </c>
      <c r="G16" s="3">
        <v>6.9730253219604492</v>
      </c>
      <c r="H16" s="3">
        <v>37.287756666152511</v>
      </c>
      <c r="I16" s="3">
        <v>47.339183252510864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85.725265502929688</v>
      </c>
      <c r="D17" s="3">
        <v>6.8666105270385742</v>
      </c>
      <c r="E17" s="3">
        <v>7.0619735717773437</v>
      </c>
      <c r="F17" s="5">
        <v>3.2759677618741989E-2</v>
      </c>
      <c r="G17" s="3">
        <v>7.0947332382202148</v>
      </c>
      <c r="H17" s="3">
        <v>37.241509662276137</v>
      </c>
      <c r="I17" s="3">
        <v>47.256389243434427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86.286376953125</v>
      </c>
      <c r="D18" s="3">
        <v>6.6830315589904785</v>
      </c>
      <c r="E18" s="3">
        <v>6.7605986595153809</v>
      </c>
      <c r="F18" s="5">
        <v>1.2711737304925919E-2</v>
      </c>
      <c r="G18" s="3">
        <v>6.7733101844787598</v>
      </c>
      <c r="H18" s="3">
        <v>37.27664054675477</v>
      </c>
      <c r="I18" s="3">
        <v>47.412567481823999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86.662590026855469</v>
      </c>
      <c r="D19" s="3">
        <v>6.2693915367126465</v>
      </c>
      <c r="E19" s="3">
        <v>6.8406109809875488</v>
      </c>
      <c r="F19" s="5">
        <v>6.5272636711597443E-3</v>
      </c>
      <c r="G19" s="3">
        <v>6.8471384048461914</v>
      </c>
      <c r="H19" s="3">
        <v>37.109450900198951</v>
      </c>
      <c r="I19" s="3">
        <v>47.280761900220959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86.663528442382813</v>
      </c>
      <c r="D20" s="3">
        <v>6.1803336143493652</v>
      </c>
      <c r="E20" s="3">
        <v>6.9228711128234863</v>
      </c>
      <c r="F20" s="5">
        <v>8.8706547394394875E-3</v>
      </c>
      <c r="G20" s="3">
        <v>6.9317417144775391</v>
      </c>
      <c r="H20" s="3">
        <v>37.056310804433991</v>
      </c>
      <c r="I20" s="3">
        <v>47.213036105208225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86.333763122558594</v>
      </c>
      <c r="D21" s="3">
        <v>6.423192024230957</v>
      </c>
      <c r="E21" s="3">
        <v>6.9759244918823242</v>
      </c>
      <c r="F21" s="5">
        <v>1.6330534592270851E-2</v>
      </c>
      <c r="G21" s="3">
        <v>6.9922552108764648</v>
      </c>
      <c r="H21" s="3">
        <v>37.11739849854218</v>
      </c>
      <c r="I21" s="3">
        <v>47.224579273300577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86.411949157714844</v>
      </c>
      <c r="D22" s="3">
        <v>6.4147157669067383</v>
      </c>
      <c r="E22" s="3">
        <v>6.9277644157409668</v>
      </c>
      <c r="F22" s="5">
        <v>2.4552557151764631E-3</v>
      </c>
      <c r="G22" s="3">
        <v>6.9302196502685547</v>
      </c>
      <c r="H22" s="3">
        <v>37.136684409181413</v>
      </c>
      <c r="I22" s="3">
        <v>47.264681546249953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85.789588928222656</v>
      </c>
      <c r="D23" s="3">
        <v>7.0748372077941895</v>
      </c>
      <c r="E23" s="3">
        <v>6.7853879928588867</v>
      </c>
      <c r="F23" s="5">
        <v>2.8968027327209711E-3</v>
      </c>
      <c r="G23" s="3">
        <v>6.7882847785949707</v>
      </c>
      <c r="H23" s="3">
        <v>37.441232608371919</v>
      </c>
      <c r="I23" s="3">
        <v>47.5097937515227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85.794921875</v>
      </c>
      <c r="D24" s="3">
        <v>7.0973830223083496</v>
      </c>
      <c r="E24" s="3">
        <v>6.8046779632568359</v>
      </c>
      <c r="F24" s="5">
        <v>8.5554865654557943E-4</v>
      </c>
      <c r="G24" s="3">
        <v>6.8055334091186523</v>
      </c>
      <c r="H24" s="3">
        <v>37.413443375946677</v>
      </c>
      <c r="I24" s="3">
        <v>47.486147384149433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84.827827453613281</v>
      </c>
      <c r="D25" s="3">
        <v>7.913078784942627</v>
      </c>
      <c r="E25" s="3">
        <v>6.615729808807373</v>
      </c>
      <c r="F25" s="5">
        <v>1.7132112407125533E-4</v>
      </c>
      <c r="G25" s="3">
        <v>6.615900993347168</v>
      </c>
      <c r="H25" s="3">
        <v>37.921043261744337</v>
      </c>
      <c r="I25" s="3">
        <v>47.872749052770168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83.996025085449219</v>
      </c>
      <c r="D26" s="3">
        <v>8.637293815612793</v>
      </c>
      <c r="E26" s="3">
        <v>6.5359573364257813</v>
      </c>
      <c r="F26" s="5">
        <v>0</v>
      </c>
      <c r="G26" s="3">
        <v>6.5359573364257813</v>
      </c>
      <c r="H26" s="3">
        <v>38.281679950690169</v>
      </c>
      <c r="I26" s="3">
        <v>48.124121071681827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83.935356140136719</v>
      </c>
      <c r="D27" s="3">
        <v>8.4369325637817383</v>
      </c>
      <c r="E27" s="3">
        <v>7.0566372871398926</v>
      </c>
      <c r="F27" s="5">
        <v>4.526753444224596E-3</v>
      </c>
      <c r="G27" s="3">
        <v>7.0611639022827148</v>
      </c>
      <c r="H27" s="3">
        <v>37.843679379974432</v>
      </c>
      <c r="I27" s="3">
        <v>47.646044061860287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84.455978393554687</v>
      </c>
      <c r="D28" s="3">
        <v>8.3173036575317383</v>
      </c>
      <c r="E28" s="3">
        <v>6.6860675811767578</v>
      </c>
      <c r="F28" s="5">
        <v>2.833288162946701E-2</v>
      </c>
      <c r="G28" s="3">
        <v>6.7144002914428711</v>
      </c>
      <c r="H28" s="3">
        <v>37.905013126716234</v>
      </c>
      <c r="I28" s="3">
        <v>47.818163144355587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84.940078735351563</v>
      </c>
      <c r="D29" s="3">
        <v>8.1001758575439453</v>
      </c>
      <c r="E29" s="3">
        <v>6.4919071197509766</v>
      </c>
      <c r="F29" s="5">
        <v>1.6539135947823524E-2</v>
      </c>
      <c r="G29" s="3">
        <v>6.508446216583252</v>
      </c>
      <c r="H29" s="3">
        <v>37.883780200193435</v>
      </c>
      <c r="I29" s="3">
        <v>47.89093906659847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86.77642822265625</v>
      </c>
      <c r="D30" s="3">
        <v>5.349433422088623</v>
      </c>
      <c r="E30" s="3">
        <v>7.5170669555664062</v>
      </c>
      <c r="F30" s="5">
        <v>9.3066669069230556E-4</v>
      </c>
      <c r="G30" s="3">
        <v>7.5179977416992187</v>
      </c>
      <c r="H30" s="3">
        <v>36.671586183306204</v>
      </c>
      <c r="I30" s="3">
        <v>46.737722677736777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87.923309326171875</v>
      </c>
      <c r="D31" s="3">
        <v>3.9364712238311768</v>
      </c>
      <c r="E31" s="3">
        <v>7.8689060211181641</v>
      </c>
      <c r="F31" s="5">
        <v>0</v>
      </c>
      <c r="G31" s="3">
        <v>7.8689060211181641</v>
      </c>
      <c r="H31" s="3">
        <v>36.088384294447842</v>
      </c>
      <c r="I31" s="3">
        <v>46.229943149475901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88.1700439453125</v>
      </c>
      <c r="D32" s="3">
        <v>3.834019660949707</v>
      </c>
      <c r="E32" s="3">
        <v>7.6953649520874023</v>
      </c>
      <c r="F32" s="5">
        <v>0</v>
      </c>
      <c r="G32" s="3">
        <v>7.6953649520874023</v>
      </c>
      <c r="H32" s="3">
        <v>36.146667734142788</v>
      </c>
      <c r="I32" s="3">
        <v>46.336183164094805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88.785858154296875</v>
      </c>
      <c r="D33" s="3">
        <v>3.6205534934997559</v>
      </c>
      <c r="E33" s="3">
        <v>7.3455610275268555</v>
      </c>
      <c r="F33" s="5">
        <v>0</v>
      </c>
      <c r="G33" s="3">
        <v>7.3455610275268555</v>
      </c>
      <c r="H33" s="3">
        <v>36.186425521240416</v>
      </c>
      <c r="I33" s="3">
        <v>46.503422879620786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88.696502685546875</v>
      </c>
      <c r="D34" s="3">
        <v>3.8541948795318604</v>
      </c>
      <c r="E34" s="3">
        <v>7.2004985809326172</v>
      </c>
      <c r="F34" s="5">
        <v>0</v>
      </c>
      <c r="G34" s="3">
        <v>7.2004985809326172</v>
      </c>
      <c r="H34" s="3">
        <v>36.305012027204178</v>
      </c>
      <c r="I34" s="3">
        <v>46.637044268420929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88.343826293945313</v>
      </c>
      <c r="D35" s="3">
        <v>3.8743853569030762</v>
      </c>
      <c r="E35" s="3">
        <v>7.5233521461486816</v>
      </c>
      <c r="F35" s="5">
        <v>6.2723644077777863E-4</v>
      </c>
      <c r="G35" s="3">
        <v>7.5239791870117187</v>
      </c>
      <c r="H35" s="3">
        <v>36.194413231418352</v>
      </c>
      <c r="I35" s="3">
        <v>46.435917828297605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86.979299999999995</v>
      </c>
      <c r="D36" s="3">
        <v>5.2549000000000001</v>
      </c>
      <c r="E36" s="3">
        <v>7.6031000000000004</v>
      </c>
      <c r="F36" s="5">
        <v>5.9999999999999995E-4</v>
      </c>
      <c r="G36" s="3">
        <v>7.6036999999999999</v>
      </c>
      <c r="H36" s="3">
        <v>37.053835855546929</v>
      </c>
      <c r="I36" s="3">
        <v>47.176507473671279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87.600800000000007</v>
      </c>
      <c r="D37" s="3">
        <v>4.3388999999999998</v>
      </c>
      <c r="E37" s="3">
        <v>7.8219000000000003</v>
      </c>
      <c r="F37" s="5">
        <v>1E-4</v>
      </c>
      <c r="G37" s="3">
        <v>7.8220000000000001</v>
      </c>
      <c r="H37" s="3">
        <v>36.308309557137889</v>
      </c>
      <c r="I37" s="3">
        <v>46.43097473565004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87.471099853515625</v>
      </c>
      <c r="D38" s="3">
        <v>4.3332066535949707</v>
      </c>
      <c r="E38" s="3">
        <v>7.9119348526000977</v>
      </c>
      <c r="F38" s="5">
        <v>1.7476133070886135E-3</v>
      </c>
      <c r="G38" s="3">
        <v>7.9136824607849121</v>
      </c>
      <c r="H38" s="3">
        <v>36.191978824416381</v>
      </c>
      <c r="I38" s="3">
        <v>46.277230490176358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87.900886535644531</v>
      </c>
      <c r="D39" s="3">
        <v>4.3608307838439941</v>
      </c>
      <c r="E39" s="3">
        <v>7.4234261512756348</v>
      </c>
      <c r="F39" s="5">
        <v>1.4678611420094967E-2</v>
      </c>
      <c r="G39" s="3">
        <v>7.4381046295166016</v>
      </c>
      <c r="H39" s="3">
        <v>36.390939436879911</v>
      </c>
      <c r="I39" s="3">
        <v>46.591214351402925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88.322525024414063</v>
      </c>
      <c r="D40" s="3">
        <v>4.041893482208252</v>
      </c>
      <c r="E40" s="3">
        <v>7.3515300750732422</v>
      </c>
      <c r="F40" s="5">
        <v>1.6284385696053505E-2</v>
      </c>
      <c r="G40" s="3">
        <v>7.3678145408630371</v>
      </c>
      <c r="H40" s="3">
        <v>36.30757375163742</v>
      </c>
      <c r="I40" s="3">
        <v>46.567104199447364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86.456229056672143</v>
      </c>
      <c r="D41" s="6">
        <f t="shared" si="0"/>
        <v>6.1017813535874881</v>
      </c>
      <c r="E41" s="6">
        <f t="shared" si="0"/>
        <v>7.1025034035959553</v>
      </c>
      <c r="F41" s="6">
        <f t="shared" si="0"/>
        <v>5.7110319702029823E-3</v>
      </c>
      <c r="G41" s="6">
        <f t="shared" si="0"/>
        <v>7.1082144120493247</v>
      </c>
      <c r="H41" s="6">
        <f t="shared" si="0"/>
        <v>37.053665361456282</v>
      </c>
      <c r="I41" s="6">
        <f t="shared" si="0"/>
        <v>47.147157507923318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22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88.785858154296875</v>
      </c>
      <c r="D46" s="21">
        <f t="shared" si="1"/>
        <v>8.637293815612793</v>
      </c>
      <c r="E46" s="26">
        <f t="shared" si="1"/>
        <v>7.9119348526000977</v>
      </c>
      <c r="F46" s="26">
        <f t="shared" si="1"/>
        <v>3.2759677618741989E-2</v>
      </c>
      <c r="G46" s="21">
        <f t="shared" si="1"/>
        <v>7.9136824607849121</v>
      </c>
      <c r="H46" s="26">
        <f t="shared" si="1"/>
        <v>38.281679950690169</v>
      </c>
      <c r="I46" s="22">
        <f t="shared" si="1"/>
        <v>48.124121071681827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83.935356140136719</v>
      </c>
      <c r="D47" s="26">
        <f t="shared" si="2"/>
        <v>3.6205534934997559</v>
      </c>
      <c r="E47" s="26">
        <f t="shared" si="2"/>
        <v>6.4919071197509766</v>
      </c>
      <c r="F47" s="23">
        <f t="shared" si="2"/>
        <v>0</v>
      </c>
      <c r="G47" s="26">
        <f t="shared" si="2"/>
        <v>6.508446216583252</v>
      </c>
      <c r="H47" s="23">
        <f t="shared" si="2"/>
        <v>36.088384294447842</v>
      </c>
      <c r="I47" s="26">
        <f t="shared" si="2"/>
        <v>46.229943149475901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1.3269831330330324</v>
      </c>
      <c r="D48" s="24">
        <f t="shared" si="3"/>
        <v>1.5503361791911872</v>
      </c>
      <c r="E48" s="26">
        <f t="shared" si="3"/>
        <v>0.39951610866562581</v>
      </c>
      <c r="F48" s="26">
        <f t="shared" si="3"/>
        <v>8.7333534330586715E-3</v>
      </c>
      <c r="G48" s="24">
        <f t="shared" si="3"/>
        <v>0.39752912865586537</v>
      </c>
      <c r="H48" s="26">
        <f t="shared" si="3"/>
        <v>0.61656098382362556</v>
      </c>
      <c r="I48" s="25">
        <f t="shared" si="3"/>
        <v>0.52449293163369282</v>
      </c>
    </row>
    <row r="50" spans="3:9" x14ac:dyDescent="0.2">
      <c r="C50" s="28" t="s">
        <v>96</v>
      </c>
      <c r="D50" s="28">
        <f>COUNTIF(D10:D40,"&gt;12.0")</f>
        <v>0</v>
      </c>
      <c r="E50" s="28">
        <f>COUNTIF(E10:E40,"&gt;8.0")</f>
        <v>0</v>
      </c>
      <c r="F50" s="28">
        <f>COUNTIF(F10:F40,"&gt;3.0")</f>
        <v>0</v>
      </c>
      <c r="G50" s="28">
        <f>COUNTIF(G10:G40,"&gt;8.0")</f>
        <v>0</v>
      </c>
      <c r="H50" s="28">
        <f>COUNTIF(H10:H40,"&lt;36.30")</f>
        <v>5</v>
      </c>
      <c r="I50" s="28">
        <f>COUNTIF(I10:I40,"&lt;46.20")</f>
        <v>0</v>
      </c>
    </row>
    <row r="51" spans="3:9" x14ac:dyDescent="0.2"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92D050"/>
    <outlinePr summaryBelow="0" summaryRight="0"/>
  </sheetPr>
  <dimension ref="A1:K51"/>
  <sheetViews>
    <sheetView showGridLines="0" topLeftCell="A31" zoomScale="90" zoomScaleNormal="90" workbookViewId="0">
      <selection activeCell="C50" sqref="C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78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89.395729064941406</v>
      </c>
      <c r="D10" s="10">
        <v>5.5341954231262207</v>
      </c>
      <c r="E10" s="10">
        <v>4.675422191619873</v>
      </c>
      <c r="F10" s="11">
        <v>5.8448925614356995E-2</v>
      </c>
      <c r="G10" s="10">
        <v>4.7338709831237793</v>
      </c>
      <c r="H10" s="10">
        <v>37.787644401224178</v>
      </c>
      <c r="I10" s="10">
        <v>48.565768996774111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90.697715759277344</v>
      </c>
      <c r="D11" s="3">
        <v>5.3521828651428223</v>
      </c>
      <c r="E11" s="3">
        <v>3.4666292667388916</v>
      </c>
      <c r="F11" s="5">
        <v>0.15447020530700684</v>
      </c>
      <c r="G11" s="3">
        <v>3.6210994720458984</v>
      </c>
      <c r="H11" s="3">
        <v>38.225756455393096</v>
      </c>
      <c r="I11" s="3">
        <v>49.35989478147075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90.621185302734375</v>
      </c>
      <c r="D12" s="3">
        <v>5.1363053321838379</v>
      </c>
      <c r="E12" s="3">
        <v>3.7942540645599365</v>
      </c>
      <c r="F12" s="5">
        <v>0.12556177377700806</v>
      </c>
      <c r="G12" s="3">
        <v>3.9198157787322998</v>
      </c>
      <c r="H12" s="3">
        <v>38.075030909304573</v>
      </c>
      <c r="I12" s="3">
        <v>49.17626709693171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90.100601196289063</v>
      </c>
      <c r="D13" s="3">
        <v>5.9752025604248047</v>
      </c>
      <c r="E13" s="3">
        <v>3.2861495018005371</v>
      </c>
      <c r="F13" s="5">
        <v>0.13237737119197845</v>
      </c>
      <c r="G13" s="3">
        <v>3.4185268878936768</v>
      </c>
      <c r="H13" s="3">
        <v>38.594652668971861</v>
      </c>
      <c r="I13" s="3">
        <v>49.632204261276613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90.006019592285156</v>
      </c>
      <c r="D14" s="3">
        <v>6.1700997352600098</v>
      </c>
      <c r="E14" s="3">
        <v>3.2709100246429443</v>
      </c>
      <c r="F14" s="5">
        <v>0.1870151162147522</v>
      </c>
      <c r="G14" s="3">
        <v>3.4579250812530518</v>
      </c>
      <c r="H14" s="3">
        <v>38.575232212685549</v>
      </c>
      <c r="I14" s="3">
        <v>49.657689549162008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90.169281005859375</v>
      </c>
      <c r="D15" s="3">
        <v>5.9435710906982422</v>
      </c>
      <c r="E15" s="3">
        <v>3.3337235450744629</v>
      </c>
      <c r="F15" s="5">
        <v>0.17256096005439758</v>
      </c>
      <c r="G15" s="3">
        <v>3.5062844753265381</v>
      </c>
      <c r="H15" s="3">
        <v>38.425466714647428</v>
      </c>
      <c r="I15" s="3">
        <v>49.470551033326096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89.92852783203125</v>
      </c>
      <c r="D16" s="3">
        <v>5.7723207473754883</v>
      </c>
      <c r="E16" s="3">
        <v>3.7788200378417969</v>
      </c>
      <c r="F16" s="5">
        <v>0.15000401437282562</v>
      </c>
      <c r="G16" s="3">
        <v>3.9288239479064941</v>
      </c>
      <c r="H16" s="3">
        <v>38.29328087397667</v>
      </c>
      <c r="I16" s="3">
        <v>49.30028422424806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89.420310974121094</v>
      </c>
      <c r="D17" s="3">
        <v>5.7335505485534668</v>
      </c>
      <c r="E17" s="3">
        <v>4.3704066276550293</v>
      </c>
      <c r="F17" s="5">
        <v>9.5809563994407654E-2</v>
      </c>
      <c r="G17" s="3">
        <v>4.4662160873413086</v>
      </c>
      <c r="H17" s="3">
        <v>37.971553034916433</v>
      </c>
      <c r="I17" s="3">
        <v>48.77719160971192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89.692901611328125</v>
      </c>
      <c r="D18" s="3">
        <v>5.9094367027282715</v>
      </c>
      <c r="E18" s="3">
        <v>3.862537145614624</v>
      </c>
      <c r="F18" s="5">
        <v>0.13554507493972778</v>
      </c>
      <c r="G18" s="3">
        <v>3.998082160949707</v>
      </c>
      <c r="H18" s="3">
        <v>38.309674698949692</v>
      </c>
      <c r="I18" s="3">
        <v>49.280879945830243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90.187416076660156</v>
      </c>
      <c r="D19" s="3">
        <v>5.4773769378662109</v>
      </c>
      <c r="E19" s="3">
        <v>3.810882568359375</v>
      </c>
      <c r="F19" s="5">
        <v>0.1306951493024826</v>
      </c>
      <c r="G19" s="3">
        <v>3.941577672958374</v>
      </c>
      <c r="H19" s="3">
        <v>38.183865936879847</v>
      </c>
      <c r="I19" s="3">
        <v>49.209297862765226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90.28497314453125</v>
      </c>
      <c r="D20" s="3">
        <v>5.8931283950805664</v>
      </c>
      <c r="E20" s="3">
        <v>3.2914917469024658</v>
      </c>
      <c r="F20" s="5">
        <v>0.16613653302192688</v>
      </c>
      <c r="G20" s="3">
        <v>3.4576282501220703</v>
      </c>
      <c r="H20" s="3">
        <v>38.655866727601357</v>
      </c>
      <c r="I20" s="3">
        <v>49.850711679820279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90.277992248535156</v>
      </c>
      <c r="D21" s="3">
        <v>5.8109145164489746</v>
      </c>
      <c r="E21" s="3">
        <v>3.3861093521118164</v>
      </c>
      <c r="F21" s="5">
        <v>0.13432179391384125</v>
      </c>
      <c r="G21" s="3">
        <v>3.5204310417175293</v>
      </c>
      <c r="H21" s="3">
        <v>38.475770492141066</v>
      </c>
      <c r="I21" s="3">
        <v>49.580293564713244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89.919242858886719</v>
      </c>
      <c r="D22" s="3">
        <v>5.6720900535583496</v>
      </c>
      <c r="E22" s="3">
        <v>3.9069843292236328</v>
      </c>
      <c r="F22" s="5">
        <v>0.13397358357906342</v>
      </c>
      <c r="G22" s="3">
        <v>4.0409579277038574</v>
      </c>
      <c r="H22" s="3">
        <v>38.30139942867639</v>
      </c>
      <c r="I22" s="3">
        <v>49.315901123496239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90.92010498046875</v>
      </c>
      <c r="D23" s="3">
        <v>5.7660717964172363</v>
      </c>
      <c r="E23" s="3">
        <v>2.7329938411712646</v>
      </c>
      <c r="F23" s="5">
        <v>0.20440477132797241</v>
      </c>
      <c r="G23" s="3">
        <v>2.9373986721038818</v>
      </c>
      <c r="H23" s="3">
        <v>38.698193714926632</v>
      </c>
      <c r="I23" s="3">
        <v>49.968326411876895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91.036666870117188</v>
      </c>
      <c r="D24" s="3">
        <v>5.3799090385437012</v>
      </c>
      <c r="E24" s="3">
        <v>3.0683689117431641</v>
      </c>
      <c r="F24" s="5">
        <v>0.17901590466499329</v>
      </c>
      <c r="G24" s="3">
        <v>3.247384786605835</v>
      </c>
      <c r="H24" s="3">
        <v>38.472172874036403</v>
      </c>
      <c r="I24" s="3">
        <v>49.724845258170646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90.456886291503906</v>
      </c>
      <c r="D25" s="3">
        <v>5.664736270904541</v>
      </c>
      <c r="E25" s="3">
        <v>3.3820474147796631</v>
      </c>
      <c r="F25" s="5">
        <v>0.14035491645336151</v>
      </c>
      <c r="G25" s="3">
        <v>3.522402286529541</v>
      </c>
      <c r="H25" s="3">
        <v>38.411908777756814</v>
      </c>
      <c r="I25" s="3">
        <v>49.539565009795162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91.073417663574219</v>
      </c>
      <c r="D26" s="3">
        <v>6.0129404067993164</v>
      </c>
      <c r="E26" s="3">
        <v>2.2910928726196289</v>
      </c>
      <c r="F26" s="5">
        <v>0.27724587917327881</v>
      </c>
      <c r="G26" s="3">
        <v>2.5683388710021973</v>
      </c>
      <c r="H26" s="3">
        <v>38.893475767087004</v>
      </c>
      <c r="I26" s="3">
        <v>50.238976842157427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90.468177795410156</v>
      </c>
      <c r="D27" s="3">
        <v>5.8399696350097656</v>
      </c>
      <c r="E27" s="3">
        <v>3.1461820602416992</v>
      </c>
      <c r="F27" s="5">
        <v>0.18839894235134125</v>
      </c>
      <c r="G27" s="3">
        <v>3.3345808982849121</v>
      </c>
      <c r="H27" s="3">
        <v>38.535048066061812</v>
      </c>
      <c r="I27" s="3">
        <v>49.692123048675931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90.67822265625</v>
      </c>
      <c r="D28" s="3">
        <v>5.5492763519287109</v>
      </c>
      <c r="E28" s="3">
        <v>3.2186555862426758</v>
      </c>
      <c r="F28" s="5">
        <v>0.18144550919532776</v>
      </c>
      <c r="G28" s="3">
        <v>3.4001011848449707</v>
      </c>
      <c r="H28" s="3">
        <v>38.47694461556312</v>
      </c>
      <c r="I28" s="3">
        <v>49.648794734653073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90.198715209960937</v>
      </c>
      <c r="D29" s="3">
        <v>5.9045352935791016</v>
      </c>
      <c r="E29" s="3">
        <v>3.2999386787414551</v>
      </c>
      <c r="F29" s="5">
        <v>0.19658936560153961</v>
      </c>
      <c r="G29" s="3">
        <v>3.496528148651123</v>
      </c>
      <c r="H29" s="3">
        <v>38.538698403024924</v>
      </c>
      <c r="I29" s="3">
        <v>49.640337301175627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90.340476989746094</v>
      </c>
      <c r="D30" s="3">
        <v>5.469881534576416</v>
      </c>
      <c r="E30" s="3">
        <v>3.6232755184173584</v>
      </c>
      <c r="F30" s="5">
        <v>0.15993912518024445</v>
      </c>
      <c r="G30" s="3">
        <v>3.7832145690917969</v>
      </c>
      <c r="H30" s="3">
        <v>38.278579311340572</v>
      </c>
      <c r="I30" s="3">
        <v>49.32589063595632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90.826889038085938</v>
      </c>
      <c r="D31" s="3">
        <v>5.361177921295166</v>
      </c>
      <c r="E31" s="3">
        <v>3.2593529224395752</v>
      </c>
      <c r="F31" s="5">
        <v>0.1905384361743927</v>
      </c>
      <c r="G31" s="3">
        <v>3.4498913288116455</v>
      </c>
      <c r="H31" s="3">
        <v>38.370163222407534</v>
      </c>
      <c r="I31" s="3">
        <v>49.541275080708623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90.400588989257813</v>
      </c>
      <c r="D32" s="3">
        <v>4.7979979515075684</v>
      </c>
      <c r="E32" s="3">
        <v>4.3874568939208984</v>
      </c>
      <c r="F32" s="5">
        <v>0.10870525240898132</v>
      </c>
      <c r="G32" s="3">
        <v>4.496161937713623</v>
      </c>
      <c r="H32" s="3">
        <v>37.670650490190923</v>
      </c>
      <c r="I32" s="3">
        <v>48.60428212900851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90.321487426757813</v>
      </c>
      <c r="D33" s="3">
        <v>5.0361232757568359</v>
      </c>
      <c r="E33" s="3">
        <v>4.1975460052490234</v>
      </c>
      <c r="F33" s="5">
        <v>0.11164847761392593</v>
      </c>
      <c r="G33" s="3">
        <v>4.3091945648193359</v>
      </c>
      <c r="H33" s="3">
        <v>37.873002786063559</v>
      </c>
      <c r="I33" s="3">
        <v>48.841994842218313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90.567649841308594</v>
      </c>
      <c r="D34" s="3">
        <v>4.8078470230102539</v>
      </c>
      <c r="E34" s="3">
        <v>4.1746792793273926</v>
      </c>
      <c r="F34" s="5">
        <v>0.13884095847606659</v>
      </c>
      <c r="G34" s="3">
        <v>4.3135204315185547</v>
      </c>
      <c r="H34" s="3">
        <v>37.732989095918924</v>
      </c>
      <c r="I34" s="3">
        <v>48.696065487045487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89.896598815917969</v>
      </c>
      <c r="D35" s="3">
        <v>5.2895083427429199</v>
      </c>
      <c r="E35" s="3">
        <v>4.3675804138183594</v>
      </c>
      <c r="F35" s="5">
        <v>9.7464852035045624E-2</v>
      </c>
      <c r="G35" s="3">
        <v>4.4650454521179199</v>
      </c>
      <c r="H35" s="3">
        <v>37.896971821695182</v>
      </c>
      <c r="I35" s="3">
        <v>48.798367604636042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90.539466857910156</v>
      </c>
      <c r="D36" s="3">
        <v>5.0085797309875488</v>
      </c>
      <c r="E36" s="3">
        <v>4.0017604827880859</v>
      </c>
      <c r="F36" s="5">
        <v>0.12149740755558014</v>
      </c>
      <c r="G36" s="3">
        <v>4.123258113861084</v>
      </c>
      <c r="H36" s="3">
        <v>37.885004809776916</v>
      </c>
      <c r="I36" s="3">
        <v>48.884923497844369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90.496833801269531</v>
      </c>
      <c r="D37" s="3">
        <v>5.2053961753845215</v>
      </c>
      <c r="E37" s="3">
        <v>3.7485513687133789</v>
      </c>
      <c r="F37" s="5">
        <v>0.14366437494754791</v>
      </c>
      <c r="G37" s="3">
        <v>3.8922157287597656</v>
      </c>
      <c r="H37" s="3">
        <v>38.125256044827026</v>
      </c>
      <c r="I37" s="3">
        <v>49.169841774519263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90.037239074707031</v>
      </c>
      <c r="D38" s="3">
        <v>5.2313814163208008</v>
      </c>
      <c r="E38" s="3">
        <v>4.2614297866821289</v>
      </c>
      <c r="F38" s="5">
        <v>0.10585497319698334</v>
      </c>
      <c r="G38" s="3">
        <v>4.3672847747802734</v>
      </c>
      <c r="H38" s="3">
        <v>37.877976259772872</v>
      </c>
      <c r="I38" s="3">
        <v>48.774353681890226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89.750259399414063</v>
      </c>
      <c r="D39" s="3">
        <v>5.418482780456543</v>
      </c>
      <c r="E39" s="3">
        <v>4.3696012496948242</v>
      </c>
      <c r="F39" s="5">
        <v>0.1107211709022522</v>
      </c>
      <c r="G39" s="3">
        <v>4.4803223609924316</v>
      </c>
      <c r="H39" s="3">
        <v>37.904848152600678</v>
      </c>
      <c r="I39" s="3">
        <v>48.769968414275198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89.314765930175781</v>
      </c>
      <c r="D40" s="3">
        <v>5.9376997947692871</v>
      </c>
      <c r="E40" s="3">
        <v>4.1953935623168945</v>
      </c>
      <c r="F40" s="5">
        <v>0.12652283906936646</v>
      </c>
      <c r="G40" s="3">
        <v>4.3219165802001953</v>
      </c>
      <c r="H40" s="3">
        <v>38.125939747431097</v>
      </c>
      <c r="I40" s="3">
        <v>48.940987071124248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90.258914332236017</v>
      </c>
      <c r="D41" s="6">
        <f t="shared" si="0"/>
        <v>5.550383537046371</v>
      </c>
      <c r="E41" s="6">
        <f t="shared" si="0"/>
        <v>3.6761363629371888</v>
      </c>
      <c r="F41" s="6">
        <f t="shared" si="0"/>
        <v>0.14708945876167667</v>
      </c>
      <c r="G41" s="6">
        <f t="shared" si="0"/>
        <v>3.8232258212181831</v>
      </c>
      <c r="H41" s="6">
        <f t="shared" si="0"/>
        <v>38.246548984382258</v>
      </c>
      <c r="I41" s="6">
        <f t="shared" si="0"/>
        <v>49.289608211459914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22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91.073417663574219</v>
      </c>
      <c r="D46" s="21">
        <f t="shared" si="1"/>
        <v>6.1700997352600098</v>
      </c>
      <c r="E46" s="26">
        <f t="shared" si="1"/>
        <v>4.675422191619873</v>
      </c>
      <c r="F46" s="26">
        <f t="shared" si="1"/>
        <v>0.27724587917327881</v>
      </c>
      <c r="G46" s="21">
        <f t="shared" si="1"/>
        <v>4.7338709831237793</v>
      </c>
      <c r="H46" s="26">
        <f t="shared" si="1"/>
        <v>38.893475767087004</v>
      </c>
      <c r="I46" s="22">
        <f t="shared" si="1"/>
        <v>50.238976842157427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89.314765930175781</v>
      </c>
      <c r="D47" s="26">
        <f t="shared" si="2"/>
        <v>4.7979979515075684</v>
      </c>
      <c r="E47" s="26">
        <f t="shared" si="2"/>
        <v>2.2910928726196289</v>
      </c>
      <c r="F47" s="23">
        <f t="shared" si="2"/>
        <v>5.8448925614356995E-2</v>
      </c>
      <c r="G47" s="26">
        <f t="shared" si="2"/>
        <v>2.5683388710021973</v>
      </c>
      <c r="H47" s="23">
        <f t="shared" si="2"/>
        <v>37.670650490190923</v>
      </c>
      <c r="I47" s="26">
        <f t="shared" si="2"/>
        <v>48.565768996774111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0.45835151200470986</v>
      </c>
      <c r="D48" s="24">
        <f t="shared" si="3"/>
        <v>0.36666191089947797</v>
      </c>
      <c r="E48" s="26">
        <f t="shared" si="3"/>
        <v>0.55080326262075952</v>
      </c>
      <c r="F48" s="26">
        <f t="shared" si="3"/>
        <v>4.1882926746173527E-2</v>
      </c>
      <c r="G48" s="24">
        <f t="shared" si="3"/>
        <v>0.51246707581278195</v>
      </c>
      <c r="H48" s="26">
        <f t="shared" si="3"/>
        <v>0.31722326477842783</v>
      </c>
      <c r="I48" s="25">
        <f t="shared" si="3"/>
        <v>0.43542819979252512</v>
      </c>
    </row>
    <row r="50" spans="3:9" x14ac:dyDescent="0.2">
      <c r="C50" s="28" t="s">
        <v>96</v>
      </c>
      <c r="D50" s="28">
        <f>COUNTIF(D10:D40,"&gt;12.0")</f>
        <v>0</v>
      </c>
      <c r="E50" s="28">
        <f>COUNTIF(E10:E40,"&gt;8.0")</f>
        <v>0</v>
      </c>
      <c r="F50" s="28">
        <f>COUNTIF(F10:F40,"&gt;3.0")</f>
        <v>0</v>
      </c>
      <c r="G50" s="28">
        <f>COUNTIF(G10:G40,"&gt;8.0")</f>
        <v>0</v>
      </c>
      <c r="H50" s="28">
        <f>COUNTIF(H10:H40,"&lt;36.30")</f>
        <v>0</v>
      </c>
      <c r="I50" s="28">
        <f>COUNTIF(I10:I40,"&lt;46.20")</f>
        <v>0</v>
      </c>
    </row>
    <row r="51" spans="3:9" x14ac:dyDescent="0.2"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92D050"/>
    <outlinePr summaryBelow="0" summaryRight="0"/>
  </sheetPr>
  <dimension ref="A1:K51"/>
  <sheetViews>
    <sheetView showGridLines="0" topLeftCell="A34" zoomScale="90" zoomScaleNormal="90" workbookViewId="0">
      <selection activeCell="C50" sqref="C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79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89.14947509765625</v>
      </c>
      <c r="D10" s="10">
        <v>5.6602778434753418</v>
      </c>
      <c r="E10" s="10">
        <v>4.7956862449645996</v>
      </c>
      <c r="F10" s="11">
        <v>5.7786911725997925E-2</v>
      </c>
      <c r="G10" s="10">
        <v>4.8534731864929199</v>
      </c>
      <c r="H10" s="10">
        <v>37.777210839842915</v>
      </c>
      <c r="I10" s="10">
        <v>48.503128491242386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89.761184692382812</v>
      </c>
      <c r="D11" s="3">
        <v>5.4616031646728516</v>
      </c>
      <c r="E11" s="3">
        <v>4.3633413314819336</v>
      </c>
      <c r="F11" s="5">
        <v>8.4322705864906311E-2</v>
      </c>
      <c r="G11" s="3">
        <v>4.4476642608642578</v>
      </c>
      <c r="H11" s="3">
        <v>37.869107041217063</v>
      </c>
      <c r="I11" s="3">
        <v>48.720369807775846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90.157218933105469</v>
      </c>
      <c r="D12" s="3">
        <v>5.1902756690979004</v>
      </c>
      <c r="E12" s="3">
        <v>4.2541394233703613</v>
      </c>
      <c r="F12" s="5">
        <v>8.4241360425949097E-2</v>
      </c>
      <c r="G12" s="3">
        <v>4.3383808135986328</v>
      </c>
      <c r="H12" s="3">
        <v>37.810858307587893</v>
      </c>
      <c r="I12" s="3">
        <v>48.709585958630406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89.702064514160156</v>
      </c>
      <c r="D13" s="3">
        <v>5.8025460243225098</v>
      </c>
      <c r="E13" s="3">
        <v>4.0337071418762207</v>
      </c>
      <c r="F13" s="5">
        <v>7.5050480663776398E-2</v>
      </c>
      <c r="G13" s="3">
        <v>4.108757495880127</v>
      </c>
      <c r="H13" s="3">
        <v>38.125756203452269</v>
      </c>
      <c r="I13" s="3">
        <v>49.018629086914792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89.221092224121094</v>
      </c>
      <c r="D14" s="3">
        <v>6.0992636680603027</v>
      </c>
      <c r="E14" s="3">
        <v>4.1968221664428711</v>
      </c>
      <c r="F14" s="5">
        <v>0.10807709395885468</v>
      </c>
      <c r="G14" s="3">
        <v>4.3048992156982422</v>
      </c>
      <c r="H14" s="3">
        <v>38.108322826464452</v>
      </c>
      <c r="I14" s="3">
        <v>48.89877226729898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89.211311340332031</v>
      </c>
      <c r="D15" s="3">
        <v>5.7852644920349121</v>
      </c>
      <c r="E15" s="3">
        <v>4.5460143089294434</v>
      </c>
      <c r="F15" s="5">
        <v>9.0698741376399994E-2</v>
      </c>
      <c r="G15" s="3">
        <v>4.6367130279541016</v>
      </c>
      <c r="H15" s="3">
        <v>37.893626463614993</v>
      </c>
      <c r="I15" s="3">
        <v>48.639948660446521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89.136512756347656</v>
      </c>
      <c r="D16" s="3">
        <v>5.713341236114502</v>
      </c>
      <c r="E16" s="3">
        <v>4.708552360534668</v>
      </c>
      <c r="F16" s="5">
        <v>8.6328707635402679E-2</v>
      </c>
      <c r="G16" s="3">
        <v>4.7948808670043945</v>
      </c>
      <c r="H16" s="3">
        <v>37.80305150506247</v>
      </c>
      <c r="I16" s="3">
        <v>48.516614884219557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88.730300903320313</v>
      </c>
      <c r="D17" s="3">
        <v>5.7486171722412109</v>
      </c>
      <c r="E17" s="3">
        <v>5.1058783531188965</v>
      </c>
      <c r="F17" s="5">
        <v>4.4844649732112885E-2</v>
      </c>
      <c r="G17" s="3">
        <v>5.1507229804992676</v>
      </c>
      <c r="H17" s="3">
        <v>37.703276141119346</v>
      </c>
      <c r="I17" s="3">
        <v>48.330654657864173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88.719589233398438</v>
      </c>
      <c r="D18" s="3">
        <v>5.9121394157409668</v>
      </c>
      <c r="E18" s="3">
        <v>4.9156389236450195</v>
      </c>
      <c r="F18" s="5">
        <v>6.2647730112075806E-2</v>
      </c>
      <c r="G18" s="3">
        <v>4.9782867431640625</v>
      </c>
      <c r="H18" s="3">
        <v>37.827939903609192</v>
      </c>
      <c r="I18" s="3">
        <v>48.47518855366706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89.282188415527344</v>
      </c>
      <c r="D19" s="3">
        <v>5.6872158050537109</v>
      </c>
      <c r="E19" s="3">
        <v>4.5644941329956055</v>
      </c>
      <c r="F19" s="5">
        <v>8.9621439576148987E-2</v>
      </c>
      <c r="G19" s="3">
        <v>4.6541156768798828</v>
      </c>
      <c r="H19" s="3">
        <v>37.885082679821693</v>
      </c>
      <c r="I19" s="3">
        <v>48.64406316585567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89.509391784667969</v>
      </c>
      <c r="D20" s="3">
        <v>5.6740813255310059</v>
      </c>
      <c r="E20" s="3">
        <v>4.3522272109985352</v>
      </c>
      <c r="F20" s="5">
        <v>0.11280253529548645</v>
      </c>
      <c r="G20" s="3">
        <v>4.4650297164916992</v>
      </c>
      <c r="H20" s="3">
        <v>37.881133063745814</v>
      </c>
      <c r="I20" s="3">
        <v>48.666868729662554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89.690338134765625</v>
      </c>
      <c r="D21" s="3">
        <v>5.5655245780944824</v>
      </c>
      <c r="E21" s="3">
        <v>4.2821183204650879</v>
      </c>
      <c r="F21" s="5">
        <v>9.9386505782604218E-2</v>
      </c>
      <c r="G21" s="3">
        <v>4.381505012512207</v>
      </c>
      <c r="H21" s="3">
        <v>37.914879073178433</v>
      </c>
      <c r="I21" s="3">
        <v>48.753504985883126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89.457733154296875</v>
      </c>
      <c r="D22" s="3">
        <v>5.5483207702636719</v>
      </c>
      <c r="E22" s="3">
        <v>4.5590338706970215</v>
      </c>
      <c r="F22" s="5">
        <v>9.004240483045578E-2</v>
      </c>
      <c r="G22" s="3">
        <v>4.6490764617919922</v>
      </c>
      <c r="H22" s="3">
        <v>37.800092258453084</v>
      </c>
      <c r="I22" s="3">
        <v>48.576705164819103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89.821311950683594</v>
      </c>
      <c r="D23" s="3">
        <v>5.4927058219909668</v>
      </c>
      <c r="E23" s="3">
        <v>4.2602877616882324</v>
      </c>
      <c r="F23" s="5">
        <v>8.8563896715641022E-2</v>
      </c>
      <c r="G23" s="3">
        <v>4.3488516807556152</v>
      </c>
      <c r="H23" s="3">
        <v>37.899909931555307</v>
      </c>
      <c r="I23" s="3">
        <v>48.766975956680476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90.609001159667969</v>
      </c>
      <c r="D24" s="3">
        <v>5.2381482124328613</v>
      </c>
      <c r="E24" s="3">
        <v>3.7078931331634521</v>
      </c>
      <c r="F24" s="5">
        <v>0.12473426014184952</v>
      </c>
      <c r="G24" s="3">
        <v>3.8326272964477539</v>
      </c>
      <c r="H24" s="3">
        <v>38.02014901351393</v>
      </c>
      <c r="I24" s="3">
        <v>49.058182207473763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90.123817443847656</v>
      </c>
      <c r="D25" s="3">
        <v>5.5039458274841309</v>
      </c>
      <c r="E25" s="3">
        <v>3.9205460548400879</v>
      </c>
      <c r="F25" s="5">
        <v>0.10232553631067276</v>
      </c>
      <c r="G25" s="3">
        <v>4.0228714942932129</v>
      </c>
      <c r="H25" s="3">
        <v>38.017817019809002</v>
      </c>
      <c r="I25" s="3">
        <v>48.968958017078698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89.821281433105469</v>
      </c>
      <c r="D26" s="3">
        <v>5.5936503410339355</v>
      </c>
      <c r="E26" s="3">
        <v>4.1225228309631348</v>
      </c>
      <c r="F26" s="5">
        <v>0.11051928251981735</v>
      </c>
      <c r="G26" s="3">
        <v>4.2330422401428223</v>
      </c>
      <c r="H26" s="3">
        <v>37.9844464140456</v>
      </c>
      <c r="I26" s="3">
        <v>48.863856777476329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89.787811279296875</v>
      </c>
      <c r="D27" s="3">
        <v>5.6614575386047363</v>
      </c>
      <c r="E27" s="3">
        <v>4.0767569541931152</v>
      </c>
      <c r="F27" s="5">
        <v>0.11126811802387238</v>
      </c>
      <c r="G27" s="3">
        <v>4.1880249977111816</v>
      </c>
      <c r="H27" s="3">
        <v>38.011074929722938</v>
      </c>
      <c r="I27" s="3">
        <v>48.88418145924296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90.270187377929688</v>
      </c>
      <c r="D28" s="3">
        <v>5.40673828125</v>
      </c>
      <c r="E28" s="3">
        <v>3.8155941963195801</v>
      </c>
      <c r="F28" s="5">
        <v>0.13226430118083954</v>
      </c>
      <c r="G28" s="3">
        <v>3.9478585720062256</v>
      </c>
      <c r="H28" s="3">
        <v>38.034699341443506</v>
      </c>
      <c r="I28" s="3">
        <v>48.997140707288054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89.435813903808594</v>
      </c>
      <c r="D29" s="3">
        <v>5.7149224281311035</v>
      </c>
      <c r="E29" s="3">
        <v>4.324312686920166</v>
      </c>
      <c r="F29" s="5">
        <v>0.1103377565741539</v>
      </c>
      <c r="G29" s="3">
        <v>4.4346504211425781</v>
      </c>
      <c r="H29" s="3">
        <v>37.944480535170101</v>
      </c>
      <c r="I29" s="3">
        <v>48.720003861355487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90.152351379394531</v>
      </c>
      <c r="D30" s="3">
        <v>5.5590634346008301</v>
      </c>
      <c r="E30" s="3">
        <v>3.7161767482757568</v>
      </c>
      <c r="F30" s="5">
        <v>0.1574043482542038</v>
      </c>
      <c r="G30" s="3">
        <v>3.8735811710357666</v>
      </c>
      <c r="H30" s="3">
        <v>38.104252081674147</v>
      </c>
      <c r="I30" s="3">
        <v>49.042879342437288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90.196235656738281</v>
      </c>
      <c r="D31" s="3">
        <v>5.038301944732666</v>
      </c>
      <c r="E31" s="3">
        <v>4.3108367919921875</v>
      </c>
      <c r="F31" s="5">
        <v>9.6025131642818451E-2</v>
      </c>
      <c r="G31" s="3">
        <v>4.4068617820739746</v>
      </c>
      <c r="H31" s="3">
        <v>37.773767810827898</v>
      </c>
      <c r="I31" s="3">
        <v>48.675735910297071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90.676803588867187</v>
      </c>
      <c r="D32" s="3">
        <v>4.909266471862793</v>
      </c>
      <c r="E32" s="3">
        <v>3.9616496562957764</v>
      </c>
      <c r="F32" s="5">
        <v>0.14693145453929901</v>
      </c>
      <c r="G32" s="3">
        <v>4.1085810661315918</v>
      </c>
      <c r="H32" s="3">
        <v>37.807222365583861</v>
      </c>
      <c r="I32" s="3">
        <v>48.806219979929416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90.603813171386719</v>
      </c>
      <c r="D33" s="3">
        <v>5.1272859573364258</v>
      </c>
      <c r="E33" s="3">
        <v>3.7995662689208984</v>
      </c>
      <c r="F33" s="5">
        <v>0.14634984731674194</v>
      </c>
      <c r="G33" s="3">
        <v>3.9459161758422852</v>
      </c>
      <c r="H33" s="3">
        <v>37.931667131890642</v>
      </c>
      <c r="I33" s="3">
        <v>48.946042595537257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90.932548522949219</v>
      </c>
      <c r="D34" s="3">
        <v>4.9181756973266602</v>
      </c>
      <c r="E34" s="3">
        <v>3.6392183303833008</v>
      </c>
      <c r="F34" s="5">
        <v>0.20882672071456909</v>
      </c>
      <c r="G34" s="3">
        <v>3.8480451107025146</v>
      </c>
      <c r="H34" s="3">
        <v>37.911233222118618</v>
      </c>
      <c r="I34" s="3">
        <v>48.967691996391139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90.402336120605469</v>
      </c>
      <c r="D35" s="3">
        <v>5.3679862022399902</v>
      </c>
      <c r="E35" s="3">
        <v>3.7296278476715088</v>
      </c>
      <c r="F35" s="5">
        <v>0.16539660096168518</v>
      </c>
      <c r="G35" s="3">
        <v>3.8950245380401611</v>
      </c>
      <c r="H35" s="3">
        <v>37.995311720827161</v>
      </c>
      <c r="I35" s="3">
        <v>48.959807556770535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90.952812194824219</v>
      </c>
      <c r="D36" s="3">
        <v>5.1572360992431641</v>
      </c>
      <c r="E36" s="3">
        <v>3.388538122177124</v>
      </c>
      <c r="F36" s="5">
        <v>0.18302884697914124</v>
      </c>
      <c r="G36" s="3">
        <v>3.5715670585632324</v>
      </c>
      <c r="H36" s="3">
        <v>38.071778050798414</v>
      </c>
      <c r="I36" s="3">
        <v>49.167778645956751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90.594718933105469</v>
      </c>
      <c r="D37" s="3">
        <v>5.2649383544921875</v>
      </c>
      <c r="E37" s="3">
        <v>3.5778286457061768</v>
      </c>
      <c r="F37" s="5">
        <v>0.16021375358104706</v>
      </c>
      <c r="G37" s="3">
        <v>3.7380423545837402</v>
      </c>
      <c r="H37" s="3">
        <v>38.110490269431992</v>
      </c>
      <c r="I37" s="3">
        <v>49.132778851429975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90.459388732910156</v>
      </c>
      <c r="D38" s="3">
        <v>5.3524150848388672</v>
      </c>
      <c r="E38" s="3">
        <v>3.6794824600219727</v>
      </c>
      <c r="F38" s="5">
        <v>0.15939337015151978</v>
      </c>
      <c r="G38" s="3">
        <v>3.8388757705688477</v>
      </c>
      <c r="H38" s="3">
        <v>38.081661336664396</v>
      </c>
      <c r="I38" s="3">
        <v>49.092696442686467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90.061790466308594</v>
      </c>
      <c r="D39" s="3">
        <v>5.5093483924865723</v>
      </c>
      <c r="E39" s="3">
        <v>3.936835765838623</v>
      </c>
      <c r="F39" s="5">
        <v>0.15162433683872223</v>
      </c>
      <c r="G39" s="3">
        <v>4.0884599685668945</v>
      </c>
      <c r="H39" s="3">
        <v>38.009884695500389</v>
      </c>
      <c r="I39" s="3">
        <v>48.930116457090961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89.159843444824219</v>
      </c>
      <c r="D40" s="3">
        <v>5.9186596870422363</v>
      </c>
      <c r="E40" s="3">
        <v>4.390507698059082</v>
      </c>
      <c r="F40" s="5">
        <v>0.11142478138208389</v>
      </c>
      <c r="G40" s="3">
        <v>4.5019326210021973</v>
      </c>
      <c r="H40" s="3">
        <v>38.028423429803873</v>
      </c>
      <c r="I40" s="3">
        <v>48.785033004428271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89.864202191752767</v>
      </c>
      <c r="D41" s="6">
        <f t="shared" si="0"/>
        <v>5.5026682884462419</v>
      </c>
      <c r="E41" s="6">
        <f t="shared" si="0"/>
        <v>4.162446314288724</v>
      </c>
      <c r="F41" s="6">
        <f t="shared" si="0"/>
        <v>0.11459624550996288</v>
      </c>
      <c r="G41" s="6">
        <f t="shared" si="0"/>
        <v>4.2770425734981412</v>
      </c>
      <c r="H41" s="6">
        <f t="shared" si="0"/>
        <v>37.939955019598443</v>
      </c>
      <c r="I41" s="6">
        <f t="shared" si="0"/>
        <v>48.813552070446164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22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90.952812194824219</v>
      </c>
      <c r="D46" s="21">
        <f t="shared" si="1"/>
        <v>6.0992636680603027</v>
      </c>
      <c r="E46" s="26">
        <f t="shared" si="1"/>
        <v>5.1058783531188965</v>
      </c>
      <c r="F46" s="26">
        <f t="shared" si="1"/>
        <v>0.20882672071456909</v>
      </c>
      <c r="G46" s="21">
        <f t="shared" si="1"/>
        <v>5.1507229804992676</v>
      </c>
      <c r="H46" s="26">
        <f t="shared" si="1"/>
        <v>38.125756203452269</v>
      </c>
      <c r="I46" s="22">
        <f t="shared" si="1"/>
        <v>49.167778645956751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88.719589233398438</v>
      </c>
      <c r="D47" s="26">
        <f t="shared" si="2"/>
        <v>4.909266471862793</v>
      </c>
      <c r="E47" s="26">
        <f t="shared" si="2"/>
        <v>3.388538122177124</v>
      </c>
      <c r="F47" s="23">
        <f t="shared" si="2"/>
        <v>4.4844649732112885E-2</v>
      </c>
      <c r="G47" s="26">
        <f t="shared" si="2"/>
        <v>3.5715670585632324</v>
      </c>
      <c r="H47" s="23">
        <f t="shared" si="2"/>
        <v>37.703276141119346</v>
      </c>
      <c r="I47" s="26">
        <f t="shared" si="2"/>
        <v>48.330654657864173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0.62392904896912615</v>
      </c>
      <c r="D48" s="24">
        <f t="shared" si="3"/>
        <v>0.29398393929358463</v>
      </c>
      <c r="E48" s="26">
        <f t="shared" si="3"/>
        <v>0.42034914285232111</v>
      </c>
      <c r="F48" s="26">
        <f t="shared" si="3"/>
        <v>3.8383632038890891E-2</v>
      </c>
      <c r="G48" s="24">
        <f t="shared" si="3"/>
        <v>0.38721118158979118</v>
      </c>
      <c r="H48" s="26">
        <f t="shared" si="3"/>
        <v>0.11729334410941041</v>
      </c>
      <c r="I48" s="25">
        <f t="shared" si="3"/>
        <v>0.2106571698006747</v>
      </c>
    </row>
    <row r="50" spans="3:9" x14ac:dyDescent="0.2">
      <c r="C50" s="28" t="s">
        <v>96</v>
      </c>
      <c r="D50" s="28">
        <f>COUNTIF(D10:D40,"&gt;12.0")</f>
        <v>0</v>
      </c>
      <c r="E50" s="28">
        <f>COUNTIF(E10:E40,"&gt;8.0")</f>
        <v>0</v>
      </c>
      <c r="F50" s="28">
        <f>COUNTIF(F10:F40,"&gt;3.0")</f>
        <v>0</v>
      </c>
      <c r="G50" s="28">
        <f>COUNTIF(G10:G40,"&gt;8.0")</f>
        <v>0</v>
      </c>
      <c r="H50" s="28">
        <f>COUNTIF(H10:H40,"&lt;36.30")</f>
        <v>0</v>
      </c>
      <c r="I50" s="28">
        <f>COUNTIF(I10:I40,"&lt;46.20")</f>
        <v>0</v>
      </c>
    </row>
    <row r="51" spans="3:9" x14ac:dyDescent="0.2"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92D050"/>
    <outlinePr summaryBelow="0" summaryRight="0"/>
  </sheetPr>
  <dimension ref="A1:K51"/>
  <sheetViews>
    <sheetView showGridLines="0" topLeftCell="A34" zoomScale="90" zoomScaleNormal="90" workbookViewId="0">
      <selection activeCell="D50" sqref="D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80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89.567001342773437</v>
      </c>
      <c r="D10" s="10">
        <v>5.4519152641296387</v>
      </c>
      <c r="E10" s="10">
        <v>4.5850768089294434</v>
      </c>
      <c r="F10" s="11">
        <v>5.7897090911865234E-2</v>
      </c>
      <c r="G10" s="10">
        <v>4.6429738998413086</v>
      </c>
      <c r="H10" s="10">
        <v>37.799993066801974</v>
      </c>
      <c r="I10" s="10">
        <v>48.595698825821515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92.028800964355469</v>
      </c>
      <c r="D11" s="3">
        <v>5.1872649192810059</v>
      </c>
      <c r="E11" s="3">
        <v>2.1944963932037354</v>
      </c>
      <c r="F11" s="5">
        <v>0.256215900182724</v>
      </c>
      <c r="G11" s="3">
        <v>2.4507122039794922</v>
      </c>
      <c r="H11" s="3">
        <v>38.526812273983538</v>
      </c>
      <c r="I11" s="3">
        <v>49.884729850841055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93.872428894042969</v>
      </c>
      <c r="D12" s="3">
        <v>4.1355319023132324</v>
      </c>
      <c r="E12" s="3">
        <v>1.3003183603286743</v>
      </c>
      <c r="F12" s="5">
        <v>0.28506273031234741</v>
      </c>
      <c r="G12" s="3">
        <v>1.585381031036377</v>
      </c>
      <c r="H12" s="3">
        <v>38.587008848418662</v>
      </c>
      <c r="I12" s="3">
        <v>50.232737144165256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90.702049255371094</v>
      </c>
      <c r="D13" s="3">
        <v>6.4478425979614258</v>
      </c>
      <c r="E13" s="3">
        <v>2.11733078956604</v>
      </c>
      <c r="F13" s="5">
        <v>0.18913756310939789</v>
      </c>
      <c r="G13" s="3">
        <v>2.3064682483673096</v>
      </c>
      <c r="H13" s="3">
        <v>39.070001855291075</v>
      </c>
      <c r="I13" s="3">
        <v>50.303528262856226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91.19921875</v>
      </c>
      <c r="D14" s="3">
        <v>6.2940082550048828</v>
      </c>
      <c r="E14" s="3">
        <v>1.8482824563980103</v>
      </c>
      <c r="F14" s="5">
        <v>0.32073974609375</v>
      </c>
      <c r="G14" s="3">
        <v>2.1690220832824707</v>
      </c>
      <c r="H14" s="3">
        <v>38.782946862839481</v>
      </c>
      <c r="I14" s="3">
        <v>49.98796521463386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91.411636352539063</v>
      </c>
      <c r="D15" s="3">
        <v>6.1307530403137207</v>
      </c>
      <c r="E15" s="3">
        <v>1.7827492952346802</v>
      </c>
      <c r="F15" s="5">
        <v>0.27730923891067505</v>
      </c>
      <c r="G15" s="3">
        <v>2.06005859375</v>
      </c>
      <c r="H15" s="3">
        <v>38.911280465994565</v>
      </c>
      <c r="I15" s="3">
        <v>50.24225246979109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91.729766845703125</v>
      </c>
      <c r="D16" s="3">
        <v>5.9485964775085449</v>
      </c>
      <c r="E16" s="3">
        <v>1.6155120134353638</v>
      </c>
      <c r="F16" s="5">
        <v>0.30253231525421143</v>
      </c>
      <c r="G16" s="3">
        <v>1.9180443286895752</v>
      </c>
      <c r="H16" s="3">
        <v>38.852427683763764</v>
      </c>
      <c r="I16" s="3">
        <v>50.194419179257537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89.457260131835938</v>
      </c>
      <c r="D17" s="3">
        <v>5.7381682395935059</v>
      </c>
      <c r="E17" s="3">
        <v>4.3219437599182129</v>
      </c>
      <c r="F17" s="5">
        <v>9.904036670923233E-2</v>
      </c>
      <c r="G17" s="3">
        <v>4.4209842681884766</v>
      </c>
      <c r="H17" s="3">
        <v>37.970134286793211</v>
      </c>
      <c r="I17" s="3">
        <v>48.771241566806296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90.083595275878906</v>
      </c>
      <c r="D18" s="3">
        <v>5.8762016296386719</v>
      </c>
      <c r="E18" s="3">
        <v>3.4834368228912354</v>
      </c>
      <c r="F18" s="5">
        <v>0.16101707518100739</v>
      </c>
      <c r="G18" s="3">
        <v>3.6444540023803711</v>
      </c>
      <c r="H18" s="3">
        <v>38.268531300464346</v>
      </c>
      <c r="I18" s="3">
        <v>49.214778913912234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92.950218200683594</v>
      </c>
      <c r="D19" s="3">
        <v>5.0884780883789062</v>
      </c>
      <c r="E19" s="3">
        <v>1.2431211471557617</v>
      </c>
      <c r="F19" s="5">
        <v>0.2784062922000885</v>
      </c>
      <c r="G19" s="3">
        <v>1.5215274095535278</v>
      </c>
      <c r="H19" s="3">
        <v>38.894393848945853</v>
      </c>
      <c r="I19" s="3">
        <v>50.475673524995329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91.359893798828125</v>
      </c>
      <c r="D20" s="3">
        <v>6.2061543464660645</v>
      </c>
      <c r="E20" s="3">
        <v>1.8023426532745361</v>
      </c>
      <c r="F20" s="5">
        <v>0.2455567866563797</v>
      </c>
      <c r="G20" s="3">
        <v>2.0478994846343994</v>
      </c>
      <c r="H20" s="3">
        <v>38.876441816069267</v>
      </c>
      <c r="I20" s="3">
        <v>50.179786671627639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91.445663452148438</v>
      </c>
      <c r="D21" s="3">
        <v>6.3008065223693848</v>
      </c>
      <c r="E21" s="3">
        <v>1.5755776166915894</v>
      </c>
      <c r="F21" s="5">
        <v>0.22377726435661316</v>
      </c>
      <c r="G21" s="3">
        <v>1.7993549108505249</v>
      </c>
      <c r="H21" s="3">
        <v>39.137488586061572</v>
      </c>
      <c r="I21" s="3">
        <v>50.551251621826488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91.654106140136719</v>
      </c>
      <c r="D22" s="3">
        <v>6.4210424423217773</v>
      </c>
      <c r="E22" s="3">
        <v>1.14176344871521</v>
      </c>
      <c r="F22" s="5">
        <v>0.32377615571022034</v>
      </c>
      <c r="G22" s="3">
        <v>1.4655395746231079</v>
      </c>
      <c r="H22" s="3">
        <v>39.250816945971017</v>
      </c>
      <c r="I22" s="3">
        <v>50.698638510274257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91.6519775390625</v>
      </c>
      <c r="D23" s="3">
        <v>5.9732394218444824</v>
      </c>
      <c r="E23" s="3">
        <v>1.6837186813354492</v>
      </c>
      <c r="F23" s="5">
        <v>0.28740620613098145</v>
      </c>
      <c r="G23" s="3">
        <v>1.9711248874664307</v>
      </c>
      <c r="H23" s="3">
        <v>38.905168998231673</v>
      </c>
      <c r="I23" s="3">
        <v>50.279051222152162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92.192634582519531</v>
      </c>
      <c r="D24" s="3">
        <v>5.7640457153320313</v>
      </c>
      <c r="E24" s="3">
        <v>1.34080970287323</v>
      </c>
      <c r="F24" s="5">
        <v>0.32841005921363831</v>
      </c>
      <c r="G24" s="3">
        <v>1.6692197322845459</v>
      </c>
      <c r="H24" s="3">
        <v>38.958765354406843</v>
      </c>
      <c r="I24" s="3">
        <v>50.449800311986984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91.838836669921875</v>
      </c>
      <c r="D25" s="3">
        <v>6.2589516639709473</v>
      </c>
      <c r="E25" s="3">
        <v>1.216011643409729</v>
      </c>
      <c r="F25" s="5">
        <v>0.2934335470199585</v>
      </c>
      <c r="G25" s="3">
        <v>1.5094451904296875</v>
      </c>
      <c r="H25" s="3">
        <v>39.154294214212953</v>
      </c>
      <c r="I25" s="3">
        <v>50.622566264399097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91.5164794921875</v>
      </c>
      <c r="D26" s="3">
        <v>6.1174378395080566</v>
      </c>
      <c r="E26" s="3">
        <v>1.6875635385513306</v>
      </c>
      <c r="F26" s="5">
        <v>0.33719289302825928</v>
      </c>
      <c r="G26" s="3">
        <v>2.0247564315795898</v>
      </c>
      <c r="H26" s="3">
        <v>38.955682570695181</v>
      </c>
      <c r="I26" s="3">
        <v>50.341280496457522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91.579216003417969</v>
      </c>
      <c r="D27" s="3">
        <v>6.2401289939880371</v>
      </c>
      <c r="E27" s="3">
        <v>1.4971436262130737</v>
      </c>
      <c r="F27" s="5">
        <v>0.33126279711723328</v>
      </c>
      <c r="G27" s="3">
        <v>1.8284064531326294</v>
      </c>
      <c r="H27" s="3">
        <v>39.034774316924342</v>
      </c>
      <c r="I27" s="3">
        <v>50.43944448252428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91.8900146484375</v>
      </c>
      <c r="D28" s="3">
        <v>6.1842598915100098</v>
      </c>
      <c r="E28" s="3">
        <v>1.1950106620788574</v>
      </c>
      <c r="F28" s="5">
        <v>0.35878849029541016</v>
      </c>
      <c r="G28" s="3">
        <v>1.5537991523742676</v>
      </c>
      <c r="H28" s="3">
        <v>39.119499620929965</v>
      </c>
      <c r="I28" s="3">
        <v>50.593988640152993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91.494819641113281</v>
      </c>
      <c r="D29" s="3">
        <v>6.2869367599487305</v>
      </c>
      <c r="E29" s="3">
        <v>1.4828104972839355</v>
      </c>
      <c r="F29" s="5">
        <v>0.35195919871330261</v>
      </c>
      <c r="G29" s="3">
        <v>1.8347697257995605</v>
      </c>
      <c r="H29" s="3">
        <v>39.054143559028724</v>
      </c>
      <c r="I29" s="3">
        <v>50.43423305765517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92.016983032226563</v>
      </c>
      <c r="D30" s="3">
        <v>6.088564395904541</v>
      </c>
      <c r="E30" s="3">
        <v>1.1046130657196045</v>
      </c>
      <c r="F30" s="5">
        <v>0.39320456981658936</v>
      </c>
      <c r="G30" s="3">
        <v>1.4978176355361938</v>
      </c>
      <c r="H30" s="3">
        <v>39.107085778627173</v>
      </c>
      <c r="I30" s="3">
        <v>50.572879158594446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91.644439697265625</v>
      </c>
      <c r="D31" s="3">
        <v>5.9329290390014648</v>
      </c>
      <c r="E31" s="3">
        <v>1.7175064086914062</v>
      </c>
      <c r="F31" s="5">
        <v>0.33774551749229431</v>
      </c>
      <c r="G31" s="3">
        <v>2.0552518367767334</v>
      </c>
      <c r="H31" s="3">
        <v>38.836666644400879</v>
      </c>
      <c r="I31" s="3">
        <v>50.199770764849404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92.627235412597656</v>
      </c>
      <c r="D32" s="3">
        <v>5.9113869667053223</v>
      </c>
      <c r="E32" s="3">
        <v>0.71486926078796387</v>
      </c>
      <c r="F32" s="5">
        <v>0.42006698250770569</v>
      </c>
      <c r="G32" s="3">
        <v>1.1349362134933472</v>
      </c>
      <c r="H32" s="3">
        <v>39.241527522176568</v>
      </c>
      <c r="I32" s="3">
        <v>50.896149846507647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92.366928100585938</v>
      </c>
      <c r="D33" s="3">
        <v>5.7704682350158691</v>
      </c>
      <c r="E33" s="3">
        <v>1.1920123100280762</v>
      </c>
      <c r="F33" s="5">
        <v>0.38158226013183594</v>
      </c>
      <c r="G33" s="3">
        <v>1.5735945701599121</v>
      </c>
      <c r="H33" s="3">
        <v>38.915148318001528</v>
      </c>
      <c r="I33" s="3">
        <v>50.431995616944846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92.851295471191406</v>
      </c>
      <c r="D34" s="3">
        <v>5.5090122222900391</v>
      </c>
      <c r="E34" s="3">
        <v>0.81643527746200562</v>
      </c>
      <c r="F34" s="5">
        <v>0.56565064191818237</v>
      </c>
      <c r="G34" s="3">
        <v>1.382085919380188</v>
      </c>
      <c r="H34" s="3">
        <v>38.97736636959452</v>
      </c>
      <c r="I34" s="3">
        <v>50.592194940534135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92.624275207519531</v>
      </c>
      <c r="D35" s="3">
        <v>5.7391138076782227</v>
      </c>
      <c r="E35" s="3">
        <v>0.91340994834899902</v>
      </c>
      <c r="F35" s="5">
        <v>0.45387452840805054</v>
      </c>
      <c r="G35" s="3">
        <v>1.3672845363616943</v>
      </c>
      <c r="H35" s="3">
        <v>39.002944857523701</v>
      </c>
      <c r="I35" s="3">
        <v>50.58147766622848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92.838211059570313</v>
      </c>
      <c r="D36" s="3">
        <v>5.8029141426086426</v>
      </c>
      <c r="E36" s="3">
        <v>0.63924765586853027</v>
      </c>
      <c r="F36" s="5">
        <v>0.45173850655555725</v>
      </c>
      <c r="G36" s="3">
        <v>1.0909861326217651</v>
      </c>
      <c r="H36" s="3">
        <v>39.160263375458889</v>
      </c>
      <c r="I36" s="3">
        <v>50.839945444430967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92.470466613769531</v>
      </c>
      <c r="D37" s="3">
        <v>5.8297405242919922</v>
      </c>
      <c r="E37" s="3">
        <v>1.002834677696228</v>
      </c>
      <c r="F37" s="5">
        <v>0.39622026681900024</v>
      </c>
      <c r="G37" s="3">
        <v>1.399055004119873</v>
      </c>
      <c r="H37" s="3">
        <v>39.047063628920007</v>
      </c>
      <c r="I37" s="3">
        <v>50.622941521352764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92.600318908691406</v>
      </c>
      <c r="D38" s="3">
        <v>5.863008975982666</v>
      </c>
      <c r="E38" s="3">
        <v>0.83942770957946777</v>
      </c>
      <c r="F38" s="5">
        <v>0.4138781726360321</v>
      </c>
      <c r="G38" s="3">
        <v>1.2533059120178223</v>
      </c>
      <c r="H38" s="3">
        <v>39.103739907025627</v>
      </c>
      <c r="I38" s="3">
        <v>50.715370115468268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92.277557373046875</v>
      </c>
      <c r="D39" s="3">
        <v>5.9640679359436035</v>
      </c>
      <c r="E39" s="3">
        <v>1.0561285018920898</v>
      </c>
      <c r="F39" s="5">
        <v>0.41974404454231262</v>
      </c>
      <c r="G39" s="3">
        <v>1.4758725166320801</v>
      </c>
      <c r="H39" s="3">
        <v>39.083558882272193</v>
      </c>
      <c r="I39" s="3">
        <v>50.640818705825467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92.123031616210938</v>
      </c>
      <c r="D40" s="3">
        <v>6.0100002288818359</v>
      </c>
      <c r="E40" s="3">
        <v>1.1155322790145874</v>
      </c>
      <c r="F40" s="5">
        <v>0.41992694139480591</v>
      </c>
      <c r="G40" s="3">
        <v>1.5354592800140381</v>
      </c>
      <c r="H40" s="3">
        <v>39.105203140737828</v>
      </c>
      <c r="I40" s="3">
        <v>50.616681812236649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91.808592273342995</v>
      </c>
      <c r="D41" s="6">
        <f t="shared" si="0"/>
        <v>5.8862248543770086</v>
      </c>
      <c r="E41" s="6">
        <f t="shared" si="0"/>
        <v>1.6202270004057115</v>
      </c>
      <c r="F41" s="6">
        <f t="shared" si="0"/>
        <v>0.32137271449450522</v>
      </c>
      <c r="G41" s="6">
        <f t="shared" si="0"/>
        <v>1.941599715140558</v>
      </c>
      <c r="H41" s="6">
        <f t="shared" si="0"/>
        <v>38.893263706469909</v>
      </c>
      <c r="I41" s="6">
        <f t="shared" si="0"/>
        <v>50.296880381455161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22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93.872428894042969</v>
      </c>
      <c r="D46" s="21">
        <f t="shared" si="1"/>
        <v>6.4478425979614258</v>
      </c>
      <c r="E46" s="26">
        <f t="shared" si="1"/>
        <v>4.5850768089294434</v>
      </c>
      <c r="F46" s="26">
        <f t="shared" si="1"/>
        <v>0.56565064191818237</v>
      </c>
      <c r="G46" s="21">
        <f t="shared" si="1"/>
        <v>4.6429738998413086</v>
      </c>
      <c r="H46" s="26">
        <f t="shared" si="1"/>
        <v>39.250816945971017</v>
      </c>
      <c r="I46" s="22">
        <f t="shared" si="1"/>
        <v>50.896149846507647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89.457260131835938</v>
      </c>
      <c r="D47" s="26">
        <f t="shared" si="2"/>
        <v>4.1355319023132324</v>
      </c>
      <c r="E47" s="26">
        <f t="shared" si="2"/>
        <v>0.63924765586853027</v>
      </c>
      <c r="F47" s="23">
        <f t="shared" si="2"/>
        <v>5.7897090911865234E-2</v>
      </c>
      <c r="G47" s="26">
        <f t="shared" si="2"/>
        <v>1.0909861326217651</v>
      </c>
      <c r="H47" s="23">
        <f t="shared" si="2"/>
        <v>37.799993066801974</v>
      </c>
      <c r="I47" s="26">
        <f t="shared" si="2"/>
        <v>48.595698825821515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0.94730219766801316</v>
      </c>
      <c r="D48" s="24">
        <f t="shared" si="3"/>
        <v>0.46003003116235269</v>
      </c>
      <c r="E48" s="26">
        <f t="shared" si="3"/>
        <v>0.93345430107681582</v>
      </c>
      <c r="F48" s="26">
        <f t="shared" si="3"/>
        <v>0.10618705590049124</v>
      </c>
      <c r="G48" s="24">
        <f t="shared" si="3"/>
        <v>0.84301778995540633</v>
      </c>
      <c r="H48" s="26">
        <f t="shared" si="3"/>
        <v>0.34071851109407419</v>
      </c>
      <c r="I48" s="25">
        <f t="shared" si="3"/>
        <v>0.53648865447676042</v>
      </c>
    </row>
    <row r="50" spans="3:9" x14ac:dyDescent="0.2">
      <c r="C50" s="28" t="s">
        <v>96</v>
      </c>
      <c r="D50" s="28">
        <f>COUNTIF(D10:D40,"&gt;12.0")</f>
        <v>0</v>
      </c>
      <c r="E50" s="28">
        <f>COUNTIF(E10:E40,"&gt;8.0")</f>
        <v>0</v>
      </c>
      <c r="F50" s="28">
        <f>COUNTIF(F10:F40,"&gt;3.0")</f>
        <v>0</v>
      </c>
      <c r="G50" s="28">
        <f>COUNTIF(G10:G40,"&gt;8.0")</f>
        <v>0</v>
      </c>
      <c r="H50" s="28">
        <f>COUNTIF(H10:H40,"&lt;36.30")</f>
        <v>0</v>
      </c>
      <c r="I50" s="28">
        <f>COUNTIF(I10:I40,"&lt;46.20")</f>
        <v>0</v>
      </c>
    </row>
    <row r="51" spans="3:9" x14ac:dyDescent="0.2"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tabColor rgb="FF92D050"/>
    <outlinePr summaryBelow="0" summaryRight="0"/>
  </sheetPr>
  <dimension ref="A1:K51"/>
  <sheetViews>
    <sheetView showGridLines="0" topLeftCell="A34" zoomScale="90" zoomScaleNormal="90" workbookViewId="0">
      <selection activeCell="C50" sqref="C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83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88.778602600097656</v>
      </c>
      <c r="D10" s="10">
        <v>5.6951475143432617</v>
      </c>
      <c r="E10" s="10">
        <v>4.9748830795288086</v>
      </c>
      <c r="F10" s="11">
        <v>5.3387738764286041E-2</v>
      </c>
      <c r="G10" s="10">
        <v>5.0282707214355469</v>
      </c>
      <c r="H10" s="10">
        <v>37.977971682822691</v>
      </c>
      <c r="I10" s="10">
        <v>48.54815919992145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89.026786804199219</v>
      </c>
      <c r="D11" s="3">
        <v>5.5625901222229004</v>
      </c>
      <c r="E11" s="3">
        <v>4.8791437149047852</v>
      </c>
      <c r="F11" s="5">
        <v>4.1868980973958969E-2</v>
      </c>
      <c r="G11" s="3">
        <v>4.9210128784179687</v>
      </c>
      <c r="H11" s="3">
        <v>37.975009448960201</v>
      </c>
      <c r="I11" s="3">
        <v>48.594081257263497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89.235671997070313</v>
      </c>
      <c r="D12" s="3">
        <v>5.4124350547790527</v>
      </c>
      <c r="E12" s="3">
        <v>4.8614959716796875</v>
      </c>
      <c r="F12" s="5">
        <v>4.2371958494186401E-2</v>
      </c>
      <c r="G12" s="3">
        <v>4.9038677215576172</v>
      </c>
      <c r="H12" s="3">
        <v>37.912172841884775</v>
      </c>
      <c r="I12" s="3">
        <v>48.563654571624873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89.019012451171875</v>
      </c>
      <c r="D13" s="3">
        <v>5.7647919654846191</v>
      </c>
      <c r="E13" s="3">
        <v>4.6554107666015625</v>
      </c>
      <c r="F13" s="5">
        <v>4.0732640773057938E-2</v>
      </c>
      <c r="G13" s="3">
        <v>4.696143627166748</v>
      </c>
      <c r="H13" s="3">
        <v>38.121434602524481</v>
      </c>
      <c r="I13" s="3">
        <v>48.777015014468354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88.362075805664063</v>
      </c>
      <c r="D14" s="3">
        <v>6.038029670715332</v>
      </c>
      <c r="E14" s="3">
        <v>4.9945144653320313</v>
      </c>
      <c r="F14" s="5">
        <v>4.3202430009841919E-2</v>
      </c>
      <c r="G14" s="3">
        <v>5.0377168655395508</v>
      </c>
      <c r="H14" s="3">
        <v>38.107983556189659</v>
      </c>
      <c r="I14" s="3">
        <v>48.624272897418962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88.325050354003906</v>
      </c>
      <c r="D15" s="3">
        <v>5.7444095611572266</v>
      </c>
      <c r="E15" s="3">
        <v>5.3729386329650879</v>
      </c>
      <c r="F15" s="5">
        <v>3.90775166451931E-2</v>
      </c>
      <c r="G15" s="3">
        <v>5.4120159149169922</v>
      </c>
      <c r="H15" s="3">
        <v>37.847719535646362</v>
      </c>
      <c r="I15" s="3">
        <v>48.312235156691798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88.304718017578125</v>
      </c>
      <c r="D16" s="3">
        <v>5.6994190216064453</v>
      </c>
      <c r="E16" s="3">
        <v>5.4494662284851074</v>
      </c>
      <c r="F16" s="5">
        <v>3.7053078413009644E-2</v>
      </c>
      <c r="G16" s="3">
        <v>5.4865193367004395</v>
      </c>
      <c r="H16" s="3">
        <v>37.798335349416575</v>
      </c>
      <c r="I16" s="3">
        <v>48.251839875089516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88.408645629882813</v>
      </c>
      <c r="D17" s="3">
        <v>5.7951664924621582</v>
      </c>
      <c r="E17" s="3">
        <v>5.2109026908874512</v>
      </c>
      <c r="F17" s="5">
        <v>3.5604365170001984E-2</v>
      </c>
      <c r="G17" s="3">
        <v>5.2465071678161621</v>
      </c>
      <c r="H17" s="3">
        <v>37.950730021736689</v>
      </c>
      <c r="I17" s="3">
        <v>48.444044596515312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88.113037109375</v>
      </c>
      <c r="D18" s="3">
        <v>6.044097900390625</v>
      </c>
      <c r="E18" s="3">
        <v>5.2360739707946777</v>
      </c>
      <c r="F18" s="5">
        <v>4.5765258371829987E-2</v>
      </c>
      <c r="G18" s="3">
        <v>5.2818393707275391</v>
      </c>
      <c r="H18" s="3">
        <v>37.997656954281666</v>
      </c>
      <c r="I18" s="3">
        <v>48.455359304195888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88.304588317871094</v>
      </c>
      <c r="D19" s="3">
        <v>5.8276867866516113</v>
      </c>
      <c r="E19" s="3">
        <v>5.2815790176391602</v>
      </c>
      <c r="F19" s="5">
        <v>5.1897462457418442E-2</v>
      </c>
      <c r="G19" s="3">
        <v>5.3334765434265137</v>
      </c>
      <c r="H19" s="3">
        <v>37.909074043632259</v>
      </c>
      <c r="I19" s="3">
        <v>48.379212343814849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88.705047607421875</v>
      </c>
      <c r="D20" s="3">
        <v>5.5663490295410156</v>
      </c>
      <c r="E20" s="3">
        <v>5.2934727668762207</v>
      </c>
      <c r="F20" s="5">
        <v>6.7590795457363129E-2</v>
      </c>
      <c r="G20" s="3">
        <v>5.3610634803771973</v>
      </c>
      <c r="H20" s="3">
        <v>37.579299035087374</v>
      </c>
      <c r="I20" s="3">
        <v>48.168234240494748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88.904296875</v>
      </c>
      <c r="D21" s="3">
        <v>5.4126791954040527</v>
      </c>
      <c r="E21" s="3">
        <v>5.275691032409668</v>
      </c>
      <c r="F21" s="5">
        <v>5.5800192058086395E-2</v>
      </c>
      <c r="G21" s="3">
        <v>5.3314909934997559</v>
      </c>
      <c r="H21" s="3">
        <v>37.536708558953158</v>
      </c>
      <c r="I21" s="3">
        <v>48.157469068553468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88.796096801757813</v>
      </c>
      <c r="D22" s="3">
        <v>5.4837236404418945</v>
      </c>
      <c r="E22" s="3">
        <v>5.1798000335693359</v>
      </c>
      <c r="F22" s="5">
        <v>4.5120548456907272E-2</v>
      </c>
      <c r="G22" s="3">
        <v>5.2249207496643066</v>
      </c>
      <c r="H22" s="3">
        <v>37.833741830813217</v>
      </c>
      <c r="I22" s="3">
        <v>48.380532386730827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89.255630493164062</v>
      </c>
      <c r="D23" s="3">
        <v>5.4037065505981445</v>
      </c>
      <c r="E23" s="3">
        <v>4.8157939910888672</v>
      </c>
      <c r="F23" s="5">
        <v>4.5329559594392776E-2</v>
      </c>
      <c r="G23" s="3">
        <v>4.8611235618591309</v>
      </c>
      <c r="H23" s="3">
        <v>37.93815219862767</v>
      </c>
      <c r="I23" s="3">
        <v>48.596405309510608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90.4696044921875</v>
      </c>
      <c r="D24" s="3">
        <v>4.7454142570495605</v>
      </c>
      <c r="E24" s="3">
        <v>4.2728362083435059</v>
      </c>
      <c r="F24" s="5">
        <v>5.7881716638803482E-2</v>
      </c>
      <c r="G24" s="3">
        <v>4.3307180404663086</v>
      </c>
      <c r="H24" s="3">
        <v>37.93588373212728</v>
      </c>
      <c r="I24" s="3">
        <v>48.818072808861473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88.90216064453125</v>
      </c>
      <c r="D25" s="3">
        <v>5.8016228675842285</v>
      </c>
      <c r="E25" s="3">
        <v>4.7654666900634766</v>
      </c>
      <c r="F25" s="5">
        <v>4.4824887067079544E-2</v>
      </c>
      <c r="G25" s="3">
        <v>4.8102917671203613</v>
      </c>
      <c r="H25" s="3">
        <v>38.05961748559006</v>
      </c>
      <c r="I25" s="3">
        <v>48.691129694037834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89.211860656738281</v>
      </c>
      <c r="D26" s="3">
        <v>5.6135950088500977</v>
      </c>
      <c r="E26" s="3">
        <v>4.6476297378540039</v>
      </c>
      <c r="F26" s="5">
        <v>4.5232415199279785E-2</v>
      </c>
      <c r="G26" s="3">
        <v>4.6928620338439941</v>
      </c>
      <c r="H26" s="3">
        <v>38.040835149805403</v>
      </c>
      <c r="I26" s="3">
        <v>48.729541835255674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89.161773681640625</v>
      </c>
      <c r="D27" s="3">
        <v>5.6257901191711426</v>
      </c>
      <c r="E27" s="3">
        <v>4.6706409454345703</v>
      </c>
      <c r="F27" s="5">
        <v>5.1427207887172699E-2</v>
      </c>
      <c r="G27" s="3">
        <v>4.7220683097839355</v>
      </c>
      <c r="H27" s="3">
        <v>38.035955361683335</v>
      </c>
      <c r="I27" s="3">
        <v>48.712884197751819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89.516738891601562</v>
      </c>
      <c r="D28" s="3">
        <v>5.292755126953125</v>
      </c>
      <c r="E28" s="3">
        <v>4.6140332221984863</v>
      </c>
      <c r="F28" s="5">
        <v>5.5870063602924347E-2</v>
      </c>
      <c r="G28" s="3">
        <v>4.6699032783508301</v>
      </c>
      <c r="H28" s="3">
        <v>37.9914611689494</v>
      </c>
      <c r="I28" s="3">
        <v>48.707099832401454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88.745742797851563</v>
      </c>
      <c r="D29" s="3">
        <v>5.7260360717773437</v>
      </c>
      <c r="E29" s="3">
        <v>4.9006237983703613</v>
      </c>
      <c r="F29" s="5">
        <v>5.107564851641655E-2</v>
      </c>
      <c r="G29" s="3">
        <v>4.9516992568969727</v>
      </c>
      <c r="H29" s="3">
        <v>38.061002880751836</v>
      </c>
      <c r="I29" s="3">
        <v>48.630407159732918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89.682395935058594</v>
      </c>
      <c r="D30" s="3">
        <v>5.1862983703613281</v>
      </c>
      <c r="E30" s="3">
        <v>4.4991922378540039</v>
      </c>
      <c r="F30" s="5">
        <v>5.8158930391073227E-2</v>
      </c>
      <c r="G30" s="3">
        <v>4.5573511123657227</v>
      </c>
      <c r="H30" s="3">
        <v>38.077651594090625</v>
      </c>
      <c r="I30" s="3">
        <v>48.805165666874153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89.582168579101563</v>
      </c>
      <c r="D31" s="3">
        <v>4.9909782409667969</v>
      </c>
      <c r="E31" s="3">
        <v>4.8990464210510254</v>
      </c>
      <c r="F31" s="5">
        <v>4.5175176113843918E-2</v>
      </c>
      <c r="G31" s="3">
        <v>4.9442214965820313</v>
      </c>
      <c r="H31" s="3">
        <v>37.782929690270421</v>
      </c>
      <c r="I31" s="3">
        <v>48.468338148163753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90.140907287597656</v>
      </c>
      <c r="D32" s="3">
        <v>4.6455411911010742</v>
      </c>
      <c r="E32" s="3">
        <v>4.7434906959533691</v>
      </c>
      <c r="F32" s="5">
        <v>5.8298613876104355E-2</v>
      </c>
      <c r="G32" s="3">
        <v>4.8017892837524414</v>
      </c>
      <c r="H32" s="3">
        <v>37.669293346208278</v>
      </c>
      <c r="I32" s="3">
        <v>48.457967546893244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89.749229431152344</v>
      </c>
      <c r="D33" s="3">
        <v>4.9574317932128906</v>
      </c>
      <c r="E33" s="3">
        <v>4.7672457695007324</v>
      </c>
      <c r="F33" s="5">
        <v>5.1023609936237335E-2</v>
      </c>
      <c r="G33" s="3">
        <v>4.8182692527770996</v>
      </c>
      <c r="H33" s="3">
        <v>37.812873561396373</v>
      </c>
      <c r="I33" s="3">
        <v>48.538392297144476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89.838493347167969</v>
      </c>
      <c r="D34" s="3">
        <v>4.8791904449462891</v>
      </c>
      <c r="E34" s="3">
        <v>4.7875609397888184</v>
      </c>
      <c r="F34" s="5">
        <v>4.8247408121824265E-2</v>
      </c>
      <c r="G34" s="3">
        <v>4.835808277130127</v>
      </c>
      <c r="H34" s="3">
        <v>37.7651514755647</v>
      </c>
      <c r="I34" s="3">
        <v>48.503028971428293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89.431709289550781</v>
      </c>
      <c r="D35" s="3">
        <v>5.2895708084106445</v>
      </c>
      <c r="E35" s="3">
        <v>4.7222552299499512</v>
      </c>
      <c r="F35" s="5">
        <v>5.0573244690895081E-2</v>
      </c>
      <c r="G35" s="3">
        <v>4.7728285789489746</v>
      </c>
      <c r="H35" s="3">
        <v>37.95692247243332</v>
      </c>
      <c r="I35" s="3">
        <v>48.643889171191603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87.473121643066406</v>
      </c>
      <c r="D36" s="3">
        <v>7.5135021209716797</v>
      </c>
      <c r="E36" s="3">
        <v>4.479133129119873</v>
      </c>
      <c r="F36" s="5">
        <v>5.1889505237340927E-2</v>
      </c>
      <c r="G36" s="3">
        <v>4.5310225486755371</v>
      </c>
      <c r="H36" s="3">
        <v>38.586693658686329</v>
      </c>
      <c r="I36" s="3">
        <v>49.122330733297176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89.486801147460938</v>
      </c>
      <c r="D37" s="3">
        <v>5.2245597839355469</v>
      </c>
      <c r="E37" s="3">
        <v>4.5675764083862305</v>
      </c>
      <c r="F37" s="5">
        <v>5.1451973617076874E-2</v>
      </c>
      <c r="G37" s="3">
        <v>4.6190285682678223</v>
      </c>
      <c r="H37" s="3">
        <v>38.142882000141313</v>
      </c>
      <c r="I37" s="3">
        <v>48.818827250161284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89.391746520996094</v>
      </c>
      <c r="D38" s="3">
        <v>5.2329416275024414</v>
      </c>
      <c r="E38" s="3">
        <v>4.824955940246582</v>
      </c>
      <c r="F38" s="5">
        <v>5.0262313336133957E-2</v>
      </c>
      <c r="G38" s="3">
        <v>4.875218391418457</v>
      </c>
      <c r="H38" s="3">
        <v>37.90148045529628</v>
      </c>
      <c r="I38" s="3">
        <v>48.567393638727992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89.030181884765625</v>
      </c>
      <c r="D39" s="3">
        <v>5.5329647064208984</v>
      </c>
      <c r="E39" s="3">
        <v>4.9142169952392578</v>
      </c>
      <c r="F39" s="5">
        <v>4.9255728721618652E-2</v>
      </c>
      <c r="G39" s="3">
        <v>4.963472843170166</v>
      </c>
      <c r="H39" s="3">
        <v>37.92303759501408</v>
      </c>
      <c r="I39" s="3">
        <v>48.543614321601822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88.408241271972656</v>
      </c>
      <c r="D40" s="3">
        <v>6.2260165214538574</v>
      </c>
      <c r="E40" s="3">
        <v>4.6832919120788574</v>
      </c>
      <c r="F40" s="5">
        <v>6.2091879546642303E-2</v>
      </c>
      <c r="G40" s="3">
        <v>4.7453837394714355</v>
      </c>
      <c r="H40" s="3">
        <v>38.286725217417413</v>
      </c>
      <c r="I40" s="3">
        <v>48.84994866262624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89.024585108603205</v>
      </c>
      <c r="D41" s="6">
        <f t="shared" si="0"/>
        <v>5.5462723085957188</v>
      </c>
      <c r="E41" s="6">
        <f t="shared" si="0"/>
        <v>4.8787213756192118</v>
      </c>
      <c r="F41" s="6">
        <f t="shared" si="0"/>
        <v>4.9275575746451653E-2</v>
      </c>
      <c r="G41" s="6">
        <f t="shared" si="0"/>
        <v>4.9279969584557319</v>
      </c>
      <c r="H41" s="6">
        <f t="shared" si="0"/>
        <v>37.952141500193648</v>
      </c>
      <c r="I41" s="6">
        <f t="shared" si="0"/>
        <v>48.576146682530492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22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90.4696044921875</v>
      </c>
      <c r="D46" s="21">
        <f t="shared" si="1"/>
        <v>7.5135021209716797</v>
      </c>
      <c r="E46" s="26">
        <f t="shared" si="1"/>
        <v>5.4494662284851074</v>
      </c>
      <c r="F46" s="26">
        <f t="shared" si="1"/>
        <v>6.7590795457363129E-2</v>
      </c>
      <c r="G46" s="21">
        <f t="shared" si="1"/>
        <v>5.4865193367004395</v>
      </c>
      <c r="H46" s="26">
        <f t="shared" si="1"/>
        <v>38.586693658686329</v>
      </c>
      <c r="I46" s="22">
        <f t="shared" si="1"/>
        <v>49.122330733297176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87.473121643066406</v>
      </c>
      <c r="D47" s="26">
        <f t="shared" si="2"/>
        <v>4.6455411911010742</v>
      </c>
      <c r="E47" s="26">
        <f t="shared" si="2"/>
        <v>4.2728362083435059</v>
      </c>
      <c r="F47" s="23">
        <f t="shared" si="2"/>
        <v>3.5604365170001984E-2</v>
      </c>
      <c r="G47" s="26">
        <f t="shared" si="2"/>
        <v>4.3307180404663086</v>
      </c>
      <c r="H47" s="23">
        <f t="shared" si="2"/>
        <v>37.536708558953158</v>
      </c>
      <c r="I47" s="26">
        <f t="shared" si="2"/>
        <v>48.157469068553468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0.6444083279070163</v>
      </c>
      <c r="D48" s="24">
        <f t="shared" si="3"/>
        <v>0.52532161354878659</v>
      </c>
      <c r="E48" s="26">
        <f t="shared" si="3"/>
        <v>0.28990354949802938</v>
      </c>
      <c r="F48" s="26">
        <f t="shared" si="3"/>
        <v>7.3506295590912681E-3</v>
      </c>
      <c r="G48" s="24">
        <f t="shared" si="3"/>
        <v>0.28756751941493536</v>
      </c>
      <c r="H48" s="26">
        <f t="shared" si="3"/>
        <v>0.19944150829574267</v>
      </c>
      <c r="I48" s="25">
        <f t="shared" si="3"/>
        <v>0.21029456775996583</v>
      </c>
    </row>
    <row r="50" spans="3:9" x14ac:dyDescent="0.2">
      <c r="C50" s="28" t="s">
        <v>96</v>
      </c>
      <c r="D50" s="28">
        <f>COUNTIF(D10:D40,"&gt;12.0")</f>
        <v>0</v>
      </c>
      <c r="E50" s="28">
        <f>COUNTIF(E10:E40,"&gt;8.0")</f>
        <v>0</v>
      </c>
      <c r="F50" s="28">
        <f>COUNTIF(F10:F40,"&gt;3.0")</f>
        <v>0</v>
      </c>
      <c r="G50" s="28">
        <f>COUNTIF(G10:G40,"&gt;8.0")</f>
        <v>0</v>
      </c>
      <c r="H50" s="28">
        <f>COUNTIF(H10:H40,"&lt;36.30")</f>
        <v>0</v>
      </c>
      <c r="I50" s="28">
        <f>COUNTIF(I10:I40,"&lt;46.20")</f>
        <v>0</v>
      </c>
    </row>
    <row r="51" spans="3:9" x14ac:dyDescent="0.2"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A32:B32"/>
    <mergeCell ref="A33:B33"/>
    <mergeCell ref="H43:I43"/>
    <mergeCell ref="A41:B41"/>
    <mergeCell ref="A34:B34"/>
    <mergeCell ref="A36:B36"/>
    <mergeCell ref="A35:B35"/>
    <mergeCell ref="A37:B37"/>
    <mergeCell ref="A38:B38"/>
    <mergeCell ref="A20:B20"/>
    <mergeCell ref="A16:B16"/>
    <mergeCell ref="A21:B21"/>
    <mergeCell ref="A18:B18"/>
    <mergeCell ref="A19:B19"/>
    <mergeCell ref="A17:B17"/>
    <mergeCell ref="A22:B22"/>
    <mergeCell ref="A45:B45"/>
    <mergeCell ref="A46:B46"/>
    <mergeCell ref="A47:B47"/>
    <mergeCell ref="A48:B48"/>
    <mergeCell ref="A39:B39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40:B40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4:B14"/>
    <mergeCell ref="A9:B9"/>
    <mergeCell ref="A11:B11"/>
    <mergeCell ref="A12:B12"/>
    <mergeCell ref="A10:B1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tabColor rgb="FF92D050"/>
    <outlinePr summaryBelow="0" summaryRight="0"/>
  </sheetPr>
  <dimension ref="A1:K51"/>
  <sheetViews>
    <sheetView showGridLines="0" topLeftCell="A34" zoomScale="90" zoomScaleNormal="90" workbookViewId="0">
      <selection activeCell="F53" sqref="F53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81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94.7999267578125</v>
      </c>
      <c r="D10" s="10">
        <v>4.3361740112304687</v>
      </c>
      <c r="E10" s="10">
        <v>0.59133458137512207</v>
      </c>
      <c r="F10" s="11">
        <v>4.6261869370937347E-2</v>
      </c>
      <c r="G10" s="10">
        <v>0.63759642839431763</v>
      </c>
      <c r="H10" s="10">
        <v>38.905185579751191</v>
      </c>
      <c r="I10" s="10">
        <v>51.031932509655377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94.697998046875</v>
      </c>
      <c r="D11" s="3">
        <v>4.3060765266418457</v>
      </c>
      <c r="E11" s="3">
        <v>0.58894878625869751</v>
      </c>
      <c r="F11" s="5">
        <v>0.10724629461765289</v>
      </c>
      <c r="G11" s="3">
        <v>0.69619506597518921</v>
      </c>
      <c r="H11" s="3">
        <v>38.918725223406348</v>
      </c>
      <c r="I11" s="3">
        <v>50.99723449021733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94.721519470214844</v>
      </c>
      <c r="D12" s="3">
        <v>4.2824172973632812</v>
      </c>
      <c r="E12" s="3">
        <v>0.59145557880401611</v>
      </c>
      <c r="F12" s="5">
        <v>0.10006801784038544</v>
      </c>
      <c r="G12" s="3">
        <v>0.69152361154556274</v>
      </c>
      <c r="H12" s="3">
        <v>38.916669664261775</v>
      </c>
      <c r="I12" s="3">
        <v>50.999961686421912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94.62713623046875</v>
      </c>
      <c r="D13" s="3">
        <v>4.3921074867248535</v>
      </c>
      <c r="E13" s="3">
        <v>0.5932278037071228</v>
      </c>
      <c r="F13" s="5">
        <v>8.4147244691848755E-2</v>
      </c>
      <c r="G13" s="3">
        <v>0.67737507820129395</v>
      </c>
      <c r="H13" s="3">
        <v>38.952405185681101</v>
      </c>
      <c r="I13" s="3">
        <v>51.030500046981253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94.742210388183594</v>
      </c>
      <c r="D14" s="3">
        <v>4.2874784469604492</v>
      </c>
      <c r="E14" s="3">
        <v>0.5903201699256897</v>
      </c>
      <c r="F14" s="5">
        <v>8.2686468958854675E-2</v>
      </c>
      <c r="G14" s="3">
        <v>0.67300665378570557</v>
      </c>
      <c r="H14" s="3">
        <v>38.920708670984403</v>
      </c>
      <c r="I14" s="3">
        <v>51.015070691527882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94.643318176269531</v>
      </c>
      <c r="D15" s="3">
        <v>4.3768038749694824</v>
      </c>
      <c r="E15" s="3">
        <v>0.59516936540603638</v>
      </c>
      <c r="F15" s="5">
        <v>7.8003644943237305E-2</v>
      </c>
      <c r="G15" s="3">
        <v>0.67317301034927368</v>
      </c>
      <c r="H15" s="3">
        <v>38.95189284959708</v>
      </c>
      <c r="I15" s="3">
        <v>51.033629650863134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94.8760986328125</v>
      </c>
      <c r="D16" s="3">
        <v>4.179725170135498</v>
      </c>
      <c r="E16" s="3">
        <v>0.57616567611694336</v>
      </c>
      <c r="F16" s="5">
        <v>7.2737507522106171E-2</v>
      </c>
      <c r="G16" s="3">
        <v>0.64890319108963013</v>
      </c>
      <c r="H16" s="3">
        <v>38.897857427673834</v>
      </c>
      <c r="I16" s="3">
        <v>51.015806955570845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94.893936157226562</v>
      </c>
      <c r="D17" s="3">
        <v>4.1992316246032715</v>
      </c>
      <c r="E17" s="3">
        <v>0.57245856523513794</v>
      </c>
      <c r="F17" s="5">
        <v>7.8492097556591034E-2</v>
      </c>
      <c r="G17" s="3">
        <v>0.65095067024230957</v>
      </c>
      <c r="H17" s="3">
        <v>38.878955882628617</v>
      </c>
      <c r="I17" s="3">
        <v>51.003016743609557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94.822074890136719</v>
      </c>
      <c r="D18" s="3">
        <v>4.280853271484375</v>
      </c>
      <c r="E18" s="3">
        <v>0.58330529928207397</v>
      </c>
      <c r="F18" s="5">
        <v>7.6434649527072906E-2</v>
      </c>
      <c r="G18" s="3">
        <v>0.65973997116088867</v>
      </c>
      <c r="H18" s="3">
        <v>38.88770381841799</v>
      </c>
      <c r="I18" s="3">
        <v>51.004438129765859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95.332344055175781</v>
      </c>
      <c r="D19" s="3">
        <v>3.8320150375366211</v>
      </c>
      <c r="E19" s="3">
        <v>0.54202377796173096</v>
      </c>
      <c r="F19" s="5">
        <v>8.1165313720703125E-2</v>
      </c>
      <c r="G19" s="3">
        <v>0.62318909168243408</v>
      </c>
      <c r="H19" s="3">
        <v>38.758488043385505</v>
      </c>
      <c r="I19" s="3">
        <v>50.947666117738159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94.952598571777344</v>
      </c>
      <c r="D20" s="3">
        <v>4.1647086143493652</v>
      </c>
      <c r="E20" s="3">
        <v>0.5565028190612793</v>
      </c>
      <c r="F20" s="5">
        <v>9.8684079945087433E-2</v>
      </c>
      <c r="G20" s="3">
        <v>0.65518689155578613</v>
      </c>
      <c r="H20" s="3">
        <v>38.849683921517958</v>
      </c>
      <c r="I20" s="3">
        <v>50.979815097030823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95.359947204589844</v>
      </c>
      <c r="D21" s="3">
        <v>3.6700980663299561</v>
      </c>
      <c r="E21" s="3">
        <v>0.53207308053970337</v>
      </c>
      <c r="F21" s="5">
        <v>0.2417951375246048</v>
      </c>
      <c r="G21" s="3">
        <v>0.77386820316314697</v>
      </c>
      <c r="H21" s="3">
        <v>38.645326556703587</v>
      </c>
      <c r="I21" s="3">
        <v>50.774760214351026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94.708564758300781</v>
      </c>
      <c r="D22" s="3">
        <v>4.2295708656311035</v>
      </c>
      <c r="E22" s="3">
        <v>0.55194240808486938</v>
      </c>
      <c r="F22" s="5">
        <v>0.22232754528522491</v>
      </c>
      <c r="G22" s="3">
        <v>0.77426993846893311</v>
      </c>
      <c r="H22" s="3">
        <v>38.859830080629024</v>
      </c>
      <c r="I22" s="3">
        <v>50.900103199364302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94.66326904296875</v>
      </c>
      <c r="D23" s="3">
        <v>4.2750968933105469</v>
      </c>
      <c r="E23" s="3">
        <v>0.5704958438873291</v>
      </c>
      <c r="F23" s="5">
        <v>0.18941925466060638</v>
      </c>
      <c r="G23" s="3">
        <v>0.75991511344909668</v>
      </c>
      <c r="H23" s="3">
        <v>38.886791461864597</v>
      </c>
      <c r="I23" s="3">
        <v>50.929866610391912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94.565055847167969</v>
      </c>
      <c r="D24" s="3">
        <v>4.3872146606445313</v>
      </c>
      <c r="E24" s="3">
        <v>0.5870630145072937</v>
      </c>
      <c r="F24" s="5">
        <v>0.1591050773859024</v>
      </c>
      <c r="G24" s="3">
        <v>0.74616807699203491</v>
      </c>
      <c r="H24" s="3">
        <v>38.923967599602015</v>
      </c>
      <c r="I24" s="3">
        <v>50.964491936995778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94.608428955078125</v>
      </c>
      <c r="D25" s="3">
        <v>4.4029345512390137</v>
      </c>
      <c r="E25" s="3">
        <v>0.59734320640563965</v>
      </c>
      <c r="F25" s="5">
        <v>9.1257542371749878E-2</v>
      </c>
      <c r="G25" s="3">
        <v>0.68860077857971191</v>
      </c>
      <c r="H25" s="3">
        <v>38.949413540939283</v>
      </c>
      <c r="I25" s="3">
        <v>51.021901717828442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94.487144470214844</v>
      </c>
      <c r="D26" s="3">
        <v>4.510587215423584</v>
      </c>
      <c r="E26" s="3">
        <v>0.62084269523620605</v>
      </c>
      <c r="F26" s="5">
        <v>7.5591534376144409E-2</v>
      </c>
      <c r="G26" s="3">
        <v>0.69643425941467285</v>
      </c>
      <c r="H26" s="3">
        <v>38.981157889566248</v>
      </c>
      <c r="I26" s="3">
        <v>51.039892093214171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94.650360107421875</v>
      </c>
      <c r="D27" s="3">
        <v>4.385291576385498</v>
      </c>
      <c r="E27" s="3">
        <v>0.58125764131546021</v>
      </c>
      <c r="F27" s="5">
        <v>7.9263962805271149E-2</v>
      </c>
      <c r="G27" s="3">
        <v>0.66052162647247314</v>
      </c>
      <c r="H27" s="3">
        <v>38.957788683100333</v>
      </c>
      <c r="I27" s="3">
        <v>51.042500522899488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94.866409301757813</v>
      </c>
      <c r="D28" s="3">
        <v>4.1745843887329102</v>
      </c>
      <c r="E28" s="3">
        <v>0.5642702579498291</v>
      </c>
      <c r="F28" s="5">
        <v>9.8269619047641754E-2</v>
      </c>
      <c r="G28" s="3">
        <v>0.66253989934921265</v>
      </c>
      <c r="H28" s="3">
        <v>38.89190247847705</v>
      </c>
      <c r="I28" s="3">
        <v>50.999950246391627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94.540046691894531</v>
      </c>
      <c r="D29" s="3">
        <v>4.4515976905822754</v>
      </c>
      <c r="E29" s="3">
        <v>0.59701669216156006</v>
      </c>
      <c r="F29" s="5">
        <v>0.10073268413543701</v>
      </c>
      <c r="G29" s="3">
        <v>0.69774937629699707</v>
      </c>
      <c r="H29" s="3">
        <v>38.966209565066741</v>
      </c>
      <c r="I29" s="3">
        <v>51.024775097485247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94.568115234375</v>
      </c>
      <c r="D30" s="3">
        <v>4.4394798278808594</v>
      </c>
      <c r="E30" s="3">
        <v>0.60401028394699097</v>
      </c>
      <c r="F30" s="5">
        <v>8.0141305923461914E-2</v>
      </c>
      <c r="G30" s="3">
        <v>0.68415158987045288</v>
      </c>
      <c r="H30" s="3">
        <v>38.966819820925181</v>
      </c>
      <c r="I30" s="3">
        <v>51.036409198746959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94.5128173828125</v>
      </c>
      <c r="D31" s="3">
        <v>4.4976658821105957</v>
      </c>
      <c r="E31" s="3">
        <v>0.60041236877441406</v>
      </c>
      <c r="F31" s="5">
        <v>8.2975983619689941E-2</v>
      </c>
      <c r="G31" s="3">
        <v>0.683388352394104</v>
      </c>
      <c r="H31" s="3">
        <v>38.982393381032942</v>
      </c>
      <c r="I31" s="3">
        <v>51.044848164676473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94.367225646972656</v>
      </c>
      <c r="D32" s="3">
        <v>4.3166370391845703</v>
      </c>
      <c r="E32" s="3">
        <v>0.59133601188659668</v>
      </c>
      <c r="F32" s="5">
        <v>0.41840663552284241</v>
      </c>
      <c r="G32" s="3">
        <v>1.0097426176071167</v>
      </c>
      <c r="H32" s="3">
        <v>38.807531979815195</v>
      </c>
      <c r="I32" s="3">
        <v>50.714802078523824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94.131988525390625</v>
      </c>
      <c r="D33" s="3">
        <v>4.4284777641296387</v>
      </c>
      <c r="E33" s="3">
        <v>0.59814000129699707</v>
      </c>
      <c r="F33" s="5">
        <v>0.52590250968933105</v>
      </c>
      <c r="G33" s="3">
        <v>1.1240425109863281</v>
      </c>
      <c r="H33" s="3">
        <v>38.801823003373123</v>
      </c>
      <c r="I33" s="3">
        <v>50.633518472488838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93.950057983398438</v>
      </c>
      <c r="D34" s="3">
        <v>4.5750808715820313</v>
      </c>
      <c r="E34" s="3">
        <v>0.59993427991867065</v>
      </c>
      <c r="F34" s="5">
        <v>0.54170757532119751</v>
      </c>
      <c r="G34" s="3">
        <v>1.1416418552398682</v>
      </c>
      <c r="H34" s="3">
        <v>38.847773002861757</v>
      </c>
      <c r="I34" s="3">
        <v>50.647805753052921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94.118476867675781</v>
      </c>
      <c r="D35" s="3">
        <v>4.421633243560791</v>
      </c>
      <c r="E35" s="3">
        <v>0.60083699226379395</v>
      </c>
      <c r="F35" s="5">
        <v>0.5306321382522583</v>
      </c>
      <c r="G35" s="3">
        <v>1.1314691305160522</v>
      </c>
      <c r="H35" s="3">
        <v>38.804690197548027</v>
      </c>
      <c r="I35" s="3">
        <v>50.630579900285468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94.201362609863281</v>
      </c>
      <c r="D36" s="3">
        <v>4.3436508178710938</v>
      </c>
      <c r="E36" s="3">
        <v>0.60071545839309692</v>
      </c>
      <c r="F36" s="5">
        <v>0.53380703926086426</v>
      </c>
      <c r="G36" s="3">
        <v>1.1345224380493164</v>
      </c>
      <c r="H36" s="3">
        <v>38.777177173501343</v>
      </c>
      <c r="I36" s="3">
        <v>50.612791239629338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94.106788635253906</v>
      </c>
      <c r="D37" s="3">
        <v>4.4293909072875977</v>
      </c>
      <c r="E37" s="3">
        <v>0.59561675786972046</v>
      </c>
      <c r="F37" s="5">
        <v>0.55031824111938477</v>
      </c>
      <c r="G37" s="3">
        <v>1.14593505859375</v>
      </c>
      <c r="H37" s="3">
        <v>38.795456166014546</v>
      </c>
      <c r="I37" s="3">
        <v>50.614071507157632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94.280006408691406</v>
      </c>
      <c r="D38" s="3">
        <v>4.3064002990722656</v>
      </c>
      <c r="E38" s="3">
        <v>0.58705353736877441</v>
      </c>
      <c r="F38" s="5">
        <v>0.5255279541015625</v>
      </c>
      <c r="G38" s="3">
        <v>1.1125814914703369</v>
      </c>
      <c r="H38" s="3">
        <v>38.762536490195231</v>
      </c>
      <c r="I38" s="3">
        <v>50.616548622091138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94.386024475097656</v>
      </c>
      <c r="D39" s="3">
        <v>4.3889045715332031</v>
      </c>
      <c r="E39" s="3">
        <v>0.60624641180038452</v>
      </c>
      <c r="F39" s="5">
        <v>0.32018914818763733</v>
      </c>
      <c r="G39" s="3">
        <v>0.92643558979034424</v>
      </c>
      <c r="H39" s="3">
        <v>38.854745265601892</v>
      </c>
      <c r="I39" s="3">
        <v>50.803428770728395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94.518455505371094</v>
      </c>
      <c r="D40" s="3">
        <v>4.4938268661499023</v>
      </c>
      <c r="E40" s="3">
        <v>0.60333728790283203</v>
      </c>
      <c r="F40" s="5">
        <v>7.1878470480442047E-2</v>
      </c>
      <c r="G40" s="3">
        <v>0.67521578073501587</v>
      </c>
      <c r="H40" s="3">
        <v>38.988039456945437</v>
      </c>
      <c r="I40" s="3">
        <v>51.054471948896982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94.603216355846769</v>
      </c>
      <c r="D41" s="6">
        <f t="shared" si="0"/>
        <v>4.3150230761497248</v>
      </c>
      <c r="E41" s="6">
        <f t="shared" si="0"/>
        <v>0.58615666627883911</v>
      </c>
      <c r="F41" s="6">
        <f t="shared" si="0"/>
        <v>0.20468311444405587</v>
      </c>
      <c r="G41" s="6">
        <f t="shared" si="0"/>
        <v>0.79083978552972112</v>
      </c>
      <c r="H41" s="6">
        <f t="shared" si="0"/>
        <v>38.880311292292561</v>
      </c>
      <c r="I41" s="6">
        <f t="shared" si="0"/>
        <v>50.908599658534904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22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95.359947204589844</v>
      </c>
      <c r="D46" s="21">
        <f t="shared" si="1"/>
        <v>4.5750808715820313</v>
      </c>
      <c r="E46" s="26">
        <f t="shared" si="1"/>
        <v>0.62084269523620605</v>
      </c>
      <c r="F46" s="26">
        <f t="shared" si="1"/>
        <v>0.55031824111938477</v>
      </c>
      <c r="G46" s="21">
        <f t="shared" si="1"/>
        <v>1.14593505859375</v>
      </c>
      <c r="H46" s="26">
        <f t="shared" si="1"/>
        <v>38.988039456945437</v>
      </c>
      <c r="I46" s="22">
        <f t="shared" si="1"/>
        <v>51.054471948896982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93.950057983398438</v>
      </c>
      <c r="D47" s="26">
        <f t="shared" si="2"/>
        <v>3.6700980663299561</v>
      </c>
      <c r="E47" s="26">
        <f t="shared" si="2"/>
        <v>0.53207308053970337</v>
      </c>
      <c r="F47" s="23">
        <f t="shared" si="2"/>
        <v>4.6261869370937347E-2</v>
      </c>
      <c r="G47" s="26">
        <f t="shared" si="2"/>
        <v>0.62318909168243408</v>
      </c>
      <c r="H47" s="23">
        <f t="shared" si="2"/>
        <v>38.645326556703587</v>
      </c>
      <c r="I47" s="26">
        <f t="shared" si="2"/>
        <v>50.612791239629338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0.32336895223760498</v>
      </c>
      <c r="D48" s="24">
        <f t="shared" si="3"/>
        <v>0.18369582034555745</v>
      </c>
      <c r="E48" s="26">
        <f t="shared" si="3"/>
        <v>1.9768335520353137E-2</v>
      </c>
      <c r="F48" s="26">
        <f t="shared" si="3"/>
        <v>0.18251714095940472</v>
      </c>
      <c r="G48" s="24">
        <f t="shared" si="3"/>
        <v>0.18723901107682739</v>
      </c>
      <c r="H48" s="26">
        <f t="shared" si="3"/>
        <v>8.117159929553408E-2</v>
      </c>
      <c r="I48" s="25">
        <f t="shared" si="3"/>
        <v>0.16188043779755928</v>
      </c>
    </row>
    <row r="50" spans="3:9" x14ac:dyDescent="0.2">
      <c r="C50" s="28" t="s">
        <v>96</v>
      </c>
      <c r="D50" s="28">
        <f>COUNTIF(D10:D40,"&gt;12.0")</f>
        <v>0</v>
      </c>
      <c r="E50" s="28">
        <f>COUNTIF(E10:E40,"&gt;8.0")</f>
        <v>0</v>
      </c>
      <c r="F50" s="28">
        <f>COUNTIF(F10:F40,"&gt;3.0")</f>
        <v>0</v>
      </c>
      <c r="G50" s="28">
        <f>COUNTIF(G10:G40,"&gt;8.0")</f>
        <v>0</v>
      </c>
      <c r="H50" s="28">
        <f>COUNTIF(H10:H40,"&lt;36.30")</f>
        <v>0</v>
      </c>
      <c r="I50" s="28">
        <f>COUNTIF(I10:I40,"&lt;46.20")</f>
        <v>0</v>
      </c>
    </row>
    <row r="51" spans="3:9" x14ac:dyDescent="0.2"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tabColor rgb="FF92D050"/>
    <outlinePr summaryBelow="0" summaryRight="0"/>
  </sheetPr>
  <dimension ref="A1:K51"/>
  <sheetViews>
    <sheetView showGridLines="0" tabSelected="1" topLeftCell="A43" zoomScale="90" zoomScaleNormal="90" workbookViewId="0">
      <selection activeCell="F57" sqref="F56:F57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82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99.374298095703125</v>
      </c>
      <c r="D10" s="10">
        <v>0.13879986107349396</v>
      </c>
      <c r="E10" s="10">
        <v>0.11939988285303116</v>
      </c>
      <c r="F10" s="11">
        <v>0.14829985797405243</v>
      </c>
      <c r="G10" s="10">
        <v>0.26769974827766418</v>
      </c>
      <c r="H10" s="10">
        <v>37.900495652116049</v>
      </c>
      <c r="I10" s="10">
        <v>50.615043193136088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99.368202209472656</v>
      </c>
      <c r="D11" s="3">
        <v>0.14119985699653625</v>
      </c>
      <c r="E11" s="3">
        <v>0.1204998791217804</v>
      </c>
      <c r="F11" s="5">
        <v>0.14929984509944916</v>
      </c>
      <c r="G11" s="3">
        <v>0.26979970932006836</v>
      </c>
      <c r="H11" s="3">
        <v>37.902017740383954</v>
      </c>
      <c r="I11" s="3">
        <v>50.612562014356868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99.371597290039063</v>
      </c>
      <c r="D12" s="3">
        <v>0.14000013470649719</v>
      </c>
      <c r="E12" s="3">
        <v>0.11930011957883835</v>
      </c>
      <c r="F12" s="5">
        <v>0.14890015125274658</v>
      </c>
      <c r="G12" s="3">
        <v>0.26820027828216553</v>
      </c>
      <c r="H12" s="3">
        <v>37.901779782008148</v>
      </c>
      <c r="I12" s="3">
        <v>50.616758112396006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99.37249755859375</v>
      </c>
      <c r="D13" s="3">
        <v>0.13959938287734985</v>
      </c>
      <c r="E13" s="3">
        <v>0.11899949610233307</v>
      </c>
      <c r="F13" s="5">
        <v>0.14879938960075378</v>
      </c>
      <c r="G13" s="3">
        <v>0.26779890060424805</v>
      </c>
      <c r="H13" s="3">
        <v>37.901478172205096</v>
      </c>
      <c r="I13" s="3">
        <v>50.616355321009088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99.369102478027344</v>
      </c>
      <c r="D14" s="3">
        <v>0.14079971611499786</v>
      </c>
      <c r="E14" s="3">
        <v>0.11999975889921188</v>
      </c>
      <c r="F14" s="5">
        <v>0.14929969608783722</v>
      </c>
      <c r="G14" s="3">
        <v>0.26929944753646851</v>
      </c>
      <c r="H14" s="3">
        <v>37.902166635043457</v>
      </c>
      <c r="I14" s="3">
        <v>50.612760841243592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99.367195129394531</v>
      </c>
      <c r="D15" s="3">
        <v>0.14130042493343353</v>
      </c>
      <c r="E15" s="3">
        <v>0.12090036273002625</v>
      </c>
      <c r="F15" s="5">
        <v>0.14940044283866882</v>
      </c>
      <c r="G15" s="3">
        <v>0.27030080556869507</v>
      </c>
      <c r="H15" s="3">
        <v>37.903075073434174</v>
      </c>
      <c r="I15" s="3">
        <v>50.613973926908344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99.360099792480469</v>
      </c>
      <c r="D16" s="3">
        <v>0.14320014417171478</v>
      </c>
      <c r="E16" s="3">
        <v>0.12200012803077698</v>
      </c>
      <c r="F16" s="5">
        <v>0.1507001519203186</v>
      </c>
      <c r="G16" s="3">
        <v>0.27270027995109558</v>
      </c>
      <c r="H16" s="3">
        <v>37.905162595562743</v>
      </c>
      <c r="I16" s="3">
        <v>50.612251142636403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99.35369873046875</v>
      </c>
      <c r="D17" s="3">
        <v>0.14499971270561218</v>
      </c>
      <c r="E17" s="3">
        <v>0.12289976328611374</v>
      </c>
      <c r="F17" s="5">
        <v>0.15129970014095306</v>
      </c>
      <c r="G17" s="3">
        <v>0.27419945597648621</v>
      </c>
      <c r="H17" s="3">
        <v>37.90749970226242</v>
      </c>
      <c r="I17" s="3">
        <v>50.615371726301838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99.356803894042969</v>
      </c>
      <c r="D18" s="3">
        <v>0.14389969408512115</v>
      </c>
      <c r="E18" s="3">
        <v>0.12279979139566422</v>
      </c>
      <c r="F18" s="5">
        <v>0.15089969336986542</v>
      </c>
      <c r="G18" s="3">
        <v>0.27369949221611023</v>
      </c>
      <c r="H18" s="3">
        <v>37.905761546832075</v>
      </c>
      <c r="I18" s="3">
        <v>50.613050882565993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99.372703552246094</v>
      </c>
      <c r="D19" s="3">
        <v>0.14009958505630493</v>
      </c>
      <c r="E19" s="3">
        <v>0.12019964307546616</v>
      </c>
      <c r="F19" s="5">
        <v>0.14829955995082855</v>
      </c>
      <c r="G19" s="3">
        <v>0.26849919557571411</v>
      </c>
      <c r="H19" s="3">
        <v>37.900614649483046</v>
      </c>
      <c r="I19" s="3">
        <v>50.615202110764137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99.373504638671875</v>
      </c>
      <c r="D20" s="3">
        <v>0.1390995979309082</v>
      </c>
      <c r="E20" s="3">
        <v>0.11929959058761597</v>
      </c>
      <c r="F20" s="5">
        <v>0.14849948883056641</v>
      </c>
      <c r="G20" s="3">
        <v>0.26779907941818237</v>
      </c>
      <c r="H20" s="3">
        <v>37.900860193815248</v>
      </c>
      <c r="I20" s="3">
        <v>50.615530028295723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99.371299743652344</v>
      </c>
      <c r="D21" s="3">
        <v>0.13949985802173615</v>
      </c>
      <c r="E21" s="3">
        <v>0.11909988522529602</v>
      </c>
      <c r="F21" s="5">
        <v>0.14879985153675079</v>
      </c>
      <c r="G21" s="3">
        <v>0.26789975166320801</v>
      </c>
      <c r="H21" s="3">
        <v>37.902650702886092</v>
      </c>
      <c r="I21" s="3">
        <v>50.61792120266955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99.368698120117188</v>
      </c>
      <c r="D22" s="3">
        <v>0.14019985496997833</v>
      </c>
      <c r="E22" s="3">
        <v>0.11999987810850143</v>
      </c>
      <c r="F22" s="5">
        <v>0.14929984509944916</v>
      </c>
      <c r="G22" s="3">
        <v>0.26929971575737</v>
      </c>
      <c r="H22" s="3">
        <v>37.90294085322752</v>
      </c>
      <c r="I22" s="3">
        <v>50.613794695591963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99.3822021484375</v>
      </c>
      <c r="D23" s="3">
        <v>0.13619932532310486</v>
      </c>
      <c r="E23" s="3">
        <v>0.11749941855669022</v>
      </c>
      <c r="F23" s="5">
        <v>0.14719925820827484</v>
      </c>
      <c r="G23" s="3">
        <v>0.26469868421554565</v>
      </c>
      <c r="H23" s="3">
        <v>37.898083995986077</v>
      </c>
      <c r="I23" s="3">
        <v>50.616337118440285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99.391502380371094</v>
      </c>
      <c r="D24" s="3">
        <v>0.13420000672340393</v>
      </c>
      <c r="E24" s="3">
        <v>0.11550000309944153</v>
      </c>
      <c r="F24" s="5">
        <v>0.1460999995470047</v>
      </c>
      <c r="G24" s="3">
        <v>0.26160001754760742</v>
      </c>
      <c r="H24" s="3">
        <v>37.894984102403726</v>
      </c>
      <c r="I24" s="3">
        <v>50.616709700386572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99.379898071289063</v>
      </c>
      <c r="D25" s="3">
        <v>0.13770000636577606</v>
      </c>
      <c r="E25" s="3">
        <v>0.11779999732971191</v>
      </c>
      <c r="F25" s="5">
        <v>0.14820000529289246</v>
      </c>
      <c r="G25" s="3">
        <v>0.26600000262260437</v>
      </c>
      <c r="H25" s="3">
        <v>37.898456159245669</v>
      </c>
      <c r="I25" s="3">
        <v>50.612319507919054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99.380699157714844</v>
      </c>
      <c r="D26" s="3">
        <v>0.13749971985816956</v>
      </c>
      <c r="E26" s="3">
        <v>0.1176997646689415</v>
      </c>
      <c r="F26" s="5">
        <v>0.14829970896244049</v>
      </c>
      <c r="G26" s="3">
        <v>0.26599946618080139</v>
      </c>
      <c r="H26" s="3">
        <v>37.897518129772379</v>
      </c>
      <c r="I26" s="3">
        <v>50.615581352659632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99.382499694824219</v>
      </c>
      <c r="D27" s="3">
        <v>0.13680000603199005</v>
      </c>
      <c r="E27" s="3">
        <v>0.11739999800920486</v>
      </c>
      <c r="F27" s="5">
        <v>0.14830000698566437</v>
      </c>
      <c r="G27" s="3">
        <v>0.26570001244544983</v>
      </c>
      <c r="H27" s="3">
        <v>37.896751421511297</v>
      </c>
      <c r="I27" s="3">
        <v>50.614557344062824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99.379997253417969</v>
      </c>
      <c r="D28" s="3">
        <v>0.13689999282360077</v>
      </c>
      <c r="E28" s="3">
        <v>0.11890000104904175</v>
      </c>
      <c r="F28" s="5">
        <v>0.14910000562667847</v>
      </c>
      <c r="G28" s="3">
        <v>0.26800000667572021</v>
      </c>
      <c r="H28" s="3">
        <v>37.896092213434613</v>
      </c>
      <c r="I28" s="3">
        <v>50.613676911736903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99.374298095703125</v>
      </c>
      <c r="D29" s="3">
        <v>0.13720013201236725</v>
      </c>
      <c r="E29" s="3">
        <v>0.12210012972354889</v>
      </c>
      <c r="F29" s="5">
        <v>0.15000015497207642</v>
      </c>
      <c r="G29" s="3">
        <v>0.27210026979446411</v>
      </c>
      <c r="H29" s="3">
        <v>37.895998675014887</v>
      </c>
      <c r="I29" s="3">
        <v>50.609037607027076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99.367996215820313</v>
      </c>
      <c r="D30" s="3">
        <v>0.13899999856948853</v>
      </c>
      <c r="E30" s="3">
        <v>0.12329999357461929</v>
      </c>
      <c r="F30" s="5">
        <v>0.15129999816417694</v>
      </c>
      <c r="G30" s="3">
        <v>0.27459999918937683</v>
      </c>
      <c r="H30" s="3">
        <v>37.897207986179446</v>
      </c>
      <c r="I30" s="3">
        <v>50.610652607986147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99.370796203613281</v>
      </c>
      <c r="D31" s="3">
        <v>0.13810013234615326</v>
      </c>
      <c r="E31" s="3">
        <v>0.12260011583566666</v>
      </c>
      <c r="F31" s="5">
        <v>0.15120014548301697</v>
      </c>
      <c r="G31" s="3">
        <v>0.27380025386810303</v>
      </c>
      <c r="H31" s="3">
        <v>37.89621420421846</v>
      </c>
      <c r="I31" s="3">
        <v>50.609325440200763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99.088897705078125</v>
      </c>
      <c r="D32" s="3">
        <v>0.13619999587535858</v>
      </c>
      <c r="E32" s="3">
        <v>0.4074999988079071</v>
      </c>
      <c r="F32" s="5">
        <v>0.15019999444484711</v>
      </c>
      <c r="G32" s="3">
        <v>0.55769997835159302</v>
      </c>
      <c r="H32" s="3">
        <v>37.788557559884048</v>
      </c>
      <c r="I32" s="3">
        <v>50.411635911679518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99.381401062011719</v>
      </c>
      <c r="D33" s="3">
        <v>0.13530012965202332</v>
      </c>
      <c r="E33" s="3">
        <v>0.12030012160539627</v>
      </c>
      <c r="F33" s="5">
        <v>0.14930014312267303</v>
      </c>
      <c r="G33" s="3">
        <v>0.2696002721786499</v>
      </c>
      <c r="H33" s="3">
        <v>37.893542436084303</v>
      </c>
      <c r="I33" s="3">
        <v>50.610271452243119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99.383201599121094</v>
      </c>
      <c r="D34" s="3">
        <v>0.13430012762546539</v>
      </c>
      <c r="E34" s="3">
        <v>0.1197001188993454</v>
      </c>
      <c r="F34" s="5">
        <v>0.14890015125274658</v>
      </c>
      <c r="G34" s="3">
        <v>0.26860028505325317</v>
      </c>
      <c r="H34" s="3">
        <v>37.895046334017195</v>
      </c>
      <c r="I34" s="3">
        <v>50.612280044676744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99.381698608398438</v>
      </c>
      <c r="D35" s="3">
        <v>0.13470000028610229</v>
      </c>
      <c r="E35" s="3">
        <v>0.12049999833106995</v>
      </c>
      <c r="F35" s="5">
        <v>0.14970000088214874</v>
      </c>
      <c r="G35" s="3">
        <v>0.27020001411437988</v>
      </c>
      <c r="H35" s="3">
        <v>37.892779280661884</v>
      </c>
      <c r="I35" s="3">
        <v>50.609252188785405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99.097999572753906</v>
      </c>
      <c r="D36" s="3">
        <v>0.13469986617565155</v>
      </c>
      <c r="E36" s="3">
        <v>0.40319958329200745</v>
      </c>
      <c r="F36" s="5">
        <v>0.14919984340667725</v>
      </c>
      <c r="G36" s="3">
        <v>0.5523993968963623</v>
      </c>
      <c r="H36" s="3">
        <v>37.787750526965176</v>
      </c>
      <c r="I36" s="3">
        <v>50.415046360056095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99.377403259277344</v>
      </c>
      <c r="D37" s="3">
        <v>0.13619999587535858</v>
      </c>
      <c r="E37" s="3">
        <v>0.12099999189376831</v>
      </c>
      <c r="F37" s="5">
        <v>0.14969998598098755</v>
      </c>
      <c r="G37" s="3">
        <v>0.27069997787475586</v>
      </c>
      <c r="H37" s="3">
        <v>37.895269304383426</v>
      </c>
      <c r="I37" s="3">
        <v>50.60806355311616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99.374801635742187</v>
      </c>
      <c r="D38" s="3">
        <v>0.13649958372116089</v>
      </c>
      <c r="E38" s="3">
        <v>0.12169963121414185</v>
      </c>
      <c r="F38" s="5">
        <v>0.15059955418109894</v>
      </c>
      <c r="G38" s="3">
        <v>0.27229917049407959</v>
      </c>
      <c r="H38" s="3">
        <v>37.895120106015632</v>
      </c>
      <c r="I38" s="3">
        <v>50.607864302903188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99.37249755859375</v>
      </c>
      <c r="D39" s="3">
        <v>0.1366998702287674</v>
      </c>
      <c r="E39" s="3">
        <v>0.12209988385438919</v>
      </c>
      <c r="F39" s="5">
        <v>0.15119984745979309</v>
      </c>
      <c r="G39" s="3">
        <v>0.27329972386360168</v>
      </c>
      <c r="H39" s="3">
        <v>37.895979743610681</v>
      </c>
      <c r="I39" s="3">
        <v>50.60901232467058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99.07879638671875</v>
      </c>
      <c r="D40" s="3">
        <v>0.13819999992847443</v>
      </c>
      <c r="E40" s="3">
        <v>0.41010001301765442</v>
      </c>
      <c r="F40" s="5">
        <v>0.15119999647140503</v>
      </c>
      <c r="G40" s="3">
        <v>0.56130003929138184</v>
      </c>
      <c r="H40" s="3">
        <v>37.791713445013379</v>
      </c>
      <c r="I40" s="3">
        <v>50.411362338514692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99.346009285219253</v>
      </c>
      <c r="D41" s="6">
        <f t="shared" si="0"/>
        <v>0.13835795848600327</v>
      </c>
      <c r="E41" s="6">
        <f t="shared" si="0"/>
        <v>0.14788054650829685</v>
      </c>
      <c r="F41" s="6">
        <f t="shared" si="0"/>
        <v>0.149403112069253</v>
      </c>
      <c r="G41" s="6">
        <f t="shared" si="0"/>
        <v>0.29728365905823245</v>
      </c>
      <c r="H41" s="6">
        <f t="shared" si="0"/>
        <v>37.888502223343949</v>
      </c>
      <c r="I41" s="6">
        <f t="shared" si="0"/>
        <v>50.593663266610974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22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99.391502380371094</v>
      </c>
      <c r="D46" s="21">
        <f t="shared" si="1"/>
        <v>0.14499971270561218</v>
      </c>
      <c r="E46" s="26">
        <f t="shared" si="1"/>
        <v>0.41010001301765442</v>
      </c>
      <c r="F46" s="26">
        <f t="shared" si="1"/>
        <v>0.15129999816417694</v>
      </c>
      <c r="G46" s="21">
        <f t="shared" si="1"/>
        <v>0.56130003929138184</v>
      </c>
      <c r="H46" s="26">
        <f t="shared" si="1"/>
        <v>37.90749970226242</v>
      </c>
      <c r="I46" s="22">
        <f t="shared" si="1"/>
        <v>50.61792120266955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99.07879638671875</v>
      </c>
      <c r="D47" s="26">
        <f t="shared" si="2"/>
        <v>0.13420000672340393</v>
      </c>
      <c r="E47" s="26">
        <f t="shared" si="2"/>
        <v>0.11550000309944153</v>
      </c>
      <c r="F47" s="23">
        <f t="shared" si="2"/>
        <v>0.1460999995470047</v>
      </c>
      <c r="G47" s="26">
        <f t="shared" si="2"/>
        <v>0.26160001754760742</v>
      </c>
      <c r="H47" s="23">
        <f t="shared" si="2"/>
        <v>37.787750526965176</v>
      </c>
      <c r="I47" s="26">
        <f t="shared" si="2"/>
        <v>50.411362338514692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8.605973533952585E-2</v>
      </c>
      <c r="D48" s="24">
        <f t="shared" si="3"/>
        <v>2.7766285153501382E-3</v>
      </c>
      <c r="E48" s="26">
        <f t="shared" si="3"/>
        <v>8.6220471894926529E-2</v>
      </c>
      <c r="F48" s="26">
        <f t="shared" si="3"/>
        <v>1.2611361705474348E-3</v>
      </c>
      <c r="G48" s="24">
        <f t="shared" si="3"/>
        <v>8.6521032473740891E-2</v>
      </c>
      <c r="H48" s="26">
        <f t="shared" si="3"/>
        <v>3.3209410972502837E-2</v>
      </c>
      <c r="I48" s="25">
        <f t="shared" si="3"/>
        <v>6.0285713558963311E-2</v>
      </c>
    </row>
    <row r="50" spans="3:9" x14ac:dyDescent="0.2">
      <c r="C50" s="28" t="s">
        <v>96</v>
      </c>
      <c r="D50" s="28">
        <f>COUNTIF(D10:D40,"&gt;12.0")</f>
        <v>0</v>
      </c>
      <c r="E50" s="28">
        <f>COUNTIF(E10:E40,"&gt;8.0")</f>
        <v>0</v>
      </c>
      <c r="F50" s="28">
        <f>COUNTIF(F10:F40,"&gt;3.0")</f>
        <v>0</v>
      </c>
      <c r="G50" s="28">
        <f>COUNTIF(G10:G40,"&gt;8.0")</f>
        <v>0</v>
      </c>
      <c r="H50" s="28">
        <f>COUNTIF(H10:H40,"&lt;36.30")</f>
        <v>0</v>
      </c>
      <c r="I50" s="28">
        <f>COUNTIF(I10:I40,"&lt;46.20")</f>
        <v>0</v>
      </c>
    </row>
    <row r="51" spans="3:9" x14ac:dyDescent="0.2"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  <outlinePr summaryBelow="0" summaryRight="0"/>
  </sheetPr>
  <dimension ref="A1:K51"/>
  <sheetViews>
    <sheetView showGridLines="0" topLeftCell="A33" zoomScale="90" zoomScaleNormal="90" workbookViewId="0">
      <selection activeCell="D50" sqref="D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35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84.917976379394531</v>
      </c>
      <c r="D10" s="10">
        <v>7.8581380844116211</v>
      </c>
      <c r="E10" s="10">
        <v>6.8407831192016602</v>
      </c>
      <c r="F10" s="11">
        <v>1.4183239545673132E-4</v>
      </c>
      <c r="G10" s="10">
        <v>6.8409247398376465</v>
      </c>
      <c r="H10" s="10">
        <v>37.585054091966832</v>
      </c>
      <c r="I10" s="10">
        <v>47.57334748900454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85.460426330566406</v>
      </c>
      <c r="D11" s="3">
        <v>7.5092902183532715</v>
      </c>
      <c r="E11" s="3">
        <v>6.6990962028503418</v>
      </c>
      <c r="F11" s="5">
        <v>4.9717845395207405E-3</v>
      </c>
      <c r="G11" s="3">
        <v>6.7040681838989258</v>
      </c>
      <c r="H11" s="3">
        <v>37.50677636702644</v>
      </c>
      <c r="I11" s="3">
        <v>47.579638334152143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85.284347534179687</v>
      </c>
      <c r="D12" s="3">
        <v>8.0902624130249023</v>
      </c>
      <c r="E12" s="3">
        <v>6.1707282066345215</v>
      </c>
      <c r="F12" s="5">
        <v>4.8070871271193027E-3</v>
      </c>
      <c r="G12" s="3">
        <v>6.1755352020263672</v>
      </c>
      <c r="H12" s="3">
        <v>37.941443174943053</v>
      </c>
      <c r="I12" s="3">
        <v>48.059606193772751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84.164649963378906</v>
      </c>
      <c r="D13" s="3">
        <v>8.5644025802612305</v>
      </c>
      <c r="E13" s="3">
        <v>6.7702460289001465</v>
      </c>
      <c r="F13" s="5">
        <v>7.3803509585559368E-3</v>
      </c>
      <c r="G13" s="3">
        <v>6.7776265144348145</v>
      </c>
      <c r="H13" s="3">
        <v>37.875803162196632</v>
      </c>
      <c r="I13" s="3">
        <v>47.77522133143578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84.209182739257813</v>
      </c>
      <c r="D14" s="3">
        <v>7.9523663520812988</v>
      </c>
      <c r="E14" s="3">
        <v>7.4114532470703125</v>
      </c>
      <c r="F14" s="5">
        <v>8.1567792221903801E-4</v>
      </c>
      <c r="G14" s="3">
        <v>7.412269115447998</v>
      </c>
      <c r="H14" s="3">
        <v>37.422394184976383</v>
      </c>
      <c r="I14" s="3">
        <v>47.243920526774325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84.580535888671875</v>
      </c>
      <c r="D15" s="3">
        <v>7.6740427017211914</v>
      </c>
      <c r="E15" s="3">
        <v>7.3258543014526367</v>
      </c>
      <c r="F15" s="5">
        <v>1.3271088246256113E-3</v>
      </c>
      <c r="G15" s="3">
        <v>7.327181339263916</v>
      </c>
      <c r="H15" s="3">
        <v>37.370163891339246</v>
      </c>
      <c r="I15" s="3">
        <v>47.245413500134262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84.991722106933594</v>
      </c>
      <c r="D16" s="3">
        <v>7.8355340957641602</v>
      </c>
      <c r="E16" s="3">
        <v>6.7109928131103516</v>
      </c>
      <c r="F16" s="5">
        <v>2.4141063913702965E-3</v>
      </c>
      <c r="G16" s="3">
        <v>6.713407039642334</v>
      </c>
      <c r="H16" s="3">
        <v>37.672559992641709</v>
      </c>
      <c r="I16" s="3">
        <v>47.677729980542722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84.199501037597656</v>
      </c>
      <c r="D17" s="3">
        <v>8.4112930297851562</v>
      </c>
      <c r="E17" s="3">
        <v>6.8780112266540527</v>
      </c>
      <c r="F17" s="5">
        <v>6.2079881317913532E-3</v>
      </c>
      <c r="G17" s="3">
        <v>6.8842191696166992</v>
      </c>
      <c r="H17" s="3">
        <v>37.798650670936325</v>
      </c>
      <c r="I17" s="3">
        <v>47.685377335478009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83.881179809570313</v>
      </c>
      <c r="D18" s="3">
        <v>8.2809038162231445</v>
      </c>
      <c r="E18" s="3">
        <v>7.350308895111084</v>
      </c>
      <c r="F18" s="5">
        <v>2.0172936841845512E-2</v>
      </c>
      <c r="G18" s="3">
        <v>7.3704819679260254</v>
      </c>
      <c r="H18" s="3">
        <v>37.552159265274028</v>
      </c>
      <c r="I18" s="3">
        <v>47.33670537173726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84.124481201171875</v>
      </c>
      <c r="D19" s="3">
        <v>7.8372249603271484</v>
      </c>
      <c r="E19" s="3">
        <v>7.5900306701660156</v>
      </c>
      <c r="F19" s="5">
        <v>2.8635676950216293E-2</v>
      </c>
      <c r="G19" s="3">
        <v>7.6186661720275879</v>
      </c>
      <c r="H19" s="3">
        <v>37.306989115962857</v>
      </c>
      <c r="I19" s="3">
        <v>47.084613841569862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84.222908020019531</v>
      </c>
      <c r="D20" s="3">
        <v>7.7243928909301758</v>
      </c>
      <c r="E20" s="3">
        <v>7.6512627601623535</v>
      </c>
      <c r="F20" s="5">
        <v>8.3282990381121635E-3</v>
      </c>
      <c r="G20" s="3">
        <v>7.6595911979675293</v>
      </c>
      <c r="H20" s="3">
        <v>37.242977294170693</v>
      </c>
      <c r="I20" s="3">
        <v>47.032899658668448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84.599403381347656</v>
      </c>
      <c r="D21" s="3">
        <v>7.7649297714233398</v>
      </c>
      <c r="E21" s="3">
        <v>7.2310147285461426</v>
      </c>
      <c r="F21" s="5">
        <v>1.5988231170922518E-3</v>
      </c>
      <c r="G21" s="3">
        <v>7.2326135635375977</v>
      </c>
      <c r="H21" s="3">
        <v>37.420417369841878</v>
      </c>
      <c r="I21" s="3">
        <v>47.314313267367758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85.060676574707031</v>
      </c>
      <c r="D22" s="3">
        <v>7.768343448638916</v>
      </c>
      <c r="E22" s="3">
        <v>6.7738938331604004</v>
      </c>
      <c r="F22" s="5">
        <v>5.2453130483627319E-3</v>
      </c>
      <c r="G22" s="3">
        <v>6.7791390419006348</v>
      </c>
      <c r="H22" s="3">
        <v>37.588001417907812</v>
      </c>
      <c r="I22" s="3">
        <v>47.5989579644176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85.24481201171875</v>
      </c>
      <c r="D23" s="3">
        <v>7.6348905563354492</v>
      </c>
      <c r="E23" s="3">
        <v>6.739931583404541</v>
      </c>
      <c r="F23" s="5">
        <v>8.1191174685955048E-3</v>
      </c>
      <c r="G23" s="3">
        <v>6.7480506896972656</v>
      </c>
      <c r="H23" s="3">
        <v>37.550403285540767</v>
      </c>
      <c r="I23" s="3">
        <v>47.587869113347693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84.848983764648437</v>
      </c>
      <c r="D24" s="3">
        <v>7.8411502838134766</v>
      </c>
      <c r="E24" s="3">
        <v>6.8857946395874023</v>
      </c>
      <c r="F24" s="5">
        <v>5.7717724703252316E-3</v>
      </c>
      <c r="G24" s="3">
        <v>6.891566276550293</v>
      </c>
      <c r="H24" s="3">
        <v>37.582689896419133</v>
      </c>
      <c r="I24" s="3">
        <v>47.550186915760179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84.8873291015625</v>
      </c>
      <c r="D25" s="3">
        <v>7.854947566986084</v>
      </c>
      <c r="E25" s="3">
        <v>6.8362917900085449</v>
      </c>
      <c r="F25" s="5">
        <v>3.0236169695854187E-3</v>
      </c>
      <c r="G25" s="3">
        <v>6.8393154144287109</v>
      </c>
      <c r="H25" s="3">
        <v>37.603919723806243</v>
      </c>
      <c r="I25" s="3">
        <v>47.584877483859678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84.701339721679688</v>
      </c>
      <c r="D26" s="3">
        <v>7.8588504791259766</v>
      </c>
      <c r="E26" s="3">
        <v>7.0085105895996094</v>
      </c>
      <c r="F26" s="5">
        <v>1.11348582431674E-2</v>
      </c>
      <c r="G26" s="3">
        <v>7.0196452140808105</v>
      </c>
      <c r="H26" s="3">
        <v>37.538374893965951</v>
      </c>
      <c r="I26" s="3">
        <v>47.4703437623741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83.976432800292969</v>
      </c>
      <c r="D27" s="3">
        <v>8.0810823440551758</v>
      </c>
      <c r="E27" s="3">
        <v>7.441286563873291</v>
      </c>
      <c r="F27" s="5">
        <v>6.0369442217051983E-3</v>
      </c>
      <c r="G27" s="3">
        <v>7.4473233222961426</v>
      </c>
      <c r="H27" s="3">
        <v>37.482762028562867</v>
      </c>
      <c r="I27" s="3">
        <v>47.266079295938297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84.235626220703125</v>
      </c>
      <c r="D28" s="3">
        <v>8.2612075805664062</v>
      </c>
      <c r="E28" s="3">
        <v>6.9403376579284668</v>
      </c>
      <c r="F28" s="5">
        <v>2.4833746254444122E-2</v>
      </c>
      <c r="G28" s="3">
        <v>6.9651713371276855</v>
      </c>
      <c r="H28" s="3">
        <v>37.7403709149701</v>
      </c>
      <c r="I28" s="3">
        <v>47.613197504252156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84.73126220703125</v>
      </c>
      <c r="D29" s="3">
        <v>8.0387821197509766</v>
      </c>
      <c r="E29" s="3">
        <v>6.7495021820068359</v>
      </c>
      <c r="F29" s="5">
        <v>1.5516640618443489E-2</v>
      </c>
      <c r="G29" s="3">
        <v>6.7650189399719238</v>
      </c>
      <c r="H29" s="3">
        <v>37.710641205889026</v>
      </c>
      <c r="I29" s="3">
        <v>47.677541980543346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84.994132995605469</v>
      </c>
      <c r="D30" s="3">
        <v>7.6300687789916992</v>
      </c>
      <c r="E30" s="3">
        <v>6.970003604888916</v>
      </c>
      <c r="F30" s="5">
        <v>1.0515167377889156E-3</v>
      </c>
      <c r="G30" s="3">
        <v>6.9710550308227539</v>
      </c>
      <c r="H30" s="3">
        <v>37.483433455229793</v>
      </c>
      <c r="I30" s="3">
        <v>47.458167019483675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84.835487365722656</v>
      </c>
      <c r="D31" s="3">
        <v>7.5298337936401367</v>
      </c>
      <c r="E31" s="3">
        <v>7.2344040870666504</v>
      </c>
      <c r="F31" s="5">
        <v>1.3247787021100521E-2</v>
      </c>
      <c r="G31" s="3">
        <v>7.2476520538330078</v>
      </c>
      <c r="H31" s="3">
        <v>37.33476187402632</v>
      </c>
      <c r="I31" s="3">
        <v>47.252972772468766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84.268363952636719</v>
      </c>
      <c r="D32" s="3">
        <v>7.8275289535522461</v>
      </c>
      <c r="E32" s="3">
        <v>7.4702043533325195</v>
      </c>
      <c r="F32" s="5">
        <v>5.1677085139090195E-5</v>
      </c>
      <c r="G32" s="3">
        <v>7.4702558517456055</v>
      </c>
      <c r="H32" s="3">
        <v>37.370183855490147</v>
      </c>
      <c r="I32" s="3">
        <v>47.188626198050414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84.615501403808594</v>
      </c>
      <c r="D33" s="3">
        <v>7.6533451080322266</v>
      </c>
      <c r="E33" s="3">
        <v>7.3232498168945313</v>
      </c>
      <c r="F33" s="5">
        <v>2.5030417600646615E-4</v>
      </c>
      <c r="G33" s="3">
        <v>7.3235001564025879</v>
      </c>
      <c r="H33" s="3">
        <v>37.364717788800029</v>
      </c>
      <c r="I33" s="3">
        <v>47.243706736041389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84.094314575195313</v>
      </c>
      <c r="D34" s="3">
        <v>8.2328500747680664</v>
      </c>
      <c r="E34" s="3">
        <v>7.1983728408813477</v>
      </c>
      <c r="F34" s="5">
        <v>3.8653805386275053E-3</v>
      </c>
      <c r="G34" s="3">
        <v>7.2022380828857422</v>
      </c>
      <c r="H34" s="3">
        <v>37.608562705723003</v>
      </c>
      <c r="I34" s="3">
        <v>47.44185664332818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84.26214599609375</v>
      </c>
      <c r="D35" s="3">
        <v>7.980473518371582</v>
      </c>
      <c r="E35" s="3">
        <v>7.3146052360534668</v>
      </c>
      <c r="F35" s="5">
        <v>2.5981762446463108E-3</v>
      </c>
      <c r="G35" s="3">
        <v>7.3172035217285156</v>
      </c>
      <c r="H35" s="3">
        <v>37.477105941629858</v>
      </c>
      <c r="I35" s="3">
        <v>47.31518716749985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83.573700000000002</v>
      </c>
      <c r="D36" s="3">
        <v>8.6202000000000005</v>
      </c>
      <c r="E36" s="3">
        <v>7.0766</v>
      </c>
      <c r="F36" s="5">
        <v>1.4E-3</v>
      </c>
      <c r="G36" s="3">
        <v>7.0778999999999996</v>
      </c>
      <c r="H36" s="3">
        <v>37.939353330563726</v>
      </c>
      <c r="I36" s="3">
        <v>47.693224872016671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83.348663330078125</v>
      </c>
      <c r="D37" s="3">
        <v>8.6404438018798828</v>
      </c>
      <c r="E37" s="3">
        <v>7.5323276519775391</v>
      </c>
      <c r="F37" s="5">
        <v>2.803888673952315E-5</v>
      </c>
      <c r="G37" s="3">
        <v>7.532355785369873</v>
      </c>
      <c r="H37" s="3">
        <v>37.610121380868939</v>
      </c>
      <c r="I37" s="3">
        <v>47.312342306031454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83.100967407226563</v>
      </c>
      <c r="D38" s="3">
        <v>9.113734245300293</v>
      </c>
      <c r="E38" s="3">
        <v>7.3420324325561523</v>
      </c>
      <c r="F38" s="5">
        <v>1.127120922319591E-3</v>
      </c>
      <c r="G38" s="3">
        <v>7.3431596755981445</v>
      </c>
      <c r="H38" s="3">
        <v>37.790745889729848</v>
      </c>
      <c r="I38" s="3">
        <v>47.498722213023363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83.151786804199219</v>
      </c>
      <c r="D39" s="3">
        <v>9.7993144989013672</v>
      </c>
      <c r="E39" s="3">
        <v>6.2988991737365723</v>
      </c>
      <c r="F39" s="5">
        <v>4.1791826486587524E-2</v>
      </c>
      <c r="G39" s="3">
        <v>6.340691089630127</v>
      </c>
      <c r="H39" s="3">
        <v>38.516814403460543</v>
      </c>
      <c r="I39" s="3">
        <v>48.332884238960403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83.247055053710938</v>
      </c>
      <c r="D40" s="3">
        <v>10.198485374450684</v>
      </c>
      <c r="E40" s="3">
        <v>5.7032523155212402</v>
      </c>
      <c r="F40" s="5">
        <v>2.3225212469696999E-2</v>
      </c>
      <c r="G40" s="3">
        <v>5.7264776229858398</v>
      </c>
      <c r="H40" s="3">
        <v>38.94067594466037</v>
      </c>
      <c r="I40" s="3">
        <v>48.839374775593839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84.381125667055187</v>
      </c>
      <c r="D41" s="6">
        <f t="shared" si="0"/>
        <v>8.1312359174666877</v>
      </c>
      <c r="E41" s="6">
        <f t="shared" si="0"/>
        <v>7.0151381468496021</v>
      </c>
      <c r="F41" s="6">
        <f t="shared" si="0"/>
        <v>8.2297007129421545E-3</v>
      </c>
      <c r="G41" s="6">
        <f t="shared" si="0"/>
        <v>7.0233646229897779</v>
      </c>
      <c r="H41" s="6">
        <f t="shared" si="0"/>
        <v>37.642871887694206</v>
      </c>
      <c r="I41" s="6">
        <f t="shared" si="0"/>
        <v>47.533384057858981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22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85.460426330566406</v>
      </c>
      <c r="D46" s="21">
        <f t="shared" si="1"/>
        <v>10.198485374450684</v>
      </c>
      <c r="E46" s="26">
        <f t="shared" si="1"/>
        <v>7.6512627601623535</v>
      </c>
      <c r="F46" s="26">
        <f t="shared" si="1"/>
        <v>4.1791826486587524E-2</v>
      </c>
      <c r="G46" s="21">
        <f t="shared" si="1"/>
        <v>7.6595911979675293</v>
      </c>
      <c r="H46" s="26">
        <f t="shared" si="1"/>
        <v>38.94067594466037</v>
      </c>
      <c r="I46" s="22">
        <f t="shared" si="1"/>
        <v>48.839374775593839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83.100967407226563</v>
      </c>
      <c r="D47" s="26">
        <f t="shared" si="2"/>
        <v>7.5092902183532715</v>
      </c>
      <c r="E47" s="26">
        <f t="shared" si="2"/>
        <v>5.7032523155212402</v>
      </c>
      <c r="F47" s="23">
        <f t="shared" si="2"/>
        <v>2.803888673952315E-5</v>
      </c>
      <c r="G47" s="26">
        <f t="shared" si="2"/>
        <v>5.7264776229858398</v>
      </c>
      <c r="H47" s="23">
        <f t="shared" si="2"/>
        <v>37.242977294170693</v>
      </c>
      <c r="I47" s="26">
        <f t="shared" si="2"/>
        <v>47.032899658668448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0.63699180723030946</v>
      </c>
      <c r="D48" s="24">
        <f t="shared" si="3"/>
        <v>0.62163881133333521</v>
      </c>
      <c r="E48" s="26">
        <f t="shared" si="3"/>
        <v>0.43551920987145326</v>
      </c>
      <c r="F48" s="26">
        <f t="shared" si="3"/>
        <v>9.9829418414473323E-3</v>
      </c>
      <c r="G48" s="24">
        <f t="shared" si="3"/>
        <v>0.43231487619253112</v>
      </c>
      <c r="H48" s="26">
        <f t="shared" si="3"/>
        <v>0.34500456722506045</v>
      </c>
      <c r="I48" s="25">
        <f t="shared" si="3"/>
        <v>0.36352844017191105</v>
      </c>
    </row>
    <row r="50" spans="3:9" x14ac:dyDescent="0.2">
      <c r="C50" s="28" t="s">
        <v>96</v>
      </c>
      <c r="D50" s="28">
        <f>COUNTIF(D10:D40,"&gt;12.0")</f>
        <v>0</v>
      </c>
      <c r="E50" s="28">
        <f>COUNTIF(E10:E40,"&gt;8.0")</f>
        <v>0</v>
      </c>
      <c r="F50" s="28">
        <f>COUNTIF(F10:F40,"&gt;3.0")</f>
        <v>0</v>
      </c>
      <c r="G50" s="28">
        <f>COUNTIF(G10:G40,"&gt;8.0")</f>
        <v>0</v>
      </c>
      <c r="H50" s="28">
        <f>COUNTIF(H10:H40,"&lt;36.30")</f>
        <v>0</v>
      </c>
      <c r="I50" s="28">
        <f>COUNTIF(I10:I40,"&lt;46.20")</f>
        <v>0</v>
      </c>
    </row>
    <row r="51" spans="3:9" x14ac:dyDescent="0.2"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  <outlinePr summaryBelow="0" summaryRight="0"/>
  </sheetPr>
  <dimension ref="A1:K51"/>
  <sheetViews>
    <sheetView showGridLines="0" topLeftCell="A31" zoomScale="90" zoomScaleNormal="90" workbookViewId="0">
      <selection activeCell="F53" sqref="F53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36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91.490997314453125</v>
      </c>
      <c r="D10" s="10">
        <v>3.7760000228881836</v>
      </c>
      <c r="E10" s="10">
        <v>4.3080000877380371</v>
      </c>
      <c r="F10" s="11">
        <v>0.24099999666213989</v>
      </c>
      <c r="G10" s="10">
        <v>4.5490002632141113</v>
      </c>
      <c r="H10" s="10">
        <v>37.219307193619073</v>
      </c>
      <c r="I10" s="10">
        <v>48.247681315298195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91.300003051757813</v>
      </c>
      <c r="D11" s="3">
        <v>4.0149998664855957</v>
      </c>
      <c r="E11" s="3">
        <v>4.2119998931884766</v>
      </c>
      <c r="F11" s="5">
        <v>0.18999999761581421</v>
      </c>
      <c r="G11" s="3">
        <v>4.4019999504089355</v>
      </c>
      <c r="H11" s="3">
        <v>37.402571087810983</v>
      </c>
      <c r="I11" s="3">
        <v>48.431972164779317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91.558998107910156</v>
      </c>
      <c r="D12" s="3">
        <v>4.2630000114440918</v>
      </c>
      <c r="E12" s="3">
        <v>3.6860001087188721</v>
      </c>
      <c r="F12" s="5">
        <v>0.29499998688697815</v>
      </c>
      <c r="G12" s="3">
        <v>3.9810001850128174</v>
      </c>
      <c r="H12" s="3">
        <v>37.579021218066067</v>
      </c>
      <c r="I12" s="3">
        <v>48.695231685449009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91.568000793457031</v>
      </c>
      <c r="D13" s="3">
        <v>3.997999906539917</v>
      </c>
      <c r="E13" s="3">
        <v>4.0399999618530273</v>
      </c>
      <c r="F13" s="5">
        <v>0.21799999475479126</v>
      </c>
      <c r="G13" s="3">
        <v>4.2579998970031738</v>
      </c>
      <c r="H13" s="3">
        <v>37.388401062480739</v>
      </c>
      <c r="I13" s="3">
        <v>48.479449705191229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91.143997192382812</v>
      </c>
      <c r="D14" s="3">
        <v>3.8849999904632568</v>
      </c>
      <c r="E14" s="3">
        <v>4.3350000381469727</v>
      </c>
      <c r="F14" s="5">
        <v>0.2460000067949295</v>
      </c>
      <c r="G14" s="3">
        <v>4.5809998512268066</v>
      </c>
      <c r="H14" s="3">
        <v>37.379731091084459</v>
      </c>
      <c r="I14" s="3">
        <v>48.328723287777748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91.235000610351563</v>
      </c>
      <c r="D15" s="3">
        <v>3.7599999904632568</v>
      </c>
      <c r="E15" s="3">
        <v>4.4829998016357422</v>
      </c>
      <c r="F15" s="5">
        <v>0.23199999332427979</v>
      </c>
      <c r="G15" s="3">
        <v>4.7149996757507324</v>
      </c>
      <c r="H15" s="3">
        <v>37.225735703949255</v>
      </c>
      <c r="I15" s="3">
        <v>48.18221235574552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91.397003173828125</v>
      </c>
      <c r="D16" s="3">
        <v>3.5769999027252197</v>
      </c>
      <c r="E16" s="3">
        <v>4.6050000190734863</v>
      </c>
      <c r="F16" s="5">
        <v>0.23399999737739563</v>
      </c>
      <c r="G16" s="3">
        <v>4.8390002250671387</v>
      </c>
      <c r="H16" s="3">
        <v>37.05832077053639</v>
      </c>
      <c r="I16" s="3">
        <v>48.028069908914048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90.875</v>
      </c>
      <c r="D17" s="3">
        <v>3.7049999237060547</v>
      </c>
      <c r="E17" s="3">
        <v>5</v>
      </c>
      <c r="F17" s="5">
        <v>0.21299999952316284</v>
      </c>
      <c r="G17" s="3">
        <v>5.2129998207092285</v>
      </c>
      <c r="H17" s="3">
        <v>36.962432457553675</v>
      </c>
      <c r="I17" s="3">
        <v>47.815252470633759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91.497001647949219</v>
      </c>
      <c r="D18" s="3">
        <v>3.5639998912811279</v>
      </c>
      <c r="E18" s="3">
        <v>4.570000171661377</v>
      </c>
      <c r="F18" s="5">
        <v>0.17499999701976776</v>
      </c>
      <c r="G18" s="3">
        <v>4.7450003623962402</v>
      </c>
      <c r="H18" s="3">
        <v>37.095190232015781</v>
      </c>
      <c r="I18" s="3">
        <v>48.103822527484006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91.682998657226563</v>
      </c>
      <c r="D19" s="3">
        <v>3.6949999332427979</v>
      </c>
      <c r="E19" s="3">
        <v>4.2430000305175781</v>
      </c>
      <c r="F19" s="5">
        <v>0.22300000488758087</v>
      </c>
      <c r="G19" s="3">
        <v>4.4660000801086426</v>
      </c>
      <c r="H19" s="3">
        <v>37.212737779769697</v>
      </c>
      <c r="I19" s="3">
        <v>48.283622406455123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91.394996643066406</v>
      </c>
      <c r="D20" s="3">
        <v>4.1409997940063477</v>
      </c>
      <c r="E20" s="3">
        <v>3.9960000514984131</v>
      </c>
      <c r="F20" s="5">
        <v>0.28600001335144043</v>
      </c>
      <c r="G20" s="3">
        <v>4.2820000648498535</v>
      </c>
      <c r="H20" s="3">
        <v>37.422337649983412</v>
      </c>
      <c r="I20" s="3">
        <v>48.473857510650433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91.324996948242188</v>
      </c>
      <c r="D21" s="3">
        <v>4.7100000381469727</v>
      </c>
      <c r="E21" s="3">
        <v>3.4300000667572021</v>
      </c>
      <c r="F21" s="5">
        <v>0.31200000643730164</v>
      </c>
      <c r="G21" s="3">
        <v>3.7420001029968262</v>
      </c>
      <c r="H21" s="3">
        <v>37.812908637283527</v>
      </c>
      <c r="I21" s="3">
        <v>48.933327721231613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90.978996276855469</v>
      </c>
      <c r="D22" s="3">
        <v>4.0269999504089355</v>
      </c>
      <c r="E22" s="3">
        <v>4.5560002326965332</v>
      </c>
      <c r="F22" s="5">
        <v>0.23999999463558197</v>
      </c>
      <c r="G22" s="3">
        <v>4.7960000038146973</v>
      </c>
      <c r="H22" s="3">
        <v>37.205064401292468</v>
      </c>
      <c r="I22" s="3">
        <v>48.133283319005173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91.745002746582031</v>
      </c>
      <c r="D23" s="3">
        <v>3.6400001049041748</v>
      </c>
      <c r="E23" s="3">
        <v>4.2109999656677246</v>
      </c>
      <c r="F23" s="5">
        <v>0.25200000405311584</v>
      </c>
      <c r="G23" s="3">
        <v>4.4629998207092285</v>
      </c>
      <c r="H23" s="3">
        <v>37.196309949701096</v>
      </c>
      <c r="I23" s="3">
        <v>48.268548529524836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90.974998474121094</v>
      </c>
      <c r="D24" s="3">
        <v>4.3080000877380371</v>
      </c>
      <c r="E24" s="3">
        <v>4.2080001831054687</v>
      </c>
      <c r="F24" s="5">
        <v>0.29199999570846558</v>
      </c>
      <c r="G24" s="3">
        <v>4.5</v>
      </c>
      <c r="H24" s="3">
        <v>37.408606032118044</v>
      </c>
      <c r="I24" s="3">
        <v>48.370364844364602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91.52740478515625</v>
      </c>
      <c r="D25" s="3">
        <v>4.1551618576049805</v>
      </c>
      <c r="E25" s="3">
        <v>3.903602123260498</v>
      </c>
      <c r="F25" s="5">
        <v>0.18379455804824829</v>
      </c>
      <c r="G25" s="3">
        <v>4.0873966217041016</v>
      </c>
      <c r="H25" s="3">
        <v>37.348988055552788</v>
      </c>
      <c r="I25" s="3">
        <v>48.455596494540657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91.698028564453125</v>
      </c>
      <c r="D26" s="3">
        <v>4.1116771697998047</v>
      </c>
      <c r="E26" s="3">
        <v>3.8002474308013916</v>
      </c>
      <c r="F26" s="5">
        <v>0.17361542582511902</v>
      </c>
      <c r="G26" s="3">
        <v>3.973862886428833</v>
      </c>
      <c r="H26" s="3">
        <v>37.493644838789429</v>
      </c>
      <c r="I26" s="3">
        <v>48.678983587768414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90.782539367675781</v>
      </c>
      <c r="D27" s="3">
        <v>4.1004114151000977</v>
      </c>
      <c r="E27" s="3">
        <v>4.6397848129272461</v>
      </c>
      <c r="F27" s="5">
        <v>0.15239511430263519</v>
      </c>
      <c r="G27" s="3">
        <v>4.792180061340332</v>
      </c>
      <c r="H27" s="3">
        <v>37.273204902058133</v>
      </c>
      <c r="I27" s="3">
        <v>48.198921206956271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90.488052368164063</v>
      </c>
      <c r="D28" s="3">
        <v>3.8412351608276367</v>
      </c>
      <c r="E28" s="3">
        <v>5.1902165412902832</v>
      </c>
      <c r="F28" s="5">
        <v>0.11555711925029755</v>
      </c>
      <c r="G28" s="3">
        <v>5.3057737350463867</v>
      </c>
      <c r="H28" s="3">
        <v>37.043742801080427</v>
      </c>
      <c r="I28" s="3">
        <v>47.849680385006188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90.443260192871094</v>
      </c>
      <c r="D29" s="3">
        <v>3.7680003643035889</v>
      </c>
      <c r="E29" s="3">
        <v>5.3739433288574219</v>
      </c>
      <c r="F29" s="5">
        <v>0.1023697704076767</v>
      </c>
      <c r="G29" s="3">
        <v>5.4763131141662598</v>
      </c>
      <c r="H29" s="3">
        <v>36.916591257418062</v>
      </c>
      <c r="I29" s="3">
        <v>47.703357389432881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91.485542297363281</v>
      </c>
      <c r="D30" s="3">
        <v>3.5817618370056152</v>
      </c>
      <c r="E30" s="3">
        <v>4.6211447715759277</v>
      </c>
      <c r="F30" s="5">
        <v>0.12806934118270874</v>
      </c>
      <c r="G30" s="3">
        <v>4.7492141723632812</v>
      </c>
      <c r="H30" s="3">
        <v>37.032192572797264</v>
      </c>
      <c r="I30" s="3">
        <v>48.077501120618422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91.460479736328125</v>
      </c>
      <c r="D31" s="3">
        <v>3.6555016040802002</v>
      </c>
      <c r="E31" s="3">
        <v>4.5685696601867676</v>
      </c>
      <c r="F31" s="5">
        <v>0.13266505300998688</v>
      </c>
      <c r="G31" s="3">
        <v>4.7012348175048828</v>
      </c>
      <c r="H31" s="3">
        <v>37.070535989344542</v>
      </c>
      <c r="I31" s="3">
        <v>48.120291049586768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90.837753295898438</v>
      </c>
      <c r="D32" s="3">
        <v>3.672325611114502</v>
      </c>
      <c r="E32" s="3">
        <v>5.1715636253356934</v>
      </c>
      <c r="F32" s="5">
        <v>0.13501560688018799</v>
      </c>
      <c r="G32" s="3">
        <v>5.3065791130065918</v>
      </c>
      <c r="H32" s="3">
        <v>36.847523217307042</v>
      </c>
      <c r="I32" s="3">
        <v>47.726261200913036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90.920455932617187</v>
      </c>
      <c r="D33" s="3">
        <v>3.6569404602050781</v>
      </c>
      <c r="E33" s="3">
        <v>5.0720000267028809</v>
      </c>
      <c r="F33" s="5">
        <v>0.14851200580596924</v>
      </c>
      <c r="G33" s="3">
        <v>5.2205119132995605</v>
      </c>
      <c r="H33" s="3">
        <v>36.88799851915843</v>
      </c>
      <c r="I33" s="3">
        <v>47.784308167878407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90.662956237792969</v>
      </c>
      <c r="D34" s="3">
        <v>3.528831958770752</v>
      </c>
      <c r="E34" s="3">
        <v>5.4725265502929687</v>
      </c>
      <c r="F34" s="5">
        <v>0.14947667717933655</v>
      </c>
      <c r="G34" s="3">
        <v>5.6220030784606934</v>
      </c>
      <c r="H34" s="3">
        <v>36.689854499951096</v>
      </c>
      <c r="I34" s="3">
        <v>47.493329053188823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90.968368530273438</v>
      </c>
      <c r="D35" s="3">
        <v>3.4978823661804199</v>
      </c>
      <c r="E35" s="3">
        <v>5.1960306167602539</v>
      </c>
      <c r="F35" s="5">
        <v>0.15402533113956451</v>
      </c>
      <c r="G35" s="3">
        <v>5.3500561714172363</v>
      </c>
      <c r="H35" s="3">
        <v>36.782315881807541</v>
      </c>
      <c r="I35" s="3">
        <v>47.663762548048126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92.20074462890625</v>
      </c>
      <c r="D36" s="3">
        <v>3.8463931083679199</v>
      </c>
      <c r="E36" s="3">
        <v>3.5574734210968018</v>
      </c>
      <c r="F36" s="5">
        <v>0.19023206830024719</v>
      </c>
      <c r="G36" s="3">
        <v>3.7477054595947266</v>
      </c>
      <c r="H36" s="3">
        <v>37.497538812585717</v>
      </c>
      <c r="I36" s="3">
        <v>48.775713155064409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92.381629943847656</v>
      </c>
      <c r="D37" s="3">
        <v>3.8319721221923828</v>
      </c>
      <c r="E37" s="3">
        <v>3.3923299312591553</v>
      </c>
      <c r="F37" s="5">
        <v>0.18815372884273529</v>
      </c>
      <c r="G37" s="3">
        <v>3.5804836750030518</v>
      </c>
      <c r="H37" s="3">
        <v>37.557101345654345</v>
      </c>
      <c r="I37" s="3">
        <v>48.884928414969508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92.213554382324219</v>
      </c>
      <c r="D38" s="3">
        <v>3.8650755882263184</v>
      </c>
      <c r="E38" s="3">
        <v>3.5252766609191895</v>
      </c>
      <c r="F38" s="5">
        <v>0.19011774659156799</v>
      </c>
      <c r="G38" s="3">
        <v>3.7153944969177246</v>
      </c>
      <c r="H38" s="3">
        <v>37.515371664075019</v>
      </c>
      <c r="I38" s="3">
        <v>48.800612518545591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91.991523742675781</v>
      </c>
      <c r="D39" s="3">
        <v>3.9531655311584473</v>
      </c>
      <c r="E39" s="3">
        <v>3.6570389270782471</v>
      </c>
      <c r="F39" s="5">
        <v>0.1878768652677536</v>
      </c>
      <c r="G39" s="3">
        <v>3.8449158668518066</v>
      </c>
      <c r="H39" s="3">
        <v>37.493991312499212</v>
      </c>
      <c r="I39" s="3">
        <v>48.731939463213955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91.9627685546875</v>
      </c>
      <c r="D40" s="3">
        <v>3.5800793170928955</v>
      </c>
      <c r="E40" s="3">
        <v>4.0900979042053223</v>
      </c>
      <c r="F40" s="5">
        <v>0.1683279275894165</v>
      </c>
      <c r="G40" s="3">
        <v>4.2584257125854492</v>
      </c>
      <c r="H40" s="3">
        <v>37.225793144677695</v>
      </c>
      <c r="I40" s="3">
        <v>48.396567735360904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91.36106626449093</v>
      </c>
      <c r="D41" s="6">
        <f t="shared" si="0"/>
        <v>3.8616262866604711</v>
      </c>
      <c r="E41" s="6">
        <f t="shared" si="0"/>
        <v>4.3585434498325473</v>
      </c>
      <c r="F41" s="6">
        <f t="shared" si="0"/>
        <v>0.19836142995665151</v>
      </c>
      <c r="G41" s="6">
        <f t="shared" si="0"/>
        <v>4.5569048773857856</v>
      </c>
      <c r="H41" s="6">
        <f t="shared" si="0"/>
        <v>37.233711744581342</v>
      </c>
      <c r="I41" s="6">
        <f t="shared" si="0"/>
        <v>48.261844298180542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22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92.381629943847656</v>
      </c>
      <c r="D46" s="21">
        <f t="shared" si="1"/>
        <v>4.7100000381469727</v>
      </c>
      <c r="E46" s="26">
        <f t="shared" si="1"/>
        <v>5.4725265502929687</v>
      </c>
      <c r="F46" s="26">
        <f t="shared" si="1"/>
        <v>0.31200000643730164</v>
      </c>
      <c r="G46" s="21">
        <f t="shared" si="1"/>
        <v>5.6220030784606934</v>
      </c>
      <c r="H46" s="26">
        <f t="shared" si="1"/>
        <v>37.812908637283527</v>
      </c>
      <c r="I46" s="22">
        <f t="shared" si="1"/>
        <v>48.933327721231613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90.443260192871094</v>
      </c>
      <c r="D47" s="26">
        <f t="shared" si="2"/>
        <v>3.4978823661804199</v>
      </c>
      <c r="E47" s="26">
        <f t="shared" si="2"/>
        <v>3.3923299312591553</v>
      </c>
      <c r="F47" s="23">
        <f t="shared" si="2"/>
        <v>0.1023697704076767</v>
      </c>
      <c r="G47" s="26">
        <f t="shared" si="2"/>
        <v>3.5804836750030518</v>
      </c>
      <c r="H47" s="23">
        <f t="shared" si="2"/>
        <v>36.689854499951096</v>
      </c>
      <c r="I47" s="26">
        <f t="shared" si="2"/>
        <v>47.493329053188823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0.49727298474956666</v>
      </c>
      <c r="D48" s="24">
        <f t="shared" si="3"/>
        <v>0.27459582126693105</v>
      </c>
      <c r="E48" s="26">
        <f t="shared" si="3"/>
        <v>0.59388225056801114</v>
      </c>
      <c r="F48" s="26">
        <f t="shared" si="3"/>
        <v>5.537532222612461E-2</v>
      </c>
      <c r="G48" s="24">
        <f t="shared" si="3"/>
        <v>0.56542371904322475</v>
      </c>
      <c r="H48" s="26">
        <f t="shared" si="3"/>
        <v>0.26438231066568735</v>
      </c>
      <c r="I48" s="25">
        <f t="shared" si="3"/>
        <v>0.38622481999166197</v>
      </c>
    </row>
    <row r="50" spans="3:9" x14ac:dyDescent="0.2">
      <c r="C50" s="28" t="s">
        <v>96</v>
      </c>
      <c r="D50" s="28">
        <f>COUNTIF(D10:D40,"&gt;12.0")</f>
        <v>0</v>
      </c>
      <c r="E50" s="28">
        <f>COUNTIF(E10:E40,"&gt;8.0")</f>
        <v>0</v>
      </c>
      <c r="F50" s="28">
        <f>COUNTIF(F10:F40,"&gt;3.0")</f>
        <v>0</v>
      </c>
      <c r="G50" s="28">
        <f>COUNTIF(G10:G40,"&gt;8.0")</f>
        <v>0</v>
      </c>
      <c r="H50" s="28">
        <f>COUNTIF(H10:H40,"&lt;36.30")</f>
        <v>0</v>
      </c>
      <c r="I50" s="28">
        <f>COUNTIF(I10:I40,"&lt;46.20")</f>
        <v>0</v>
      </c>
    </row>
    <row r="51" spans="3:9" x14ac:dyDescent="0.2"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A32:B32"/>
    <mergeCell ref="A33:B33"/>
    <mergeCell ref="H43:I43"/>
    <mergeCell ref="A41:B41"/>
    <mergeCell ref="A34:B34"/>
    <mergeCell ref="A36:B36"/>
    <mergeCell ref="A35:B35"/>
    <mergeCell ref="A37:B37"/>
    <mergeCell ref="A38:B38"/>
    <mergeCell ref="A20:B20"/>
    <mergeCell ref="A16:B16"/>
    <mergeCell ref="A21:B21"/>
    <mergeCell ref="A18:B18"/>
    <mergeCell ref="A19:B19"/>
    <mergeCell ref="A17:B17"/>
    <mergeCell ref="A22:B22"/>
    <mergeCell ref="A45:B45"/>
    <mergeCell ref="A46:B46"/>
    <mergeCell ref="A47:B47"/>
    <mergeCell ref="A48:B48"/>
    <mergeCell ref="A39:B39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40:B40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4:B14"/>
    <mergeCell ref="A9:B9"/>
    <mergeCell ref="A11:B11"/>
    <mergeCell ref="A12:B12"/>
    <mergeCell ref="A10:B1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  <outlinePr summaryBelow="0" summaryRight="0"/>
  </sheetPr>
  <dimension ref="A1:K51"/>
  <sheetViews>
    <sheetView showGridLines="0" topLeftCell="A31" zoomScale="90" zoomScaleNormal="90" workbookViewId="0">
      <selection activeCell="C50" sqref="C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37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94.544731140136719</v>
      </c>
      <c r="D10" s="10">
        <v>2.7688484191894531</v>
      </c>
      <c r="E10" s="10">
        <v>1.8789992332458496</v>
      </c>
      <c r="F10" s="11">
        <v>0.34126636385917664</v>
      </c>
      <c r="G10" s="10">
        <v>2.2202656269073486</v>
      </c>
      <c r="H10" s="10">
        <v>38.043984225445726</v>
      </c>
      <c r="I10" s="10">
        <v>49.743379004816127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94.572250366210938</v>
      </c>
      <c r="D11" s="3">
        <v>2.772911548614502</v>
      </c>
      <c r="E11" s="3">
        <v>1.7803553342819214</v>
      </c>
      <c r="F11" s="5">
        <v>0.37257125973701477</v>
      </c>
      <c r="G11" s="3">
        <v>2.1529266834259033</v>
      </c>
      <c r="H11" s="3">
        <v>38.095592847083005</v>
      </c>
      <c r="I11" s="3">
        <v>49.796137612682152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94.379547119140625</v>
      </c>
      <c r="D12" s="3">
        <v>3.0558772087097168</v>
      </c>
      <c r="E12" s="3">
        <v>1.6248534917831421</v>
      </c>
      <c r="F12" s="5">
        <v>0.43360167741775513</v>
      </c>
      <c r="G12" s="3">
        <v>2.058455228805542</v>
      </c>
      <c r="H12" s="3">
        <v>38.212656328644307</v>
      </c>
      <c r="I12" s="3">
        <v>49.892264765055394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94.448959350585937</v>
      </c>
      <c r="D13" s="3">
        <v>3.1253461837768555</v>
      </c>
      <c r="E13" s="3">
        <v>1.5231859683990479</v>
      </c>
      <c r="F13" s="5">
        <v>0.48651754856109619</v>
      </c>
      <c r="G13" s="3">
        <v>2.0097036361694336</v>
      </c>
      <c r="H13" s="3">
        <v>38.192400651523535</v>
      </c>
      <c r="I13" s="3">
        <v>49.890483797679977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94.673538208007813</v>
      </c>
      <c r="D14" s="3">
        <v>2.9850156307220459</v>
      </c>
      <c r="E14" s="3">
        <v>1.4951688051223755</v>
      </c>
      <c r="F14" s="5">
        <v>0.49369502067565918</v>
      </c>
      <c r="G14" s="3">
        <v>1.9888638257980347</v>
      </c>
      <c r="H14" s="3">
        <v>38.118978404416104</v>
      </c>
      <c r="I14" s="3">
        <v>49.855942183914216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94.78790283203125</v>
      </c>
      <c r="D15" s="3">
        <v>2.7418971061706543</v>
      </c>
      <c r="E15" s="3">
        <v>1.681443452835083</v>
      </c>
      <c r="F15" s="5">
        <v>0.40404361486434937</v>
      </c>
      <c r="G15" s="3">
        <v>2.0854871273040771</v>
      </c>
      <c r="H15" s="3">
        <v>38.032975132568097</v>
      </c>
      <c r="I15" s="3">
        <v>49.783393910484477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94.730445861816406</v>
      </c>
      <c r="D16" s="3">
        <v>2.9053897857666016</v>
      </c>
      <c r="E16" s="3">
        <v>1.5375756025314331</v>
      </c>
      <c r="F16" s="5">
        <v>0.48200753331184387</v>
      </c>
      <c r="G16" s="3">
        <v>2.0195832252502441</v>
      </c>
      <c r="H16" s="3">
        <v>38.0789969759374</v>
      </c>
      <c r="I16" s="3">
        <v>49.821676860511083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94.503990173339844</v>
      </c>
      <c r="D17" s="3">
        <v>3.2361187934875488</v>
      </c>
      <c r="E17" s="3">
        <v>1.3759145736694336</v>
      </c>
      <c r="F17" s="5">
        <v>0.56375449895858765</v>
      </c>
      <c r="G17" s="3">
        <v>1.939669132232666</v>
      </c>
      <c r="H17" s="3">
        <v>38.185990489172596</v>
      </c>
      <c r="I17" s="3">
        <v>49.900669260407405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94.427436828613281</v>
      </c>
      <c r="D18" s="3">
        <v>3.3563094139099121</v>
      </c>
      <c r="E18" s="3">
        <v>1.3004456758499146</v>
      </c>
      <c r="F18" s="5">
        <v>0.59789878129959106</v>
      </c>
      <c r="G18" s="3">
        <v>1.8983445167541504</v>
      </c>
      <c r="H18" s="3">
        <v>38.233659827423516</v>
      </c>
      <c r="I18" s="3">
        <v>49.938900167254836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94.655609130859375</v>
      </c>
      <c r="D19" s="3">
        <v>3.0777308940887451</v>
      </c>
      <c r="E19" s="3">
        <v>1.3862937688827515</v>
      </c>
      <c r="F19" s="5">
        <v>0.55032801628112793</v>
      </c>
      <c r="G19" s="3">
        <v>1.9366217851638794</v>
      </c>
      <c r="H19" s="3">
        <v>38.148178350899627</v>
      </c>
      <c r="I19" s="3">
        <v>49.883249794400271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94.497268676757813</v>
      </c>
      <c r="D20" s="3">
        <v>3.0831408500671387</v>
      </c>
      <c r="E20" s="3">
        <v>1.4714012145996094</v>
      </c>
      <c r="F20" s="5">
        <v>0.50802713632583618</v>
      </c>
      <c r="G20" s="3">
        <v>1.9794282913208008</v>
      </c>
      <c r="H20" s="3">
        <v>38.202685915462162</v>
      </c>
      <c r="I20" s="3">
        <v>49.9049827648075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94.511688232421875</v>
      </c>
      <c r="D21" s="3">
        <v>2.8565700054168701</v>
      </c>
      <c r="E21" s="3">
        <v>1.7757339477539063</v>
      </c>
      <c r="F21" s="5">
        <v>0.38309198617935181</v>
      </c>
      <c r="G21" s="3">
        <v>2.1588258743286133</v>
      </c>
      <c r="H21" s="3">
        <v>38.096829396983416</v>
      </c>
      <c r="I21" s="3">
        <v>49.791993790401392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95.702995300292969</v>
      </c>
      <c r="D22" s="3">
        <v>2.386021614074707</v>
      </c>
      <c r="E22" s="3">
        <v>1.4344009160995483</v>
      </c>
      <c r="F22" s="5">
        <v>0.39049831032752991</v>
      </c>
      <c r="G22" s="3">
        <v>1.8248991966247559</v>
      </c>
      <c r="H22" s="3">
        <v>37.857039862724399</v>
      </c>
      <c r="I22" s="3">
        <v>49.804124187000554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95.70025634765625</v>
      </c>
      <c r="D23" s="3">
        <v>2.5177068710327148</v>
      </c>
      <c r="E23" s="3">
        <v>1.3373116254806519</v>
      </c>
      <c r="F23" s="5">
        <v>0.4133073091506958</v>
      </c>
      <c r="G23" s="3">
        <v>1.7506189346313477</v>
      </c>
      <c r="H23" s="3">
        <v>37.889422216081137</v>
      </c>
      <c r="I23" s="3">
        <v>49.851588618548291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94.336502075195313</v>
      </c>
      <c r="D24" s="3">
        <v>2.8315000534057617</v>
      </c>
      <c r="E24" s="3">
        <v>2.2219998836517334</v>
      </c>
      <c r="F24" s="5">
        <v>0.28650000691413879</v>
      </c>
      <c r="G24" s="3">
        <v>2.5084998607635498</v>
      </c>
      <c r="H24" s="3">
        <v>37.853225078690699</v>
      </c>
      <c r="I24" s="3">
        <v>49.533209247442016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94.264999389648437</v>
      </c>
      <c r="D25" s="3">
        <v>2.9014999866485596</v>
      </c>
      <c r="E25" s="3">
        <v>2.2609999179840088</v>
      </c>
      <c r="F25" s="5">
        <v>0.27149999141693115</v>
      </c>
      <c r="G25" s="3">
        <v>2.5324997901916504</v>
      </c>
      <c r="H25" s="3">
        <v>37.84792616025387</v>
      </c>
      <c r="I25" s="3">
        <v>49.526275295706824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94.287498474121094</v>
      </c>
      <c r="D26" s="3">
        <v>2.8489999771118164</v>
      </c>
      <c r="E26" s="3">
        <v>2.2660000324249268</v>
      </c>
      <c r="F26" s="5">
        <v>0.2565000057220459</v>
      </c>
      <c r="G26" s="3">
        <v>2.5225000381469727</v>
      </c>
      <c r="H26" s="3">
        <v>37.864274455790998</v>
      </c>
      <c r="I26" s="3">
        <v>49.526470163808767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94.178001403808594</v>
      </c>
      <c r="D27" s="3">
        <v>2.9124999046325684</v>
      </c>
      <c r="E27" s="3">
        <v>2.2290000915527344</v>
      </c>
      <c r="F27" s="5">
        <v>0.27549999952316284</v>
      </c>
      <c r="G27" s="3">
        <v>2.504500150680542</v>
      </c>
      <c r="H27" s="3">
        <v>37.932512163733847</v>
      </c>
      <c r="I27" s="3">
        <v>49.552182599126169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94.230003356933594</v>
      </c>
      <c r="D28" s="3">
        <v>2.8575000762939453</v>
      </c>
      <c r="E28" s="3">
        <v>2.2579998970031738</v>
      </c>
      <c r="F28" s="5">
        <v>0.26949998736381531</v>
      </c>
      <c r="G28" s="3">
        <v>2.5274999141693115</v>
      </c>
      <c r="H28" s="3">
        <v>37.89567807151181</v>
      </c>
      <c r="I28" s="3">
        <v>49.546360387513019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94.171501159667969</v>
      </c>
      <c r="D29" s="3">
        <v>3.003000020980835</v>
      </c>
      <c r="E29" s="3">
        <v>2.1695001125335693</v>
      </c>
      <c r="F29" s="5">
        <v>0.2824999988079071</v>
      </c>
      <c r="G29" s="3">
        <v>2.4520001411437988</v>
      </c>
      <c r="H29" s="3">
        <v>37.960389252931954</v>
      </c>
      <c r="I29" s="3">
        <v>49.588599133003868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94.487503051757813</v>
      </c>
      <c r="D30" s="3">
        <v>2.8605000972747803</v>
      </c>
      <c r="E30" s="3">
        <v>2.0455000400543213</v>
      </c>
      <c r="F30" s="5">
        <v>0.31000000238418579</v>
      </c>
      <c r="G30" s="3">
        <v>2.3554999828338623</v>
      </c>
      <c r="H30" s="3">
        <v>38.001973898947007</v>
      </c>
      <c r="I30" s="3">
        <v>49.685335902447861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94.180496215820312</v>
      </c>
      <c r="D31" s="3">
        <v>2.9124999046325684</v>
      </c>
      <c r="E31" s="3">
        <v>2.2290000915527344</v>
      </c>
      <c r="F31" s="5">
        <v>0.27549999952316284</v>
      </c>
      <c r="G31" s="3">
        <v>2.504500150680542</v>
      </c>
      <c r="H31" s="3">
        <v>37.932349669753791</v>
      </c>
      <c r="I31" s="3">
        <v>49.551970329204892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94.256500244140625</v>
      </c>
      <c r="D32" s="3">
        <v>2.9419999122619629</v>
      </c>
      <c r="E32" s="3">
        <v>2.1475000381469727</v>
      </c>
      <c r="F32" s="5">
        <v>0.30199998617172241</v>
      </c>
      <c r="G32" s="3">
        <v>2.4495000839233398</v>
      </c>
      <c r="H32" s="3">
        <v>37.926441821546554</v>
      </c>
      <c r="I32" s="3">
        <v>49.586582173311825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93.9530029296875</v>
      </c>
      <c r="D33" s="3">
        <v>3.125</v>
      </c>
      <c r="E33" s="3">
        <v>2.2339999675750732</v>
      </c>
      <c r="F33" s="5">
        <v>0.25499999523162842</v>
      </c>
      <c r="G33" s="3">
        <v>2.4889998435974121</v>
      </c>
      <c r="H33" s="3">
        <v>38.019273852420419</v>
      </c>
      <c r="I33" s="3">
        <v>49.644348269270964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94.439498901367188</v>
      </c>
      <c r="D34" s="3">
        <v>2.750499963760376</v>
      </c>
      <c r="E34" s="3">
        <v>2.1730000972747803</v>
      </c>
      <c r="F34" s="5">
        <v>0.29199999570846558</v>
      </c>
      <c r="G34" s="3">
        <v>2.4650001525878906</v>
      </c>
      <c r="H34" s="3">
        <v>37.861666934606781</v>
      </c>
      <c r="I34" s="3">
        <v>49.544255920867023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94.475502014160156</v>
      </c>
      <c r="D35" s="3">
        <v>2.753000020980835</v>
      </c>
      <c r="E35" s="3">
        <v>2.1549999713897705</v>
      </c>
      <c r="F35" s="5">
        <v>0.29100000858306885</v>
      </c>
      <c r="G35" s="3">
        <v>2.4460000991821289</v>
      </c>
      <c r="H35" s="3">
        <v>37.857141576926423</v>
      </c>
      <c r="I35" s="3">
        <v>49.53833421965308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94.333999633789063</v>
      </c>
      <c r="D36" s="3">
        <v>2.8875000476837158</v>
      </c>
      <c r="E36" s="3">
        <v>2.1519999504089355</v>
      </c>
      <c r="F36" s="5">
        <v>0.28700000047683716</v>
      </c>
      <c r="G36" s="3">
        <v>2.4389998912811279</v>
      </c>
      <c r="H36" s="3">
        <v>37.907151601269213</v>
      </c>
      <c r="I36" s="3">
        <v>49.582553469160786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94.082496643066406</v>
      </c>
      <c r="D37" s="3">
        <v>3.1135001182556152</v>
      </c>
      <c r="E37" s="3">
        <v>2.1565001010894775</v>
      </c>
      <c r="F37" s="5">
        <v>0.29300001263618469</v>
      </c>
      <c r="G37" s="3">
        <v>2.4495000839233398</v>
      </c>
      <c r="H37" s="3">
        <v>37.978331170540393</v>
      </c>
      <c r="I37" s="3">
        <v>49.612037105518688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94.176498413085938</v>
      </c>
      <c r="D38" s="3">
        <v>3.0499999523162842</v>
      </c>
      <c r="E38" s="3">
        <v>2.0950000286102295</v>
      </c>
      <c r="F38" s="5">
        <v>0.33149999380111694</v>
      </c>
      <c r="G38" s="3">
        <v>2.4265000820159912</v>
      </c>
      <c r="H38" s="3">
        <v>37.962449357150845</v>
      </c>
      <c r="I38" s="3">
        <v>49.612461529595791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94.664497375488281</v>
      </c>
      <c r="D39" s="3">
        <v>2.6059999465942383</v>
      </c>
      <c r="E39" s="3">
        <v>2.0964999198913574</v>
      </c>
      <c r="F39" s="5">
        <v>0.3529999852180481</v>
      </c>
      <c r="G39" s="3">
        <v>2.4494998455047607</v>
      </c>
      <c r="H39" s="3">
        <v>37.785366206918482</v>
      </c>
      <c r="I39" s="3">
        <v>49.486798296395705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94.538002014160156</v>
      </c>
      <c r="D40" s="3">
        <v>2.6875</v>
      </c>
      <c r="E40" s="3">
        <v>2.1765000820159912</v>
      </c>
      <c r="F40" s="5">
        <v>0.31099998950958252</v>
      </c>
      <c r="G40" s="3">
        <v>2.4875001907348633</v>
      </c>
      <c r="H40" s="3">
        <v>37.799516474416805</v>
      </c>
      <c r="I40" s="3">
        <v>49.505330641158366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94.490100737540956</v>
      </c>
      <c r="D41" s="6">
        <f t="shared" si="0"/>
        <v>2.9003833647697204</v>
      </c>
      <c r="E41" s="6">
        <f t="shared" si="0"/>
        <v>1.8925510914094987</v>
      </c>
      <c r="F41" s="6">
        <f t="shared" si="0"/>
        <v>0.36656803277231031</v>
      </c>
      <c r="G41" s="6">
        <f t="shared" si="0"/>
        <v>2.2591191414863832</v>
      </c>
      <c r="H41" s="6">
        <f t="shared" si="0"/>
        <v>37.992743818444346</v>
      </c>
      <c r="I41" s="6">
        <f t="shared" si="0"/>
        <v>49.69296423874674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43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95.702995300292969</v>
      </c>
      <c r="D46" s="21">
        <f t="shared" si="1"/>
        <v>3.3563094139099121</v>
      </c>
      <c r="E46" s="26">
        <f t="shared" si="1"/>
        <v>2.2660000324249268</v>
      </c>
      <c r="F46" s="26">
        <f t="shared" si="1"/>
        <v>0.59789878129959106</v>
      </c>
      <c r="G46" s="21">
        <f t="shared" si="1"/>
        <v>2.5324997901916504</v>
      </c>
      <c r="H46" s="26">
        <f t="shared" si="1"/>
        <v>38.233659827423516</v>
      </c>
      <c r="I46" s="22">
        <f t="shared" si="1"/>
        <v>49.938900167254836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93.9530029296875</v>
      </c>
      <c r="D47" s="26">
        <f t="shared" si="2"/>
        <v>2.386021614074707</v>
      </c>
      <c r="E47" s="26">
        <f t="shared" si="2"/>
        <v>1.3004456758499146</v>
      </c>
      <c r="F47" s="23">
        <f t="shared" si="2"/>
        <v>0.25499999523162842</v>
      </c>
      <c r="G47" s="26">
        <f t="shared" si="2"/>
        <v>1.7506189346313477</v>
      </c>
      <c r="H47" s="23">
        <f t="shared" si="2"/>
        <v>37.785366206918482</v>
      </c>
      <c r="I47" s="26">
        <f t="shared" si="2"/>
        <v>49.486798296395705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0.37931888293806182</v>
      </c>
      <c r="D48" s="24">
        <f t="shared" si="3"/>
        <v>0.20469269544132485</v>
      </c>
      <c r="E48" s="26">
        <f t="shared" si="3"/>
        <v>0.34667281495945623</v>
      </c>
      <c r="F48" s="26">
        <f t="shared" si="3"/>
        <v>0.10126321825434835</v>
      </c>
      <c r="G48" s="24">
        <f t="shared" si="3"/>
        <v>0.25456527692646314</v>
      </c>
      <c r="H48" s="26">
        <f t="shared" si="3"/>
        <v>0.13344163418894406</v>
      </c>
      <c r="I48" s="25">
        <f t="shared" si="3"/>
        <v>0.15178318168437244</v>
      </c>
    </row>
    <row r="50" spans="3:9" x14ac:dyDescent="0.2">
      <c r="C50" s="29">
        <f>COUNTIF(C10:C40,"&lt;84.0")</f>
        <v>0</v>
      </c>
      <c r="D50" s="29">
        <f>COUNTIF(D10:D40,"&gt;11.0")</f>
        <v>0</v>
      </c>
      <c r="E50" s="29">
        <f>COUNTIF(E10:E40,"&gt;4.0")</f>
        <v>0</v>
      </c>
      <c r="F50" s="29">
        <f>COUNTIF(F10:F40,"&gt;3.0")</f>
        <v>0</v>
      </c>
      <c r="G50" s="29">
        <f>COUNTIF(G10:G40,"&gt;4.0")</f>
        <v>0</v>
      </c>
      <c r="H50" s="29">
        <f>COUNTIF(H10:H40,"&lt;37.30")</f>
        <v>0</v>
      </c>
      <c r="I50" s="29">
        <f>COUNTIF(I10:I40,"&lt;48.20")</f>
        <v>0</v>
      </c>
    </row>
    <row r="51" spans="3:9" x14ac:dyDescent="0.2">
      <c r="C51" s="30"/>
      <c r="D51" s="30"/>
      <c r="E51" s="30"/>
      <c r="F51" s="30"/>
      <c r="G51" s="29"/>
      <c r="H51" s="29">
        <f>COUNTIF(H10:H40,"&gt;43.60")</f>
        <v>0</v>
      </c>
      <c r="I51" s="29">
        <f>COUNTIF(I10:I40,"&gt;53.20")</f>
        <v>0</v>
      </c>
    </row>
  </sheetData>
  <mergeCells count="45">
    <mergeCell ref="A32:B32"/>
    <mergeCell ref="A33:B33"/>
    <mergeCell ref="H43:I43"/>
    <mergeCell ref="A41:B41"/>
    <mergeCell ref="A34:B34"/>
    <mergeCell ref="A36:B36"/>
    <mergeCell ref="A35:B35"/>
    <mergeCell ref="A37:B37"/>
    <mergeCell ref="A38:B38"/>
    <mergeCell ref="A20:B20"/>
    <mergeCell ref="A16:B16"/>
    <mergeCell ref="A21:B21"/>
    <mergeCell ref="A18:B18"/>
    <mergeCell ref="A19:B19"/>
    <mergeCell ref="A17:B17"/>
    <mergeCell ref="A22:B22"/>
    <mergeCell ref="A45:B45"/>
    <mergeCell ref="A46:B46"/>
    <mergeCell ref="A47:B47"/>
    <mergeCell ref="A48:B48"/>
    <mergeCell ref="A39:B39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40:B40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4:B14"/>
    <mergeCell ref="A9:B9"/>
    <mergeCell ref="A11:B11"/>
    <mergeCell ref="A12:B12"/>
    <mergeCell ref="A10:B1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  <outlinePr summaryBelow="0" summaryRight="0"/>
  </sheetPr>
  <dimension ref="A1:K51"/>
  <sheetViews>
    <sheetView showGridLines="0" topLeftCell="A32" zoomScale="90" zoomScaleNormal="90" workbookViewId="0">
      <selection activeCell="G52" sqref="G52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2"/>
      <c r="K3" s="1"/>
    </row>
    <row r="4" spans="1:1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2"/>
      <c r="K4" s="1"/>
    </row>
    <row r="5" spans="1:11" ht="14.1" customHeight="1" thickBot="1" x14ac:dyDescent="0.25">
      <c r="A5" s="36" t="s">
        <v>44</v>
      </c>
      <c r="B5" s="36"/>
      <c r="C5" s="36"/>
      <c r="D5" s="36"/>
      <c r="E5" s="36"/>
      <c r="F5" s="36"/>
      <c r="G5" s="1"/>
      <c r="H5" s="1"/>
      <c r="I5" s="18" t="s">
        <v>95</v>
      </c>
      <c r="J5" s="1"/>
      <c r="K5" s="1"/>
    </row>
    <row r="6" spans="1:11" ht="10.15" customHeight="1" x14ac:dyDescent="0.2">
      <c r="A6" s="33"/>
      <c r="B6" s="34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9" t="s">
        <v>3</v>
      </c>
      <c r="B7" s="4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39"/>
      <c r="B8" s="4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1"/>
      <c r="B9" s="42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7">
        <v>40909</v>
      </c>
      <c r="B10" s="38"/>
      <c r="C10" s="10">
        <v>94.2886962890625</v>
      </c>
      <c r="D10" s="10">
        <v>2.7704486846923828</v>
      </c>
      <c r="E10" s="10">
        <v>2.1999354362487793</v>
      </c>
      <c r="F10" s="11">
        <v>0.29356995224952698</v>
      </c>
      <c r="G10" s="10">
        <v>2.4935054779052734</v>
      </c>
      <c r="H10" s="10">
        <v>37.926582454692188</v>
      </c>
      <c r="I10" s="10">
        <v>49.564255653656147</v>
      </c>
      <c r="J10" s="1"/>
      <c r="K10" s="1"/>
    </row>
    <row r="11" spans="1:11" ht="12.75" customHeight="1" thickBot="1" x14ac:dyDescent="0.25">
      <c r="A11" s="37">
        <v>40910</v>
      </c>
      <c r="B11" s="38"/>
      <c r="C11" s="3">
        <v>94.020339965820313</v>
      </c>
      <c r="D11" s="3">
        <v>2.9812183380126953</v>
      </c>
      <c r="E11" s="3">
        <v>2.1286602020263672</v>
      </c>
      <c r="F11" s="5">
        <v>0.31394502520561218</v>
      </c>
      <c r="G11" s="3">
        <v>2.4426052570343018</v>
      </c>
      <c r="H11" s="3">
        <v>38.077500084761446</v>
      </c>
      <c r="I11" s="3">
        <v>49.669827204143026</v>
      </c>
      <c r="J11" s="1"/>
      <c r="K11" s="1"/>
    </row>
    <row r="12" spans="1:11" ht="12.75" customHeight="1" thickBot="1" x14ac:dyDescent="0.25">
      <c r="A12" s="37">
        <v>40911</v>
      </c>
      <c r="B12" s="38"/>
      <c r="C12" s="3">
        <v>94.2861328125</v>
      </c>
      <c r="D12" s="3">
        <v>2.7845215797424316</v>
      </c>
      <c r="E12" s="3">
        <v>2.1141247749328613</v>
      </c>
      <c r="F12" s="5">
        <v>0.34332573413848877</v>
      </c>
      <c r="G12" s="3">
        <v>2.4574503898620605</v>
      </c>
      <c r="H12" s="3">
        <v>37.961213027567425</v>
      </c>
      <c r="I12" s="3">
        <v>49.588858144992017</v>
      </c>
      <c r="J12" s="1"/>
      <c r="K12" s="1"/>
    </row>
    <row r="13" spans="1:11" ht="12.75" customHeight="1" thickBot="1" x14ac:dyDescent="0.25">
      <c r="A13" s="37">
        <v>40912</v>
      </c>
      <c r="B13" s="38"/>
      <c r="C13" s="3">
        <v>94.154464721679688</v>
      </c>
      <c r="D13" s="3">
        <v>2.917820930480957</v>
      </c>
      <c r="E13" s="3">
        <v>2.0523147583007812</v>
      </c>
      <c r="F13" s="5">
        <v>0.35439473390579224</v>
      </c>
      <c r="G13" s="3">
        <v>2.4067094326019287</v>
      </c>
      <c r="H13" s="3">
        <v>38.051090496435499</v>
      </c>
      <c r="I13" s="3">
        <v>49.661199771400526</v>
      </c>
      <c r="J13" s="1"/>
      <c r="K13" s="1"/>
    </row>
    <row r="14" spans="1:11" ht="12.75" customHeight="1" thickBot="1" x14ac:dyDescent="0.25">
      <c r="A14" s="37">
        <v>40913</v>
      </c>
      <c r="B14" s="38"/>
      <c r="C14" s="3">
        <v>94.441581726074219</v>
      </c>
      <c r="D14" s="3">
        <v>2.7010734081268311</v>
      </c>
      <c r="E14" s="3">
        <v>2.0766630172729492</v>
      </c>
      <c r="F14" s="5">
        <v>0.34207585453987122</v>
      </c>
      <c r="G14" s="3">
        <v>2.418738842010498</v>
      </c>
      <c r="H14" s="3">
        <v>37.930956489423906</v>
      </c>
      <c r="I14" s="3">
        <v>49.588996180224903</v>
      </c>
      <c r="J14" s="1"/>
      <c r="K14" s="1"/>
    </row>
    <row r="15" spans="1:11" ht="12.75" customHeight="1" thickBot="1" x14ac:dyDescent="0.25">
      <c r="A15" s="37">
        <v>40914</v>
      </c>
      <c r="B15" s="38"/>
      <c r="C15" s="3">
        <v>94.26611328125</v>
      </c>
      <c r="D15" s="3">
        <v>2.8585419654846191</v>
      </c>
      <c r="E15" s="3">
        <v>2.0605278015136719</v>
      </c>
      <c r="F15" s="5">
        <v>0.32713204622268677</v>
      </c>
      <c r="G15" s="3">
        <v>2.3876597881317139</v>
      </c>
      <c r="H15" s="3">
        <v>38.015457675566424</v>
      </c>
      <c r="I15" s="3">
        <v>49.65556927898426</v>
      </c>
      <c r="J15" s="1"/>
      <c r="K15" s="1"/>
    </row>
    <row r="16" spans="1:11" ht="12.75" customHeight="1" thickBot="1" x14ac:dyDescent="0.25">
      <c r="A16" s="37">
        <v>40915</v>
      </c>
      <c r="B16" s="38"/>
      <c r="C16" s="3">
        <v>94.57293701171875</v>
      </c>
      <c r="D16" s="3">
        <v>2.6274824142456055</v>
      </c>
      <c r="E16" s="3">
        <v>2.1070160865783691</v>
      </c>
      <c r="F16" s="5">
        <v>0.32345125079154968</v>
      </c>
      <c r="G16" s="3">
        <v>2.4304673671722412</v>
      </c>
      <c r="H16" s="3">
        <v>37.857133522916556</v>
      </c>
      <c r="I16" s="3">
        <v>49.545360627992181</v>
      </c>
      <c r="J16" s="1"/>
      <c r="K16" s="1"/>
    </row>
    <row r="17" spans="1:11" ht="12.75" customHeight="1" thickBot="1" x14ac:dyDescent="0.25">
      <c r="A17" s="37">
        <v>40916</v>
      </c>
      <c r="B17" s="38"/>
      <c r="C17" s="3">
        <v>94.5960693359375</v>
      </c>
      <c r="D17" s="3">
        <v>2.597498893737793</v>
      </c>
      <c r="E17" s="3">
        <v>2.1141979694366455</v>
      </c>
      <c r="F17" s="5">
        <v>0.32646018266677856</v>
      </c>
      <c r="G17" s="3">
        <v>2.4406580924987793</v>
      </c>
      <c r="H17" s="3">
        <v>37.842384705623616</v>
      </c>
      <c r="I17" s="3">
        <v>49.531474257283946</v>
      </c>
      <c r="J17" s="1"/>
      <c r="K17" s="1"/>
    </row>
    <row r="18" spans="1:11" ht="12.75" customHeight="1" thickBot="1" x14ac:dyDescent="0.25">
      <c r="A18" s="37">
        <v>40917</v>
      </c>
      <c r="B18" s="38"/>
      <c r="C18" s="3">
        <v>94.656349182128906</v>
      </c>
      <c r="D18" s="3">
        <v>2.5687806606292725</v>
      </c>
      <c r="E18" s="3">
        <v>2.1055276393890381</v>
      </c>
      <c r="F18" s="5">
        <v>0.32959240674972534</v>
      </c>
      <c r="G18" s="3">
        <v>2.4351201057434082</v>
      </c>
      <c r="H18" s="3">
        <v>37.819146484716065</v>
      </c>
      <c r="I18" s="3">
        <v>49.519766148433426</v>
      </c>
      <c r="J18" s="1"/>
      <c r="K18" s="1"/>
    </row>
    <row r="19" spans="1:11" ht="12.75" customHeight="1" thickBot="1" x14ac:dyDescent="0.25">
      <c r="A19" s="37">
        <v>40918</v>
      </c>
      <c r="B19" s="38"/>
      <c r="C19" s="3">
        <v>94.565811157226563</v>
      </c>
      <c r="D19" s="3">
        <v>2.6585507392883301</v>
      </c>
      <c r="E19" s="3">
        <v>2.1113955974578857</v>
      </c>
      <c r="F19" s="5">
        <v>0.32857578992843628</v>
      </c>
      <c r="G19" s="3">
        <v>2.4399714469909668</v>
      </c>
      <c r="H19" s="3">
        <v>37.838890498481071</v>
      </c>
      <c r="I19" s="3">
        <v>49.529416973783732</v>
      </c>
      <c r="J19" s="1"/>
      <c r="K19" s="1"/>
    </row>
    <row r="20" spans="1:11" ht="12.75" customHeight="1" thickBot="1" x14ac:dyDescent="0.25">
      <c r="A20" s="37">
        <v>40919</v>
      </c>
      <c r="B20" s="38"/>
      <c r="C20" s="3">
        <v>94.554832458496094</v>
      </c>
      <c r="D20" s="3">
        <v>2.6625723838806152</v>
      </c>
      <c r="E20" s="3">
        <v>2.1068148612976074</v>
      </c>
      <c r="F20" s="5">
        <v>0.33364060521125793</v>
      </c>
      <c r="G20" s="3">
        <v>2.440455436706543</v>
      </c>
      <c r="H20" s="3">
        <v>37.844409422349585</v>
      </c>
      <c r="I20" s="3">
        <v>49.531195987971962</v>
      </c>
      <c r="J20" s="1"/>
      <c r="K20" s="1"/>
    </row>
    <row r="21" spans="1:11" ht="12.75" customHeight="1" thickBot="1" x14ac:dyDescent="0.25">
      <c r="A21" s="37">
        <v>40920</v>
      </c>
      <c r="B21" s="38"/>
      <c r="C21" s="3">
        <v>94.522796630859375</v>
      </c>
      <c r="D21" s="3">
        <v>2.707512378692627</v>
      </c>
      <c r="E21" s="3">
        <v>2.0964534282684326</v>
      </c>
      <c r="F21" s="5">
        <v>0.34942060708999634</v>
      </c>
      <c r="G21" s="3">
        <v>2.4458739757537842</v>
      </c>
      <c r="H21" s="3">
        <v>37.842440493669635</v>
      </c>
      <c r="I21" s="3">
        <v>49.524020356756473</v>
      </c>
      <c r="J21" s="1"/>
      <c r="K21" s="1"/>
    </row>
    <row r="22" spans="1:11" ht="12.75" customHeight="1" thickBot="1" x14ac:dyDescent="0.25">
      <c r="A22" s="37">
        <v>40921</v>
      </c>
      <c r="B22" s="38"/>
      <c r="C22" s="3">
        <v>94.546592712402344</v>
      </c>
      <c r="D22" s="3">
        <v>2.6732687950134277</v>
      </c>
      <c r="E22" s="3">
        <v>2.0491781234741211</v>
      </c>
      <c r="F22" s="5">
        <v>0.35955369472503662</v>
      </c>
      <c r="G22" s="3">
        <v>2.4087319374084473</v>
      </c>
      <c r="H22" s="3">
        <v>37.879320905287919</v>
      </c>
      <c r="I22" s="3">
        <v>49.55960865627334</v>
      </c>
      <c r="J22" s="1"/>
      <c r="K22" s="1"/>
    </row>
    <row r="23" spans="1:11" ht="12.75" customHeight="1" thickBot="1" x14ac:dyDescent="0.25">
      <c r="A23" s="37">
        <v>40922</v>
      </c>
      <c r="B23" s="38"/>
      <c r="C23" s="3">
        <v>94.30999755859375</v>
      </c>
      <c r="D23" s="3">
        <v>2.8478395938873291</v>
      </c>
      <c r="E23" s="3">
        <v>2.0985403060913086</v>
      </c>
      <c r="F23" s="5">
        <v>0.33196711540222168</v>
      </c>
      <c r="G23" s="3">
        <v>2.4305074214935303</v>
      </c>
      <c r="H23" s="3">
        <v>37.945525188167366</v>
      </c>
      <c r="I23" s="3">
        <v>49.594804456893286</v>
      </c>
      <c r="J23" s="1"/>
      <c r="K23" s="1"/>
    </row>
    <row r="24" spans="1:11" ht="12.75" customHeight="1" thickBot="1" x14ac:dyDescent="0.25">
      <c r="A24" s="37">
        <v>40923</v>
      </c>
      <c r="B24" s="38"/>
      <c r="C24" s="3">
        <v>94.147171020507813</v>
      </c>
      <c r="D24" s="3">
        <v>2.9742705821990967</v>
      </c>
      <c r="E24" s="3">
        <v>2.1715574264526367</v>
      </c>
      <c r="F24" s="5">
        <v>0.30273008346557617</v>
      </c>
      <c r="G24" s="3">
        <v>2.4742875099182129</v>
      </c>
      <c r="H24" s="3">
        <v>37.957948090041988</v>
      </c>
      <c r="I24" s="3">
        <v>49.589352186098871</v>
      </c>
      <c r="J24" s="1"/>
      <c r="K24" s="1"/>
    </row>
    <row r="25" spans="1:11" ht="12.75" customHeight="1" thickBot="1" x14ac:dyDescent="0.25">
      <c r="A25" s="37">
        <v>40924</v>
      </c>
      <c r="B25" s="38"/>
      <c r="C25" s="3">
        <v>94.323287963867188</v>
      </c>
      <c r="D25" s="3">
        <v>2.8463976383209229</v>
      </c>
      <c r="E25" s="3">
        <v>2.1834108829498291</v>
      </c>
      <c r="F25" s="5">
        <v>0.29910612106323242</v>
      </c>
      <c r="G25" s="3">
        <v>2.4825170040130615</v>
      </c>
      <c r="H25" s="3">
        <v>37.882095493904977</v>
      </c>
      <c r="I25" s="3">
        <v>49.542465159408124</v>
      </c>
      <c r="J25" s="1"/>
      <c r="K25" s="1"/>
    </row>
    <row r="26" spans="1:11" ht="12.75" customHeight="1" thickBot="1" x14ac:dyDescent="0.25">
      <c r="A26" s="37">
        <v>40925</v>
      </c>
      <c r="B26" s="38"/>
      <c r="C26" s="3">
        <v>94.303909301757812</v>
      </c>
      <c r="D26" s="3">
        <v>2.8571515083312988</v>
      </c>
      <c r="E26" s="3">
        <v>2.1813554763793945</v>
      </c>
      <c r="F26" s="5">
        <v>0.30263370275497437</v>
      </c>
      <c r="G26" s="3">
        <v>2.4839892387390137</v>
      </c>
      <c r="H26" s="3">
        <v>37.890398262145176</v>
      </c>
      <c r="I26" s="3">
        <v>49.545775491363848</v>
      </c>
      <c r="J26" s="1"/>
      <c r="K26" s="1"/>
    </row>
    <row r="27" spans="1:11" ht="12.75" customHeight="1" thickBot="1" x14ac:dyDescent="0.25">
      <c r="A27" s="37">
        <v>40926</v>
      </c>
      <c r="B27" s="38"/>
      <c r="C27" s="3">
        <v>94.26153564453125</v>
      </c>
      <c r="D27" s="3">
        <v>2.8773007392883301</v>
      </c>
      <c r="E27" s="3">
        <v>2.246056079864502</v>
      </c>
      <c r="F27" s="5">
        <v>0.28338316082954407</v>
      </c>
      <c r="G27" s="3">
        <v>2.5294392108917236</v>
      </c>
      <c r="H27" s="3">
        <v>37.861645561699284</v>
      </c>
      <c r="I27" s="3">
        <v>49.513237219096645</v>
      </c>
      <c r="J27" s="1"/>
      <c r="K27" s="1"/>
    </row>
    <row r="28" spans="1:11" ht="12.75" customHeight="1" thickBot="1" x14ac:dyDescent="0.25">
      <c r="A28" s="37">
        <v>40927</v>
      </c>
      <c r="B28" s="38"/>
      <c r="C28" s="3">
        <v>94.234642028808594</v>
      </c>
      <c r="D28" s="3">
        <v>2.9077563285827637</v>
      </c>
      <c r="E28" s="3">
        <v>2.281170129776001</v>
      </c>
      <c r="F28" s="5">
        <v>0.26624572277069092</v>
      </c>
      <c r="G28" s="3">
        <v>2.5474157333374023</v>
      </c>
      <c r="H28" s="3">
        <v>37.849661487895034</v>
      </c>
      <c r="I28" s="3">
        <v>49.502288451946136</v>
      </c>
      <c r="J28" s="1"/>
      <c r="K28" s="1"/>
    </row>
    <row r="29" spans="1:11" ht="12.75" customHeight="1" thickBot="1" x14ac:dyDescent="0.25">
      <c r="A29" s="37">
        <v>40928</v>
      </c>
      <c r="B29" s="38"/>
      <c r="C29" s="3">
        <v>94.241081237792969</v>
      </c>
      <c r="D29" s="3">
        <v>2.8732144832611084</v>
      </c>
      <c r="E29" s="3">
        <v>2.2793025970458984</v>
      </c>
      <c r="F29" s="5">
        <v>0.26205712556838989</v>
      </c>
      <c r="G29" s="3">
        <v>2.5413596630096436</v>
      </c>
      <c r="H29" s="3">
        <v>37.866404982593927</v>
      </c>
      <c r="I29" s="3">
        <v>49.515580030389636</v>
      </c>
      <c r="J29" s="1"/>
      <c r="K29" s="1"/>
    </row>
    <row r="30" spans="1:11" ht="12.75" customHeight="1" thickBot="1" x14ac:dyDescent="0.25">
      <c r="A30" s="37">
        <v>40929</v>
      </c>
      <c r="B30" s="38"/>
      <c r="C30" s="3">
        <v>94.153450012207031</v>
      </c>
      <c r="D30" s="3">
        <v>2.9106087684631348</v>
      </c>
      <c r="E30" s="3">
        <v>2.2339046001434326</v>
      </c>
      <c r="F30" s="5">
        <v>0.28781417012214661</v>
      </c>
      <c r="G30" s="3">
        <v>2.5217187404632568</v>
      </c>
      <c r="H30" s="3">
        <v>37.931138107463376</v>
      </c>
      <c r="I30" s="3">
        <v>49.555839282184593</v>
      </c>
      <c r="J30" s="1"/>
      <c r="K30" s="1"/>
    </row>
    <row r="31" spans="1:11" ht="12.75" customHeight="1" thickBot="1" x14ac:dyDescent="0.25">
      <c r="A31" s="37">
        <v>40930</v>
      </c>
      <c r="B31" s="38"/>
      <c r="C31" s="3">
        <v>93.949249267578125</v>
      </c>
      <c r="D31" s="3">
        <v>3.1210575103759766</v>
      </c>
      <c r="E31" s="3">
        <v>2.1761300563812256</v>
      </c>
      <c r="F31" s="5">
        <v>0.28830748796463013</v>
      </c>
      <c r="G31" s="3">
        <v>2.4644374847412109</v>
      </c>
      <c r="H31" s="3">
        <v>38.045269232637509</v>
      </c>
      <c r="I31" s="3">
        <v>49.647770727172208</v>
      </c>
      <c r="J31" s="1"/>
      <c r="K31" s="1"/>
    </row>
    <row r="32" spans="1:11" ht="12.75" customHeight="1" thickBot="1" x14ac:dyDescent="0.25">
      <c r="A32" s="37">
        <v>40931</v>
      </c>
      <c r="B32" s="38"/>
      <c r="C32" s="3">
        <v>94.160423278808594</v>
      </c>
      <c r="D32" s="3">
        <v>2.9523525238037109</v>
      </c>
      <c r="E32" s="3">
        <v>2.211613655090332</v>
      </c>
      <c r="F32" s="5">
        <v>0.27897980809211731</v>
      </c>
      <c r="G32" s="3">
        <v>2.490593433380127</v>
      </c>
      <c r="H32" s="3">
        <v>37.942881732489482</v>
      </c>
      <c r="I32" s="3">
        <v>49.578814102392563</v>
      </c>
      <c r="J32" s="1"/>
      <c r="K32" s="1"/>
    </row>
    <row r="33" spans="1:11" ht="12.75" customHeight="1" thickBot="1" x14ac:dyDescent="0.25">
      <c r="A33" s="37">
        <v>40932</v>
      </c>
      <c r="B33" s="38"/>
      <c r="C33" s="3">
        <v>94.233894348144531</v>
      </c>
      <c r="D33" s="3">
        <v>2.9121975898742676</v>
      </c>
      <c r="E33" s="3">
        <v>2.1313381195068359</v>
      </c>
      <c r="F33" s="5">
        <v>0.30560117959976196</v>
      </c>
      <c r="G33" s="3">
        <v>2.4369392395019531</v>
      </c>
      <c r="H33" s="3">
        <v>37.965674266492684</v>
      </c>
      <c r="I33" s="3">
        <v>49.609828313921192</v>
      </c>
      <c r="J33" s="1"/>
      <c r="K33" s="1"/>
    </row>
    <row r="34" spans="1:11" ht="12.75" customHeight="1" thickBot="1" x14ac:dyDescent="0.25">
      <c r="A34" s="37">
        <v>40933</v>
      </c>
      <c r="B34" s="38"/>
      <c r="C34" s="3">
        <v>94.184532165527344</v>
      </c>
      <c r="D34" s="3">
        <v>2.9610729217529297</v>
      </c>
      <c r="E34" s="3">
        <v>2.1492836475372314</v>
      </c>
      <c r="F34" s="5">
        <v>0.30208283662796021</v>
      </c>
      <c r="G34" s="3">
        <v>2.4513664245605469</v>
      </c>
      <c r="H34" s="3">
        <v>37.962949114985399</v>
      </c>
      <c r="I34" s="3">
        <v>49.602693339083459</v>
      </c>
      <c r="J34" s="1"/>
      <c r="K34" s="1"/>
    </row>
    <row r="35" spans="1:11" ht="12.75" customHeight="1" thickBot="1" x14ac:dyDescent="0.25">
      <c r="A35" s="37">
        <v>40934</v>
      </c>
      <c r="B35" s="38"/>
      <c r="C35" s="3">
        <v>94.180450439453125</v>
      </c>
      <c r="D35" s="3">
        <v>2.9585609436035156</v>
      </c>
      <c r="E35" s="3">
        <v>2.1708545684814453</v>
      </c>
      <c r="F35" s="5">
        <v>0.30373048782348633</v>
      </c>
      <c r="G35" s="3">
        <v>2.4745850563049316</v>
      </c>
      <c r="H35" s="3">
        <v>37.943595862068506</v>
      </c>
      <c r="I35" s="3">
        <v>49.580675657281198</v>
      </c>
      <c r="J35" s="1"/>
      <c r="K35" s="1"/>
    </row>
    <row r="36" spans="1:11" ht="12.75" customHeight="1" thickBot="1" x14ac:dyDescent="0.25">
      <c r="A36" s="37">
        <v>40935</v>
      </c>
      <c r="B36" s="38"/>
      <c r="C36" s="3">
        <v>94.055534362792969</v>
      </c>
      <c r="D36" s="3">
        <v>3.0828142166137695</v>
      </c>
      <c r="E36" s="3">
        <v>2.0860199928283691</v>
      </c>
      <c r="F36" s="5">
        <v>0.30262404680252075</v>
      </c>
      <c r="G36" s="3">
        <v>2.3886439800262451</v>
      </c>
      <c r="H36" s="3">
        <v>38.07255916763507</v>
      </c>
      <c r="I36" s="3">
        <v>49.694188797887229</v>
      </c>
      <c r="J36" s="1"/>
      <c r="K36" s="1"/>
    </row>
    <row r="37" spans="1:11" ht="12.75" customHeight="1" thickBot="1" x14ac:dyDescent="0.25">
      <c r="A37" s="37">
        <v>40936</v>
      </c>
      <c r="B37" s="38"/>
      <c r="C37" s="3">
        <v>94.298065185546875</v>
      </c>
      <c r="D37" s="3">
        <v>2.8534269332885742</v>
      </c>
      <c r="E37" s="3">
        <v>2.1243014335632324</v>
      </c>
      <c r="F37" s="5">
        <v>0.31457355618476868</v>
      </c>
      <c r="G37" s="3">
        <v>2.4388749599456787</v>
      </c>
      <c r="H37" s="3">
        <v>37.943966678921875</v>
      </c>
      <c r="I37" s="3">
        <v>49.594209184615522</v>
      </c>
      <c r="J37" s="1"/>
      <c r="K37" s="1"/>
    </row>
    <row r="38" spans="1:11" ht="12.75" customHeight="1" thickBot="1" x14ac:dyDescent="0.25">
      <c r="A38" s="37">
        <v>40937</v>
      </c>
      <c r="B38" s="38"/>
      <c r="C38" s="3">
        <v>94.384140014648438</v>
      </c>
      <c r="D38" s="3">
        <v>2.8230829238891602</v>
      </c>
      <c r="E38" s="3">
        <v>2.1270241737365723</v>
      </c>
      <c r="F38" s="5">
        <v>0.3107164204120636</v>
      </c>
      <c r="G38" s="3">
        <v>2.4377405643463135</v>
      </c>
      <c r="H38" s="3">
        <v>37.899201081138088</v>
      </c>
      <c r="I38" s="3">
        <v>49.569763279766441</v>
      </c>
      <c r="J38" s="1"/>
      <c r="K38" s="1"/>
    </row>
    <row r="39" spans="1:11" ht="12.75" customHeight="1" thickBot="1" x14ac:dyDescent="0.25">
      <c r="A39" s="37">
        <v>40938</v>
      </c>
      <c r="B39" s="38"/>
      <c r="C39" s="3">
        <v>93.984992980957031</v>
      </c>
      <c r="D39" s="3">
        <v>3.1317391395568848</v>
      </c>
      <c r="E39" s="3">
        <v>2.1904397010803223</v>
      </c>
      <c r="F39" s="5">
        <v>0.27725693583488464</v>
      </c>
      <c r="G39" s="3">
        <v>2.4676966667175293</v>
      </c>
      <c r="H39" s="3">
        <v>38.015101076203877</v>
      </c>
      <c r="I39" s="3">
        <v>49.631546072374839</v>
      </c>
      <c r="J39" s="1"/>
      <c r="K39" s="1"/>
    </row>
    <row r="40" spans="1:11" ht="12.75" customHeight="1" thickBot="1" x14ac:dyDescent="0.25">
      <c r="A40" s="37">
        <v>40939</v>
      </c>
      <c r="B40" s="38"/>
      <c r="C40" s="3">
        <v>94.259063720703125</v>
      </c>
      <c r="D40" s="3">
        <v>2.919684886932373</v>
      </c>
      <c r="E40" s="3">
        <v>2.166461706161499</v>
      </c>
      <c r="F40" s="5">
        <v>0.30333065986633301</v>
      </c>
      <c r="G40" s="3">
        <v>2.469792366027832</v>
      </c>
      <c r="H40" s="3">
        <v>37.911173257013061</v>
      </c>
      <c r="I40" s="3">
        <v>49.564144986125704</v>
      </c>
      <c r="J40" s="1"/>
      <c r="K40" s="1"/>
    </row>
    <row r="41" spans="1:11" ht="12.75" customHeight="1" thickBot="1" x14ac:dyDescent="0.25">
      <c r="A41" s="48" t="s">
        <v>6</v>
      </c>
      <c r="B41" s="49"/>
      <c r="C41" s="6">
        <f t="shared" ref="C41:I41" si="0">AVERAGE(C10:C40)</f>
        <v>94.294778639270419</v>
      </c>
      <c r="D41" s="6">
        <f t="shared" si="0"/>
        <v>2.8490264646468626</v>
      </c>
      <c r="E41" s="6">
        <f t="shared" si="0"/>
        <v>2.1461798144925024</v>
      </c>
      <c r="F41" s="6">
        <f t="shared" si="0"/>
        <v>0.31123479047129232</v>
      </c>
      <c r="G41" s="6">
        <f t="shared" si="0"/>
        <v>2.4574145886205856</v>
      </c>
      <c r="H41" s="6">
        <f t="shared" si="0"/>
        <v>37.928184351773808</v>
      </c>
      <c r="I41" s="6">
        <f t="shared" si="0"/>
        <v>49.577500838061212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47" t="s">
        <v>43</v>
      </c>
      <c r="I43" s="47"/>
      <c r="J43" s="20"/>
      <c r="K43" s="20"/>
    </row>
    <row r="44" spans="1:11" ht="13.5" thickBot="1" x14ac:dyDescent="0.25"/>
    <row r="45" spans="1:11" ht="23.25" thickBot="1" x14ac:dyDescent="0.25">
      <c r="A45" s="41"/>
      <c r="B45" s="42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43" t="s">
        <v>84</v>
      </c>
      <c r="B46" s="44"/>
      <c r="C46" s="26">
        <f t="shared" ref="C46:I46" si="1">MAX(C10:C40)</f>
        <v>94.656349182128906</v>
      </c>
      <c r="D46" s="21">
        <f t="shared" si="1"/>
        <v>3.1317391395568848</v>
      </c>
      <c r="E46" s="26">
        <f t="shared" si="1"/>
        <v>2.281170129776001</v>
      </c>
      <c r="F46" s="26">
        <f t="shared" si="1"/>
        <v>0.35955369472503662</v>
      </c>
      <c r="G46" s="21">
        <f t="shared" si="1"/>
        <v>2.5474157333374023</v>
      </c>
      <c r="H46" s="26">
        <f t="shared" si="1"/>
        <v>38.077500084761446</v>
      </c>
      <c r="I46" s="22">
        <f t="shared" si="1"/>
        <v>49.694188797887229</v>
      </c>
    </row>
    <row r="47" spans="1:11" ht="13.5" thickBot="1" x14ac:dyDescent="0.25">
      <c r="A47" s="43" t="s">
        <v>85</v>
      </c>
      <c r="B47" s="44"/>
      <c r="C47" s="23">
        <f t="shared" ref="C47:I47" si="2">MIN(C10:C40)</f>
        <v>93.949249267578125</v>
      </c>
      <c r="D47" s="26">
        <f t="shared" si="2"/>
        <v>2.5687806606292725</v>
      </c>
      <c r="E47" s="26">
        <f t="shared" si="2"/>
        <v>2.0491781234741211</v>
      </c>
      <c r="F47" s="23">
        <f t="shared" si="2"/>
        <v>0.26205712556838989</v>
      </c>
      <c r="G47" s="26">
        <f t="shared" si="2"/>
        <v>2.3876597881317139</v>
      </c>
      <c r="H47" s="23">
        <f t="shared" si="2"/>
        <v>37.819146484716065</v>
      </c>
      <c r="I47" s="26">
        <f t="shared" si="2"/>
        <v>49.502288451946136</v>
      </c>
    </row>
    <row r="48" spans="1:11" ht="13.5" thickBot="1" x14ac:dyDescent="0.25">
      <c r="A48" s="45" t="s">
        <v>86</v>
      </c>
      <c r="B48" s="46"/>
      <c r="C48" s="26">
        <f t="shared" ref="C48:I48" si="3">STDEV(C10:C40)</f>
        <v>0.18727920670075285</v>
      </c>
      <c r="D48" s="24">
        <f t="shared" si="3"/>
        <v>0.1466568287465152</v>
      </c>
      <c r="E48" s="26">
        <f t="shared" si="3"/>
        <v>6.2198311258000995E-2</v>
      </c>
      <c r="F48" s="26">
        <f t="shared" si="3"/>
        <v>2.533764153192003E-2</v>
      </c>
      <c r="G48" s="24">
        <f t="shared" si="3"/>
        <v>4.0615254825330842E-2</v>
      </c>
      <c r="H48" s="26">
        <f t="shared" si="3"/>
        <v>7.322568162694193E-2</v>
      </c>
      <c r="I48" s="25">
        <f t="shared" si="3"/>
        <v>5.0540381575130452E-2</v>
      </c>
    </row>
    <row r="50" spans="3:9" x14ac:dyDescent="0.2">
      <c r="C50" s="29">
        <f>COUNTIF(C10:C40,"&lt;84.0")</f>
        <v>0</v>
      </c>
      <c r="D50" s="29">
        <f>COUNTIF(D10:D40,"&gt;11.0")</f>
        <v>0</v>
      </c>
      <c r="E50" s="29">
        <f>COUNTIF(E10:E40,"&gt;4.0")</f>
        <v>0</v>
      </c>
      <c r="F50" s="29">
        <f>COUNTIF(F10:F40,"&gt;3.0")</f>
        <v>0</v>
      </c>
      <c r="G50" s="29">
        <f>COUNTIF(G10:G40,"&gt;4.0")</f>
        <v>0</v>
      </c>
      <c r="H50" s="29">
        <f>COUNTIF(H10:H40,"&lt;37.30")</f>
        <v>0</v>
      </c>
      <c r="I50" s="29">
        <f>COUNTIF(I10:I40,"&lt;48.20")</f>
        <v>0</v>
      </c>
    </row>
    <row r="51" spans="3:9" x14ac:dyDescent="0.2">
      <c r="C51" s="30"/>
      <c r="D51" s="30"/>
      <c r="E51" s="30"/>
      <c r="F51" s="30"/>
      <c r="G51" s="29"/>
      <c r="H51" s="29">
        <f>COUNTIF(H10:H40,"&gt;43.60")</f>
        <v>0</v>
      </c>
      <c r="I51" s="29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55</vt:i4>
      </vt:variant>
      <vt:variant>
        <vt:lpstr>Rangos con nombre</vt:lpstr>
      </vt:variant>
      <vt:variant>
        <vt:i4>110</vt:i4>
      </vt:variant>
    </vt:vector>
  </HeadingPairs>
  <TitlesOfParts>
    <vt:vector size="165" baseType="lpstr">
      <vt:lpstr>Troncal 48</vt:lpstr>
      <vt:lpstr>Mayakan</vt:lpstr>
      <vt:lpstr>CD Pemex</vt:lpstr>
      <vt:lpstr>Cactus</vt:lpstr>
      <vt:lpstr>KM 100</vt:lpstr>
      <vt:lpstr>Nuevo Pemex</vt:lpstr>
      <vt:lpstr>La Venta</vt:lpstr>
      <vt:lpstr>Chihuahua</vt:lpstr>
      <vt:lpstr>Naco</vt:lpstr>
      <vt:lpstr>Guadalajara</vt:lpstr>
      <vt:lpstr>Madero I</vt:lpstr>
      <vt:lpstr>Madero II</vt:lpstr>
      <vt:lpstr>Iberdrola Altamira</vt:lpstr>
      <vt:lpstr>Zacate Colorado</vt:lpstr>
      <vt:lpstr>CPG Poza Rica</vt:lpstr>
      <vt:lpstr>Raudal</vt:lpstr>
      <vt:lpstr>CD Mendoza</vt:lpstr>
      <vt:lpstr>El Veinte</vt:lpstr>
      <vt:lpstr>Papan</vt:lpstr>
      <vt:lpstr>Rincon Pacheco</vt:lpstr>
      <vt:lpstr>Cauchy</vt:lpstr>
      <vt:lpstr>JD Covarrubias</vt:lpstr>
      <vt:lpstr>Pecosa Alta Presión</vt:lpstr>
      <vt:lpstr>Pecosa Baja Presión</vt:lpstr>
      <vt:lpstr>Caseta Gral Pajaritos</vt:lpstr>
      <vt:lpstr>Pajaritos</vt:lpstr>
      <vt:lpstr>Ramones</vt:lpstr>
      <vt:lpstr>Escobedo de Alta</vt:lpstr>
      <vt:lpstr>Escobedo de Baja</vt:lpstr>
      <vt:lpstr>CFE CCC Huinala</vt:lpstr>
      <vt:lpstr>Apodaca</vt:lpstr>
      <vt:lpstr>Red Monclova</vt:lpstr>
      <vt:lpstr>Monclova</vt:lpstr>
      <vt:lpstr>GIMSA</vt:lpstr>
      <vt:lpstr>Burgos 123</vt:lpstr>
      <vt:lpstr>Burgos 4</vt:lpstr>
      <vt:lpstr>Burgos 5 6</vt:lpstr>
      <vt:lpstr>Culebra Norte</vt:lpstr>
      <vt:lpstr>Nejo</vt:lpstr>
      <vt:lpstr>Kinder Morgan Reynosa</vt:lpstr>
      <vt:lpstr>Tennessee</vt:lpstr>
      <vt:lpstr>Pandura</vt:lpstr>
      <vt:lpstr>Valtierrilla</vt:lpstr>
      <vt:lpstr>Puebla</vt:lpstr>
      <vt:lpstr>Torreon</vt:lpstr>
      <vt:lpstr>Venta de Carpio 36</vt:lpstr>
      <vt:lpstr>Venta de Carpio 30</vt:lpstr>
      <vt:lpstr>Venta de Carpio 24</vt:lpstr>
      <vt:lpstr>Venta de Carpio 14</vt:lpstr>
      <vt:lpstr>Cempoala Sur</vt:lpstr>
      <vt:lpstr>Cempoala Centro</vt:lpstr>
      <vt:lpstr>Cempoala Norte</vt:lpstr>
      <vt:lpstr>Veracruz</vt:lpstr>
      <vt:lpstr>Matapionche</vt:lpstr>
      <vt:lpstr>Playuela</vt:lpstr>
      <vt:lpstr>Apodaca!Área_de_impresión</vt:lpstr>
      <vt:lpstr>'Burgos 123'!Área_de_impresión</vt:lpstr>
      <vt:lpstr>'Burgos 4'!Área_de_impresión</vt:lpstr>
      <vt:lpstr>'Burgos 5 6'!Área_de_impresión</vt:lpstr>
      <vt:lpstr>Cactus!Área_de_impresión</vt:lpstr>
      <vt:lpstr>'Caseta Gral Pajaritos'!Área_de_impresión</vt:lpstr>
      <vt:lpstr>Cauchy!Área_de_impresión</vt:lpstr>
      <vt:lpstr>'CD Mendoza'!Área_de_impresión</vt:lpstr>
      <vt:lpstr>'CD Pemex'!Área_de_impresión</vt:lpstr>
      <vt:lpstr>'Cempoala Centro'!Área_de_impresión</vt:lpstr>
      <vt:lpstr>'Cempoala Norte'!Área_de_impresión</vt:lpstr>
      <vt:lpstr>'Cempoala Sur'!Área_de_impresión</vt:lpstr>
      <vt:lpstr>'CFE CCC Huinala'!Área_de_impresión</vt:lpstr>
      <vt:lpstr>Chihuahua!Área_de_impresión</vt:lpstr>
      <vt:lpstr>'CPG Poza Rica'!Área_de_impresión</vt:lpstr>
      <vt:lpstr>'Culebra Norte'!Área_de_impresión</vt:lpstr>
      <vt:lpstr>'El Veinte'!Área_de_impresión</vt:lpstr>
      <vt:lpstr>'Escobedo de Alta'!Área_de_impresión</vt:lpstr>
      <vt:lpstr>'Escobedo de Baja'!Área_de_impresión</vt:lpstr>
      <vt:lpstr>GIMSA!Área_de_impresión</vt:lpstr>
      <vt:lpstr>Guadalajara!Área_de_impresión</vt:lpstr>
      <vt:lpstr>'Iberdrola Altamira'!Área_de_impresión</vt:lpstr>
      <vt:lpstr>'JD Covarrubias'!Área_de_impresión</vt:lpstr>
      <vt:lpstr>'Kinder Morgan Reynosa'!Área_de_impresión</vt:lpstr>
      <vt:lpstr>'KM 100'!Área_de_impresión</vt:lpstr>
      <vt:lpstr>'La Venta'!Área_de_impresión</vt:lpstr>
      <vt:lpstr>'Madero I'!Área_de_impresión</vt:lpstr>
      <vt:lpstr>'Madero II'!Área_de_impresión</vt:lpstr>
      <vt:lpstr>Matapionche!Área_de_impresión</vt:lpstr>
      <vt:lpstr>Mayakan!Área_de_impresión</vt:lpstr>
      <vt:lpstr>Monclova!Área_de_impresión</vt:lpstr>
      <vt:lpstr>Naco!Área_de_impresión</vt:lpstr>
      <vt:lpstr>Nejo!Área_de_impresión</vt:lpstr>
      <vt:lpstr>'Nuevo Pemex'!Área_de_impresión</vt:lpstr>
      <vt:lpstr>Pajaritos!Área_de_impresión</vt:lpstr>
      <vt:lpstr>Pandura!Área_de_impresión</vt:lpstr>
      <vt:lpstr>Papan!Área_de_impresión</vt:lpstr>
      <vt:lpstr>'Pecosa Alta Presión'!Área_de_impresión</vt:lpstr>
      <vt:lpstr>'Pecosa Baja Presión'!Área_de_impresión</vt:lpstr>
      <vt:lpstr>Playuela!Área_de_impresión</vt:lpstr>
      <vt:lpstr>Puebla!Área_de_impresión</vt:lpstr>
      <vt:lpstr>Ramones!Área_de_impresión</vt:lpstr>
      <vt:lpstr>Raudal!Área_de_impresión</vt:lpstr>
      <vt:lpstr>'Red Monclova'!Área_de_impresión</vt:lpstr>
      <vt:lpstr>'Rincon Pacheco'!Área_de_impresión</vt:lpstr>
      <vt:lpstr>Tennessee!Área_de_impresión</vt:lpstr>
      <vt:lpstr>Torreon!Área_de_impresión</vt:lpstr>
      <vt:lpstr>'Troncal 48'!Área_de_impresión</vt:lpstr>
      <vt:lpstr>Valtierrilla!Área_de_impresión</vt:lpstr>
      <vt:lpstr>'Venta de Carpio 14'!Área_de_impresión</vt:lpstr>
      <vt:lpstr>'Venta de Carpio 24'!Área_de_impresión</vt:lpstr>
      <vt:lpstr>'Venta de Carpio 30'!Área_de_impresión</vt:lpstr>
      <vt:lpstr>'Venta de Carpio 36'!Área_de_impresión</vt:lpstr>
      <vt:lpstr>Veracruz!Área_de_impresión</vt:lpstr>
      <vt:lpstr>'Zacate Colorado'!Área_de_impresión</vt:lpstr>
      <vt:lpstr>Apodaca!Títulos_a_imprimir</vt:lpstr>
      <vt:lpstr>'Burgos 123'!Títulos_a_imprimir</vt:lpstr>
      <vt:lpstr>'Burgos 4'!Títulos_a_imprimir</vt:lpstr>
      <vt:lpstr>'Burgos 5 6'!Títulos_a_imprimir</vt:lpstr>
      <vt:lpstr>Cactus!Títulos_a_imprimir</vt:lpstr>
      <vt:lpstr>'Caseta Gral Pajaritos'!Títulos_a_imprimir</vt:lpstr>
      <vt:lpstr>Cauchy!Títulos_a_imprimir</vt:lpstr>
      <vt:lpstr>'CD Mendoza'!Títulos_a_imprimir</vt:lpstr>
      <vt:lpstr>'CD Pemex'!Títulos_a_imprimir</vt:lpstr>
      <vt:lpstr>'Cempoala Centro'!Títulos_a_imprimir</vt:lpstr>
      <vt:lpstr>'Cempoala Norte'!Títulos_a_imprimir</vt:lpstr>
      <vt:lpstr>'Cempoala Sur'!Títulos_a_imprimir</vt:lpstr>
      <vt:lpstr>'CFE CCC Huinala'!Títulos_a_imprimir</vt:lpstr>
      <vt:lpstr>Chihuahua!Títulos_a_imprimir</vt:lpstr>
      <vt:lpstr>'CPG Poza Rica'!Títulos_a_imprimir</vt:lpstr>
      <vt:lpstr>'Culebra Norte'!Títulos_a_imprimir</vt:lpstr>
      <vt:lpstr>'El Veinte'!Títulos_a_imprimir</vt:lpstr>
      <vt:lpstr>'Escobedo de Alta'!Títulos_a_imprimir</vt:lpstr>
      <vt:lpstr>'Escobedo de Baja'!Títulos_a_imprimir</vt:lpstr>
      <vt:lpstr>GIMSA!Títulos_a_imprimir</vt:lpstr>
      <vt:lpstr>Guadalajara!Títulos_a_imprimir</vt:lpstr>
      <vt:lpstr>'Iberdrola Altamira'!Títulos_a_imprimir</vt:lpstr>
      <vt:lpstr>'JD Covarrubias'!Títulos_a_imprimir</vt:lpstr>
      <vt:lpstr>'Kinder Morgan Reynosa'!Títulos_a_imprimir</vt:lpstr>
      <vt:lpstr>'KM 100'!Títulos_a_imprimir</vt:lpstr>
      <vt:lpstr>'La Venta'!Títulos_a_imprimir</vt:lpstr>
      <vt:lpstr>'Madero I'!Títulos_a_imprimir</vt:lpstr>
      <vt:lpstr>'Madero II'!Títulos_a_imprimir</vt:lpstr>
      <vt:lpstr>Matapionche!Títulos_a_imprimir</vt:lpstr>
      <vt:lpstr>Mayakan!Títulos_a_imprimir</vt:lpstr>
      <vt:lpstr>Monclova!Títulos_a_imprimir</vt:lpstr>
      <vt:lpstr>Naco!Títulos_a_imprimir</vt:lpstr>
      <vt:lpstr>Nejo!Títulos_a_imprimir</vt:lpstr>
      <vt:lpstr>'Nuevo Pemex'!Títulos_a_imprimir</vt:lpstr>
      <vt:lpstr>Pajaritos!Títulos_a_imprimir</vt:lpstr>
      <vt:lpstr>Pandura!Títulos_a_imprimir</vt:lpstr>
      <vt:lpstr>Papan!Títulos_a_imprimir</vt:lpstr>
      <vt:lpstr>'Pecosa Alta Presión'!Títulos_a_imprimir</vt:lpstr>
      <vt:lpstr>'Pecosa Baja Presión'!Títulos_a_imprimir</vt:lpstr>
      <vt:lpstr>Playuela!Títulos_a_imprimir</vt:lpstr>
      <vt:lpstr>Puebla!Títulos_a_imprimir</vt:lpstr>
      <vt:lpstr>Ramones!Títulos_a_imprimir</vt:lpstr>
      <vt:lpstr>Raudal!Títulos_a_imprimir</vt:lpstr>
      <vt:lpstr>'Red Monclova'!Títulos_a_imprimir</vt:lpstr>
      <vt:lpstr>'Rincon Pacheco'!Títulos_a_imprimir</vt:lpstr>
      <vt:lpstr>Tennessee!Títulos_a_imprimir</vt:lpstr>
      <vt:lpstr>Torreon!Títulos_a_imprimir</vt:lpstr>
      <vt:lpstr>'Troncal 48'!Títulos_a_imprimir</vt:lpstr>
      <vt:lpstr>Valtierrilla!Títulos_a_imprimir</vt:lpstr>
      <vt:lpstr>'Venta de Carpio 14'!Títulos_a_imprimir</vt:lpstr>
      <vt:lpstr>'Venta de Carpio 24'!Títulos_a_imprimir</vt:lpstr>
      <vt:lpstr>'Venta de Carpio 30'!Títulos_a_imprimir</vt:lpstr>
      <vt:lpstr>'Venta de Carpio 36'!Títulos_a_imprimir</vt:lpstr>
      <vt:lpstr>Veracruz!Títulos_a_imprimir</vt:lpstr>
      <vt:lpstr>'Zacate Colorado'!Títulos_a_imprimir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Marcelino Vázquez M.</dc:creator>
  <cp:lastModifiedBy>Veronica Luna Sabas</cp:lastModifiedBy>
  <cp:lastPrinted>2012-02-09T23:33:13Z</cp:lastPrinted>
  <dcterms:created xsi:type="dcterms:W3CDTF">2009-11-04T15:27:40Z</dcterms:created>
  <dcterms:modified xsi:type="dcterms:W3CDTF">2015-06-26T16:36:20Z</dcterms:modified>
</cp:coreProperties>
</file>