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base\Base de Calidad del Gas\Transporte\PGPB (Sist. Naco-Hermosillo)\2011\"/>
    </mc:Choice>
  </mc:AlternateContent>
  <bookViews>
    <workbookView xWindow="240" yWindow="75" windowWidth="16605" windowHeight="9435" tabRatio="873" firstSheet="52" activeTab="60"/>
  </bookViews>
  <sheets>
    <sheet name="Troncal 48" sheetId="1" r:id="rId1"/>
    <sheet name="Mayakan" sheetId="2" r:id="rId2"/>
    <sheet name="CD Pemex" sheetId="3" r:id="rId3"/>
    <sheet name="Cactus" sheetId="4" r:id="rId4"/>
    <sheet name="KM 100" sheetId="5" r:id="rId5"/>
    <sheet name="Nuevo Pemex" sheetId="6" r:id="rId6"/>
    <sheet name="La Venta" sheetId="7" r:id="rId7"/>
    <sheet name="Chihuahua" sheetId="8" r:id="rId8"/>
    <sheet name="Naco" sheetId="9" r:id="rId9"/>
    <sheet name="Guadalajara" sheetId="10" r:id="rId10"/>
    <sheet name="Madero I" sheetId="11" r:id="rId11"/>
    <sheet name="Madero II" sheetId="12" r:id="rId12"/>
    <sheet name="Iberdrola Altamira" sheetId="53" r:id="rId13"/>
    <sheet name="Zacate Colorado" sheetId="59" r:id="rId14"/>
    <sheet name="CPG Poza Rica" sheetId="13" r:id="rId15"/>
    <sheet name="Raudal" sheetId="14" r:id="rId16"/>
    <sheet name="CD Mendoza" sheetId="15" r:id="rId17"/>
    <sheet name="El Veinte" sheetId="16" r:id="rId18"/>
    <sheet name="Papan" sheetId="17" r:id="rId19"/>
    <sheet name="Rincon Pacheco" sheetId="18" r:id="rId20"/>
    <sheet name="Cauchy" sheetId="19" r:id="rId21"/>
    <sheet name="JD Covarrubias" sheetId="20" r:id="rId22"/>
    <sheet name="Pecosa Alta Presión" sheetId="21" r:id="rId23"/>
    <sheet name="Pecosa Baja Presión" sheetId="22" r:id="rId24"/>
    <sheet name="Caseta Gral Pajaritos" sheetId="23" r:id="rId25"/>
    <sheet name="Pajaritos" sheetId="24" r:id="rId26"/>
    <sheet name="Ramones" sheetId="54" r:id="rId27"/>
    <sheet name="Escobedo de Alta" sheetId="26" r:id="rId28"/>
    <sheet name="Escobedo de Baja" sheetId="27" r:id="rId29"/>
    <sheet name="City Gate Antonio Villarreal" sheetId="56" r:id="rId30"/>
    <sheet name="City Gate Ruiz Cortines" sheetId="57" r:id="rId31"/>
    <sheet name="City Gate Santa Catarina" sheetId="58" r:id="rId32"/>
    <sheet name="CFE CCC Huinala" sheetId="61" r:id="rId33"/>
    <sheet name="Santa Rosa" sheetId="63" r:id="rId34"/>
    <sheet name="Apodaca" sheetId="64" r:id="rId35"/>
    <sheet name="Red Monclova" sheetId="55" r:id="rId36"/>
    <sheet name="Monclova" sheetId="28" r:id="rId37"/>
    <sheet name="GIMSA" sheetId="60" r:id="rId38"/>
    <sheet name="Burgos 123" sheetId="29" r:id="rId39"/>
    <sheet name="Burgos 4" sheetId="30" r:id="rId40"/>
    <sheet name="Burgos 5 6" sheetId="31" r:id="rId41"/>
    <sheet name="Culebra Norte" sheetId="32" r:id="rId42"/>
    <sheet name="Nejo" sheetId="34" r:id="rId43"/>
    <sheet name="Kinder Morgan Reynosa" sheetId="35" r:id="rId44"/>
    <sheet name="Tennessee" sheetId="37" r:id="rId45"/>
    <sheet name="Pandura" sheetId="38" r:id="rId46"/>
    <sheet name="Valtierrilla" sheetId="39" r:id="rId47"/>
    <sheet name="Puebla" sheetId="40" r:id="rId48"/>
    <sheet name="Torreon" sheetId="41" r:id="rId49"/>
    <sheet name="Venta de Carpio 36" sheetId="42" r:id="rId50"/>
    <sheet name="Venta de Carpio 30" sheetId="43" r:id="rId51"/>
    <sheet name="Venta de Carpio 24" sheetId="44" r:id="rId52"/>
    <sheet name="Venta de Carpio 14" sheetId="45" r:id="rId53"/>
    <sheet name="Cempoala Sur" sheetId="46" r:id="rId54"/>
    <sheet name="Cempoala Centro" sheetId="47" r:id="rId55"/>
    <sheet name="Cempoala Norte" sheetId="48" r:id="rId56"/>
    <sheet name="Veracruz" sheetId="52" r:id="rId57"/>
    <sheet name="Matapionche" sheetId="49" r:id="rId58"/>
    <sheet name="Playuela" sheetId="50" r:id="rId59"/>
    <sheet name="Fenosa" sheetId="65" r:id="rId60"/>
    <sheet name="Mareografo" sheetId="66" r:id="rId61"/>
  </sheets>
  <definedNames>
    <definedName name="_xlnm.Print_Area" localSheetId="34">Apodaca!$A$1:$I$47</definedName>
    <definedName name="_xlnm.Print_Area" localSheetId="38">'Burgos 123'!$A$1:$I$47</definedName>
    <definedName name="_xlnm.Print_Area" localSheetId="39">'Burgos 4'!$A$1:$I$47</definedName>
    <definedName name="_xlnm.Print_Area" localSheetId="40">'Burgos 5 6'!$A$1:$I$47</definedName>
    <definedName name="_xlnm.Print_Area" localSheetId="3">Cactus!$A$1:$I$47</definedName>
    <definedName name="_xlnm.Print_Area" localSheetId="24">'Caseta Gral Pajaritos'!$A$1:$I$47</definedName>
    <definedName name="_xlnm.Print_Area" localSheetId="20">Cauchy!$A$1:$I$47</definedName>
    <definedName name="_xlnm.Print_Area" localSheetId="16">'CD Mendoza'!$A$1:$I$47</definedName>
    <definedName name="_xlnm.Print_Area" localSheetId="2">'CD Pemex'!$A$1:$I$47</definedName>
    <definedName name="_xlnm.Print_Area" localSheetId="54">'Cempoala Centro'!$A$1:$I$47</definedName>
    <definedName name="_xlnm.Print_Area" localSheetId="55">'Cempoala Norte'!$A$1:$I$47</definedName>
    <definedName name="_xlnm.Print_Area" localSheetId="53">'Cempoala Sur'!$A$1:$I$47</definedName>
    <definedName name="_xlnm.Print_Area" localSheetId="32">'CFE CCC Huinala'!$A$1:$I$47</definedName>
    <definedName name="_xlnm.Print_Area" localSheetId="7">Chihuahua!$A$1:$I$47</definedName>
    <definedName name="_xlnm.Print_Area" localSheetId="29">'City Gate Antonio Villarreal'!$A$1:$I$47</definedName>
    <definedName name="_xlnm.Print_Area" localSheetId="30">'City Gate Ruiz Cortines'!$A$1:$I$47</definedName>
    <definedName name="_xlnm.Print_Area" localSheetId="31">'City Gate Santa Catarina'!$A$1:$I$47</definedName>
    <definedName name="_xlnm.Print_Area" localSheetId="14">'CPG Poza Rica'!$A$1:$I$47</definedName>
    <definedName name="_xlnm.Print_Area" localSheetId="41">'Culebra Norte'!$A$1:$I$47</definedName>
    <definedName name="_xlnm.Print_Area" localSheetId="17">'El Veinte'!$A$1:$I$47</definedName>
    <definedName name="_xlnm.Print_Area" localSheetId="27">'Escobedo de Alta'!$A$1:$I$47</definedName>
    <definedName name="_xlnm.Print_Area" localSheetId="28">'Escobedo de Baja'!$A$1:$I$47</definedName>
    <definedName name="_xlnm.Print_Area" localSheetId="59">Fenosa!$A$1:$I$47</definedName>
    <definedName name="_xlnm.Print_Area" localSheetId="37">GIMSA!$A$1:$I$47</definedName>
    <definedName name="_xlnm.Print_Area" localSheetId="9">Guadalajara!$A$1:$I$47</definedName>
    <definedName name="_xlnm.Print_Area" localSheetId="12">'Iberdrola Altamira'!$A$1:$I$47</definedName>
    <definedName name="_xlnm.Print_Area" localSheetId="21">'JD Covarrubias'!$A$1:$I$47</definedName>
    <definedName name="_xlnm.Print_Area" localSheetId="43">'Kinder Morgan Reynosa'!$A$1:$I$47</definedName>
    <definedName name="_xlnm.Print_Area" localSheetId="4">'KM 100'!$A$1:$I$47</definedName>
    <definedName name="_xlnm.Print_Area" localSheetId="6">'La Venta'!$A$1:$I$47</definedName>
    <definedName name="_xlnm.Print_Area" localSheetId="10">'Madero I'!$A$1:$I$47</definedName>
    <definedName name="_xlnm.Print_Area" localSheetId="11">'Madero II'!$A$1:$I$47</definedName>
    <definedName name="_xlnm.Print_Area" localSheetId="60">Mareografo!$A$1:$I$47</definedName>
    <definedName name="_xlnm.Print_Area" localSheetId="57">Matapionche!$A$1:$I$47</definedName>
    <definedName name="_xlnm.Print_Area" localSheetId="1">Mayakan!$A$1:$I$47</definedName>
    <definedName name="_xlnm.Print_Area" localSheetId="36">Monclova!$A$1:$I$47</definedName>
    <definedName name="_xlnm.Print_Area" localSheetId="8">Naco!$A$1:$I$47</definedName>
    <definedName name="_xlnm.Print_Area" localSheetId="42">Nejo!$A$1:$I$47</definedName>
    <definedName name="_xlnm.Print_Area" localSheetId="5">'Nuevo Pemex'!$A$1:$I$47</definedName>
    <definedName name="_xlnm.Print_Area" localSheetId="25">Pajaritos!$A$1:$I$47</definedName>
    <definedName name="_xlnm.Print_Area" localSheetId="45">Pandura!$A$1:$I$47</definedName>
    <definedName name="_xlnm.Print_Area" localSheetId="18">Papan!$A$1:$I$47</definedName>
    <definedName name="_xlnm.Print_Area" localSheetId="22">'Pecosa Alta Presión'!$A$1:$I$47</definedName>
    <definedName name="_xlnm.Print_Area" localSheetId="23">'Pecosa Baja Presión'!$A$1:$I$47</definedName>
    <definedName name="_xlnm.Print_Area" localSheetId="58">Playuela!$A$1:$I$47</definedName>
    <definedName name="_xlnm.Print_Area" localSheetId="47">Puebla!$A$1:$I$47</definedName>
    <definedName name="_xlnm.Print_Area" localSheetId="26">Ramones!$A$1:$I$47</definedName>
    <definedName name="_xlnm.Print_Area" localSheetId="15">Raudal!$A$1:$I$47</definedName>
    <definedName name="_xlnm.Print_Area" localSheetId="35">'Red Monclova'!$A$1:$I$47</definedName>
    <definedName name="_xlnm.Print_Area" localSheetId="19">'Rincon Pacheco'!$A$1:$I$47</definedName>
    <definedName name="_xlnm.Print_Area" localSheetId="33">'Santa Rosa'!$A$1:$I$47</definedName>
    <definedName name="_xlnm.Print_Area" localSheetId="44">Tennessee!$A$1:$I$47</definedName>
    <definedName name="_xlnm.Print_Area" localSheetId="48">Torreon!$A$1:$I$47</definedName>
    <definedName name="_xlnm.Print_Area" localSheetId="0">'Troncal 48'!$A$1:$I$47</definedName>
    <definedName name="_xlnm.Print_Area" localSheetId="46">Valtierrilla!$A$1:$I$47</definedName>
    <definedName name="_xlnm.Print_Area" localSheetId="52">'Venta de Carpio 14'!$A$1:$I$47</definedName>
    <definedName name="_xlnm.Print_Area" localSheetId="51">'Venta de Carpio 24'!$A$1:$I$47</definedName>
    <definedName name="_xlnm.Print_Area" localSheetId="50">'Venta de Carpio 30'!$A$1:$I$47</definedName>
    <definedName name="_xlnm.Print_Area" localSheetId="49">'Venta de Carpio 36'!$A$1:$I$47</definedName>
    <definedName name="_xlnm.Print_Area" localSheetId="56">Veracruz!$A$1:$I$47</definedName>
    <definedName name="_xlnm.Print_Area" localSheetId="13">'Zacate Colorado'!$A$1:$I$47</definedName>
    <definedName name="_xlnm.Print_Titles" localSheetId="34">Apodaca!$1:$4</definedName>
    <definedName name="_xlnm.Print_Titles" localSheetId="38">'Burgos 123'!$1:$4</definedName>
    <definedName name="_xlnm.Print_Titles" localSheetId="39">'Burgos 4'!$1:$4</definedName>
    <definedName name="_xlnm.Print_Titles" localSheetId="40">'Burgos 5 6'!$1:$4</definedName>
    <definedName name="_xlnm.Print_Titles" localSheetId="3">Cactus!$1:$4</definedName>
    <definedName name="_xlnm.Print_Titles" localSheetId="24">'Caseta Gral Pajaritos'!$1:$4</definedName>
    <definedName name="_xlnm.Print_Titles" localSheetId="20">Cauchy!$1:$4</definedName>
    <definedName name="_xlnm.Print_Titles" localSheetId="16">'CD Mendoza'!$1:$4</definedName>
    <definedName name="_xlnm.Print_Titles" localSheetId="2">'CD Pemex'!$1:$4</definedName>
    <definedName name="_xlnm.Print_Titles" localSheetId="54">'Cempoala Centro'!$1:$4</definedName>
    <definedName name="_xlnm.Print_Titles" localSheetId="55">'Cempoala Norte'!$1:$4</definedName>
    <definedName name="_xlnm.Print_Titles" localSheetId="53">'Cempoala Sur'!$1:$4</definedName>
    <definedName name="_xlnm.Print_Titles" localSheetId="32">'CFE CCC Huinala'!$1:$4</definedName>
    <definedName name="_xlnm.Print_Titles" localSheetId="7">Chihuahua!$1:$4</definedName>
    <definedName name="_xlnm.Print_Titles" localSheetId="29">'City Gate Antonio Villarreal'!$1:$4</definedName>
    <definedName name="_xlnm.Print_Titles" localSheetId="30">'City Gate Ruiz Cortines'!$1:$4</definedName>
    <definedName name="_xlnm.Print_Titles" localSheetId="31">'City Gate Santa Catarina'!$1:$4</definedName>
    <definedName name="_xlnm.Print_Titles" localSheetId="14">'CPG Poza Rica'!$1:$4</definedName>
    <definedName name="_xlnm.Print_Titles" localSheetId="41">'Culebra Norte'!$1:$4</definedName>
    <definedName name="_xlnm.Print_Titles" localSheetId="17">'El Veinte'!$1:$4</definedName>
    <definedName name="_xlnm.Print_Titles" localSheetId="27">'Escobedo de Alta'!$1:$4</definedName>
    <definedName name="_xlnm.Print_Titles" localSheetId="28">'Escobedo de Baja'!$1:$4</definedName>
    <definedName name="_xlnm.Print_Titles" localSheetId="59">Fenosa!$1:$4</definedName>
    <definedName name="_xlnm.Print_Titles" localSheetId="37">GIMSA!$1:$4</definedName>
    <definedName name="_xlnm.Print_Titles" localSheetId="9">Guadalajara!$1:$4</definedName>
    <definedName name="_xlnm.Print_Titles" localSheetId="12">'Iberdrola Altamira'!$1:$4</definedName>
    <definedName name="_xlnm.Print_Titles" localSheetId="21">'JD Covarrubias'!$1:$4</definedName>
    <definedName name="_xlnm.Print_Titles" localSheetId="43">'Kinder Morgan Reynosa'!$1:$4</definedName>
    <definedName name="_xlnm.Print_Titles" localSheetId="4">'KM 100'!$1:$4</definedName>
    <definedName name="_xlnm.Print_Titles" localSheetId="6">'La Venta'!$1:$4</definedName>
    <definedName name="_xlnm.Print_Titles" localSheetId="10">'Madero I'!$1:$4</definedName>
    <definedName name="_xlnm.Print_Titles" localSheetId="11">'Madero II'!$1:$4</definedName>
    <definedName name="_xlnm.Print_Titles" localSheetId="60">Mareografo!$1:$4</definedName>
    <definedName name="_xlnm.Print_Titles" localSheetId="57">Matapionche!$1:$4</definedName>
    <definedName name="_xlnm.Print_Titles" localSheetId="1">Mayakan!$1:$4</definedName>
    <definedName name="_xlnm.Print_Titles" localSheetId="36">Monclova!$1:$4</definedName>
    <definedName name="_xlnm.Print_Titles" localSheetId="8">Naco!$1:$4</definedName>
    <definedName name="_xlnm.Print_Titles" localSheetId="42">Nejo!$1:$4</definedName>
    <definedName name="_xlnm.Print_Titles" localSheetId="5">'Nuevo Pemex'!$1:$4</definedName>
    <definedName name="_xlnm.Print_Titles" localSheetId="25">Pajaritos!$1:$4</definedName>
    <definedName name="_xlnm.Print_Titles" localSheetId="45">Pandura!$1:$4</definedName>
    <definedName name="_xlnm.Print_Titles" localSheetId="18">Papan!$1:$4</definedName>
    <definedName name="_xlnm.Print_Titles" localSheetId="22">'Pecosa Alta Presión'!$1:$4</definedName>
    <definedName name="_xlnm.Print_Titles" localSheetId="23">'Pecosa Baja Presión'!$1:$4</definedName>
    <definedName name="_xlnm.Print_Titles" localSheetId="58">Playuela!$1:$4</definedName>
    <definedName name="_xlnm.Print_Titles" localSheetId="47">Puebla!$1:$4</definedName>
    <definedName name="_xlnm.Print_Titles" localSheetId="26">Ramones!$1:$4</definedName>
    <definedName name="_xlnm.Print_Titles" localSheetId="15">Raudal!$1:$4</definedName>
    <definedName name="_xlnm.Print_Titles" localSheetId="35">'Red Monclova'!$1:$4</definedName>
    <definedName name="_xlnm.Print_Titles" localSheetId="19">'Rincon Pacheco'!$1:$4</definedName>
    <definedName name="_xlnm.Print_Titles" localSheetId="33">'Santa Rosa'!$1:$4</definedName>
    <definedName name="_xlnm.Print_Titles" localSheetId="44">Tennessee!$1:$4</definedName>
    <definedName name="_xlnm.Print_Titles" localSheetId="48">Torreon!$1:$4</definedName>
    <definedName name="_xlnm.Print_Titles" localSheetId="0">'Troncal 48'!$1:$4</definedName>
    <definedName name="_xlnm.Print_Titles" localSheetId="46">Valtierrilla!$1:$4</definedName>
    <definedName name="_xlnm.Print_Titles" localSheetId="52">'Venta de Carpio 14'!$1:$4</definedName>
    <definedName name="_xlnm.Print_Titles" localSheetId="51">'Venta de Carpio 24'!$1:$4</definedName>
    <definedName name="_xlnm.Print_Titles" localSheetId="50">'Venta de Carpio 30'!$1:$4</definedName>
    <definedName name="_xlnm.Print_Titles" localSheetId="49">'Venta de Carpio 36'!$1:$4</definedName>
    <definedName name="_xlnm.Print_Titles" localSheetId="56">Veracruz!$1:$4</definedName>
    <definedName name="_xlnm.Print_Titles" localSheetId="13">'Zacate Colorado'!$1:$4</definedName>
  </definedNames>
  <calcPr calcId="152511"/>
</workbook>
</file>

<file path=xl/calcChain.xml><?xml version="1.0" encoding="utf-8"?>
<calcChain xmlns="http://schemas.openxmlformats.org/spreadsheetml/2006/main">
  <c r="I50" i="8" l="1"/>
  <c r="H50" i="8"/>
  <c r="I49" i="8"/>
  <c r="H49" i="8"/>
  <c r="G49" i="8"/>
  <c r="F49" i="8"/>
  <c r="E49" i="8"/>
  <c r="D49" i="8"/>
  <c r="C49" i="8"/>
  <c r="I50" i="9"/>
  <c r="H50" i="9"/>
  <c r="I49" i="9"/>
  <c r="H49" i="9"/>
  <c r="G49" i="9"/>
  <c r="F49" i="9"/>
  <c r="E49" i="9"/>
  <c r="D49" i="9"/>
  <c r="C49" i="9"/>
  <c r="I50" i="11"/>
  <c r="H50" i="11"/>
  <c r="I49" i="11"/>
  <c r="H49" i="11"/>
  <c r="G49" i="11"/>
  <c r="F49" i="11"/>
  <c r="E49" i="11"/>
  <c r="D49" i="11"/>
  <c r="C49" i="11"/>
  <c r="I50" i="12"/>
  <c r="H50" i="12"/>
  <c r="I49" i="12"/>
  <c r="H49" i="12"/>
  <c r="G49" i="12"/>
  <c r="F49" i="12"/>
  <c r="E49" i="12"/>
  <c r="D49" i="12"/>
  <c r="C49" i="12"/>
  <c r="I50" i="53"/>
  <c r="H50" i="53"/>
  <c r="I49" i="53"/>
  <c r="H49" i="53"/>
  <c r="G49" i="53"/>
  <c r="F49" i="53"/>
  <c r="E49" i="53"/>
  <c r="D49" i="53"/>
  <c r="C49" i="53"/>
  <c r="I50" i="59"/>
  <c r="H50" i="59"/>
  <c r="I49" i="59"/>
  <c r="H49" i="59"/>
  <c r="G49" i="59"/>
  <c r="F49" i="59"/>
  <c r="E49" i="59"/>
  <c r="D49" i="59"/>
  <c r="C49" i="59"/>
  <c r="I50" i="13"/>
  <c r="H50" i="13"/>
  <c r="I49" i="13"/>
  <c r="H49" i="13"/>
  <c r="G49" i="13"/>
  <c r="F49" i="13"/>
  <c r="E49" i="13"/>
  <c r="D49" i="13"/>
  <c r="C49" i="13"/>
  <c r="I50" i="14"/>
  <c r="H50" i="14"/>
  <c r="I49" i="14"/>
  <c r="H49" i="14"/>
  <c r="G49" i="14"/>
  <c r="F49" i="14"/>
  <c r="E49" i="14"/>
  <c r="D49" i="14"/>
  <c r="C49" i="14"/>
  <c r="I50" i="54"/>
  <c r="H50" i="54"/>
  <c r="I49" i="54"/>
  <c r="H49" i="54"/>
  <c r="G49" i="54"/>
  <c r="F49" i="54"/>
  <c r="E49" i="54"/>
  <c r="D49" i="54"/>
  <c r="C49" i="54"/>
  <c r="I50" i="26"/>
  <c r="H50" i="26"/>
  <c r="I49" i="26"/>
  <c r="H49" i="26"/>
  <c r="G49" i="26"/>
  <c r="F49" i="26"/>
  <c r="E49" i="26"/>
  <c r="D49" i="26"/>
  <c r="C49" i="26"/>
  <c r="I50" i="27"/>
  <c r="H50" i="27"/>
  <c r="I49" i="27"/>
  <c r="H49" i="27"/>
  <c r="G49" i="27"/>
  <c r="F49" i="27"/>
  <c r="E49" i="27"/>
  <c r="D49" i="27"/>
  <c r="C49" i="27"/>
  <c r="I50" i="56"/>
  <c r="H50" i="56"/>
  <c r="I49" i="56"/>
  <c r="H49" i="56"/>
  <c r="G49" i="56"/>
  <c r="F49" i="56"/>
  <c r="E49" i="56"/>
  <c r="D49" i="56"/>
  <c r="C49" i="56"/>
  <c r="I50" i="57"/>
  <c r="H50" i="57"/>
  <c r="I49" i="57"/>
  <c r="H49" i="57"/>
  <c r="G49" i="57"/>
  <c r="F49" i="57"/>
  <c r="E49" i="57"/>
  <c r="D49" i="57"/>
  <c r="C49" i="57"/>
  <c r="I50" i="58"/>
  <c r="H50" i="58"/>
  <c r="I49" i="58"/>
  <c r="H49" i="58"/>
  <c r="G49" i="58"/>
  <c r="F49" i="58"/>
  <c r="E49" i="58"/>
  <c r="D49" i="58"/>
  <c r="C49" i="58"/>
  <c r="I50" i="61"/>
  <c r="H50" i="61"/>
  <c r="I49" i="61"/>
  <c r="H49" i="61"/>
  <c r="G49" i="61"/>
  <c r="F49" i="61"/>
  <c r="E49" i="61"/>
  <c r="D49" i="61"/>
  <c r="C49" i="61"/>
  <c r="I50" i="63"/>
  <c r="H50" i="63"/>
  <c r="I49" i="63"/>
  <c r="H49" i="63"/>
  <c r="G49" i="63"/>
  <c r="F49" i="63"/>
  <c r="E49" i="63"/>
  <c r="D49" i="63"/>
  <c r="C49" i="63"/>
  <c r="I50" i="64"/>
  <c r="H50" i="64"/>
  <c r="I49" i="64"/>
  <c r="H49" i="64"/>
  <c r="G49" i="64"/>
  <c r="F49" i="64"/>
  <c r="E49" i="64"/>
  <c r="D49" i="64"/>
  <c r="C49" i="64"/>
  <c r="I50" i="55"/>
  <c r="H50" i="55"/>
  <c r="I49" i="55"/>
  <c r="H49" i="55"/>
  <c r="G49" i="55"/>
  <c r="F49" i="55"/>
  <c r="E49" i="55"/>
  <c r="D49" i="55"/>
  <c r="C49" i="55"/>
  <c r="I50" i="28"/>
  <c r="H50" i="28"/>
  <c r="I49" i="28"/>
  <c r="H49" i="28"/>
  <c r="G49" i="28"/>
  <c r="F49" i="28"/>
  <c r="E49" i="28"/>
  <c r="D49" i="28"/>
  <c r="C49" i="28"/>
  <c r="I50" i="60"/>
  <c r="H50" i="60"/>
  <c r="I49" i="60"/>
  <c r="H49" i="60"/>
  <c r="G49" i="60"/>
  <c r="F49" i="60"/>
  <c r="E49" i="60"/>
  <c r="D49" i="60"/>
  <c r="C49" i="60"/>
  <c r="I50" i="29"/>
  <c r="H50" i="29"/>
  <c r="I49" i="29"/>
  <c r="H49" i="29"/>
  <c r="G49" i="29"/>
  <c r="F49" i="29"/>
  <c r="E49" i="29"/>
  <c r="D49" i="29"/>
  <c r="C49" i="29"/>
  <c r="I50" i="30"/>
  <c r="H50" i="30"/>
  <c r="I49" i="30"/>
  <c r="H49" i="30"/>
  <c r="G49" i="30"/>
  <c r="F49" i="30"/>
  <c r="E49" i="30"/>
  <c r="D49" i="30"/>
  <c r="C49" i="30"/>
  <c r="I50" i="31"/>
  <c r="H50" i="31"/>
  <c r="I49" i="31"/>
  <c r="H49" i="31"/>
  <c r="G49" i="31"/>
  <c r="F49" i="31"/>
  <c r="E49" i="31"/>
  <c r="D49" i="31"/>
  <c r="C49" i="31"/>
  <c r="I50" i="32"/>
  <c r="H50" i="32"/>
  <c r="I49" i="32"/>
  <c r="H49" i="32"/>
  <c r="G49" i="32"/>
  <c r="F49" i="32"/>
  <c r="E49" i="32"/>
  <c r="D49" i="32"/>
  <c r="C49" i="32"/>
  <c r="I50" i="34"/>
  <c r="H50" i="34"/>
  <c r="I49" i="34"/>
  <c r="H49" i="34"/>
  <c r="G49" i="34"/>
  <c r="F49" i="34"/>
  <c r="E49" i="34"/>
  <c r="D49" i="34"/>
  <c r="C49" i="34"/>
  <c r="I50" i="35"/>
  <c r="H50" i="35"/>
  <c r="I49" i="35"/>
  <c r="H49" i="35"/>
  <c r="G49" i="35"/>
  <c r="F49" i="35"/>
  <c r="E49" i="35"/>
  <c r="D49" i="35"/>
  <c r="C49" i="35"/>
  <c r="I50" i="37"/>
  <c r="H50" i="37"/>
  <c r="I49" i="37"/>
  <c r="H49" i="37"/>
  <c r="G49" i="37"/>
  <c r="F49" i="37"/>
  <c r="E49" i="37"/>
  <c r="D49" i="37"/>
  <c r="C49" i="37"/>
  <c r="I50" i="38"/>
  <c r="H50" i="38"/>
  <c r="I49" i="38"/>
  <c r="H49" i="38"/>
  <c r="G49" i="38"/>
  <c r="F49" i="38"/>
  <c r="E49" i="38"/>
  <c r="D49" i="38"/>
  <c r="C49" i="38"/>
  <c r="I50" i="41"/>
  <c r="H50" i="41"/>
  <c r="I49" i="41"/>
  <c r="H49" i="41"/>
  <c r="G49" i="41"/>
  <c r="F49" i="41"/>
  <c r="E49" i="41"/>
  <c r="D49" i="41"/>
  <c r="C49" i="41"/>
  <c r="I49" i="65"/>
  <c r="H49" i="65"/>
  <c r="H50" i="65"/>
  <c r="I50" i="65"/>
  <c r="G49" i="65"/>
  <c r="F49" i="65"/>
  <c r="E49" i="65"/>
  <c r="C49" i="65"/>
  <c r="D49" i="65"/>
  <c r="I50" i="66"/>
  <c r="H50" i="66"/>
  <c r="I49" i="66"/>
  <c r="H49" i="66"/>
  <c r="G49" i="66"/>
  <c r="F49" i="66"/>
  <c r="E49" i="66"/>
  <c r="D49" i="66"/>
  <c r="I50" i="50"/>
  <c r="H50" i="50"/>
  <c r="I49" i="50"/>
  <c r="H49" i="50"/>
  <c r="G49" i="50"/>
  <c r="F49" i="50"/>
  <c r="E49" i="50"/>
  <c r="D49" i="50"/>
  <c r="I50" i="49"/>
  <c r="H50" i="49"/>
  <c r="I49" i="49"/>
  <c r="H49" i="49"/>
  <c r="G49" i="49"/>
  <c r="F49" i="49"/>
  <c r="E49" i="49"/>
  <c r="D49" i="49"/>
  <c r="I50" i="52"/>
  <c r="H50" i="52"/>
  <c r="I49" i="52"/>
  <c r="H49" i="52"/>
  <c r="G49" i="52"/>
  <c r="F49" i="52"/>
  <c r="E49" i="52"/>
  <c r="D49" i="52"/>
  <c r="I50" i="48"/>
  <c r="H50" i="48"/>
  <c r="I49" i="48"/>
  <c r="H49" i="48"/>
  <c r="G49" i="48"/>
  <c r="F49" i="48"/>
  <c r="E49" i="48"/>
  <c r="D49" i="48"/>
  <c r="I50" i="47"/>
  <c r="H50" i="47"/>
  <c r="I49" i="47"/>
  <c r="H49" i="47"/>
  <c r="G49" i="47"/>
  <c r="F49" i="47"/>
  <c r="E49" i="47"/>
  <c r="D49" i="47"/>
  <c r="I50" i="46"/>
  <c r="H50" i="46"/>
  <c r="I49" i="46"/>
  <c r="H49" i="46"/>
  <c r="G49" i="46"/>
  <c r="F49" i="46"/>
  <c r="E49" i="46"/>
  <c r="D49" i="46"/>
  <c r="I50" i="45"/>
  <c r="H50" i="45"/>
  <c r="I49" i="45"/>
  <c r="H49" i="45"/>
  <c r="G49" i="45"/>
  <c r="F49" i="45"/>
  <c r="E49" i="45"/>
  <c r="D49" i="45"/>
  <c r="I50" i="44"/>
  <c r="H50" i="44"/>
  <c r="I49" i="44"/>
  <c r="H49" i="44"/>
  <c r="G49" i="44"/>
  <c r="F49" i="44"/>
  <c r="E49" i="44"/>
  <c r="D49" i="44"/>
  <c r="I50" i="43"/>
  <c r="H50" i="43"/>
  <c r="I49" i="43"/>
  <c r="H49" i="43"/>
  <c r="G49" i="43"/>
  <c r="F49" i="43"/>
  <c r="E49" i="43"/>
  <c r="D49" i="43"/>
  <c r="I50" i="42"/>
  <c r="H50" i="42"/>
  <c r="I49" i="42"/>
  <c r="H49" i="42"/>
  <c r="G49" i="42"/>
  <c r="F49" i="42"/>
  <c r="E49" i="42"/>
  <c r="D49" i="42"/>
  <c r="I50" i="40"/>
  <c r="H50" i="40"/>
  <c r="I49" i="40"/>
  <c r="H49" i="40"/>
  <c r="G49" i="40"/>
  <c r="F49" i="40"/>
  <c r="E49" i="40"/>
  <c r="D49" i="40"/>
  <c r="I50" i="39"/>
  <c r="H50" i="39"/>
  <c r="I49" i="39"/>
  <c r="H49" i="39"/>
  <c r="G49" i="39"/>
  <c r="F49" i="39"/>
  <c r="E49" i="39"/>
  <c r="D49" i="39"/>
  <c r="I50" i="24"/>
  <c r="H50" i="24"/>
  <c r="I49" i="24"/>
  <c r="H49" i="24"/>
  <c r="G49" i="24"/>
  <c r="F49" i="24"/>
  <c r="E49" i="24"/>
  <c r="D49" i="24"/>
  <c r="I50" i="23"/>
  <c r="H50" i="23"/>
  <c r="I49" i="23"/>
  <c r="H49" i="23"/>
  <c r="G49" i="23"/>
  <c r="F49" i="23"/>
  <c r="E49" i="23"/>
  <c r="D49" i="23"/>
  <c r="I50" i="22"/>
  <c r="H50" i="22"/>
  <c r="I49" i="22"/>
  <c r="H49" i="22"/>
  <c r="G49" i="22"/>
  <c r="F49" i="22"/>
  <c r="E49" i="22"/>
  <c r="D49" i="22"/>
  <c r="I50" i="21"/>
  <c r="H50" i="21"/>
  <c r="I49" i="21"/>
  <c r="H49" i="21"/>
  <c r="G49" i="21"/>
  <c r="F49" i="21"/>
  <c r="E49" i="21"/>
  <c r="D49" i="21"/>
  <c r="I50" i="20"/>
  <c r="H50" i="20"/>
  <c r="I49" i="20"/>
  <c r="H49" i="20"/>
  <c r="G49" i="20"/>
  <c r="F49" i="20"/>
  <c r="E49" i="20"/>
  <c r="D49" i="20"/>
  <c r="I50" i="19"/>
  <c r="H50" i="19"/>
  <c r="I49" i="19"/>
  <c r="H49" i="19"/>
  <c r="G49" i="19"/>
  <c r="F49" i="19"/>
  <c r="E49" i="19"/>
  <c r="D49" i="19"/>
  <c r="I50" i="18"/>
  <c r="H50" i="18"/>
  <c r="I49" i="18"/>
  <c r="H49" i="18"/>
  <c r="G49" i="18"/>
  <c r="F49" i="18"/>
  <c r="E49" i="18"/>
  <c r="D49" i="18"/>
  <c r="I50" i="17"/>
  <c r="H50" i="17"/>
  <c r="I49" i="17"/>
  <c r="H49" i="17"/>
  <c r="G49" i="17"/>
  <c r="F49" i="17"/>
  <c r="E49" i="17"/>
  <c r="D49" i="17"/>
  <c r="I50" i="16"/>
  <c r="H50" i="16"/>
  <c r="I49" i="16"/>
  <c r="H49" i="16"/>
  <c r="G49" i="16"/>
  <c r="F49" i="16"/>
  <c r="E49" i="16"/>
  <c r="D49" i="16"/>
  <c r="I50" i="15"/>
  <c r="H50" i="15"/>
  <c r="I49" i="15"/>
  <c r="H49" i="15"/>
  <c r="G49" i="15"/>
  <c r="F49" i="15"/>
  <c r="E49" i="15"/>
  <c r="D49" i="15"/>
  <c r="I50" i="10"/>
  <c r="H50" i="10"/>
  <c r="I49" i="10"/>
  <c r="H49" i="10"/>
  <c r="G49" i="10"/>
  <c r="F49" i="10"/>
  <c r="E49" i="10"/>
  <c r="D49" i="10"/>
  <c r="I50" i="7"/>
  <c r="H50" i="7"/>
  <c r="I49" i="7"/>
  <c r="H49" i="7"/>
  <c r="G49" i="7"/>
  <c r="F49" i="7"/>
  <c r="E49" i="7"/>
  <c r="D49" i="7"/>
  <c r="I50" i="1"/>
  <c r="H50" i="1"/>
  <c r="I49" i="1"/>
  <c r="H49" i="1"/>
  <c r="G49" i="1"/>
  <c r="F49" i="1"/>
  <c r="E49" i="1"/>
  <c r="D49" i="1"/>
  <c r="I50" i="5"/>
  <c r="H50" i="5"/>
  <c r="I49" i="5"/>
  <c r="H49" i="5"/>
  <c r="G49" i="5"/>
  <c r="F49" i="5"/>
  <c r="E49" i="5"/>
  <c r="D49" i="5"/>
  <c r="I50" i="4"/>
  <c r="H50" i="4"/>
  <c r="I49" i="4"/>
  <c r="H49" i="4"/>
  <c r="G49" i="4"/>
  <c r="F49" i="4"/>
  <c r="E49" i="4"/>
  <c r="D49" i="4"/>
  <c r="I50" i="3"/>
  <c r="H50" i="3"/>
  <c r="I49" i="3"/>
  <c r="H49" i="3"/>
  <c r="G49" i="3"/>
  <c r="F49" i="3"/>
  <c r="E49" i="3"/>
  <c r="D49" i="3"/>
  <c r="I50" i="2"/>
  <c r="H50" i="2"/>
  <c r="I49" i="2"/>
  <c r="H49" i="2"/>
  <c r="G49" i="2"/>
  <c r="F49" i="2"/>
  <c r="E49" i="2"/>
  <c r="D49" i="2"/>
  <c r="I50" i="6"/>
  <c r="I49" i="6"/>
  <c r="H50" i="6"/>
  <c r="H49" i="6"/>
  <c r="G49" i="6"/>
  <c r="F49" i="6"/>
  <c r="E49" i="6"/>
  <c r="D49" i="6"/>
  <c r="I47" i="66"/>
  <c r="H47" i="66"/>
  <c r="G47" i="66"/>
  <c r="F47" i="66"/>
  <c r="E47" i="66"/>
  <c r="D47" i="66"/>
  <c r="C47" i="66"/>
  <c r="I46" i="66"/>
  <c r="H46" i="66"/>
  <c r="G46" i="66"/>
  <c r="F46" i="66"/>
  <c r="E46" i="66"/>
  <c r="D46" i="66"/>
  <c r="C46" i="66"/>
  <c r="I45" i="66"/>
  <c r="H45" i="66"/>
  <c r="G45" i="66"/>
  <c r="F45" i="66"/>
  <c r="E45" i="66"/>
  <c r="D45" i="66"/>
  <c r="C45" i="66"/>
  <c r="I40" i="66"/>
  <c r="H40" i="66"/>
  <c r="G40" i="66"/>
  <c r="F40" i="66"/>
  <c r="E40" i="66"/>
  <c r="D40" i="66"/>
  <c r="C40" i="66"/>
  <c r="I47" i="65"/>
  <c r="H47" i="65"/>
  <c r="G47" i="65"/>
  <c r="F47" i="65"/>
  <c r="E47" i="65"/>
  <c r="D47" i="65"/>
  <c r="C47" i="65"/>
  <c r="I46" i="65"/>
  <c r="H46" i="65"/>
  <c r="G46" i="65"/>
  <c r="F46" i="65"/>
  <c r="E46" i="65"/>
  <c r="D46" i="65"/>
  <c r="C46" i="65"/>
  <c r="I45" i="65"/>
  <c r="H45" i="65"/>
  <c r="G45" i="65"/>
  <c r="F45" i="65"/>
  <c r="E45" i="65"/>
  <c r="D45" i="65"/>
  <c r="C45" i="65"/>
  <c r="I40" i="65"/>
  <c r="H40" i="65"/>
  <c r="G40" i="65"/>
  <c r="F40" i="65"/>
  <c r="E40" i="65"/>
  <c r="D40" i="65"/>
  <c r="C40" i="65"/>
  <c r="F40" i="49"/>
  <c r="I47" i="40"/>
  <c r="C46" i="40"/>
  <c r="C40" i="40"/>
  <c r="I40" i="40"/>
  <c r="G40" i="40"/>
  <c r="D40" i="40"/>
  <c r="C47" i="61"/>
  <c r="C45" i="61"/>
  <c r="C40" i="61"/>
  <c r="I40" i="61"/>
  <c r="G40" i="61"/>
  <c r="D40" i="61"/>
  <c r="D40" i="55"/>
  <c r="D40" i="28"/>
  <c r="I40" i="42"/>
  <c r="G40" i="42"/>
  <c r="C40" i="42"/>
  <c r="I40" i="49"/>
  <c r="D40" i="48"/>
  <c r="D40" i="39"/>
  <c r="H40" i="37"/>
  <c r="G40" i="30"/>
  <c r="C40" i="30"/>
  <c r="F40" i="30"/>
  <c r="E40" i="30"/>
  <c r="D40" i="30"/>
  <c r="H40" i="30"/>
  <c r="I40" i="30"/>
  <c r="C47" i="1"/>
  <c r="E47" i="1"/>
  <c r="E46" i="1"/>
  <c r="I46" i="1"/>
  <c r="H45" i="1"/>
  <c r="C45" i="1"/>
  <c r="I45" i="1"/>
  <c r="D45" i="1"/>
  <c r="I40" i="50"/>
  <c r="C40" i="64"/>
  <c r="D40" i="64"/>
  <c r="E40" i="64"/>
  <c r="F40" i="64"/>
  <c r="G40" i="64"/>
  <c r="H40" i="64"/>
  <c r="I40" i="64"/>
  <c r="C45" i="64"/>
  <c r="D45" i="64"/>
  <c r="E45" i="64"/>
  <c r="F45" i="64"/>
  <c r="G45" i="64"/>
  <c r="H45" i="64"/>
  <c r="I45" i="64"/>
  <c r="C46" i="64"/>
  <c r="D46" i="64"/>
  <c r="E46" i="64"/>
  <c r="F46" i="64"/>
  <c r="G46" i="64"/>
  <c r="H46" i="64"/>
  <c r="I46" i="64"/>
  <c r="C47" i="64"/>
  <c r="D47" i="64"/>
  <c r="E47" i="64"/>
  <c r="F47" i="64"/>
  <c r="G47" i="64"/>
  <c r="H47" i="64"/>
  <c r="I47" i="64"/>
  <c r="C40" i="63"/>
  <c r="D40" i="63"/>
  <c r="E40" i="63"/>
  <c r="F40" i="63"/>
  <c r="G40" i="63"/>
  <c r="H40" i="63"/>
  <c r="I40" i="63"/>
  <c r="C45" i="63"/>
  <c r="D45" i="63"/>
  <c r="E45" i="63"/>
  <c r="F45" i="63"/>
  <c r="G45" i="63"/>
  <c r="H45" i="63"/>
  <c r="I45" i="63"/>
  <c r="C46" i="63"/>
  <c r="D46" i="63"/>
  <c r="E46" i="63"/>
  <c r="F46" i="63"/>
  <c r="G46" i="63"/>
  <c r="H46" i="63"/>
  <c r="I46" i="63"/>
  <c r="C47" i="63"/>
  <c r="D47" i="63"/>
  <c r="E47" i="63"/>
  <c r="F47" i="63"/>
  <c r="G47" i="63"/>
  <c r="H47" i="63"/>
  <c r="I47" i="63"/>
  <c r="E40" i="61"/>
  <c r="F40" i="61"/>
  <c r="H40" i="61"/>
  <c r="D45" i="61"/>
  <c r="E45" i="61"/>
  <c r="F45" i="61"/>
  <c r="G45" i="61"/>
  <c r="H45" i="61"/>
  <c r="I45" i="61"/>
  <c r="C46" i="61"/>
  <c r="D46" i="61"/>
  <c r="E46" i="61"/>
  <c r="F46" i="61"/>
  <c r="G46" i="61"/>
  <c r="H46" i="61"/>
  <c r="I46" i="61"/>
  <c r="D47" i="61"/>
  <c r="E47" i="61"/>
  <c r="F47" i="61"/>
  <c r="G47" i="61"/>
  <c r="H47" i="61"/>
  <c r="I47" i="61"/>
  <c r="C40" i="60"/>
  <c r="D40" i="60"/>
  <c r="E40" i="60"/>
  <c r="F40" i="60"/>
  <c r="G40" i="60"/>
  <c r="H40" i="60"/>
  <c r="I40" i="60"/>
  <c r="C45" i="60"/>
  <c r="D45" i="60"/>
  <c r="E45" i="60"/>
  <c r="F45" i="60"/>
  <c r="G45" i="60"/>
  <c r="H45" i="60"/>
  <c r="I45" i="60"/>
  <c r="C46" i="60"/>
  <c r="D46" i="60"/>
  <c r="E46" i="60"/>
  <c r="F46" i="60"/>
  <c r="G46" i="60"/>
  <c r="H46" i="60"/>
  <c r="I46" i="60"/>
  <c r="C47" i="60"/>
  <c r="D47" i="60"/>
  <c r="E47" i="60"/>
  <c r="F47" i="60"/>
  <c r="G47" i="60"/>
  <c r="H47" i="60"/>
  <c r="I47" i="60"/>
  <c r="C40" i="59"/>
  <c r="D40" i="59"/>
  <c r="E40" i="59"/>
  <c r="F40" i="59"/>
  <c r="G40" i="59"/>
  <c r="H40" i="59"/>
  <c r="I40" i="59"/>
  <c r="C45" i="59"/>
  <c r="D45" i="59"/>
  <c r="E45" i="59"/>
  <c r="F45" i="59"/>
  <c r="G45" i="59"/>
  <c r="H45" i="59"/>
  <c r="I45" i="59"/>
  <c r="C46" i="59"/>
  <c r="D46" i="59"/>
  <c r="E46" i="59"/>
  <c r="F46" i="59"/>
  <c r="G46" i="59"/>
  <c r="H46" i="59"/>
  <c r="I46" i="59"/>
  <c r="C47" i="59"/>
  <c r="D47" i="59"/>
  <c r="E47" i="59"/>
  <c r="F47" i="59"/>
  <c r="G47" i="59"/>
  <c r="H47" i="59"/>
  <c r="I47" i="59"/>
  <c r="C40" i="58"/>
  <c r="D40" i="58"/>
  <c r="E40" i="58"/>
  <c r="F40" i="58"/>
  <c r="G40" i="58"/>
  <c r="H40" i="58"/>
  <c r="I40" i="58"/>
  <c r="C45" i="58"/>
  <c r="D45" i="58"/>
  <c r="E45" i="58"/>
  <c r="F45" i="58"/>
  <c r="G45" i="58"/>
  <c r="H45" i="58"/>
  <c r="I45" i="58"/>
  <c r="C46" i="58"/>
  <c r="D46" i="58"/>
  <c r="E46" i="58"/>
  <c r="F46" i="58"/>
  <c r="G46" i="58"/>
  <c r="H46" i="58"/>
  <c r="I46" i="58"/>
  <c r="C47" i="58"/>
  <c r="D47" i="58"/>
  <c r="E47" i="58"/>
  <c r="F47" i="58"/>
  <c r="G47" i="58"/>
  <c r="H47" i="58"/>
  <c r="I47" i="58"/>
  <c r="C40" i="57"/>
  <c r="D40" i="57"/>
  <c r="E40" i="57"/>
  <c r="F40" i="57"/>
  <c r="G40" i="57"/>
  <c r="H40" i="57"/>
  <c r="I40" i="57"/>
  <c r="C45" i="57"/>
  <c r="D45" i="57"/>
  <c r="E45" i="57"/>
  <c r="F45" i="57"/>
  <c r="G45" i="57"/>
  <c r="H45" i="57"/>
  <c r="I45" i="57"/>
  <c r="C46" i="57"/>
  <c r="D46" i="57"/>
  <c r="E46" i="57"/>
  <c r="F46" i="57"/>
  <c r="G46" i="57"/>
  <c r="H46" i="57"/>
  <c r="I46" i="57"/>
  <c r="C47" i="57"/>
  <c r="D47" i="57"/>
  <c r="E47" i="57"/>
  <c r="F47" i="57"/>
  <c r="G47" i="57"/>
  <c r="H47" i="57"/>
  <c r="I47" i="57"/>
  <c r="C40" i="56"/>
  <c r="D40" i="56"/>
  <c r="E40" i="56"/>
  <c r="F40" i="56"/>
  <c r="G40" i="56"/>
  <c r="H40" i="56"/>
  <c r="I40" i="56"/>
  <c r="C45" i="56"/>
  <c r="D45" i="56"/>
  <c r="E45" i="56"/>
  <c r="F45" i="56"/>
  <c r="G45" i="56"/>
  <c r="H45" i="56"/>
  <c r="I45" i="56"/>
  <c r="C46" i="56"/>
  <c r="D46" i="56"/>
  <c r="E46" i="56"/>
  <c r="F46" i="56"/>
  <c r="G46" i="56"/>
  <c r="H46" i="56"/>
  <c r="I46" i="56"/>
  <c r="C47" i="56"/>
  <c r="D47" i="56"/>
  <c r="E47" i="56"/>
  <c r="F47" i="56"/>
  <c r="G47" i="56"/>
  <c r="H47" i="56"/>
  <c r="I47" i="56"/>
  <c r="C40" i="55"/>
  <c r="E40" i="55"/>
  <c r="F40" i="55"/>
  <c r="G40" i="55"/>
  <c r="H40" i="55"/>
  <c r="I40" i="55"/>
  <c r="C45" i="55"/>
  <c r="D45" i="55"/>
  <c r="E45" i="55"/>
  <c r="F45" i="55"/>
  <c r="G45" i="55"/>
  <c r="H45" i="55"/>
  <c r="I45" i="55"/>
  <c r="C46" i="55"/>
  <c r="D46" i="55"/>
  <c r="E46" i="55"/>
  <c r="F46" i="55"/>
  <c r="G46" i="55"/>
  <c r="H46" i="55"/>
  <c r="I46" i="55"/>
  <c r="C47" i="55"/>
  <c r="D47" i="55"/>
  <c r="E47" i="55"/>
  <c r="F47" i="55"/>
  <c r="G47" i="55"/>
  <c r="H47" i="55"/>
  <c r="I47" i="55"/>
  <c r="C46" i="54"/>
  <c r="C40" i="54"/>
  <c r="D40" i="54"/>
  <c r="E40" i="54"/>
  <c r="F40" i="54"/>
  <c r="G40" i="54"/>
  <c r="H40" i="54"/>
  <c r="I40" i="54"/>
  <c r="C45" i="54"/>
  <c r="D45" i="54"/>
  <c r="E45" i="54"/>
  <c r="F45" i="54"/>
  <c r="G45" i="54"/>
  <c r="H45" i="54"/>
  <c r="I45" i="54"/>
  <c r="D46" i="54"/>
  <c r="E46" i="54"/>
  <c r="F46" i="54"/>
  <c r="G46" i="54"/>
  <c r="H46" i="54"/>
  <c r="I46" i="54"/>
  <c r="C47" i="54"/>
  <c r="D47" i="54"/>
  <c r="E47" i="54"/>
  <c r="F47" i="54"/>
  <c r="G47" i="54"/>
  <c r="H47" i="54"/>
  <c r="I47" i="54"/>
  <c r="C47" i="53"/>
  <c r="C46" i="53"/>
  <c r="C45" i="53"/>
  <c r="C40" i="53"/>
  <c r="D40" i="53"/>
  <c r="E40" i="53"/>
  <c r="F40" i="53"/>
  <c r="G40" i="53"/>
  <c r="H40" i="53"/>
  <c r="I40" i="53"/>
  <c r="D45" i="53"/>
  <c r="E45" i="53"/>
  <c r="F45" i="53"/>
  <c r="G45" i="53"/>
  <c r="H45" i="53"/>
  <c r="I45" i="53"/>
  <c r="D46" i="53"/>
  <c r="E46" i="53"/>
  <c r="F46" i="53"/>
  <c r="G46" i="53"/>
  <c r="H46" i="53"/>
  <c r="I46" i="53"/>
  <c r="D47" i="53"/>
  <c r="E47" i="53"/>
  <c r="F47" i="53"/>
  <c r="G47" i="53"/>
  <c r="H47" i="53"/>
  <c r="I47" i="53"/>
  <c r="I46" i="40"/>
  <c r="I45" i="40"/>
  <c r="C47" i="40"/>
  <c r="C45" i="40"/>
  <c r="C47" i="50"/>
  <c r="C45" i="50"/>
  <c r="I45" i="50"/>
  <c r="I47" i="50"/>
  <c r="H47" i="50"/>
  <c r="G47" i="50"/>
  <c r="F47" i="50"/>
  <c r="E47" i="50"/>
  <c r="D47" i="50"/>
  <c r="I46" i="50"/>
  <c r="H46" i="50"/>
  <c r="G46" i="50"/>
  <c r="F46" i="50"/>
  <c r="E46" i="50"/>
  <c r="D46" i="50"/>
  <c r="C46" i="50"/>
  <c r="H45" i="50"/>
  <c r="G45" i="50"/>
  <c r="F45" i="50"/>
  <c r="E45" i="50"/>
  <c r="D45" i="50"/>
  <c r="I47" i="49"/>
  <c r="H47" i="49"/>
  <c r="G47" i="49"/>
  <c r="F47" i="49"/>
  <c r="E47" i="49"/>
  <c r="D47" i="49"/>
  <c r="C47" i="49"/>
  <c r="I46" i="49"/>
  <c r="H46" i="49"/>
  <c r="G46" i="49"/>
  <c r="F46" i="49"/>
  <c r="E46" i="49"/>
  <c r="D46" i="49"/>
  <c r="C46" i="49"/>
  <c r="I45" i="49"/>
  <c r="H45" i="49"/>
  <c r="G45" i="49"/>
  <c r="F45" i="49"/>
  <c r="E45" i="49"/>
  <c r="D45" i="49"/>
  <c r="C45" i="49"/>
  <c r="I47" i="52"/>
  <c r="H47" i="52"/>
  <c r="G47" i="52"/>
  <c r="F47" i="52"/>
  <c r="E47" i="52"/>
  <c r="D47" i="52"/>
  <c r="C47" i="52"/>
  <c r="I46" i="52"/>
  <c r="H46" i="52"/>
  <c r="G46" i="52"/>
  <c r="F46" i="52"/>
  <c r="E46" i="52"/>
  <c r="D46" i="52"/>
  <c r="C46" i="52"/>
  <c r="I45" i="52"/>
  <c r="H45" i="52"/>
  <c r="G45" i="52"/>
  <c r="F45" i="52"/>
  <c r="E45" i="52"/>
  <c r="D45" i="52"/>
  <c r="C45" i="52"/>
  <c r="I47" i="48"/>
  <c r="H47" i="48"/>
  <c r="G47" i="48"/>
  <c r="F47" i="48"/>
  <c r="E47" i="48"/>
  <c r="D47" i="48"/>
  <c r="C47" i="48"/>
  <c r="I46" i="48"/>
  <c r="H46" i="48"/>
  <c r="G46" i="48"/>
  <c r="F46" i="48"/>
  <c r="E46" i="48"/>
  <c r="D46" i="48"/>
  <c r="C46" i="48"/>
  <c r="I45" i="48"/>
  <c r="H45" i="48"/>
  <c r="G45" i="48"/>
  <c r="F45" i="48"/>
  <c r="E45" i="48"/>
  <c r="D45" i="48"/>
  <c r="C45" i="48"/>
  <c r="I47" i="47"/>
  <c r="H47" i="47"/>
  <c r="G47" i="47"/>
  <c r="F47" i="47"/>
  <c r="E47" i="47"/>
  <c r="D47" i="47"/>
  <c r="C47" i="47"/>
  <c r="I46" i="47"/>
  <c r="H46" i="47"/>
  <c r="G46" i="47"/>
  <c r="F46" i="47"/>
  <c r="E46" i="47"/>
  <c r="D46" i="47"/>
  <c r="C46" i="47"/>
  <c r="I45" i="47"/>
  <c r="H45" i="47"/>
  <c r="G45" i="47"/>
  <c r="F45" i="47"/>
  <c r="E45" i="47"/>
  <c r="D45" i="47"/>
  <c r="C45" i="47"/>
  <c r="I47" i="46"/>
  <c r="H47" i="46"/>
  <c r="G47" i="46"/>
  <c r="F47" i="46"/>
  <c r="E47" i="46"/>
  <c r="D47" i="46"/>
  <c r="C47" i="46"/>
  <c r="I46" i="46"/>
  <c r="H46" i="46"/>
  <c r="G46" i="46"/>
  <c r="F46" i="46"/>
  <c r="E46" i="46"/>
  <c r="D46" i="46"/>
  <c r="C46" i="46"/>
  <c r="I45" i="46"/>
  <c r="H45" i="46"/>
  <c r="G45" i="46"/>
  <c r="F45" i="46"/>
  <c r="E45" i="46"/>
  <c r="D45" i="46"/>
  <c r="C45" i="46"/>
  <c r="I47" i="45"/>
  <c r="H47" i="45"/>
  <c r="G47" i="45"/>
  <c r="F47" i="45"/>
  <c r="E47" i="45"/>
  <c r="D47" i="45"/>
  <c r="C47" i="45"/>
  <c r="I46" i="45"/>
  <c r="H46" i="45"/>
  <c r="G46" i="45"/>
  <c r="F46" i="45"/>
  <c r="E46" i="45"/>
  <c r="D46" i="45"/>
  <c r="C46" i="45"/>
  <c r="I45" i="45"/>
  <c r="H45" i="45"/>
  <c r="G45" i="45"/>
  <c r="F45" i="45"/>
  <c r="E45" i="45"/>
  <c r="D45" i="45"/>
  <c r="C45" i="45"/>
  <c r="I47" i="44"/>
  <c r="H47" i="44"/>
  <c r="G47" i="44"/>
  <c r="F47" i="44"/>
  <c r="E47" i="44"/>
  <c r="D47" i="44"/>
  <c r="C47" i="44"/>
  <c r="I46" i="44"/>
  <c r="H46" i="44"/>
  <c r="G46" i="44"/>
  <c r="F46" i="44"/>
  <c r="E46" i="44"/>
  <c r="D46" i="44"/>
  <c r="C46" i="44"/>
  <c r="I45" i="44"/>
  <c r="H45" i="44"/>
  <c r="G45" i="44"/>
  <c r="F45" i="44"/>
  <c r="E45" i="44"/>
  <c r="D45" i="44"/>
  <c r="C45" i="44"/>
  <c r="I47" i="43"/>
  <c r="H47" i="43"/>
  <c r="G47" i="43"/>
  <c r="F47" i="43"/>
  <c r="E47" i="43"/>
  <c r="D47" i="43"/>
  <c r="C47" i="43"/>
  <c r="I46" i="43"/>
  <c r="H46" i="43"/>
  <c r="G46" i="43"/>
  <c r="F46" i="43"/>
  <c r="E46" i="43"/>
  <c r="D46" i="43"/>
  <c r="C46" i="43"/>
  <c r="I45" i="43"/>
  <c r="H45" i="43"/>
  <c r="G45" i="43"/>
  <c r="F45" i="43"/>
  <c r="E45" i="43"/>
  <c r="D45" i="43"/>
  <c r="C45" i="43"/>
  <c r="I47" i="42"/>
  <c r="H47" i="42"/>
  <c r="G47" i="42"/>
  <c r="F47" i="42"/>
  <c r="E47" i="42"/>
  <c r="D47" i="42"/>
  <c r="C47" i="42"/>
  <c r="I46" i="42"/>
  <c r="H46" i="42"/>
  <c r="G46" i="42"/>
  <c r="F46" i="42"/>
  <c r="E46" i="42"/>
  <c r="D46" i="42"/>
  <c r="C46" i="42"/>
  <c r="I45" i="42"/>
  <c r="H45" i="42"/>
  <c r="G45" i="42"/>
  <c r="F45" i="42"/>
  <c r="E45" i="42"/>
  <c r="D45" i="42"/>
  <c r="C45" i="42"/>
  <c r="I47" i="41"/>
  <c r="H47" i="41"/>
  <c r="G47" i="41"/>
  <c r="F47" i="41"/>
  <c r="E47" i="41"/>
  <c r="D47" i="41"/>
  <c r="C47" i="41"/>
  <c r="I46" i="41"/>
  <c r="H46" i="41"/>
  <c r="G46" i="41"/>
  <c r="F46" i="41"/>
  <c r="E46" i="41"/>
  <c r="D46" i="41"/>
  <c r="C46" i="41"/>
  <c r="I45" i="41"/>
  <c r="H45" i="41"/>
  <c r="G45" i="41"/>
  <c r="F45" i="41"/>
  <c r="E45" i="41"/>
  <c r="D45" i="41"/>
  <c r="C45" i="41"/>
  <c r="H47" i="40"/>
  <c r="G47" i="40"/>
  <c r="F47" i="40"/>
  <c r="E47" i="40"/>
  <c r="D47" i="40"/>
  <c r="H46" i="40"/>
  <c r="G46" i="40"/>
  <c r="F46" i="40"/>
  <c r="E46" i="40"/>
  <c r="D46" i="40"/>
  <c r="H45" i="40"/>
  <c r="G45" i="40"/>
  <c r="F45" i="40"/>
  <c r="E45" i="40"/>
  <c r="D45" i="40"/>
  <c r="I47" i="39"/>
  <c r="H47" i="39"/>
  <c r="G47" i="39"/>
  <c r="F47" i="39"/>
  <c r="E47" i="39"/>
  <c r="D47" i="39"/>
  <c r="C47" i="39"/>
  <c r="I46" i="39"/>
  <c r="H46" i="39"/>
  <c r="G46" i="39"/>
  <c r="F46" i="39"/>
  <c r="E46" i="39"/>
  <c r="D46" i="39"/>
  <c r="C46" i="39"/>
  <c r="I45" i="39"/>
  <c r="H45" i="39"/>
  <c r="G45" i="39"/>
  <c r="F45" i="39"/>
  <c r="E45" i="39"/>
  <c r="D45" i="39"/>
  <c r="C45" i="39"/>
  <c r="I47" i="38"/>
  <c r="H47" i="38"/>
  <c r="G47" i="38"/>
  <c r="F47" i="38"/>
  <c r="E47" i="38"/>
  <c r="D47" i="38"/>
  <c r="C47" i="38"/>
  <c r="I46" i="38"/>
  <c r="H46" i="38"/>
  <c r="G46" i="38"/>
  <c r="F46" i="38"/>
  <c r="E46" i="38"/>
  <c r="D46" i="38"/>
  <c r="C46" i="38"/>
  <c r="I45" i="38"/>
  <c r="H45" i="38"/>
  <c r="G45" i="38"/>
  <c r="F45" i="38"/>
  <c r="E45" i="38"/>
  <c r="D45" i="38"/>
  <c r="C45" i="38"/>
  <c r="I47" i="37"/>
  <c r="H47" i="37"/>
  <c r="G47" i="37"/>
  <c r="F47" i="37"/>
  <c r="E47" i="37"/>
  <c r="D47" i="37"/>
  <c r="C47" i="37"/>
  <c r="I46" i="37"/>
  <c r="H46" i="37"/>
  <c r="G46" i="37"/>
  <c r="F46" i="37"/>
  <c r="E46" i="37"/>
  <c r="D46" i="37"/>
  <c r="C46" i="37"/>
  <c r="I45" i="37"/>
  <c r="H45" i="37"/>
  <c r="G45" i="37"/>
  <c r="F45" i="37"/>
  <c r="E45" i="37"/>
  <c r="D45" i="37"/>
  <c r="C45" i="37"/>
  <c r="I47" i="35"/>
  <c r="H47" i="35"/>
  <c r="G47" i="35"/>
  <c r="F47" i="35"/>
  <c r="E47" i="35"/>
  <c r="D47" i="35"/>
  <c r="C47" i="35"/>
  <c r="I46" i="35"/>
  <c r="H46" i="35"/>
  <c r="G46" i="35"/>
  <c r="F46" i="35"/>
  <c r="E46" i="35"/>
  <c r="D46" i="35"/>
  <c r="C46" i="35"/>
  <c r="I45" i="35"/>
  <c r="H45" i="35"/>
  <c r="G45" i="35"/>
  <c r="F45" i="35"/>
  <c r="E45" i="35"/>
  <c r="D45" i="35"/>
  <c r="C45" i="35"/>
  <c r="I47" i="34"/>
  <c r="H47" i="34"/>
  <c r="G47" i="34"/>
  <c r="F47" i="34"/>
  <c r="E47" i="34"/>
  <c r="D47" i="34"/>
  <c r="C47" i="34"/>
  <c r="I46" i="34"/>
  <c r="H46" i="34"/>
  <c r="G46" i="34"/>
  <c r="F46" i="34"/>
  <c r="E46" i="34"/>
  <c r="D46" i="34"/>
  <c r="C46" i="34"/>
  <c r="I45" i="34"/>
  <c r="H45" i="34"/>
  <c r="G45" i="34"/>
  <c r="F45" i="34"/>
  <c r="E45" i="34"/>
  <c r="D45" i="34"/>
  <c r="C45" i="34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7" i="31"/>
  <c r="H47" i="31"/>
  <c r="G47" i="31"/>
  <c r="F47" i="31"/>
  <c r="E47" i="31"/>
  <c r="D47" i="31"/>
  <c r="C47" i="31"/>
  <c r="I46" i="31"/>
  <c r="H46" i="31"/>
  <c r="G46" i="31"/>
  <c r="F46" i="31"/>
  <c r="E46" i="31"/>
  <c r="D46" i="31"/>
  <c r="C46" i="31"/>
  <c r="I45" i="31"/>
  <c r="H45" i="31"/>
  <c r="G45" i="31"/>
  <c r="F45" i="31"/>
  <c r="E45" i="31"/>
  <c r="D45" i="31"/>
  <c r="C45" i="31"/>
  <c r="I47" i="30"/>
  <c r="H47" i="30"/>
  <c r="G47" i="30"/>
  <c r="F47" i="30"/>
  <c r="E47" i="30"/>
  <c r="D47" i="30"/>
  <c r="C47" i="30"/>
  <c r="I46" i="30"/>
  <c r="H46" i="30"/>
  <c r="G46" i="30"/>
  <c r="F46" i="30"/>
  <c r="E46" i="30"/>
  <c r="D46" i="30"/>
  <c r="C46" i="30"/>
  <c r="I45" i="30"/>
  <c r="H45" i="30"/>
  <c r="G45" i="30"/>
  <c r="F45" i="30"/>
  <c r="E45" i="30"/>
  <c r="D45" i="30"/>
  <c r="C45" i="30"/>
  <c r="I47" i="29"/>
  <c r="H47" i="29"/>
  <c r="G47" i="29"/>
  <c r="F47" i="29"/>
  <c r="E47" i="29"/>
  <c r="D47" i="29"/>
  <c r="C47" i="29"/>
  <c r="I46" i="29"/>
  <c r="H46" i="29"/>
  <c r="G46" i="29"/>
  <c r="F46" i="29"/>
  <c r="E46" i="29"/>
  <c r="D46" i="29"/>
  <c r="C46" i="29"/>
  <c r="I45" i="29"/>
  <c r="H45" i="29"/>
  <c r="G45" i="29"/>
  <c r="F45" i="29"/>
  <c r="E45" i="29"/>
  <c r="D45" i="29"/>
  <c r="C45" i="29"/>
  <c r="I47" i="28"/>
  <c r="H47" i="28"/>
  <c r="G47" i="28"/>
  <c r="F47" i="28"/>
  <c r="E47" i="28"/>
  <c r="D47" i="28"/>
  <c r="C47" i="28"/>
  <c r="I46" i="28"/>
  <c r="H46" i="28"/>
  <c r="G46" i="28"/>
  <c r="F46" i="28"/>
  <c r="E46" i="28"/>
  <c r="D46" i="28"/>
  <c r="C46" i="28"/>
  <c r="I45" i="28"/>
  <c r="H45" i="28"/>
  <c r="G45" i="28"/>
  <c r="F45" i="28"/>
  <c r="E45" i="28"/>
  <c r="D45" i="28"/>
  <c r="C45" i="28"/>
  <c r="I47" i="27"/>
  <c r="H47" i="27"/>
  <c r="G47" i="27"/>
  <c r="F47" i="27"/>
  <c r="E47" i="27"/>
  <c r="D47" i="27"/>
  <c r="C47" i="27"/>
  <c r="I46" i="27"/>
  <c r="H46" i="27"/>
  <c r="G46" i="27"/>
  <c r="F46" i="27"/>
  <c r="E46" i="27"/>
  <c r="D46" i="27"/>
  <c r="C46" i="27"/>
  <c r="I45" i="27"/>
  <c r="H45" i="27"/>
  <c r="G45" i="27"/>
  <c r="F45" i="27"/>
  <c r="E45" i="27"/>
  <c r="D45" i="27"/>
  <c r="C45" i="27"/>
  <c r="I47" i="26"/>
  <c r="H47" i="26"/>
  <c r="G47" i="26"/>
  <c r="F47" i="26"/>
  <c r="E47" i="26"/>
  <c r="D47" i="26"/>
  <c r="C47" i="26"/>
  <c r="I46" i="26"/>
  <c r="H46" i="26"/>
  <c r="G46" i="26"/>
  <c r="F46" i="26"/>
  <c r="E46" i="26"/>
  <c r="D46" i="26"/>
  <c r="C46" i="26"/>
  <c r="I45" i="26"/>
  <c r="H45" i="26"/>
  <c r="G45" i="26"/>
  <c r="F45" i="26"/>
  <c r="E45" i="26"/>
  <c r="D45" i="26"/>
  <c r="C45" i="26"/>
  <c r="I47" i="24"/>
  <c r="H47" i="24"/>
  <c r="G47" i="24"/>
  <c r="F47" i="24"/>
  <c r="E47" i="24"/>
  <c r="D47" i="24"/>
  <c r="C47" i="24"/>
  <c r="I46" i="24"/>
  <c r="H46" i="24"/>
  <c r="G46" i="24"/>
  <c r="F46" i="24"/>
  <c r="E46" i="24"/>
  <c r="D46" i="24"/>
  <c r="C46" i="24"/>
  <c r="I45" i="24"/>
  <c r="H45" i="24"/>
  <c r="G45" i="24"/>
  <c r="F45" i="24"/>
  <c r="E45" i="24"/>
  <c r="D45" i="24"/>
  <c r="C45" i="24"/>
  <c r="I47" i="23"/>
  <c r="H47" i="23"/>
  <c r="G47" i="23"/>
  <c r="F47" i="23"/>
  <c r="E47" i="23"/>
  <c r="D47" i="23"/>
  <c r="C47" i="23"/>
  <c r="I46" i="23"/>
  <c r="H46" i="23"/>
  <c r="G46" i="23"/>
  <c r="F46" i="23"/>
  <c r="E46" i="23"/>
  <c r="D46" i="23"/>
  <c r="C46" i="23"/>
  <c r="I45" i="23"/>
  <c r="H45" i="23"/>
  <c r="G45" i="23"/>
  <c r="F45" i="23"/>
  <c r="E45" i="23"/>
  <c r="D45" i="23"/>
  <c r="C45" i="23"/>
  <c r="I47" i="22"/>
  <c r="H47" i="22"/>
  <c r="G47" i="22"/>
  <c r="F47" i="22"/>
  <c r="E47" i="22"/>
  <c r="D47" i="22"/>
  <c r="C47" i="22"/>
  <c r="I46" i="22"/>
  <c r="H46" i="22"/>
  <c r="G46" i="22"/>
  <c r="F46" i="22"/>
  <c r="E46" i="22"/>
  <c r="D46" i="22"/>
  <c r="C46" i="22"/>
  <c r="I45" i="22"/>
  <c r="H45" i="22"/>
  <c r="G45" i="22"/>
  <c r="F45" i="22"/>
  <c r="E45" i="22"/>
  <c r="D45" i="22"/>
  <c r="C45" i="22"/>
  <c r="I47" i="21"/>
  <c r="H47" i="21"/>
  <c r="G47" i="21"/>
  <c r="F47" i="21"/>
  <c r="E47" i="21"/>
  <c r="D47" i="21"/>
  <c r="C47" i="21"/>
  <c r="I46" i="21"/>
  <c r="H46" i="21"/>
  <c r="G46" i="21"/>
  <c r="F46" i="21"/>
  <c r="E46" i="21"/>
  <c r="D46" i="21"/>
  <c r="C46" i="21"/>
  <c r="I45" i="21"/>
  <c r="H45" i="21"/>
  <c r="G45" i="21"/>
  <c r="F45" i="21"/>
  <c r="E45" i="21"/>
  <c r="D45" i="21"/>
  <c r="C45" i="21"/>
  <c r="I47" i="20"/>
  <c r="H47" i="20"/>
  <c r="G47" i="20"/>
  <c r="F47" i="20"/>
  <c r="E47" i="20"/>
  <c r="D47" i="20"/>
  <c r="C47" i="20"/>
  <c r="I46" i="20"/>
  <c r="H46" i="20"/>
  <c r="G46" i="20"/>
  <c r="F46" i="20"/>
  <c r="E46" i="20"/>
  <c r="D46" i="20"/>
  <c r="C46" i="20"/>
  <c r="I45" i="20"/>
  <c r="H45" i="20"/>
  <c r="G45" i="20"/>
  <c r="F45" i="20"/>
  <c r="E45" i="20"/>
  <c r="D45" i="20"/>
  <c r="C45" i="20"/>
  <c r="I47" i="19"/>
  <c r="H47" i="19"/>
  <c r="G47" i="19"/>
  <c r="F47" i="19"/>
  <c r="E47" i="19"/>
  <c r="D47" i="19"/>
  <c r="C47" i="19"/>
  <c r="I46" i="19"/>
  <c r="H46" i="19"/>
  <c r="G46" i="19"/>
  <c r="F46" i="19"/>
  <c r="E46" i="19"/>
  <c r="D46" i="19"/>
  <c r="C46" i="19"/>
  <c r="I45" i="19"/>
  <c r="H45" i="19"/>
  <c r="G45" i="19"/>
  <c r="F45" i="19"/>
  <c r="E45" i="19"/>
  <c r="D45" i="19"/>
  <c r="C45" i="19"/>
  <c r="I47" i="18"/>
  <c r="H47" i="18"/>
  <c r="G47" i="18"/>
  <c r="F47" i="18"/>
  <c r="E47" i="18"/>
  <c r="D47" i="18"/>
  <c r="C47" i="18"/>
  <c r="I46" i="18"/>
  <c r="H46" i="18"/>
  <c r="G46" i="18"/>
  <c r="F46" i="18"/>
  <c r="E46" i="18"/>
  <c r="D46" i="18"/>
  <c r="C46" i="18"/>
  <c r="I45" i="18"/>
  <c r="H45" i="18"/>
  <c r="G45" i="18"/>
  <c r="F45" i="18"/>
  <c r="E45" i="18"/>
  <c r="D45" i="18"/>
  <c r="C45" i="18"/>
  <c r="I47" i="17"/>
  <c r="H47" i="17"/>
  <c r="G47" i="17"/>
  <c r="F47" i="17"/>
  <c r="E47" i="17"/>
  <c r="D47" i="17"/>
  <c r="C47" i="17"/>
  <c r="I46" i="17"/>
  <c r="H46" i="17"/>
  <c r="G46" i="17"/>
  <c r="F46" i="17"/>
  <c r="E46" i="17"/>
  <c r="D46" i="17"/>
  <c r="C46" i="17"/>
  <c r="I45" i="17"/>
  <c r="H45" i="17"/>
  <c r="G45" i="17"/>
  <c r="F45" i="17"/>
  <c r="E45" i="17"/>
  <c r="D45" i="17"/>
  <c r="C45" i="17"/>
  <c r="I47" i="16"/>
  <c r="H47" i="16"/>
  <c r="G47" i="16"/>
  <c r="F47" i="16"/>
  <c r="E47" i="16"/>
  <c r="D47" i="16"/>
  <c r="C47" i="16"/>
  <c r="I46" i="16"/>
  <c r="H46" i="16"/>
  <c r="G46" i="16"/>
  <c r="F46" i="16"/>
  <c r="E46" i="16"/>
  <c r="D46" i="16"/>
  <c r="C46" i="16"/>
  <c r="I45" i="16"/>
  <c r="H45" i="16"/>
  <c r="G45" i="16"/>
  <c r="F45" i="16"/>
  <c r="E45" i="16"/>
  <c r="D45" i="16"/>
  <c r="C45" i="16"/>
  <c r="I47" i="15"/>
  <c r="H47" i="15"/>
  <c r="G47" i="15"/>
  <c r="F47" i="15"/>
  <c r="E47" i="15"/>
  <c r="D47" i="15"/>
  <c r="C47" i="15"/>
  <c r="I46" i="15"/>
  <c r="H46" i="15"/>
  <c r="G46" i="15"/>
  <c r="F46" i="15"/>
  <c r="E46" i="15"/>
  <c r="D46" i="15"/>
  <c r="C46" i="15"/>
  <c r="I45" i="15"/>
  <c r="H45" i="15"/>
  <c r="G45" i="15"/>
  <c r="F45" i="15"/>
  <c r="E45" i="15"/>
  <c r="D45" i="15"/>
  <c r="C45" i="15"/>
  <c r="I47" i="14"/>
  <c r="H47" i="14"/>
  <c r="G47" i="14"/>
  <c r="F47" i="14"/>
  <c r="E47" i="14"/>
  <c r="D47" i="14"/>
  <c r="C47" i="14"/>
  <c r="I46" i="14"/>
  <c r="H46" i="14"/>
  <c r="G46" i="14"/>
  <c r="F46" i="14"/>
  <c r="E46" i="14"/>
  <c r="D46" i="14"/>
  <c r="C46" i="14"/>
  <c r="I45" i="14"/>
  <c r="H45" i="14"/>
  <c r="G45" i="14"/>
  <c r="F45" i="14"/>
  <c r="E45" i="14"/>
  <c r="D45" i="14"/>
  <c r="C45" i="14"/>
  <c r="I47" i="13"/>
  <c r="H47" i="13"/>
  <c r="G47" i="13"/>
  <c r="F47" i="13"/>
  <c r="E47" i="13"/>
  <c r="D47" i="13"/>
  <c r="C47" i="13"/>
  <c r="I46" i="13"/>
  <c r="H46" i="13"/>
  <c r="G46" i="13"/>
  <c r="F46" i="13"/>
  <c r="E46" i="13"/>
  <c r="D46" i="13"/>
  <c r="C46" i="13"/>
  <c r="I45" i="13"/>
  <c r="H45" i="13"/>
  <c r="G45" i="13"/>
  <c r="F45" i="13"/>
  <c r="E45" i="13"/>
  <c r="D45" i="13"/>
  <c r="C45" i="13"/>
  <c r="I47" i="12"/>
  <c r="H47" i="12"/>
  <c r="G47" i="12"/>
  <c r="F47" i="12"/>
  <c r="E47" i="12"/>
  <c r="D47" i="12"/>
  <c r="C47" i="12"/>
  <c r="I46" i="12"/>
  <c r="H46" i="12"/>
  <c r="G46" i="12"/>
  <c r="F46" i="12"/>
  <c r="E46" i="12"/>
  <c r="D46" i="12"/>
  <c r="C46" i="12"/>
  <c r="I45" i="12"/>
  <c r="H45" i="12"/>
  <c r="G45" i="12"/>
  <c r="F45" i="12"/>
  <c r="E45" i="12"/>
  <c r="D45" i="12"/>
  <c r="C45" i="12"/>
  <c r="I47" i="11"/>
  <c r="H47" i="11"/>
  <c r="G47" i="11"/>
  <c r="F47" i="11"/>
  <c r="E47" i="11"/>
  <c r="D47" i="11"/>
  <c r="C47" i="11"/>
  <c r="I46" i="11"/>
  <c r="H46" i="11"/>
  <c r="G46" i="11"/>
  <c r="F46" i="11"/>
  <c r="E46" i="11"/>
  <c r="D46" i="11"/>
  <c r="C46" i="11"/>
  <c r="I45" i="11"/>
  <c r="H45" i="11"/>
  <c r="G45" i="11"/>
  <c r="F45" i="11"/>
  <c r="E45" i="11"/>
  <c r="D45" i="11"/>
  <c r="C45" i="11"/>
  <c r="I47" i="10"/>
  <c r="H47" i="10"/>
  <c r="G47" i="10"/>
  <c r="F47" i="10"/>
  <c r="E47" i="10"/>
  <c r="D47" i="10"/>
  <c r="C47" i="10"/>
  <c r="I46" i="10"/>
  <c r="H46" i="10"/>
  <c r="G46" i="10"/>
  <c r="F46" i="10"/>
  <c r="E46" i="10"/>
  <c r="D46" i="10"/>
  <c r="C46" i="10"/>
  <c r="I45" i="10"/>
  <c r="H45" i="10"/>
  <c r="G45" i="10"/>
  <c r="F45" i="10"/>
  <c r="E45" i="10"/>
  <c r="D45" i="10"/>
  <c r="C45" i="10"/>
  <c r="I47" i="9"/>
  <c r="H47" i="9"/>
  <c r="G47" i="9"/>
  <c r="F47" i="9"/>
  <c r="E47" i="9"/>
  <c r="D47" i="9"/>
  <c r="C47" i="9"/>
  <c r="I46" i="9"/>
  <c r="H46" i="9"/>
  <c r="G46" i="9"/>
  <c r="F46" i="9"/>
  <c r="E46" i="9"/>
  <c r="D46" i="9"/>
  <c r="C46" i="9"/>
  <c r="I45" i="9"/>
  <c r="H45" i="9"/>
  <c r="G45" i="9"/>
  <c r="F45" i="9"/>
  <c r="E45" i="9"/>
  <c r="D45" i="9"/>
  <c r="C45" i="9"/>
  <c r="I47" i="8"/>
  <c r="H47" i="8"/>
  <c r="G47" i="8"/>
  <c r="F47" i="8"/>
  <c r="E47" i="8"/>
  <c r="D47" i="8"/>
  <c r="C47" i="8"/>
  <c r="I46" i="8"/>
  <c r="H46" i="8"/>
  <c r="G46" i="8"/>
  <c r="F46" i="8"/>
  <c r="E46" i="8"/>
  <c r="D46" i="8"/>
  <c r="C46" i="8"/>
  <c r="I45" i="8"/>
  <c r="H45" i="8"/>
  <c r="G45" i="8"/>
  <c r="F45" i="8"/>
  <c r="E45" i="8"/>
  <c r="D45" i="8"/>
  <c r="C45" i="8"/>
  <c r="I47" i="7"/>
  <c r="H47" i="7"/>
  <c r="G47" i="7"/>
  <c r="F47" i="7"/>
  <c r="E47" i="7"/>
  <c r="D47" i="7"/>
  <c r="C47" i="7"/>
  <c r="I46" i="7"/>
  <c r="H46" i="7"/>
  <c r="G46" i="7"/>
  <c r="F46" i="7"/>
  <c r="E46" i="7"/>
  <c r="D46" i="7"/>
  <c r="C46" i="7"/>
  <c r="I45" i="7"/>
  <c r="H45" i="7"/>
  <c r="G45" i="7"/>
  <c r="F45" i="7"/>
  <c r="E45" i="7"/>
  <c r="D45" i="7"/>
  <c r="C45" i="7"/>
  <c r="I47" i="6"/>
  <c r="H47" i="6"/>
  <c r="G47" i="6"/>
  <c r="F47" i="6"/>
  <c r="E47" i="6"/>
  <c r="D47" i="6"/>
  <c r="C47" i="6"/>
  <c r="I46" i="6"/>
  <c r="H46" i="6"/>
  <c r="G46" i="6"/>
  <c r="F46" i="6"/>
  <c r="E46" i="6"/>
  <c r="D46" i="6"/>
  <c r="C46" i="6"/>
  <c r="I45" i="6"/>
  <c r="H45" i="6"/>
  <c r="G45" i="6"/>
  <c r="F45" i="6"/>
  <c r="E45" i="6"/>
  <c r="D45" i="6"/>
  <c r="C45" i="6"/>
  <c r="I47" i="5"/>
  <c r="H47" i="5"/>
  <c r="G47" i="5"/>
  <c r="F47" i="5"/>
  <c r="E47" i="5"/>
  <c r="D47" i="5"/>
  <c r="C47" i="5"/>
  <c r="I46" i="5"/>
  <c r="H46" i="5"/>
  <c r="G46" i="5"/>
  <c r="F46" i="5"/>
  <c r="E46" i="5"/>
  <c r="D46" i="5"/>
  <c r="C46" i="5"/>
  <c r="I45" i="5"/>
  <c r="H45" i="5"/>
  <c r="G45" i="5"/>
  <c r="F45" i="5"/>
  <c r="E45" i="5"/>
  <c r="D45" i="5"/>
  <c r="C45" i="5"/>
  <c r="I47" i="4"/>
  <c r="H47" i="4"/>
  <c r="G47" i="4"/>
  <c r="F47" i="4"/>
  <c r="E47" i="4"/>
  <c r="D47" i="4"/>
  <c r="C47" i="4"/>
  <c r="I46" i="4"/>
  <c r="H46" i="4"/>
  <c r="G46" i="4"/>
  <c r="F46" i="4"/>
  <c r="E46" i="4"/>
  <c r="D46" i="4"/>
  <c r="C46" i="4"/>
  <c r="I45" i="4"/>
  <c r="H45" i="4"/>
  <c r="G45" i="4"/>
  <c r="F45" i="4"/>
  <c r="E45" i="4"/>
  <c r="D45" i="4"/>
  <c r="C45" i="4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5" i="2"/>
  <c r="C47" i="2"/>
  <c r="C46" i="2"/>
  <c r="C45" i="2"/>
  <c r="I47" i="2"/>
  <c r="H47" i="2"/>
  <c r="G47" i="2"/>
  <c r="F47" i="2"/>
  <c r="E47" i="2"/>
  <c r="D47" i="2"/>
  <c r="I46" i="2"/>
  <c r="H46" i="2"/>
  <c r="G46" i="2"/>
  <c r="F46" i="2"/>
  <c r="E46" i="2"/>
  <c r="D46" i="2"/>
  <c r="H45" i="2"/>
  <c r="G45" i="2"/>
  <c r="F45" i="2"/>
  <c r="E45" i="2"/>
  <c r="D45" i="2"/>
  <c r="I47" i="1"/>
  <c r="H47" i="1"/>
  <c r="G47" i="1"/>
  <c r="F47" i="1"/>
  <c r="D47" i="1"/>
  <c r="H46" i="1"/>
  <c r="G46" i="1"/>
  <c r="F46" i="1"/>
  <c r="D46" i="1"/>
  <c r="G45" i="1"/>
  <c r="F45" i="1"/>
  <c r="E45" i="1"/>
  <c r="C46" i="1"/>
  <c r="C40" i="52"/>
  <c r="D40" i="52"/>
  <c r="E40" i="52"/>
  <c r="F40" i="52"/>
  <c r="G40" i="52"/>
  <c r="H40" i="52"/>
  <c r="I40" i="52"/>
  <c r="C40" i="50"/>
  <c r="D40" i="50"/>
  <c r="E40" i="50"/>
  <c r="F40" i="50"/>
  <c r="G40" i="50"/>
  <c r="H40" i="50"/>
  <c r="C40" i="49"/>
  <c r="D40" i="49"/>
  <c r="E40" i="49"/>
  <c r="G40" i="49"/>
  <c r="H40" i="49"/>
  <c r="C40" i="48"/>
  <c r="E40" i="48"/>
  <c r="F40" i="48"/>
  <c r="G40" i="48"/>
  <c r="H40" i="48"/>
  <c r="I40" i="48"/>
  <c r="C40" i="47"/>
  <c r="D40" i="47"/>
  <c r="E40" i="47"/>
  <c r="F40" i="47"/>
  <c r="G40" i="47"/>
  <c r="H40" i="47"/>
  <c r="I40" i="47"/>
  <c r="C40" i="46"/>
  <c r="D40" i="46"/>
  <c r="E40" i="46"/>
  <c r="F40" i="46"/>
  <c r="G40" i="46"/>
  <c r="H40" i="46"/>
  <c r="I40" i="46"/>
  <c r="C40" i="45"/>
  <c r="D40" i="45"/>
  <c r="E40" i="45"/>
  <c r="F40" i="45"/>
  <c r="G40" i="45"/>
  <c r="H40" i="45"/>
  <c r="I40" i="45"/>
  <c r="C40" i="44"/>
  <c r="D40" i="44"/>
  <c r="E40" i="44"/>
  <c r="F40" i="44"/>
  <c r="G40" i="44"/>
  <c r="H40" i="44"/>
  <c r="I40" i="44"/>
  <c r="C40" i="43"/>
  <c r="D40" i="43"/>
  <c r="E40" i="43"/>
  <c r="F40" i="43"/>
  <c r="G40" i="43"/>
  <c r="H40" i="43"/>
  <c r="I40" i="43"/>
  <c r="D40" i="42"/>
  <c r="E40" i="42"/>
  <c r="F40" i="42"/>
  <c r="H40" i="42"/>
  <c r="C40" i="41"/>
  <c r="D40" i="41"/>
  <c r="E40" i="41"/>
  <c r="F40" i="41"/>
  <c r="G40" i="41"/>
  <c r="H40" i="41"/>
  <c r="I40" i="41"/>
  <c r="E40" i="40"/>
  <c r="F40" i="40"/>
  <c r="H40" i="40"/>
  <c r="C40" i="39"/>
  <c r="E40" i="39"/>
  <c r="F40" i="39"/>
  <c r="G40" i="39"/>
  <c r="H40" i="39"/>
  <c r="I40" i="39"/>
  <c r="C40" i="38"/>
  <c r="D40" i="38"/>
  <c r="E40" i="38"/>
  <c r="F40" i="38"/>
  <c r="G40" i="38"/>
  <c r="H40" i="38"/>
  <c r="I40" i="38"/>
  <c r="C40" i="37"/>
  <c r="D40" i="37"/>
  <c r="E40" i="37"/>
  <c r="F40" i="37"/>
  <c r="G40" i="37"/>
  <c r="I40" i="37"/>
  <c r="C40" i="35"/>
  <c r="D40" i="35"/>
  <c r="E40" i="35"/>
  <c r="F40" i="35"/>
  <c r="G40" i="35"/>
  <c r="H40" i="35"/>
  <c r="I40" i="35"/>
  <c r="C40" i="34"/>
  <c r="D40" i="34"/>
  <c r="E40" i="34"/>
  <c r="F40" i="34"/>
  <c r="G40" i="34"/>
  <c r="H40" i="34"/>
  <c r="I40" i="34"/>
  <c r="C40" i="32"/>
  <c r="D40" i="32"/>
  <c r="E40" i="32"/>
  <c r="F40" i="32"/>
  <c r="G40" i="32"/>
  <c r="H40" i="32"/>
  <c r="I40" i="32"/>
  <c r="C40" i="31"/>
  <c r="D40" i="31"/>
  <c r="E40" i="31"/>
  <c r="F40" i="31"/>
  <c r="G40" i="31"/>
  <c r="H40" i="31"/>
  <c r="I40" i="31"/>
  <c r="C40" i="29"/>
  <c r="D40" i="29"/>
  <c r="E40" i="29"/>
  <c r="F40" i="29"/>
  <c r="G40" i="29"/>
  <c r="H40" i="29"/>
  <c r="I40" i="29"/>
  <c r="C40" i="28"/>
  <c r="E40" i="28"/>
  <c r="F40" i="28"/>
  <c r="G40" i="28"/>
  <c r="H40" i="28"/>
  <c r="I40" i="28"/>
  <c r="C40" i="27"/>
  <c r="D40" i="27"/>
  <c r="E40" i="27"/>
  <c r="F40" i="27"/>
  <c r="G40" i="27"/>
  <c r="H40" i="27"/>
  <c r="I40" i="27"/>
  <c r="C40" i="26"/>
  <c r="D40" i="26"/>
  <c r="E40" i="26"/>
  <c r="F40" i="26"/>
  <c r="G40" i="26"/>
  <c r="H40" i="26"/>
  <c r="I40" i="26"/>
  <c r="C40" i="24"/>
  <c r="D40" i="24"/>
  <c r="E40" i="24"/>
  <c r="F40" i="24"/>
  <c r="G40" i="24"/>
  <c r="H40" i="24"/>
  <c r="I40" i="24"/>
  <c r="C40" i="23"/>
  <c r="D40" i="23"/>
  <c r="E40" i="23"/>
  <c r="F40" i="23"/>
  <c r="G40" i="23"/>
  <c r="H40" i="23"/>
  <c r="I40" i="23"/>
  <c r="C40" i="22"/>
  <c r="D40" i="22"/>
  <c r="E40" i="22"/>
  <c r="F40" i="22"/>
  <c r="G40" i="22"/>
  <c r="H40" i="22"/>
  <c r="I40" i="22"/>
  <c r="C40" i="21"/>
  <c r="D40" i="21"/>
  <c r="E40" i="21"/>
  <c r="F40" i="21"/>
  <c r="G40" i="21"/>
  <c r="H40" i="21"/>
  <c r="I40" i="21"/>
  <c r="C40" i="20"/>
  <c r="D40" i="20"/>
  <c r="E40" i="20"/>
  <c r="F40" i="20"/>
  <c r="G40" i="20"/>
  <c r="H40" i="20"/>
  <c r="I40" i="20"/>
  <c r="C40" i="19"/>
  <c r="D40" i="19"/>
  <c r="E40" i="19"/>
  <c r="F40" i="19"/>
  <c r="G40" i="19"/>
  <c r="H40" i="19"/>
  <c r="I40" i="19"/>
  <c r="C40" i="18"/>
  <c r="D40" i="18"/>
  <c r="E40" i="18"/>
  <c r="F40" i="18"/>
  <c r="G40" i="18"/>
  <c r="H40" i="18"/>
  <c r="I40" i="18"/>
  <c r="C40" i="17"/>
  <c r="D40" i="17"/>
  <c r="E40" i="17"/>
  <c r="F40" i="17"/>
  <c r="G40" i="17"/>
  <c r="H40" i="17"/>
  <c r="I40" i="17"/>
  <c r="C40" i="16"/>
  <c r="D40" i="16"/>
  <c r="E40" i="16"/>
  <c r="F40" i="16"/>
  <c r="G40" i="16"/>
  <c r="H40" i="16"/>
  <c r="I40" i="16"/>
  <c r="C40" i="15"/>
  <c r="D40" i="15"/>
  <c r="E40" i="15"/>
  <c r="F40" i="15"/>
  <c r="G40" i="15"/>
  <c r="H40" i="15"/>
  <c r="I40" i="15"/>
  <c r="I40" i="14"/>
  <c r="H40" i="14"/>
  <c r="F40" i="14"/>
  <c r="E40" i="14"/>
  <c r="D40" i="14"/>
  <c r="C40" i="14"/>
  <c r="G40" i="14"/>
  <c r="C40" i="13"/>
  <c r="D40" i="13"/>
  <c r="E40" i="13"/>
  <c r="F40" i="13"/>
  <c r="G40" i="13"/>
  <c r="H40" i="13"/>
  <c r="I40" i="13"/>
  <c r="I40" i="12"/>
  <c r="H40" i="12"/>
  <c r="F40" i="12"/>
  <c r="E40" i="12"/>
  <c r="D40" i="12"/>
  <c r="C40" i="12"/>
  <c r="G40" i="12"/>
  <c r="C40" i="11"/>
  <c r="D40" i="11"/>
  <c r="E40" i="11"/>
  <c r="F40" i="11"/>
  <c r="G40" i="11"/>
  <c r="H40" i="11"/>
  <c r="I40" i="11"/>
  <c r="C40" i="10"/>
  <c r="D40" i="10"/>
  <c r="E40" i="10"/>
  <c r="F40" i="10"/>
  <c r="G40" i="10"/>
  <c r="H40" i="10"/>
  <c r="I40" i="10"/>
  <c r="C40" i="9"/>
  <c r="D40" i="9"/>
  <c r="E40" i="9"/>
  <c r="F40" i="9"/>
  <c r="G40" i="9"/>
  <c r="H40" i="9"/>
  <c r="I40" i="9"/>
  <c r="C40" i="8"/>
  <c r="D40" i="8"/>
  <c r="E40" i="8"/>
  <c r="F40" i="8"/>
  <c r="G40" i="8"/>
  <c r="H40" i="8"/>
  <c r="I40" i="8"/>
  <c r="C40" i="7"/>
  <c r="D40" i="7"/>
  <c r="E40" i="7"/>
  <c r="F40" i="7"/>
  <c r="G40" i="7"/>
  <c r="H40" i="7"/>
  <c r="I40" i="7"/>
  <c r="C40" i="6"/>
  <c r="D40" i="6"/>
  <c r="E40" i="6"/>
  <c r="F40" i="6"/>
  <c r="G40" i="6"/>
  <c r="H40" i="6"/>
  <c r="I40" i="6"/>
  <c r="C40" i="5"/>
  <c r="D40" i="5"/>
  <c r="E40" i="5"/>
  <c r="F40" i="5"/>
  <c r="G40" i="5"/>
  <c r="H40" i="5"/>
  <c r="I40" i="5"/>
  <c r="C40" i="4"/>
  <c r="D40" i="4"/>
  <c r="E40" i="4"/>
  <c r="F40" i="4"/>
  <c r="G40" i="4"/>
  <c r="H40" i="4"/>
  <c r="I40" i="4"/>
  <c r="C40" i="3"/>
  <c r="D40" i="3"/>
  <c r="E40" i="3"/>
  <c r="F40" i="3"/>
  <c r="G40" i="3"/>
  <c r="H40" i="3"/>
  <c r="I40" i="3"/>
  <c r="C40" i="2"/>
  <c r="D40" i="2"/>
  <c r="E40" i="2"/>
  <c r="F40" i="2"/>
  <c r="G40" i="2"/>
  <c r="H40" i="2"/>
  <c r="I40" i="2"/>
  <c r="I40" i="1"/>
  <c r="H40" i="1"/>
  <c r="F40" i="1"/>
  <c r="E40" i="1"/>
  <c r="D40" i="1"/>
  <c r="C40" i="1"/>
  <c r="G40" i="1"/>
</calcChain>
</file>

<file path=xl/sharedStrings.xml><?xml version="1.0" encoding="utf-8"?>
<sst xmlns="http://schemas.openxmlformats.org/spreadsheetml/2006/main" count="2959" uniqueCount="103">
  <si>
    <t>N2</t>
  </si>
  <si>
    <t>Poder Calorífico</t>
  </si>
  <si>
    <t xml:space="preserve">Índice de Woobe </t>
  </si>
  <si>
    <t>Día</t>
  </si>
  <si>
    <t xml:space="preserve">% VOL </t>
  </si>
  <si>
    <t>MJoules /m3</t>
  </si>
  <si>
    <t>Promedios</t>
  </si>
  <si>
    <t>GAS Y PETROQUIMICA BASICA</t>
  </si>
  <si>
    <t>CALIDAD DEL GAS</t>
  </si>
  <si>
    <t>NOM-001-SECRE-2010</t>
  </si>
  <si>
    <t xml:space="preserve">   * Datos en condiciones estándar: Temp. :   288,15°  K   , Presion:   101,325  KPa.</t>
  </si>
  <si>
    <t>AÑO 2011</t>
  </si>
  <si>
    <t>% C1</t>
  </si>
  <si>
    <t>% C2</t>
  </si>
  <si>
    <t>CO2</t>
  </si>
  <si>
    <t>CO2+N2</t>
  </si>
  <si>
    <t>I.  Wobbe                                                                                                                                                                                                                                                                       MJ/m3</t>
  </si>
  <si>
    <t>Poder Calorífico                                                                                                                                                                                                                                                                            MJ/m3</t>
  </si>
  <si>
    <t xml:space="preserve">MJoules /m3               </t>
  </si>
  <si>
    <t>NORMA ( 3 )</t>
  </si>
  <si>
    <t>Total de Inertes</t>
  </si>
  <si>
    <t>Metano</t>
  </si>
  <si>
    <t>Etano</t>
  </si>
  <si>
    <t>Zona: Sur</t>
  </si>
  <si>
    <t>NORMA ( NA )</t>
  </si>
  <si>
    <t>NORMA ( 8 )</t>
  </si>
  <si>
    <t>NORMA ( 12 )</t>
  </si>
  <si>
    <t>NORMA ( 36,30 - 43,60 )</t>
  </si>
  <si>
    <t>NORMA ( 46,20 - 53,20 )</t>
  </si>
  <si>
    <t>Pto. de Calidad Troncal 48</t>
  </si>
  <si>
    <t>Pto. de Calidad Mayakan</t>
  </si>
  <si>
    <t xml:space="preserve">Poder Calorífico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</si>
  <si>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I.  Wobbe                                                                                                                                                                                                                                                      </t>
  </si>
  <si>
    <t>Pto. de Calidad CD. Pemex</t>
  </si>
  <si>
    <t>Pto. de Calidad Cactus</t>
  </si>
  <si>
    <t>Pto. de Calidad KM 100</t>
  </si>
  <si>
    <t>Pto. de Calidad Nuevo Pemex</t>
  </si>
  <si>
    <t>Pto. de Calidad La Venta</t>
  </si>
  <si>
    <t>Pto. de Calidad Chihuahua</t>
  </si>
  <si>
    <t>NORMA ( 84 )</t>
  </si>
  <si>
    <t>NORMA ( 11 )</t>
  </si>
  <si>
    <t>NORMA ( 4 )</t>
  </si>
  <si>
    <t>NORMA ( 37,30 - 43,60 )</t>
  </si>
  <si>
    <t>NORMA ( 48,20 - 53,20 )</t>
  </si>
  <si>
    <t>Zona: Resto del País</t>
  </si>
  <si>
    <t>Pto. de Calidad Naco</t>
  </si>
  <si>
    <t>Pto. de Calidad Guadalajara</t>
  </si>
  <si>
    <t>Pto. de Calidad Madero I</t>
  </si>
  <si>
    <t>Pto. de Calidad Madero II</t>
  </si>
  <si>
    <t>Pto. de Calidad CPG Poza Rica</t>
  </si>
  <si>
    <t>Pto. de Calidad Raudal</t>
  </si>
  <si>
    <t>Pto. de Calidad Cd. Mendoza</t>
  </si>
  <si>
    <t>Pto. de Calidad El Veinte</t>
  </si>
  <si>
    <t>Pto. de Calidad Papan</t>
  </si>
  <si>
    <t>Pto. de Calidad Rincon Pacheco</t>
  </si>
  <si>
    <t>Pto. de Calidad Cauchy</t>
  </si>
  <si>
    <t>Pto. de Calidad J. D. Covarrubias</t>
  </si>
  <si>
    <t>Pto. de Calidad Pecosa Alta Presión</t>
  </si>
  <si>
    <t>Pto. de Calidad Pecosa Baja Presión</t>
  </si>
  <si>
    <t>Pto. de Calidad Caseta Gral. Pajaritos</t>
  </si>
  <si>
    <t>Pto. de Calidad Pajaritos</t>
  </si>
  <si>
    <t>Pto. de Calidad Escobedo de Alta</t>
  </si>
  <si>
    <t>Pto. de Calidad Escobedo de Baja</t>
  </si>
  <si>
    <t>Pto. de Calidad Monclova</t>
  </si>
  <si>
    <t>Pto. de Calidad Burgos 1 2 3</t>
  </si>
  <si>
    <t>Pto. de Calidad Burgos 4</t>
  </si>
  <si>
    <t>Pto. de Calidad Burgos 5 6</t>
  </si>
  <si>
    <t>Pto. de Calidad Culebra Norte</t>
  </si>
  <si>
    <t>Pto. de Calidad Nejo</t>
  </si>
  <si>
    <t>Pto. de Calidad Kinder Morgan Reynosa</t>
  </si>
  <si>
    <t>Pto. de Calidad Tennessee</t>
  </si>
  <si>
    <t>Pto. de Calidad Pandura</t>
  </si>
  <si>
    <t>Pto. de Calidad Valtierrilla</t>
  </si>
  <si>
    <t>Pto. de Calidad Puebla</t>
  </si>
  <si>
    <t>Pto. de Calidad Torreon</t>
  </si>
  <si>
    <t>Pto. de Calidad Venta de Carpio 36"</t>
  </si>
  <si>
    <t>Pto. de Calidad Venta de Carpio 30"</t>
  </si>
  <si>
    <t>Pto. de Calidad Venta de Carpio 24"</t>
  </si>
  <si>
    <t>Pto. de Calidad Venta de Carpio 14"</t>
  </si>
  <si>
    <t>Pto. de Calidad Cempoala Sur</t>
  </si>
  <si>
    <t>Pto. de Calidad Cempoala Centro</t>
  </si>
  <si>
    <t>Pto. de Calidad Cempoala Norte</t>
  </si>
  <si>
    <t>Pto. de Calidad Matapionche</t>
  </si>
  <si>
    <t>Pto. de Calidad Playuela</t>
  </si>
  <si>
    <t>Pto. de Calidad Veracruz</t>
  </si>
  <si>
    <t>Máximo</t>
  </si>
  <si>
    <t>Mínimo</t>
  </si>
  <si>
    <t>Desv. Estándar</t>
  </si>
  <si>
    <t>Pto. de Calidad Iberdrola Altamira</t>
  </si>
  <si>
    <t>Pto. de Calidad Ramones</t>
  </si>
  <si>
    <t>Pto. de Calidad Red Monclova</t>
  </si>
  <si>
    <t>Pto. de Calidad City Gate Antonio Villarreal</t>
  </si>
  <si>
    <t>Pto. de Calidad City Gate Ruiz Cortines</t>
  </si>
  <si>
    <t>Pto. de Calidad City Gate Santa Catarina</t>
  </si>
  <si>
    <t>Pto. de Calidad Zacate Colorado</t>
  </si>
  <si>
    <t>Pto. de Calidad GIMSA</t>
  </si>
  <si>
    <t>Pto. de Calidad CFE CCC Huinala</t>
  </si>
  <si>
    <t>Pto. de Calidad Apodaca</t>
  </si>
  <si>
    <t>Pto. de Calidad Santa Rosa</t>
  </si>
  <si>
    <t>Junio</t>
  </si>
  <si>
    <t>Pto. de Calidad Fenosa</t>
  </si>
  <si>
    <t>Pto. de Calidad Mareografo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</si>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</sst>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10409]0.0000"/>
    <numFmt numFmtId="165" formatCode="General_)"/>
  </numFmts>
  <fonts count="19" x14ac:knownFonts="1">
    <font>
      <sz val="10"/>
      <name val="Arial"/>
      <charset val="1"/>
    </font>
    <font>
      <sz val="10"/>
      <color indexed="8"/>
      <name val="Arial"/>
      <family val="2"/>
    </font>
    <font>
      <b/>
      <i/>
      <sz val="10"/>
      <color indexed="12"/>
      <name val="Arial"/>
      <family val="2"/>
    </font>
    <font>
      <b/>
      <sz val="8"/>
      <color indexed="8"/>
      <name val="Arial"/>
      <family val="2"/>
    </font>
    <font>
      <sz val="7.5"/>
      <color indexed="8"/>
      <name val="Arial"/>
      <family val="2"/>
    </font>
    <font>
      <b/>
      <sz val="13.95"/>
      <color indexed="8"/>
      <name val="Arial"/>
      <family val="2"/>
    </font>
    <font>
      <b/>
      <sz val="11"/>
      <color indexed="8"/>
      <name val="Arial"/>
      <family val="2"/>
    </font>
    <font>
      <b/>
      <sz val="8"/>
      <color indexed="8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4" tint="-0.249977111117893"/>
      <name val="Arial"/>
      <family val="2"/>
    </font>
    <font>
      <sz val="10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ck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wrapText="1"/>
    </xf>
    <xf numFmtId="165" fontId="9" fillId="0" borderId="0"/>
    <xf numFmtId="0" fontId="15" fillId="0" borderId="0"/>
  </cellStyleXfs>
  <cellXfs count="51">
    <xf numFmtId="0" fontId="0" fillId="0" borderId="0" xfId="0">
      <alignment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0" fontId="8" fillId="4" borderId="0" xfId="1" applyNumberFormat="1" applyFont="1" applyFill="1" applyAlignment="1">
      <alignment horizontal="left"/>
    </xf>
    <xf numFmtId="164" fontId="4" fillId="0" borderId="2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165" fontId="12" fillId="4" borderId="0" xfId="1" applyFont="1" applyFill="1" applyBorder="1"/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164" fontId="4" fillId="0" borderId="5" xfId="0" applyNumberFormat="1" applyFont="1" applyFill="1" applyBorder="1" applyAlignment="1">
      <alignment horizontal="center" vertical="top" wrapText="1"/>
    </xf>
    <xf numFmtId="164" fontId="4" fillId="0" borderId="6" xfId="0" applyNumberFormat="1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164" fontId="10" fillId="0" borderId="14" xfId="0" applyNumberFormat="1" applyFont="1" applyBorder="1" applyAlignment="1">
      <alignment horizontal="center" wrapText="1"/>
    </xf>
    <xf numFmtId="164" fontId="10" fillId="0" borderId="15" xfId="0" applyNumberFormat="1" applyFont="1" applyBorder="1" applyAlignment="1">
      <alignment horizontal="center" wrapText="1"/>
    </xf>
    <xf numFmtId="164" fontId="10" fillId="0" borderId="0" xfId="0" applyNumberFormat="1" applyFont="1" applyBorder="1" applyAlignment="1">
      <alignment horizontal="center" wrapText="1"/>
    </xf>
    <xf numFmtId="164" fontId="10" fillId="0" borderId="16" xfId="0" applyNumberFormat="1" applyFont="1" applyBorder="1" applyAlignment="1">
      <alignment horizontal="center" wrapText="1"/>
    </xf>
    <xf numFmtId="164" fontId="10" fillId="0" borderId="17" xfId="0" applyNumberFormat="1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wrapText="1"/>
    </xf>
    <xf numFmtId="0" fontId="15" fillId="0" borderId="0" xfId="2"/>
    <xf numFmtId="164" fontId="0" fillId="0" borderId="0" xfId="0" applyNumberFormat="1">
      <alignment wrapText="1"/>
    </xf>
    <xf numFmtId="0" fontId="16" fillId="0" borderId="0" xfId="0" applyFont="1">
      <alignment wrapText="1"/>
    </xf>
    <xf numFmtId="0" fontId="17" fillId="0" borderId="0" xfId="0" applyFont="1">
      <alignment wrapText="1"/>
    </xf>
    <xf numFmtId="0" fontId="18" fillId="0" borderId="0" xfId="0" applyFont="1">
      <alignment wrapText="1"/>
    </xf>
    <xf numFmtId="14" fontId="4" fillId="0" borderId="5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13" fillId="0" borderId="0" xfId="0" applyFont="1" applyAlignment="1">
      <alignment horizont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3" fillId="3" borderId="19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3" fillId="3" borderId="20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0" fontId="14" fillId="0" borderId="23" xfId="0" applyFont="1" applyBorder="1" applyAlignment="1">
      <alignment horizontal="left" wrapText="1"/>
    </xf>
    <xf numFmtId="0" fontId="14" fillId="0" borderId="24" xfId="0" applyFont="1" applyBorder="1" applyAlignment="1">
      <alignment horizontal="left" wrapText="1"/>
    </xf>
    <xf numFmtId="0" fontId="14" fillId="0" borderId="9" xfId="0" applyFont="1" applyBorder="1" applyAlignment="1">
      <alignment horizontal="left" wrapText="1"/>
    </xf>
    <xf numFmtId="0" fontId="14" fillId="0" borderId="16" xfId="0" applyFont="1" applyBorder="1" applyAlignment="1">
      <alignment horizontal="left" wrapText="1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104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206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309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411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514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616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718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821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923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1026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1128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1230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5429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6043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1333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1435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1538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1640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1742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1845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1947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2050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2152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2254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2357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2459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5531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2664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2766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5736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5838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5941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6248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6453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6554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5634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2869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6146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2971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3074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3176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3278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3483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3586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3790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3893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3995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4098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4200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4302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4405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4507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4610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4712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4814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4917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5326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5019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5122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6656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6758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28" zoomScale="90" zoomScaleNormal="90" workbookViewId="0">
      <selection activeCell="C49" sqref="C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1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1" ht="14.1" customHeight="1" thickBot="1" x14ac:dyDescent="0.25">
      <c r="A5" s="42" t="s">
        <v>29</v>
      </c>
      <c r="B5" s="42"/>
      <c r="C5" s="42"/>
      <c r="D5" s="42"/>
      <c r="E5" s="42"/>
      <c r="F5" s="42"/>
      <c r="G5" s="1"/>
      <c r="H5" s="1"/>
      <c r="I5" s="18" t="s">
        <v>99</v>
      </c>
      <c r="J5" s="1"/>
      <c r="K5" s="1"/>
    </row>
    <row r="6" spans="1:11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3"/>
      <c r="B8" s="44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45"/>
      <c r="B9" s="4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17</v>
      </c>
      <c r="I9" s="19" t="s">
        <v>16</v>
      </c>
      <c r="J9" s="1"/>
      <c r="K9" s="1"/>
    </row>
    <row r="10" spans="1:11" ht="12.75" customHeight="1" thickBot="1" x14ac:dyDescent="0.25">
      <c r="A10" s="32">
        <v>40695</v>
      </c>
      <c r="B10" s="33"/>
      <c r="C10" s="10">
        <v>85.898277282714844</v>
      </c>
      <c r="D10" s="10">
        <v>7.5985722541809082</v>
      </c>
      <c r="E10" s="10">
        <v>6.263617992401123</v>
      </c>
      <c r="F10" s="11">
        <v>1.7923332750797272E-2</v>
      </c>
      <c r="G10" s="10">
        <v>6.2815413475036621</v>
      </c>
      <c r="H10" s="10">
        <v>37.706681458280684</v>
      </c>
      <c r="I10" s="10">
        <v>47.873573813442306</v>
      </c>
      <c r="J10" s="1"/>
      <c r="K10" s="1"/>
    </row>
    <row r="11" spans="1:11" ht="12.75" customHeight="1" thickBot="1" x14ac:dyDescent="0.25">
      <c r="A11" s="32">
        <v>40696</v>
      </c>
      <c r="B11" s="33"/>
      <c r="C11" s="3">
        <v>85.371742248535156</v>
      </c>
      <c r="D11" s="3">
        <v>7.6867561340332031</v>
      </c>
      <c r="E11" s="3">
        <v>6.6771669387817383</v>
      </c>
      <c r="F11" s="5">
        <v>7.8806616365909576E-3</v>
      </c>
      <c r="G11" s="3">
        <v>6.6850476264953613</v>
      </c>
      <c r="H11" s="3">
        <v>37.597569217242317</v>
      </c>
      <c r="I11" s="3">
        <v>47.64459389420319</v>
      </c>
      <c r="J11" s="1"/>
      <c r="K11" s="1"/>
    </row>
    <row r="12" spans="1:11" ht="12.75" customHeight="1" thickBot="1" x14ac:dyDescent="0.25">
      <c r="A12" s="32">
        <v>40697</v>
      </c>
      <c r="B12" s="33"/>
      <c r="C12" s="3">
        <v>84.34259033203125</v>
      </c>
      <c r="D12" s="3">
        <v>7.8475384712219238</v>
      </c>
      <c r="E12" s="3">
        <v>7.5730047225952148</v>
      </c>
      <c r="F12" s="5">
        <v>7.2512216866016388E-3</v>
      </c>
      <c r="G12" s="3">
        <v>7.5802559852600098</v>
      </c>
      <c r="H12" s="3">
        <v>37.289744064243152</v>
      </c>
      <c r="I12" s="3">
        <v>47.095270578706213</v>
      </c>
      <c r="J12" s="1"/>
      <c r="K12" s="1"/>
    </row>
    <row r="13" spans="1:11" ht="12.75" customHeight="1" thickBot="1" x14ac:dyDescent="0.25">
      <c r="A13" s="32">
        <v>40698</v>
      </c>
      <c r="B13" s="33"/>
      <c r="C13" s="3">
        <v>83.7108154296875</v>
      </c>
      <c r="D13" s="3">
        <v>8.2107553482055664</v>
      </c>
      <c r="E13" s="3">
        <v>7.7984991073608398</v>
      </c>
      <c r="F13" s="5">
        <v>9.0349996462464333E-3</v>
      </c>
      <c r="G13" s="3">
        <v>7.8075342178344727</v>
      </c>
      <c r="H13" s="3">
        <v>37.332144196179769</v>
      </c>
      <c r="I13" s="3">
        <v>47.031048542053405</v>
      </c>
      <c r="J13" s="1"/>
      <c r="K13" s="1"/>
    </row>
    <row r="14" spans="1:11" ht="12.75" customHeight="1" thickBot="1" x14ac:dyDescent="0.25">
      <c r="A14" s="32">
        <v>40699</v>
      </c>
      <c r="B14" s="33"/>
      <c r="C14" s="3">
        <v>83.801345825195313</v>
      </c>
      <c r="D14" s="3">
        <v>8.3681850433349609</v>
      </c>
      <c r="E14" s="3">
        <v>7.5419740676879883</v>
      </c>
      <c r="F14" s="5">
        <v>1.098997239023447E-2</v>
      </c>
      <c r="G14" s="3">
        <v>7.5529642105102539</v>
      </c>
      <c r="H14" s="3">
        <v>37.476626997422215</v>
      </c>
      <c r="I14" s="3">
        <v>47.221127255594276</v>
      </c>
      <c r="J14" s="1"/>
      <c r="K14" s="1"/>
    </row>
    <row r="15" spans="1:11" ht="12.75" customHeight="1" thickBot="1" x14ac:dyDescent="0.25">
      <c r="A15" s="32">
        <v>40700</v>
      </c>
      <c r="B15" s="33"/>
      <c r="C15" s="3">
        <v>84.2166748046875</v>
      </c>
      <c r="D15" s="3">
        <v>8.2179765701293945</v>
      </c>
      <c r="E15" s="3">
        <v>7.30267333984375</v>
      </c>
      <c r="F15" s="5">
        <v>1.2883379124104977E-2</v>
      </c>
      <c r="G15" s="3">
        <v>7.315556526184082</v>
      </c>
      <c r="H15" s="3">
        <v>37.511361372883776</v>
      </c>
      <c r="I15" s="3">
        <v>47.336812568510624</v>
      </c>
      <c r="J15" s="1"/>
      <c r="K15" s="1"/>
    </row>
    <row r="16" spans="1:11" ht="12.75" customHeight="1" thickBot="1" x14ac:dyDescent="0.25">
      <c r="A16" s="32">
        <v>40701</v>
      </c>
      <c r="B16" s="33"/>
      <c r="C16" s="3">
        <v>85.019493103027344</v>
      </c>
      <c r="D16" s="3">
        <v>7.906343936920166</v>
      </c>
      <c r="E16" s="3">
        <v>6.8282942771911621</v>
      </c>
      <c r="F16" s="5">
        <v>9.2866765335202217E-3</v>
      </c>
      <c r="G16" s="3">
        <v>6.8375811576843262</v>
      </c>
      <c r="H16" s="3">
        <v>37.592899201608745</v>
      </c>
      <c r="I16" s="3">
        <v>47.579779010821404</v>
      </c>
      <c r="J16" s="1"/>
      <c r="K16" s="1"/>
    </row>
    <row r="17" spans="1:11" ht="12.75" customHeight="1" thickBot="1" x14ac:dyDescent="0.25">
      <c r="A17" s="32">
        <v>40702</v>
      </c>
      <c r="B17" s="33"/>
      <c r="C17" s="3">
        <v>85.167236328125</v>
      </c>
      <c r="D17" s="3">
        <v>7.544039249420166</v>
      </c>
      <c r="E17" s="3">
        <v>7.0167179107666016</v>
      </c>
      <c r="F17" s="5">
        <v>3.4694289788603783E-3</v>
      </c>
      <c r="G17" s="3">
        <v>7.0201873779296875</v>
      </c>
      <c r="H17" s="3">
        <v>37.442015405047769</v>
      </c>
      <c r="I17" s="3">
        <v>47.414342461535099</v>
      </c>
      <c r="J17" s="1"/>
      <c r="K17" s="1"/>
    </row>
    <row r="18" spans="1:11" ht="12.75" customHeight="1" thickBot="1" x14ac:dyDescent="0.25">
      <c r="A18" s="32">
        <v>40703</v>
      </c>
      <c r="B18" s="33"/>
      <c r="C18" s="3">
        <v>84.880799999999994</v>
      </c>
      <c r="D18" s="3">
        <v>7.9283999999999999</v>
      </c>
      <c r="E18" s="3">
        <v>6.8804999999999996</v>
      </c>
      <c r="F18" s="5">
        <v>5.1999999999999998E-3</v>
      </c>
      <c r="G18" s="3">
        <v>6.8856000000000002</v>
      </c>
      <c r="H18" s="3">
        <v>37.574039239346916</v>
      </c>
      <c r="I18" s="3">
        <v>47.508818204259825</v>
      </c>
      <c r="J18" s="1"/>
      <c r="K18" s="1"/>
    </row>
    <row r="19" spans="1:11" ht="12.75" customHeight="1" thickBot="1" x14ac:dyDescent="0.25">
      <c r="A19" s="32">
        <v>40704</v>
      </c>
      <c r="B19" s="33"/>
      <c r="C19" s="3">
        <v>84.983711242675781</v>
      </c>
      <c r="D19" s="3">
        <v>7.9731655120849609</v>
      </c>
      <c r="E19" s="3">
        <v>6.7717704772949219</v>
      </c>
      <c r="F19" s="5">
        <v>1.1413326486945152E-2</v>
      </c>
      <c r="G19" s="3">
        <v>6.7831835746765137</v>
      </c>
      <c r="H19" s="3">
        <v>37.647567379447665</v>
      </c>
      <c r="I19" s="3">
        <v>47.634779788168629</v>
      </c>
      <c r="J19" s="1"/>
      <c r="K19" s="1"/>
    </row>
    <row r="20" spans="1:11" ht="12.75" customHeight="1" thickBot="1" x14ac:dyDescent="0.25">
      <c r="A20" s="32">
        <v>40705</v>
      </c>
      <c r="B20" s="33"/>
      <c r="C20" s="3">
        <v>84.700279235839844</v>
      </c>
      <c r="D20" s="3">
        <v>8.2099571228027344</v>
      </c>
      <c r="E20" s="3">
        <v>6.7873544692993164</v>
      </c>
      <c r="F20" s="5">
        <v>1.6171997413039207E-2</v>
      </c>
      <c r="G20" s="3">
        <v>6.8035264015197754</v>
      </c>
      <c r="H20" s="3">
        <v>37.722765110358495</v>
      </c>
      <c r="I20" s="3">
        <v>47.671641446874254</v>
      </c>
      <c r="J20" s="1"/>
      <c r="K20" s="1"/>
    </row>
    <row r="21" spans="1:11" ht="12.75" customHeight="1" thickBot="1" x14ac:dyDescent="0.25">
      <c r="A21" s="32">
        <v>40706</v>
      </c>
      <c r="B21" s="33"/>
      <c r="C21" s="3">
        <v>84.892265319824219</v>
      </c>
      <c r="D21" s="3">
        <v>7.9984583854675293</v>
      </c>
      <c r="E21" s="3">
        <v>6.701937198638916</v>
      </c>
      <c r="F21" s="5">
        <v>1.3413144275546074E-2</v>
      </c>
      <c r="G21" s="3">
        <v>6.7153501510620117</v>
      </c>
      <c r="H21" s="3">
        <v>37.762737262966084</v>
      </c>
      <c r="I21" s="3">
        <v>47.731918691546753</v>
      </c>
      <c r="J21" s="1"/>
      <c r="K21" s="1"/>
    </row>
    <row r="22" spans="1:11" ht="12.75" customHeight="1" thickBot="1" x14ac:dyDescent="0.25">
      <c r="A22" s="32">
        <v>40707</v>
      </c>
      <c r="B22" s="33"/>
      <c r="C22" s="3">
        <v>84.753044128417969</v>
      </c>
      <c r="D22" s="3">
        <v>8.1252908706665039</v>
      </c>
      <c r="E22" s="3">
        <v>6.7660093307495117</v>
      </c>
      <c r="F22" s="5">
        <v>1.0289027355611324E-2</v>
      </c>
      <c r="G22" s="3">
        <v>6.7762985229492187</v>
      </c>
      <c r="H22" s="3">
        <v>37.745947985240925</v>
      </c>
      <c r="I22" s="3">
        <v>47.698062239902775</v>
      </c>
      <c r="J22" s="1"/>
      <c r="K22" s="1"/>
    </row>
    <row r="23" spans="1:11" ht="12.75" customHeight="1" thickBot="1" x14ac:dyDescent="0.25">
      <c r="A23" s="32">
        <v>40708</v>
      </c>
      <c r="B23" s="33"/>
      <c r="C23" s="3">
        <v>84.810272216796875</v>
      </c>
      <c r="D23" s="3">
        <v>8.2317838668823242</v>
      </c>
      <c r="E23" s="3">
        <v>6.5493097305297852</v>
      </c>
      <c r="F23" s="5">
        <v>2.3359883576631546E-2</v>
      </c>
      <c r="G23" s="3">
        <v>6.572669506072998</v>
      </c>
      <c r="H23" s="3">
        <v>37.878015372889024</v>
      </c>
      <c r="I23" s="3">
        <v>47.857906686586929</v>
      </c>
      <c r="J23" s="1"/>
      <c r="K23" s="1"/>
    </row>
    <row r="24" spans="1:11" ht="12.75" customHeight="1" thickBot="1" x14ac:dyDescent="0.25">
      <c r="A24" s="32">
        <v>40709</v>
      </c>
      <c r="B24" s="33"/>
      <c r="C24" s="3">
        <v>83.963859558105469</v>
      </c>
      <c r="D24" s="3">
        <v>8.3927907943725586</v>
      </c>
      <c r="E24" s="3">
        <v>7.2856550216674805</v>
      </c>
      <c r="F24" s="5">
        <v>1.6764026135206223E-2</v>
      </c>
      <c r="G24" s="3">
        <v>7.3024191856384277</v>
      </c>
      <c r="H24" s="3">
        <v>37.619208460453535</v>
      </c>
      <c r="I24" s="3">
        <v>47.407682403200859</v>
      </c>
      <c r="J24" s="1"/>
      <c r="K24" s="1"/>
    </row>
    <row r="25" spans="1:11" ht="12.75" customHeight="1" thickBot="1" x14ac:dyDescent="0.25">
      <c r="A25" s="32">
        <v>40710</v>
      </c>
      <c r="B25" s="33"/>
      <c r="C25" s="3">
        <v>84.541755676269531</v>
      </c>
      <c r="D25" s="3">
        <v>7.76666259765625</v>
      </c>
      <c r="E25" s="3">
        <v>7.4052524566650391</v>
      </c>
      <c r="F25" s="5">
        <v>1.4391182921826839E-2</v>
      </c>
      <c r="G25" s="3">
        <v>7.4196434020996094</v>
      </c>
      <c r="H25" s="3">
        <v>37.356171508128789</v>
      </c>
      <c r="I25" s="3">
        <v>47.198779100718802</v>
      </c>
      <c r="J25" s="1"/>
      <c r="K25" s="1"/>
    </row>
    <row r="26" spans="1:11" ht="12.75" customHeight="1" thickBot="1" x14ac:dyDescent="0.25">
      <c r="A26" s="32">
        <v>40711</v>
      </c>
      <c r="B26" s="33"/>
      <c r="C26" s="3">
        <v>84.477546691894531</v>
      </c>
      <c r="D26" s="3">
        <v>8.2410774230957031</v>
      </c>
      <c r="E26" s="3">
        <v>6.9080605506896973</v>
      </c>
      <c r="F26" s="5">
        <v>3.1829375773668289E-2</v>
      </c>
      <c r="G26" s="3">
        <v>6.9398899078369141</v>
      </c>
      <c r="H26" s="3">
        <v>37.715140854798037</v>
      </c>
      <c r="I26" s="3">
        <v>47.608548916495579</v>
      </c>
      <c r="J26" s="1"/>
      <c r="K26" s="1"/>
    </row>
    <row r="27" spans="1:11" ht="12.75" customHeight="1" thickBot="1" x14ac:dyDescent="0.25">
      <c r="A27" s="32">
        <v>40712</v>
      </c>
      <c r="B27" s="33"/>
      <c r="C27" s="3">
        <v>85.404487609863281</v>
      </c>
      <c r="D27" s="3">
        <v>7.9028291702270508</v>
      </c>
      <c r="E27" s="3">
        <v>6.3848662376403809</v>
      </c>
      <c r="F27" s="5">
        <v>3.1116573140025139E-2</v>
      </c>
      <c r="G27" s="3">
        <v>6.415982723236084</v>
      </c>
      <c r="H27" s="3">
        <v>37.779318837949937</v>
      </c>
      <c r="I27" s="3">
        <v>47.860053144224537</v>
      </c>
      <c r="J27" s="1"/>
      <c r="K27" s="1"/>
    </row>
    <row r="28" spans="1:11" ht="12.75" customHeight="1" thickBot="1" x14ac:dyDescent="0.25">
      <c r="A28" s="32">
        <v>40713</v>
      </c>
      <c r="B28" s="33"/>
      <c r="C28" s="3">
        <v>84.430397033691406</v>
      </c>
      <c r="D28" s="3">
        <v>8.636749267578125</v>
      </c>
      <c r="E28" s="3">
        <v>6.5297122001647949</v>
      </c>
      <c r="F28" s="5">
        <v>3.8751911371946335E-2</v>
      </c>
      <c r="G28" s="3">
        <v>6.5684642791748047</v>
      </c>
      <c r="H28" s="3">
        <v>37.981586647994604</v>
      </c>
      <c r="I28" s="3">
        <v>47.919826665898789</v>
      </c>
      <c r="J28" s="1"/>
      <c r="K28" s="1"/>
    </row>
    <row r="29" spans="1:11" ht="12.75" customHeight="1" thickBot="1" x14ac:dyDescent="0.25">
      <c r="A29" s="32">
        <v>40714</v>
      </c>
      <c r="B29" s="33"/>
      <c r="C29" s="3">
        <v>84.416679382324219</v>
      </c>
      <c r="D29" s="3">
        <v>8.6392688751220703</v>
      </c>
      <c r="E29" s="3">
        <v>6.570948600769043</v>
      </c>
      <c r="F29" s="5">
        <v>4.1881557554006577E-2</v>
      </c>
      <c r="G29" s="3">
        <v>6.6128301620483398</v>
      </c>
      <c r="H29" s="3">
        <v>37.945933315020994</v>
      </c>
      <c r="I29" s="3">
        <v>47.879605298369121</v>
      </c>
      <c r="J29" s="1"/>
      <c r="K29" s="1"/>
    </row>
    <row r="30" spans="1:11" ht="12.75" customHeight="1" thickBot="1" x14ac:dyDescent="0.25">
      <c r="A30" s="32">
        <v>40715</v>
      </c>
      <c r="B30" s="33"/>
      <c r="C30" s="3">
        <v>84.617660522460938</v>
      </c>
      <c r="D30" s="3">
        <v>8.6412830352783203</v>
      </c>
      <c r="E30" s="3">
        <v>6.3351845741271973</v>
      </c>
      <c r="F30" s="5">
        <v>5.8341693133115768E-2</v>
      </c>
      <c r="G30" s="3">
        <v>6.3935260772705078</v>
      </c>
      <c r="H30" s="3">
        <v>38.038503282412897</v>
      </c>
      <c r="I30" s="3">
        <v>48.021139294013608</v>
      </c>
      <c r="J30" s="1"/>
      <c r="K30" s="1"/>
    </row>
    <row r="31" spans="1:11" ht="12.75" customHeight="1" thickBot="1" x14ac:dyDescent="0.25">
      <c r="A31" s="32">
        <v>40716</v>
      </c>
      <c r="B31" s="33"/>
      <c r="C31" s="3">
        <v>84.509071350097656</v>
      </c>
      <c r="D31" s="3">
        <v>8.7027692794799805</v>
      </c>
      <c r="E31" s="3">
        <v>6.3955225944519043</v>
      </c>
      <c r="F31" s="5">
        <v>4.1648514568805695E-2</v>
      </c>
      <c r="G31" s="3">
        <v>6.4371709823608398</v>
      </c>
      <c r="H31" s="3">
        <v>38.041291637245145</v>
      </c>
      <c r="I31" s="3">
        <v>48.008672759965179</v>
      </c>
      <c r="J31" s="1"/>
      <c r="K31" s="1"/>
    </row>
    <row r="32" spans="1:11" ht="12.75" customHeight="1" thickBot="1" x14ac:dyDescent="0.25">
      <c r="A32" s="32">
        <v>40717</v>
      </c>
      <c r="B32" s="33"/>
      <c r="C32" s="3">
        <v>84.288383483886719</v>
      </c>
      <c r="D32" s="3">
        <v>8.7334556579589844</v>
      </c>
      <c r="E32" s="3">
        <v>6.5935544967651367</v>
      </c>
      <c r="F32" s="5">
        <v>2.5812877342104912E-2</v>
      </c>
      <c r="G32" s="3">
        <v>6.6193675994873047</v>
      </c>
      <c r="H32" s="3">
        <v>37.985698487947786</v>
      </c>
      <c r="I32" s="3">
        <v>47.904500076231272</v>
      </c>
      <c r="J32" s="1"/>
      <c r="K32" s="1"/>
    </row>
    <row r="33" spans="1:12" ht="12.75" customHeight="1" thickBot="1" x14ac:dyDescent="0.25">
      <c r="A33" s="32">
        <v>40718</v>
      </c>
      <c r="B33" s="33"/>
      <c r="C33" s="3">
        <v>84.059661865234375</v>
      </c>
      <c r="D33" s="3">
        <v>8.8709907531738281</v>
      </c>
      <c r="E33" s="3">
        <v>6.6731786727905273</v>
      </c>
      <c r="F33" s="5">
        <v>1.6662241891026497E-2</v>
      </c>
      <c r="G33" s="3">
        <v>6.6898407936096191</v>
      </c>
      <c r="H33" s="3">
        <v>38.010717125361353</v>
      </c>
      <c r="I33" s="3">
        <v>47.893304983428706</v>
      </c>
      <c r="J33" s="1"/>
      <c r="K33" s="1"/>
    </row>
    <row r="34" spans="1:12" ht="12.75" customHeight="1" thickBot="1" x14ac:dyDescent="0.25">
      <c r="A34" s="32">
        <v>40719</v>
      </c>
      <c r="B34" s="33"/>
      <c r="C34" s="3">
        <v>84.268318176269531</v>
      </c>
      <c r="D34" s="3">
        <v>8.7647342681884766</v>
      </c>
      <c r="E34" s="3">
        <v>6.6004805564880371</v>
      </c>
      <c r="F34" s="5">
        <v>2.3289136588573456E-2</v>
      </c>
      <c r="G34" s="3">
        <v>6.6237697601318359</v>
      </c>
      <c r="H34" s="3">
        <v>37.983878916782587</v>
      </c>
      <c r="I34" s="3">
        <v>47.902268953407578</v>
      </c>
      <c r="J34" s="1"/>
      <c r="K34" s="1"/>
    </row>
    <row r="35" spans="1:12" ht="12.75" customHeight="1" thickBot="1" x14ac:dyDescent="0.25">
      <c r="A35" s="32">
        <v>40720</v>
      </c>
      <c r="B35" s="33"/>
      <c r="C35" s="3">
        <v>84.36181640625</v>
      </c>
      <c r="D35" s="3">
        <v>8.7580251693725586</v>
      </c>
      <c r="E35" s="3">
        <v>6.4984226226806641</v>
      </c>
      <c r="F35" s="5">
        <v>3.813755139708519E-2</v>
      </c>
      <c r="G35" s="3">
        <v>6.53656005859375</v>
      </c>
      <c r="H35" s="3">
        <v>38.016533197979207</v>
      </c>
      <c r="I35" s="3">
        <v>47.954243155916252</v>
      </c>
      <c r="J35" s="1"/>
      <c r="K35" s="1"/>
    </row>
    <row r="36" spans="1:12" ht="12.75" customHeight="1" thickBot="1" x14ac:dyDescent="0.25">
      <c r="A36" s="32">
        <v>40721</v>
      </c>
      <c r="B36" s="33"/>
      <c r="C36" s="3">
        <v>84.317413330078125</v>
      </c>
      <c r="D36" s="3">
        <v>8.3307838439941406</v>
      </c>
      <c r="E36" s="3">
        <v>7.0053629875183105</v>
      </c>
      <c r="F36" s="5">
        <v>6.1927832663059235E-2</v>
      </c>
      <c r="G36" s="3">
        <v>7.0672907829284668</v>
      </c>
      <c r="H36" s="3">
        <v>37.658922843754461</v>
      </c>
      <c r="I36" s="3">
        <v>47.516751886558687</v>
      </c>
      <c r="J36" s="1"/>
      <c r="K36" s="1"/>
    </row>
    <row r="37" spans="1:12" ht="12.75" customHeight="1" thickBot="1" x14ac:dyDescent="0.25">
      <c r="A37" s="32">
        <v>40722</v>
      </c>
      <c r="B37" s="33"/>
      <c r="C37" s="3">
        <v>84.002685546875</v>
      </c>
      <c r="D37" s="3">
        <v>9.0711240768432617</v>
      </c>
      <c r="E37" s="3">
        <v>6.4776849746704102</v>
      </c>
      <c r="F37" s="5">
        <v>3.5870224237442017E-2</v>
      </c>
      <c r="G37" s="3">
        <v>6.5135550498962402</v>
      </c>
      <c r="H37" s="3">
        <v>38.154233612587582</v>
      </c>
      <c r="I37" s="3">
        <v>48.047674066056487</v>
      </c>
      <c r="J37" s="1"/>
      <c r="K37" s="1"/>
    </row>
    <row r="38" spans="1:12" ht="12.75" customHeight="1" thickBot="1" x14ac:dyDescent="0.25">
      <c r="A38" s="32">
        <v>40723</v>
      </c>
      <c r="B38" s="33"/>
      <c r="C38" s="3">
        <v>83.647956848144531</v>
      </c>
      <c r="D38" s="3">
        <v>9.331608772277832</v>
      </c>
      <c r="E38" s="3">
        <v>6.5770606994628906</v>
      </c>
      <c r="F38" s="5">
        <v>3.2919809222221375E-2</v>
      </c>
      <c r="G38" s="3">
        <v>6.609980583190918</v>
      </c>
      <c r="H38" s="3">
        <v>38.189955674641027</v>
      </c>
      <c r="I38" s="3">
        <v>48.03103764253251</v>
      </c>
      <c r="J38" s="1"/>
      <c r="K38" s="1"/>
    </row>
    <row r="39" spans="1:12" ht="12.75" customHeight="1" thickBot="1" x14ac:dyDescent="0.25">
      <c r="A39" s="32">
        <v>40724</v>
      </c>
      <c r="B39" s="33"/>
      <c r="C39" s="3">
        <v>84.142387390136719</v>
      </c>
      <c r="D39" s="3">
        <v>9.247075080871582</v>
      </c>
      <c r="E39" s="3">
        <v>6.2120161056518555</v>
      </c>
      <c r="F39" s="5">
        <v>1.865597628057003E-2</v>
      </c>
      <c r="G39" s="3">
        <v>6.2306718826293945</v>
      </c>
      <c r="H39" s="3">
        <v>38.295143383241751</v>
      </c>
      <c r="I39" s="3">
        <v>48.25145456995967</v>
      </c>
      <c r="J39" s="1"/>
      <c r="K39" s="1"/>
    </row>
    <row r="40" spans="1:12" ht="12.75" customHeight="1" thickBot="1" x14ac:dyDescent="0.25">
      <c r="A40" s="35" t="s">
        <v>6</v>
      </c>
      <c r="B40" s="36"/>
      <c r="C40" s="6">
        <f t="shared" ref="C40:I40" si="0">AVERAGE(C10:C39)</f>
        <v>84.53328761230469</v>
      </c>
      <c r="D40" s="6">
        <f t="shared" si="0"/>
        <v>8.3292816943613683</v>
      </c>
      <c r="E40" s="6">
        <f t="shared" si="0"/>
        <v>6.7970597638448078</v>
      </c>
      <c r="F40" s="6">
        <f t="shared" si="0"/>
        <v>2.2885584535847107E-2</v>
      </c>
      <c r="G40" s="6">
        <f t="shared" si="0"/>
        <v>6.8199419945271815</v>
      </c>
      <c r="H40" s="6">
        <f t="shared" si="0"/>
        <v>37.76841173498191</v>
      </c>
      <c r="I40" s="6">
        <f t="shared" si="0"/>
        <v>47.690173936639432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34" t="s">
        <v>23</v>
      </c>
      <c r="I42" s="34"/>
      <c r="J42" s="20"/>
      <c r="K42" s="20"/>
      <c r="L42" s="20"/>
    </row>
    <row r="43" spans="1:12" ht="13.5" thickBot="1" x14ac:dyDescent="0.25"/>
    <row r="44" spans="1:12" ht="23.25" thickBot="1" x14ac:dyDescent="0.25">
      <c r="A44" s="45"/>
      <c r="B44" s="46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47" t="s">
        <v>85</v>
      </c>
      <c r="B45" s="48"/>
      <c r="C45" s="26">
        <f t="shared" ref="C45:I45" si="1">MAX(C10:C39)</f>
        <v>85.898277282714844</v>
      </c>
      <c r="D45" s="21">
        <f t="shared" si="1"/>
        <v>9.331608772277832</v>
      </c>
      <c r="E45" s="26">
        <f t="shared" si="1"/>
        <v>7.7984991073608398</v>
      </c>
      <c r="F45" s="26">
        <f t="shared" si="1"/>
        <v>6.1927832663059235E-2</v>
      </c>
      <c r="G45" s="21">
        <f t="shared" si="1"/>
        <v>7.8075342178344727</v>
      </c>
      <c r="H45" s="26">
        <f t="shared" si="1"/>
        <v>38.295143383241751</v>
      </c>
      <c r="I45" s="22">
        <f t="shared" si="1"/>
        <v>48.25145456995967</v>
      </c>
    </row>
    <row r="46" spans="1:12" ht="13.5" thickBot="1" x14ac:dyDescent="0.25">
      <c r="A46" s="47" t="s">
        <v>86</v>
      </c>
      <c r="B46" s="48"/>
      <c r="C46" s="23">
        <f t="shared" ref="C46:I46" si="2">MIN(C10:C39)</f>
        <v>83.647956848144531</v>
      </c>
      <c r="D46" s="26">
        <f t="shared" si="2"/>
        <v>7.544039249420166</v>
      </c>
      <c r="E46" s="26">
        <f t="shared" si="2"/>
        <v>6.2120161056518555</v>
      </c>
      <c r="F46" s="23">
        <f t="shared" si="2"/>
        <v>3.4694289788603783E-3</v>
      </c>
      <c r="G46" s="26">
        <f t="shared" si="2"/>
        <v>6.2306718826293945</v>
      </c>
      <c r="H46" s="23">
        <f t="shared" si="2"/>
        <v>37.289744064243152</v>
      </c>
      <c r="I46" s="26">
        <f t="shared" si="2"/>
        <v>47.031048542053405</v>
      </c>
    </row>
    <row r="47" spans="1:12" ht="13.5" thickBot="1" x14ac:dyDescent="0.25">
      <c r="A47" s="49" t="s">
        <v>87</v>
      </c>
      <c r="B47" s="50"/>
      <c r="C47" s="26">
        <f t="shared" ref="C47:I47" si="3">STDEV(C10:C39)</f>
        <v>0.52278033410370517</v>
      </c>
      <c r="D47" s="24">
        <f t="shared" si="3"/>
        <v>0.47813839988133866</v>
      </c>
      <c r="E47" s="26">
        <f t="shared" si="3"/>
        <v>0.40901170656080343</v>
      </c>
      <c r="F47" s="26">
        <f t="shared" si="3"/>
        <v>1.5310913394558853E-2</v>
      </c>
      <c r="G47" s="24">
        <f t="shared" si="3"/>
        <v>0.4022167704275334</v>
      </c>
      <c r="H47" s="26">
        <f t="shared" si="3"/>
        <v>0.26635846508048266</v>
      </c>
      <c r="I47" s="25">
        <f t="shared" si="3"/>
        <v>0.30910693839180153</v>
      </c>
    </row>
    <row r="49" spans="3:9" x14ac:dyDescent="0.2">
      <c r="C49" s="29" t="s">
        <v>102</v>
      </c>
      <c r="D49" s="29">
        <f>COUNTIF(D10:D39,"&gt;12.0")</f>
        <v>0</v>
      </c>
      <c r="E49" s="29">
        <f>COUNTIF(E10:E39,"&gt;8.0")</f>
        <v>0</v>
      </c>
      <c r="F49" s="29">
        <f>COUNTIF(F10:F39,"&gt;3.0")</f>
        <v>0</v>
      </c>
      <c r="G49" s="29">
        <f>COUNTIF(G10:G39,"&gt;8.0")</f>
        <v>0</v>
      </c>
      <c r="H49" s="29">
        <f>COUNTIF(H10:H39,"&lt;36.30")</f>
        <v>0</v>
      </c>
      <c r="I49" s="29">
        <f>COUNTIF(I10:I39,"&lt;46.20")</f>
        <v>0</v>
      </c>
    </row>
    <row r="50" spans="3:9" x14ac:dyDescent="0.2">
      <c r="G50" s="29"/>
      <c r="H50" s="29">
        <f>COUNTIF(H10:H39,"&gt;43.60")</f>
        <v>0</v>
      </c>
      <c r="I50" s="29">
        <f>COUNTIF(I10:I39,"&gt;53.20")</f>
        <v>0</v>
      </c>
    </row>
  </sheetData>
  <mergeCells count="44">
    <mergeCell ref="A45:B45"/>
    <mergeCell ref="A46:B46"/>
    <mergeCell ref="A47:B47"/>
    <mergeCell ref="A44:B44"/>
    <mergeCell ref="A16:B16"/>
    <mergeCell ref="A21:B21"/>
    <mergeCell ref="A18:B18"/>
    <mergeCell ref="A19:B19"/>
    <mergeCell ref="A24:B24"/>
    <mergeCell ref="A22:B22"/>
    <mergeCell ref="A11:B11"/>
    <mergeCell ref="A7:B7"/>
    <mergeCell ref="A8:B8"/>
    <mergeCell ref="A13:B13"/>
    <mergeCell ref="A15:B15"/>
    <mergeCell ref="A14:B14"/>
    <mergeCell ref="A9:B9"/>
    <mergeCell ref="A12:B12"/>
    <mergeCell ref="A10:B10"/>
    <mergeCell ref="A1:I1"/>
    <mergeCell ref="A3:I3"/>
    <mergeCell ref="A6:B6"/>
    <mergeCell ref="A4:I4"/>
    <mergeCell ref="A5:F5"/>
    <mergeCell ref="A25:B25"/>
    <mergeCell ref="A23:B23"/>
    <mergeCell ref="A17:B17"/>
    <mergeCell ref="A20:B20"/>
    <mergeCell ref="A31:B31"/>
    <mergeCell ref="A26:B26"/>
    <mergeCell ref="A28:B28"/>
    <mergeCell ref="A29:B29"/>
    <mergeCell ref="A27:B27"/>
    <mergeCell ref="A30:B30"/>
    <mergeCell ref="A32:B32"/>
    <mergeCell ref="A33:B33"/>
    <mergeCell ref="H42:I42"/>
    <mergeCell ref="A40:B40"/>
    <mergeCell ref="A34:B34"/>
    <mergeCell ref="A36:B36"/>
    <mergeCell ref="A35:B35"/>
    <mergeCell ref="A37:B37"/>
    <mergeCell ref="A39:B39"/>
    <mergeCell ref="A38:B38"/>
  </mergeCells>
  <phoneticPr fontId="10" type="noConversion"/>
  <pageMargins left="0.31496062992125984" right="0" top="0.59055118110236227" bottom="0" header="0.51181102362204722" footer="0.51181102362204722"/>
  <pageSetup scale="85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28" zoomScale="90" zoomScaleNormal="90" workbookViewId="0">
      <selection activeCell="C49" sqref="C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1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1" ht="14.1" customHeight="1" thickBot="1" x14ac:dyDescent="0.25">
      <c r="A5" s="42" t="s">
        <v>30</v>
      </c>
      <c r="B5" s="42"/>
      <c r="C5" s="42"/>
      <c r="D5" s="42"/>
      <c r="E5" s="42"/>
      <c r="F5" s="42"/>
      <c r="G5" s="1"/>
      <c r="H5" s="1"/>
      <c r="I5" s="18" t="s">
        <v>99</v>
      </c>
      <c r="J5" s="1"/>
      <c r="K5" s="1"/>
    </row>
    <row r="6" spans="1:11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3"/>
      <c r="B8" s="44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45"/>
      <c r="B9" s="4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40695</v>
      </c>
      <c r="B10" s="33"/>
      <c r="C10" s="10">
        <v>85.318305969238281</v>
      </c>
      <c r="D10" s="10">
        <v>7.5798540115356445</v>
      </c>
      <c r="E10" s="10">
        <v>6.2931423187255859</v>
      </c>
      <c r="F10" s="11">
        <v>4.4076886028051376E-2</v>
      </c>
      <c r="G10" s="10">
        <v>6.33721923828125</v>
      </c>
      <c r="H10" s="10">
        <v>38.062118843089671</v>
      </c>
      <c r="I10" s="10">
        <v>48.068213506369808</v>
      </c>
      <c r="J10" s="1"/>
      <c r="K10" s="1"/>
    </row>
    <row r="11" spans="1:11" ht="12.75" customHeight="1" thickBot="1" x14ac:dyDescent="0.25">
      <c r="A11" s="32">
        <v>40696</v>
      </c>
      <c r="B11" s="33"/>
      <c r="C11" s="3">
        <v>84.806404113769531</v>
      </c>
      <c r="D11" s="3">
        <v>8.4840192794799805</v>
      </c>
      <c r="E11" s="3">
        <v>6.2723293304443359</v>
      </c>
      <c r="F11" s="5">
        <v>3.8628153502941132E-2</v>
      </c>
      <c r="G11" s="3">
        <v>6.3109574317932129</v>
      </c>
      <c r="H11" s="3">
        <v>38.085817012832251</v>
      </c>
      <c r="I11" s="3">
        <v>48.09450019863408</v>
      </c>
      <c r="J11" s="1"/>
      <c r="K11" s="1"/>
    </row>
    <row r="12" spans="1:11" ht="12.75" customHeight="1" thickBot="1" x14ac:dyDescent="0.25">
      <c r="A12" s="32">
        <v>40697</v>
      </c>
      <c r="B12" s="33"/>
      <c r="C12" s="3">
        <v>86.20452880859375</v>
      </c>
      <c r="D12" s="3">
        <v>6.7789497375488281</v>
      </c>
      <c r="E12" s="3">
        <v>6.6907739639282227</v>
      </c>
      <c r="F12" s="5">
        <v>2.546875923871994E-2</v>
      </c>
      <c r="G12" s="3">
        <v>6.716242790222168</v>
      </c>
      <c r="H12" s="3">
        <v>37.370431654568527</v>
      </c>
      <c r="I12" s="3">
        <v>47.493088357272576</v>
      </c>
      <c r="J12" s="1"/>
      <c r="K12" s="1"/>
    </row>
    <row r="13" spans="1:11" ht="12.75" customHeight="1" thickBot="1" x14ac:dyDescent="0.25">
      <c r="A13" s="32">
        <v>40698</v>
      </c>
      <c r="B13" s="33"/>
      <c r="C13" s="3">
        <v>86.930700000000002</v>
      </c>
      <c r="D13" s="3">
        <v>5.6422999999999996</v>
      </c>
      <c r="E13" s="3">
        <v>7.0974000000000004</v>
      </c>
      <c r="F13" s="5">
        <v>9.1999999999999998E-3</v>
      </c>
      <c r="G13" s="3">
        <v>7.1064999999999996</v>
      </c>
      <c r="H13" s="3">
        <v>36.910581380429704</v>
      </c>
      <c r="I13" s="3">
        <v>47.051355260443778</v>
      </c>
      <c r="J13" s="1"/>
      <c r="K13" s="1"/>
    </row>
    <row r="14" spans="1:11" ht="12.75" customHeight="1" thickBot="1" x14ac:dyDescent="0.25">
      <c r="A14" s="32">
        <v>40699</v>
      </c>
      <c r="B14" s="33"/>
      <c r="C14" s="3">
        <v>86.636499999999998</v>
      </c>
      <c r="D14" s="3">
        <v>6.0396999999999998</v>
      </c>
      <c r="E14" s="3">
        <v>6.9789000000000003</v>
      </c>
      <c r="F14" s="5">
        <v>1.2200000000000001E-2</v>
      </c>
      <c r="G14" s="3">
        <v>6.9911000000000003</v>
      </c>
      <c r="H14" s="3">
        <v>37.075436093765418</v>
      </c>
      <c r="I14" s="3">
        <v>47.20018339014181</v>
      </c>
      <c r="J14" s="1"/>
      <c r="K14" s="1"/>
    </row>
    <row r="15" spans="1:11" ht="12.75" customHeight="1" thickBot="1" x14ac:dyDescent="0.25">
      <c r="A15" s="32">
        <v>40700</v>
      </c>
      <c r="B15" s="33"/>
      <c r="C15" s="3">
        <v>86.065399999999997</v>
      </c>
      <c r="D15" s="3">
        <v>6.8192000000000004</v>
      </c>
      <c r="E15" s="3">
        <v>6.7191000000000001</v>
      </c>
      <c r="F15" s="5">
        <v>4.7800000000000002E-2</v>
      </c>
      <c r="G15" s="3">
        <v>6.7668999999999997</v>
      </c>
      <c r="H15" s="3">
        <v>37.384911599021372</v>
      </c>
      <c r="I15" s="3">
        <v>47.471229223740437</v>
      </c>
      <c r="J15" s="1"/>
      <c r="K15" s="1"/>
    </row>
    <row r="16" spans="1:11" ht="12.75" customHeight="1" thickBot="1" x14ac:dyDescent="0.25">
      <c r="A16" s="32">
        <v>40701</v>
      </c>
      <c r="B16" s="33"/>
      <c r="C16" s="3">
        <v>85.9345</v>
      </c>
      <c r="D16" s="3">
        <v>6.6993</v>
      </c>
      <c r="E16" s="3">
        <v>6.8400999999999996</v>
      </c>
      <c r="F16" s="5">
        <v>4.0399999999999998E-2</v>
      </c>
      <c r="G16" s="3">
        <v>6.8804999999999996</v>
      </c>
      <c r="H16" s="3">
        <v>37.416958980478142</v>
      </c>
      <c r="I16" s="3">
        <v>47.446940151131201</v>
      </c>
      <c r="J16" s="1"/>
      <c r="K16" s="1"/>
    </row>
    <row r="17" spans="1:11" ht="12.75" customHeight="1" thickBot="1" x14ac:dyDescent="0.25">
      <c r="A17" s="32">
        <v>40702</v>
      </c>
      <c r="B17" s="33"/>
      <c r="C17" s="3">
        <v>85.269499999999994</v>
      </c>
      <c r="D17" s="3">
        <v>7.3235000000000001</v>
      </c>
      <c r="E17" s="3">
        <v>6.7760999999999996</v>
      </c>
      <c r="F17" s="5">
        <v>2.6499999999999999E-2</v>
      </c>
      <c r="G17" s="3">
        <v>6.8026</v>
      </c>
      <c r="H17" s="3">
        <v>37.683139755259255</v>
      </c>
      <c r="I17" s="3">
        <v>47.646765346936313</v>
      </c>
      <c r="J17" s="1"/>
      <c r="K17" s="1"/>
    </row>
    <row r="18" spans="1:11" ht="12.75" customHeight="1" thickBot="1" x14ac:dyDescent="0.25">
      <c r="A18" s="32">
        <v>40703</v>
      </c>
      <c r="B18" s="33"/>
      <c r="C18" s="3">
        <v>84.794876098632813</v>
      </c>
      <c r="D18" s="3">
        <v>7.8182253837585449</v>
      </c>
      <c r="E18" s="3">
        <v>6.6019792556762695</v>
      </c>
      <c r="F18" s="5">
        <v>2.9812397435307503E-2</v>
      </c>
      <c r="G18" s="3">
        <v>6.6317915916442871</v>
      </c>
      <c r="H18" s="3">
        <v>37.995135599966716</v>
      </c>
      <c r="I18" s="3">
        <v>47.905562587781567</v>
      </c>
      <c r="J18" s="1"/>
      <c r="K18" s="1"/>
    </row>
    <row r="19" spans="1:11" ht="12.75" customHeight="1" thickBot="1" x14ac:dyDescent="0.25">
      <c r="A19" s="32">
        <v>40704</v>
      </c>
      <c r="B19" s="33"/>
      <c r="C19" s="3">
        <v>84.986900000000006</v>
      </c>
      <c r="D19" s="3">
        <v>7.64</v>
      </c>
      <c r="E19" s="3">
        <v>6.6260000000000003</v>
      </c>
      <c r="F19" s="5">
        <v>2.9899999999999999E-2</v>
      </c>
      <c r="G19" s="3">
        <v>6.6558000000000002</v>
      </c>
      <c r="H19" s="3">
        <v>37.90777287334199</v>
      </c>
      <c r="I19" s="3">
        <v>47.842912979949709</v>
      </c>
      <c r="J19" s="1"/>
      <c r="K19" s="1"/>
    </row>
    <row r="20" spans="1:11" ht="12.75" customHeight="1" thickBot="1" x14ac:dyDescent="0.25">
      <c r="A20" s="32">
        <v>40705</v>
      </c>
      <c r="B20" s="33"/>
      <c r="C20" s="3">
        <v>85.775800000000004</v>
      </c>
      <c r="D20" s="3">
        <v>7.4435000000000002</v>
      </c>
      <c r="E20" s="3">
        <v>6.0731000000000002</v>
      </c>
      <c r="F20" s="5">
        <v>4.8599999999999997E-2</v>
      </c>
      <c r="G20" s="3">
        <v>6.1216999999999997</v>
      </c>
      <c r="H20" s="3">
        <v>38.028705736777979</v>
      </c>
      <c r="I20" s="3">
        <v>48.12989092852807</v>
      </c>
      <c r="J20" s="1"/>
      <c r="K20" s="1"/>
    </row>
    <row r="21" spans="1:11" ht="12.75" customHeight="1" thickBot="1" x14ac:dyDescent="0.25">
      <c r="A21" s="32">
        <v>40706</v>
      </c>
      <c r="B21" s="33"/>
      <c r="C21" s="3">
        <v>85.837599999999995</v>
      </c>
      <c r="D21" s="3">
        <v>7.2519999999999998</v>
      </c>
      <c r="E21" s="3">
        <v>6.28</v>
      </c>
      <c r="F21" s="5">
        <v>4.1300000000000003E-2</v>
      </c>
      <c r="G21" s="3">
        <v>6.3212999999999999</v>
      </c>
      <c r="H21" s="3">
        <v>37.846311630595665</v>
      </c>
      <c r="I21" s="3">
        <v>47.937457651042592</v>
      </c>
      <c r="J21" s="1"/>
      <c r="K21" s="1"/>
    </row>
    <row r="22" spans="1:11" ht="12.75" customHeight="1" thickBot="1" x14ac:dyDescent="0.25">
      <c r="A22" s="32">
        <v>40707</v>
      </c>
      <c r="B22" s="33"/>
      <c r="C22" s="3">
        <v>85.753699999999995</v>
      </c>
      <c r="D22" s="3">
        <v>7.2957999999999998</v>
      </c>
      <c r="E22" s="3">
        <v>6.3178000000000001</v>
      </c>
      <c r="F22" s="5">
        <v>4.2799999999999998E-2</v>
      </c>
      <c r="G22" s="3">
        <v>6.3605999999999998</v>
      </c>
      <c r="H22" s="3">
        <v>37.844119123971709</v>
      </c>
      <c r="I22" s="3">
        <v>47.919306941175741</v>
      </c>
      <c r="J22" s="1"/>
      <c r="K22" s="1"/>
    </row>
    <row r="23" spans="1:11" ht="12.75" customHeight="1" thickBot="1" x14ac:dyDescent="0.25">
      <c r="A23" s="32">
        <v>40708</v>
      </c>
      <c r="B23" s="33"/>
      <c r="C23" s="3">
        <v>85.726200000000006</v>
      </c>
      <c r="D23" s="3">
        <v>6.9085999999999999</v>
      </c>
      <c r="E23" s="3">
        <v>6.8849</v>
      </c>
      <c r="F23" s="5">
        <v>2.4299999999999999E-2</v>
      </c>
      <c r="G23" s="3">
        <v>6.9092000000000002</v>
      </c>
      <c r="H23" s="3">
        <v>37.427373299839452</v>
      </c>
      <c r="I23" s="3">
        <v>47.444890700967385</v>
      </c>
      <c r="J23" s="1"/>
      <c r="K23" s="1"/>
    </row>
    <row r="24" spans="1:11" ht="12.75" customHeight="1" thickBot="1" x14ac:dyDescent="0.25">
      <c r="A24" s="32">
        <v>40709</v>
      </c>
      <c r="B24" s="33"/>
      <c r="C24" s="3">
        <v>86.210300000000004</v>
      </c>
      <c r="D24" s="3">
        <v>6.5689000000000002</v>
      </c>
      <c r="E24" s="3">
        <v>6.8021000000000003</v>
      </c>
      <c r="F24" s="5">
        <v>4.8399999999999999E-2</v>
      </c>
      <c r="G24" s="3">
        <v>6.8505000000000003</v>
      </c>
      <c r="H24" s="3">
        <v>37.296012437370528</v>
      </c>
      <c r="I24" s="3">
        <v>47.385094047709629</v>
      </c>
      <c r="J24" s="1"/>
      <c r="K24" s="1"/>
    </row>
    <row r="25" spans="1:11" ht="12.75" customHeight="1" thickBot="1" x14ac:dyDescent="0.25">
      <c r="A25" s="32">
        <v>40710</v>
      </c>
      <c r="B25" s="33"/>
      <c r="C25" s="3">
        <v>86.436099999999996</v>
      </c>
      <c r="D25" s="3">
        <v>6.4074</v>
      </c>
      <c r="E25" s="3">
        <v>6.7576000000000001</v>
      </c>
      <c r="F25" s="5">
        <v>4.7E-2</v>
      </c>
      <c r="G25" s="3">
        <v>6.8045999999999998</v>
      </c>
      <c r="H25" s="3">
        <v>37.249325661771252</v>
      </c>
      <c r="I25" s="3">
        <v>47.371680662885147</v>
      </c>
      <c r="J25" s="1"/>
      <c r="K25" s="1"/>
    </row>
    <row r="26" spans="1:11" ht="12.75" customHeight="1" thickBot="1" x14ac:dyDescent="0.25">
      <c r="A26" s="32">
        <v>40711</v>
      </c>
      <c r="B26" s="33"/>
      <c r="C26" s="3">
        <v>86.457700000000003</v>
      </c>
      <c r="D26" s="3">
        <v>6.4332000000000003</v>
      </c>
      <c r="E26" s="3">
        <v>6.7371999999999996</v>
      </c>
      <c r="F26" s="5">
        <v>0.04</v>
      </c>
      <c r="G26" s="3">
        <v>6.7771999999999997</v>
      </c>
      <c r="H26" s="3">
        <v>37.255298103726737</v>
      </c>
      <c r="I26" s="3">
        <v>47.386940921153311</v>
      </c>
      <c r="J26" s="1"/>
      <c r="K26" s="1"/>
    </row>
    <row r="27" spans="1:11" ht="12.75" customHeight="1" thickBot="1" x14ac:dyDescent="0.25">
      <c r="A27" s="32">
        <v>40712</v>
      </c>
      <c r="B27" s="33"/>
      <c r="C27" s="3">
        <v>86.281199999999998</v>
      </c>
      <c r="D27" s="3">
        <v>6.7868000000000004</v>
      </c>
      <c r="E27" s="3">
        <v>6.5473999999999997</v>
      </c>
      <c r="F27" s="5">
        <v>4.3700000000000003E-2</v>
      </c>
      <c r="G27" s="3">
        <v>6.5911</v>
      </c>
      <c r="H27" s="3">
        <v>37.43046736284002</v>
      </c>
      <c r="I27" s="3">
        <v>47.567439664286006</v>
      </c>
      <c r="J27" s="1"/>
      <c r="K27" s="1"/>
    </row>
    <row r="28" spans="1:11" ht="12.75" customHeight="1" thickBot="1" x14ac:dyDescent="0.25">
      <c r="A28" s="32">
        <v>40713</v>
      </c>
      <c r="B28" s="33"/>
      <c r="C28" s="3">
        <v>86.281199999999998</v>
      </c>
      <c r="D28" s="3">
        <v>6.7868000000000004</v>
      </c>
      <c r="E28" s="3">
        <v>6.5473999999999997</v>
      </c>
      <c r="F28" s="5">
        <v>4.3700000000000003E-2</v>
      </c>
      <c r="G28" s="3">
        <v>6.5911</v>
      </c>
      <c r="H28" s="3">
        <v>37.43046736284002</v>
      </c>
      <c r="I28" s="3">
        <v>47.567439664286006</v>
      </c>
      <c r="J28" s="1"/>
      <c r="K28" s="1"/>
    </row>
    <row r="29" spans="1:11" ht="12.75" customHeight="1" thickBot="1" x14ac:dyDescent="0.25">
      <c r="A29" s="32">
        <v>40714</v>
      </c>
      <c r="B29" s="33"/>
      <c r="C29" s="3">
        <v>85.793968200683594</v>
      </c>
      <c r="D29" s="3">
        <v>7.3001265525817871</v>
      </c>
      <c r="E29" s="3">
        <v>6.4419751167297363</v>
      </c>
      <c r="F29" s="5">
        <v>6.8645723164081573E-2</v>
      </c>
      <c r="G29" s="3">
        <v>6.5106210708618164</v>
      </c>
      <c r="H29" s="3">
        <v>37.636982872850858</v>
      </c>
      <c r="I29" s="3">
        <v>47.72134171244511</v>
      </c>
      <c r="J29" s="1"/>
      <c r="K29" s="1"/>
    </row>
    <row r="30" spans="1:11" ht="12.75" customHeight="1" thickBot="1" x14ac:dyDescent="0.25">
      <c r="A30" s="32">
        <v>40715</v>
      </c>
      <c r="B30" s="33"/>
      <c r="C30" s="3">
        <v>85.810199999999995</v>
      </c>
      <c r="D30" s="3">
        <v>7.3654000000000002</v>
      </c>
      <c r="E30" s="3">
        <v>6.4017999999999997</v>
      </c>
      <c r="F30" s="5">
        <v>7.4700000000000003E-2</v>
      </c>
      <c r="G30" s="3">
        <v>6.4766000000000004</v>
      </c>
      <c r="H30" s="3">
        <v>37.641294648220537</v>
      </c>
      <c r="I30" s="3">
        <v>47.735249310733096</v>
      </c>
      <c r="J30" s="1"/>
      <c r="K30" s="1"/>
    </row>
    <row r="31" spans="1:11" ht="12.75" customHeight="1" thickBot="1" x14ac:dyDescent="0.25">
      <c r="A31" s="32">
        <v>40716</v>
      </c>
      <c r="B31" s="33"/>
      <c r="C31" s="3">
        <v>86.189400000000006</v>
      </c>
      <c r="D31" s="3">
        <v>6.6637000000000004</v>
      </c>
      <c r="E31" s="3">
        <v>6.7493999999999996</v>
      </c>
      <c r="F31" s="5">
        <v>5.9200000000000003E-2</v>
      </c>
      <c r="G31" s="3">
        <v>6.8086000000000002</v>
      </c>
      <c r="H31" s="3">
        <v>37.313785704925301</v>
      </c>
      <c r="I31" s="3">
        <v>47.407675273822811</v>
      </c>
      <c r="J31" s="1"/>
      <c r="K31" s="1"/>
    </row>
    <row r="32" spans="1:11" ht="12.75" customHeight="1" thickBot="1" x14ac:dyDescent="0.25">
      <c r="A32" s="32">
        <v>40717</v>
      </c>
      <c r="B32" s="33"/>
      <c r="C32" s="3">
        <v>87.029243469238281</v>
      </c>
      <c r="D32" s="3">
        <v>5.7654070854187012</v>
      </c>
      <c r="E32" s="3">
        <v>6.8695931434631348</v>
      </c>
      <c r="F32" s="5">
        <v>4.358343780040741E-2</v>
      </c>
      <c r="G32" s="3">
        <v>6.9131765365600586</v>
      </c>
      <c r="H32" s="3">
        <v>36.992261031676478</v>
      </c>
      <c r="I32" s="3">
        <v>47.1715075155603</v>
      </c>
      <c r="J32" s="1"/>
      <c r="K32" s="1"/>
    </row>
    <row r="33" spans="1:12" ht="12.75" customHeight="1" thickBot="1" x14ac:dyDescent="0.25">
      <c r="A33" s="32">
        <v>40718</v>
      </c>
      <c r="B33" s="33"/>
      <c r="C33" s="3">
        <v>86.477400000000003</v>
      </c>
      <c r="D33" s="3">
        <v>6.2461000000000002</v>
      </c>
      <c r="E33" s="3">
        <v>6.9097</v>
      </c>
      <c r="F33" s="5">
        <v>4.48E-2</v>
      </c>
      <c r="G33" s="3">
        <v>6.9545000000000003</v>
      </c>
      <c r="H33" s="3">
        <v>37.14454607002849</v>
      </c>
      <c r="I33" s="3">
        <v>47.253715224720921</v>
      </c>
      <c r="J33" s="1"/>
      <c r="K33" s="1"/>
    </row>
    <row r="34" spans="1:12" ht="12.75" customHeight="1" thickBot="1" x14ac:dyDescent="0.25">
      <c r="A34" s="32">
        <v>40719</v>
      </c>
      <c r="B34" s="33"/>
      <c r="C34" s="3">
        <v>86.839799999999997</v>
      </c>
      <c r="D34" s="3">
        <v>5.7416999999999998</v>
      </c>
      <c r="E34" s="3">
        <v>7.0289999999999999</v>
      </c>
      <c r="F34" s="5">
        <v>4.4699999999999997E-2</v>
      </c>
      <c r="G34" s="3">
        <v>7.0735999999999999</v>
      </c>
      <c r="H34" s="3">
        <v>36.958740261070297</v>
      </c>
      <c r="I34" s="3">
        <v>47.089795175814331</v>
      </c>
      <c r="J34" s="1"/>
      <c r="K34" s="1"/>
    </row>
    <row r="35" spans="1:12" ht="12.75" customHeight="1" thickBot="1" x14ac:dyDescent="0.25">
      <c r="A35" s="32">
        <v>40720</v>
      </c>
      <c r="B35" s="33"/>
      <c r="C35" s="3">
        <v>86.911000000000001</v>
      </c>
      <c r="D35" s="3">
        <v>5.7361000000000004</v>
      </c>
      <c r="E35" s="3">
        <v>6.9516</v>
      </c>
      <c r="F35" s="5">
        <v>4.7899999999999998E-2</v>
      </c>
      <c r="G35" s="3">
        <v>6.9995000000000003</v>
      </c>
      <c r="H35" s="3">
        <v>36.990616261546798</v>
      </c>
      <c r="I35" s="3">
        <v>47.138062122150444</v>
      </c>
      <c r="J35" s="1"/>
      <c r="K35" s="1"/>
    </row>
    <row r="36" spans="1:12" ht="12.75" customHeight="1" thickBot="1" x14ac:dyDescent="0.25">
      <c r="A36" s="32">
        <v>40721</v>
      </c>
      <c r="B36" s="33"/>
      <c r="C36" s="3">
        <v>86.435400000000001</v>
      </c>
      <c r="D36" s="3">
        <v>6.0575000000000001</v>
      </c>
      <c r="E36" s="3">
        <v>7.0968</v>
      </c>
      <c r="F36" s="5">
        <v>5.9700000000000003E-2</v>
      </c>
      <c r="G36" s="3">
        <v>7.1565000000000003</v>
      </c>
      <c r="H36" s="3">
        <v>37.026914646813871</v>
      </c>
      <c r="I36" s="3">
        <v>47.096447792948581</v>
      </c>
      <c r="J36" s="1"/>
      <c r="K36" s="1"/>
    </row>
    <row r="37" spans="1:12" ht="12.75" customHeight="1" thickBot="1" x14ac:dyDescent="0.25">
      <c r="A37" s="32">
        <v>40722</v>
      </c>
      <c r="B37" s="33"/>
      <c r="C37" s="3">
        <v>86.245400000000004</v>
      </c>
      <c r="D37" s="3">
        <v>6.0972999999999997</v>
      </c>
      <c r="E37" s="3">
        <v>7.2690999999999999</v>
      </c>
      <c r="F37" s="5">
        <v>5.0500000000000003E-2</v>
      </c>
      <c r="G37" s="3">
        <v>7.3196000000000003</v>
      </c>
      <c r="H37" s="3">
        <v>36.987830192869481</v>
      </c>
      <c r="I37" s="3">
        <v>47.020116464265861</v>
      </c>
      <c r="J37" s="1"/>
      <c r="K37" s="1"/>
    </row>
    <row r="38" spans="1:12" ht="12.75" customHeight="1" thickBot="1" x14ac:dyDescent="0.25">
      <c r="A38" s="32">
        <v>40723</v>
      </c>
      <c r="B38" s="33"/>
      <c r="C38" s="3">
        <v>86.051599999999993</v>
      </c>
      <c r="D38" s="3">
        <v>6.2591999999999999</v>
      </c>
      <c r="E38" s="3">
        <v>7.3413000000000004</v>
      </c>
      <c r="F38" s="5">
        <v>4.5499999999999999E-2</v>
      </c>
      <c r="G38" s="3">
        <v>7.3868</v>
      </c>
      <c r="H38" s="3">
        <v>36.960271119017705</v>
      </c>
      <c r="I38" s="3">
        <v>46.962320511149301</v>
      </c>
      <c r="J38" s="1"/>
      <c r="K38" s="1"/>
    </row>
    <row r="39" spans="1:12" ht="12.75" customHeight="1" thickBot="1" x14ac:dyDescent="0.25">
      <c r="A39" s="32">
        <v>40724</v>
      </c>
      <c r="B39" s="33"/>
      <c r="C39" s="3">
        <v>86.011799999999994</v>
      </c>
      <c r="D39" s="3">
        <v>6.3635999999999999</v>
      </c>
      <c r="E39" s="3">
        <v>7.2637</v>
      </c>
      <c r="F39" s="5">
        <v>3.7100000000000001E-2</v>
      </c>
      <c r="G39" s="3">
        <v>7.3009000000000004</v>
      </c>
      <c r="H39" s="3">
        <v>37.037971764044073</v>
      </c>
      <c r="I39" s="3">
        <v>47.049655816645092</v>
      </c>
      <c r="J39" s="1"/>
      <c r="K39" s="1"/>
    </row>
    <row r="40" spans="1:12" ht="12.75" customHeight="1" thickBot="1" x14ac:dyDescent="0.25">
      <c r="A40" s="35" t="s">
        <v>6</v>
      </c>
      <c r="B40" s="36"/>
      <c r="C40" s="6">
        <f t="shared" ref="C40:I40" si="0">AVERAGE(C10:C39)</f>
        <v>86.050087555338507</v>
      </c>
      <c r="D40" s="6">
        <f t="shared" si="0"/>
        <v>6.7434727350107826</v>
      </c>
      <c r="E40" s="6">
        <f t="shared" si="0"/>
        <v>6.7389097709655763</v>
      </c>
      <c r="F40" s="6">
        <f t="shared" si="0"/>
        <v>4.2003845238983629E-2</v>
      </c>
      <c r="G40" s="6">
        <f t="shared" si="0"/>
        <v>6.7809102886454262</v>
      </c>
      <c r="H40" s="6">
        <f t="shared" si="0"/>
        <v>37.413053302851679</v>
      </c>
      <c r="I40" s="6">
        <f t="shared" si="0"/>
        <v>47.485892636823024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34" t="s">
        <v>23</v>
      </c>
      <c r="I42" s="34"/>
      <c r="J42" s="20"/>
      <c r="K42" s="20"/>
      <c r="L42" s="20"/>
    </row>
    <row r="43" spans="1:12" ht="13.5" thickBot="1" x14ac:dyDescent="0.25"/>
    <row r="44" spans="1:12" ht="23.25" thickBot="1" x14ac:dyDescent="0.25">
      <c r="A44" s="45"/>
      <c r="B44" s="46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47" t="s">
        <v>85</v>
      </c>
      <c r="B45" s="48"/>
      <c r="C45" s="26">
        <f t="shared" ref="C45:I45" si="1">MAX(C10:C39)</f>
        <v>87.029243469238281</v>
      </c>
      <c r="D45" s="21">
        <f t="shared" si="1"/>
        <v>8.4840192794799805</v>
      </c>
      <c r="E45" s="26">
        <f t="shared" si="1"/>
        <v>7.3413000000000004</v>
      </c>
      <c r="F45" s="26">
        <f t="shared" si="1"/>
        <v>7.4700000000000003E-2</v>
      </c>
      <c r="G45" s="21">
        <f t="shared" si="1"/>
        <v>7.3868</v>
      </c>
      <c r="H45" s="26">
        <f t="shared" si="1"/>
        <v>38.085817012832251</v>
      </c>
      <c r="I45" s="22">
        <f t="shared" si="1"/>
        <v>48.12989092852807</v>
      </c>
    </row>
    <row r="46" spans="1:12" ht="13.5" thickBot="1" x14ac:dyDescent="0.25">
      <c r="A46" s="47" t="s">
        <v>86</v>
      </c>
      <c r="B46" s="48"/>
      <c r="C46" s="23">
        <f t="shared" ref="C46:I46" si="2">MIN(C10:C39)</f>
        <v>84.794876098632813</v>
      </c>
      <c r="D46" s="26">
        <f t="shared" si="2"/>
        <v>5.6422999999999996</v>
      </c>
      <c r="E46" s="26">
        <f t="shared" si="2"/>
        <v>6.0731000000000002</v>
      </c>
      <c r="F46" s="23">
        <f t="shared" si="2"/>
        <v>9.1999999999999998E-3</v>
      </c>
      <c r="G46" s="26">
        <f t="shared" si="2"/>
        <v>6.1216999999999997</v>
      </c>
      <c r="H46" s="23">
        <f t="shared" si="2"/>
        <v>36.910581380429704</v>
      </c>
      <c r="I46" s="26">
        <f t="shared" si="2"/>
        <v>46.962320511149301</v>
      </c>
    </row>
    <row r="47" spans="1:12" ht="13.5" thickBot="1" x14ac:dyDescent="0.25">
      <c r="A47" s="49" t="s">
        <v>87</v>
      </c>
      <c r="B47" s="50"/>
      <c r="C47" s="26">
        <f t="shared" ref="C47:I47" si="3">STDEV(C10:C39)</f>
        <v>0.59166245029837328</v>
      </c>
      <c r="D47" s="24">
        <f t="shared" si="3"/>
        <v>0.70117735902655531</v>
      </c>
      <c r="E47" s="26">
        <f t="shared" si="3"/>
        <v>0.32182763628720584</v>
      </c>
      <c r="F47" s="26">
        <f t="shared" si="3"/>
        <v>1.4151073769888913E-2</v>
      </c>
      <c r="G47" s="24">
        <f t="shared" si="3"/>
        <v>0.31911537187471939</v>
      </c>
      <c r="H47" s="26">
        <f t="shared" si="3"/>
        <v>0.37783339569665181</v>
      </c>
      <c r="I47" s="25">
        <f t="shared" si="3"/>
        <v>0.35002833986148524</v>
      </c>
    </row>
    <row r="49" spans="3:9" x14ac:dyDescent="0.2">
      <c r="C49" s="29" t="s">
        <v>102</v>
      </c>
      <c r="D49" s="29">
        <f>COUNTIF(D10:D39,"&gt;12.0")</f>
        <v>0</v>
      </c>
      <c r="E49" s="29">
        <f>COUNTIF(E10:E39,"&gt;8.0")</f>
        <v>0</v>
      </c>
      <c r="F49" s="29">
        <f>COUNTIF(F10:F39,"&gt;3.0")</f>
        <v>0</v>
      </c>
      <c r="G49" s="29">
        <f>COUNTIF(G10:G39,"&gt;8.0")</f>
        <v>0</v>
      </c>
      <c r="H49" s="29">
        <f>COUNTIF(H10:H39,"&lt;36.30")</f>
        <v>0</v>
      </c>
      <c r="I49" s="29">
        <f>COUNTIF(I10:I39,"&lt;46.20")</f>
        <v>0</v>
      </c>
    </row>
    <row r="50" spans="3:9" x14ac:dyDescent="0.2">
      <c r="G50" s="29"/>
      <c r="H50" s="29">
        <f>COUNTIF(H10:H39,"&gt;43.60")</f>
        <v>0</v>
      </c>
      <c r="I50" s="29">
        <f>COUNTIF(I10:I39,"&gt;53.20")</f>
        <v>0</v>
      </c>
    </row>
  </sheetData>
  <mergeCells count="44">
    <mergeCell ref="H42:I42"/>
    <mergeCell ref="A40:B40"/>
    <mergeCell ref="A44:B44"/>
    <mergeCell ref="A45:B45"/>
    <mergeCell ref="A27:B27"/>
    <mergeCell ref="A30:B30"/>
    <mergeCell ref="A32:B32"/>
    <mergeCell ref="A33:B33"/>
    <mergeCell ref="A34:B34"/>
    <mergeCell ref="A46:B46"/>
    <mergeCell ref="A47:B47"/>
    <mergeCell ref="A36:B36"/>
    <mergeCell ref="A35:B35"/>
    <mergeCell ref="A37:B37"/>
    <mergeCell ref="A39:B39"/>
    <mergeCell ref="A38:B38"/>
    <mergeCell ref="A20:B20"/>
    <mergeCell ref="A21:B21"/>
    <mergeCell ref="A24:B24"/>
    <mergeCell ref="A31:B31"/>
    <mergeCell ref="A26:B26"/>
    <mergeCell ref="A28:B28"/>
    <mergeCell ref="A29:B29"/>
    <mergeCell ref="A22:B22"/>
    <mergeCell ref="A25:B25"/>
    <mergeCell ref="A23:B23"/>
    <mergeCell ref="A18:B18"/>
    <mergeCell ref="A19:B19"/>
    <mergeCell ref="A9:B9"/>
    <mergeCell ref="A11:B11"/>
    <mergeCell ref="A12:B12"/>
    <mergeCell ref="A17:B17"/>
    <mergeCell ref="A10:B10"/>
    <mergeCell ref="A16:B16"/>
    <mergeCell ref="A14:B14"/>
    <mergeCell ref="A13:B13"/>
    <mergeCell ref="A15:B15"/>
    <mergeCell ref="A1:I1"/>
    <mergeCell ref="A3:I3"/>
    <mergeCell ref="A6:B6"/>
    <mergeCell ref="A4:I4"/>
    <mergeCell ref="A5:F5"/>
    <mergeCell ref="A7:B7"/>
    <mergeCell ref="A8:B8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50"/>
  <sheetViews>
    <sheetView showGridLines="0" topLeftCell="A28" zoomScale="90" zoomScaleNormal="90" workbookViewId="0">
      <selection activeCell="C49" sqref="C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3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3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3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3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3" ht="14.1" customHeight="1" thickBot="1" x14ac:dyDescent="0.25">
      <c r="A5" s="42" t="s">
        <v>33</v>
      </c>
      <c r="B5" s="42"/>
      <c r="C5" s="42"/>
      <c r="D5" s="42"/>
      <c r="E5" s="42"/>
      <c r="F5" s="42"/>
      <c r="G5" s="1"/>
      <c r="H5" s="1"/>
      <c r="I5" s="18" t="s">
        <v>99</v>
      </c>
      <c r="J5" s="1"/>
      <c r="K5" s="1"/>
    </row>
    <row r="6" spans="1:13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3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3" ht="10.7" customHeight="1" thickBot="1" x14ac:dyDescent="0.25">
      <c r="A8" s="43"/>
      <c r="B8" s="44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3" ht="22.5" customHeight="1" thickBot="1" x14ac:dyDescent="0.25">
      <c r="A9" s="45"/>
      <c r="B9" s="4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3" ht="12.75" customHeight="1" thickBot="1" x14ac:dyDescent="0.25">
      <c r="A10" s="32">
        <v>40695</v>
      </c>
      <c r="B10" s="33"/>
      <c r="C10" s="10">
        <v>84.327949523925781</v>
      </c>
      <c r="D10" s="10">
        <v>9.0485715866088867</v>
      </c>
      <c r="E10" s="10">
        <v>6.0487356185913086</v>
      </c>
      <c r="F10" s="11">
        <v>4.6409107744693756E-2</v>
      </c>
      <c r="G10" s="10">
        <v>6.0951447486877441</v>
      </c>
      <c r="H10" s="10">
        <v>38.323633601815494</v>
      </c>
      <c r="I10" s="10">
        <v>48.28567280887102</v>
      </c>
      <c r="J10" s="1"/>
      <c r="K10" s="1"/>
    </row>
    <row r="11" spans="1:13" ht="12.75" customHeight="1" thickBot="1" x14ac:dyDescent="0.3">
      <c r="A11" s="32">
        <v>40696</v>
      </c>
      <c r="B11" s="33"/>
      <c r="C11" s="3">
        <v>83.470657348632812</v>
      </c>
      <c r="D11" s="3">
        <v>10.065601348876953</v>
      </c>
      <c r="E11" s="3">
        <v>6.034820556640625</v>
      </c>
      <c r="F11" s="5">
        <v>7.4541427195072174E-2</v>
      </c>
      <c r="G11" s="3">
        <v>6.1093621253967285</v>
      </c>
      <c r="H11" s="3">
        <v>38.566592497226402</v>
      </c>
      <c r="I11" s="3">
        <v>48.455818560958981</v>
      </c>
      <c r="J11" s="1"/>
      <c r="K11" s="1"/>
      <c r="L11" s="27"/>
      <c r="M11" s="28"/>
    </row>
    <row r="12" spans="1:13" ht="12.75" customHeight="1" thickBot="1" x14ac:dyDescent="0.3">
      <c r="A12" s="32">
        <v>40697</v>
      </c>
      <c r="B12" s="33"/>
      <c r="C12" s="3">
        <v>84.790206909179688</v>
      </c>
      <c r="D12" s="3">
        <v>8.5295324325561523</v>
      </c>
      <c r="E12" s="3">
        <v>6.295313835144043</v>
      </c>
      <c r="F12" s="5">
        <v>6.1602987349033356E-2</v>
      </c>
      <c r="G12" s="3">
        <v>6.3569169044494629</v>
      </c>
      <c r="H12" s="3">
        <v>37.99395602324028</v>
      </c>
      <c r="I12" s="3">
        <v>48.005692011200992</v>
      </c>
      <c r="J12" s="1"/>
      <c r="K12" s="1"/>
      <c r="L12" s="27"/>
      <c r="M12" s="28"/>
    </row>
    <row r="13" spans="1:13" ht="12.75" customHeight="1" thickBot="1" x14ac:dyDescent="0.3">
      <c r="A13" s="32">
        <v>40698</v>
      </c>
      <c r="B13" s="33"/>
      <c r="C13" s="3">
        <v>87.718999999999994</v>
      </c>
      <c r="D13" s="3">
        <v>4.8619000000000003</v>
      </c>
      <c r="E13" s="3">
        <v>7.0953999999999997</v>
      </c>
      <c r="F13" s="5">
        <v>4.1999999999999997E-3</v>
      </c>
      <c r="G13" s="3">
        <v>7.0997000000000003</v>
      </c>
      <c r="H13" s="3">
        <v>36.685351839665195</v>
      </c>
      <c r="I13" s="3">
        <v>46.913135430212549</v>
      </c>
      <c r="J13" s="1"/>
      <c r="K13" s="1"/>
      <c r="L13" s="27"/>
      <c r="M13" s="28"/>
    </row>
    <row r="14" spans="1:13" ht="12.75" customHeight="1" thickBot="1" x14ac:dyDescent="0.3">
      <c r="A14" s="32">
        <v>40699</v>
      </c>
      <c r="B14" s="33"/>
      <c r="C14" s="3">
        <v>87.721299999999999</v>
      </c>
      <c r="D14" s="3">
        <v>4.8545999999999996</v>
      </c>
      <c r="E14" s="3">
        <v>7.0945</v>
      </c>
      <c r="F14" s="5">
        <v>4.1000000000000003E-3</v>
      </c>
      <c r="G14" s="3">
        <v>7.0987</v>
      </c>
      <c r="H14" s="3">
        <v>36.687932291508375</v>
      </c>
      <c r="I14" s="3">
        <v>46.916435094460191</v>
      </c>
      <c r="J14" s="1"/>
      <c r="K14" s="1"/>
      <c r="L14" s="27"/>
      <c r="M14" s="28"/>
    </row>
    <row r="15" spans="1:13" ht="12.75" customHeight="1" thickBot="1" x14ac:dyDescent="0.3">
      <c r="A15" s="32">
        <v>40700</v>
      </c>
      <c r="B15" s="33"/>
      <c r="C15" s="3">
        <v>86.775499999999994</v>
      </c>
      <c r="D15" s="3">
        <v>5.7218</v>
      </c>
      <c r="E15" s="3">
        <v>7.1440999999999999</v>
      </c>
      <c r="F15" s="5">
        <v>1.6299999999999999E-2</v>
      </c>
      <c r="G15" s="3">
        <v>7.1604000000000001</v>
      </c>
      <c r="H15" s="3">
        <v>36.915496196725158</v>
      </c>
      <c r="I15" s="3">
        <v>47.030880059593144</v>
      </c>
      <c r="J15" s="1"/>
      <c r="K15" s="1"/>
      <c r="L15" s="27"/>
      <c r="M15" s="28"/>
    </row>
    <row r="16" spans="1:13" ht="12.75" customHeight="1" thickBot="1" x14ac:dyDescent="0.3">
      <c r="A16" s="32">
        <v>40701</v>
      </c>
      <c r="B16" s="33"/>
      <c r="C16" s="3">
        <v>86.54</v>
      </c>
      <c r="D16" s="3">
        <v>5.83</v>
      </c>
      <c r="E16" s="3">
        <v>7.0956999999999999</v>
      </c>
      <c r="F16" s="5">
        <v>2.3E-2</v>
      </c>
      <c r="G16" s="3">
        <v>7.1186999999999996</v>
      </c>
      <c r="H16" s="3">
        <v>37.09986369639924</v>
      </c>
      <c r="I16" s="3">
        <v>47.162537235647015</v>
      </c>
      <c r="J16" s="1"/>
      <c r="K16" s="1"/>
      <c r="L16" s="27"/>
      <c r="M16" s="28"/>
    </row>
    <row r="17" spans="1:13" ht="12.75" customHeight="1" thickBot="1" x14ac:dyDescent="0.3">
      <c r="A17" s="32">
        <v>40702</v>
      </c>
      <c r="B17" s="33"/>
      <c r="C17" s="3">
        <v>86.082700000000003</v>
      </c>
      <c r="D17" s="3">
        <v>6.4694000000000003</v>
      </c>
      <c r="E17" s="3">
        <v>7.0129000000000001</v>
      </c>
      <c r="F17" s="5">
        <v>2.0199999999999999E-2</v>
      </c>
      <c r="G17" s="3">
        <v>7.0331000000000001</v>
      </c>
      <c r="H17" s="3">
        <v>37.22829720082072</v>
      </c>
      <c r="I17" s="3">
        <v>47.276172121226736</v>
      </c>
      <c r="J17" s="1"/>
      <c r="K17" s="1"/>
      <c r="L17" s="27"/>
      <c r="M17" s="28"/>
    </row>
    <row r="18" spans="1:13" ht="12.75" customHeight="1" thickBot="1" x14ac:dyDescent="0.3">
      <c r="A18" s="32">
        <v>40703</v>
      </c>
      <c r="B18" s="33"/>
      <c r="C18" s="3">
        <v>85.974699999999999</v>
      </c>
      <c r="D18" s="3">
        <v>6.7542</v>
      </c>
      <c r="E18" s="3">
        <v>6.8300999999999998</v>
      </c>
      <c r="F18" s="5">
        <v>1.8100000000000002E-2</v>
      </c>
      <c r="G18" s="3">
        <v>6.8482000000000003</v>
      </c>
      <c r="H18" s="3">
        <v>37.349494654045351</v>
      </c>
      <c r="I18" s="3">
        <v>47.414790886504036</v>
      </c>
      <c r="J18" s="1"/>
      <c r="K18" s="1"/>
      <c r="L18" s="27"/>
      <c r="M18" s="28"/>
    </row>
    <row r="19" spans="1:13" ht="12.75" customHeight="1" thickBot="1" x14ac:dyDescent="0.3">
      <c r="A19" s="32">
        <v>40704</v>
      </c>
      <c r="B19" s="33"/>
      <c r="C19" s="3">
        <v>86.501000000000005</v>
      </c>
      <c r="D19" s="3">
        <v>6.1794000000000002</v>
      </c>
      <c r="E19" s="3">
        <v>6.9694000000000003</v>
      </c>
      <c r="F19" s="5">
        <v>1.14E-2</v>
      </c>
      <c r="G19" s="3">
        <v>6.9808000000000003</v>
      </c>
      <c r="H19" s="3">
        <v>37.113839718153216</v>
      </c>
      <c r="I19" s="3">
        <v>47.226117710711875</v>
      </c>
      <c r="J19" s="1"/>
      <c r="K19" s="1"/>
      <c r="L19" s="27"/>
      <c r="M19" s="28"/>
    </row>
    <row r="20" spans="1:13" ht="12.75" customHeight="1" thickBot="1" x14ac:dyDescent="0.3">
      <c r="A20" s="32">
        <v>40705</v>
      </c>
      <c r="B20" s="33"/>
      <c r="C20" s="3">
        <v>86.244600000000005</v>
      </c>
      <c r="D20" s="3">
        <v>6.3701999999999996</v>
      </c>
      <c r="E20" s="3">
        <v>6.9923000000000002</v>
      </c>
      <c r="F20" s="5">
        <v>2.01E-2</v>
      </c>
      <c r="G20" s="3">
        <v>7.0124000000000004</v>
      </c>
      <c r="H20" s="3">
        <v>37.153220008750182</v>
      </c>
      <c r="I20" s="3">
        <v>47.222734931350942</v>
      </c>
      <c r="J20" s="1"/>
      <c r="K20" s="1"/>
      <c r="L20" s="27"/>
      <c r="M20" s="28"/>
    </row>
    <row r="21" spans="1:13" ht="12.75" customHeight="1" thickBot="1" x14ac:dyDescent="0.3">
      <c r="A21" s="32">
        <v>40706</v>
      </c>
      <c r="B21" s="33"/>
      <c r="C21" s="3">
        <v>86.2239</v>
      </c>
      <c r="D21" s="3">
        <v>6.3268000000000004</v>
      </c>
      <c r="E21" s="3">
        <v>7.0346000000000002</v>
      </c>
      <c r="F21" s="5">
        <v>3.5299999999999998E-2</v>
      </c>
      <c r="G21" s="3">
        <v>7.0698999999999996</v>
      </c>
      <c r="H21" s="3">
        <v>37.163941295542472</v>
      </c>
      <c r="I21" s="3">
        <v>47.217295715862136</v>
      </c>
      <c r="J21" s="1"/>
      <c r="K21" s="1"/>
      <c r="L21" s="27"/>
      <c r="M21" s="28"/>
    </row>
    <row r="22" spans="1:13" ht="12.75" customHeight="1" thickBot="1" x14ac:dyDescent="0.3">
      <c r="A22" s="32">
        <v>40707</v>
      </c>
      <c r="B22" s="33"/>
      <c r="C22" s="3">
        <v>85.975700000000003</v>
      </c>
      <c r="D22" s="3">
        <v>6.5812999999999997</v>
      </c>
      <c r="E22" s="3">
        <v>7.0274000000000001</v>
      </c>
      <c r="F22" s="5">
        <v>2.4799999999999999E-2</v>
      </c>
      <c r="G22" s="3">
        <v>7.0522</v>
      </c>
      <c r="H22" s="3">
        <v>37.233912504324259</v>
      </c>
      <c r="I22" s="3">
        <v>47.268060563097997</v>
      </c>
      <c r="J22" s="1"/>
      <c r="K22" s="1"/>
      <c r="L22" s="27"/>
      <c r="M22" s="28"/>
    </row>
    <row r="23" spans="1:13" ht="12.75" customHeight="1" thickBot="1" x14ac:dyDescent="0.3">
      <c r="A23" s="32">
        <v>40708</v>
      </c>
      <c r="B23" s="33"/>
      <c r="C23" s="3">
        <v>85.877499999999998</v>
      </c>
      <c r="D23" s="3">
        <v>6.5773999999999999</v>
      </c>
      <c r="E23" s="3">
        <v>7.1492000000000004</v>
      </c>
      <c r="F23" s="5">
        <v>1.44E-2</v>
      </c>
      <c r="G23" s="3">
        <v>7.1635</v>
      </c>
      <c r="H23" s="3">
        <v>37.181504673657862</v>
      </c>
      <c r="I23" s="3">
        <v>47.193923940471961</v>
      </c>
      <c r="J23" s="1"/>
      <c r="K23" s="1"/>
      <c r="L23" s="27"/>
      <c r="M23" s="28"/>
    </row>
    <row r="24" spans="1:13" ht="12.75" customHeight="1" thickBot="1" x14ac:dyDescent="0.3">
      <c r="A24" s="32">
        <v>40709</v>
      </c>
      <c r="B24" s="33"/>
      <c r="C24" s="3">
        <v>86.172799999999995</v>
      </c>
      <c r="D24" s="3">
        <v>6.5048000000000004</v>
      </c>
      <c r="E24" s="3">
        <v>6.9043999999999999</v>
      </c>
      <c r="F24" s="5">
        <v>3.5200000000000002E-2</v>
      </c>
      <c r="G24" s="3">
        <v>6.9396000000000004</v>
      </c>
      <c r="H24" s="3">
        <v>37.211931032360894</v>
      </c>
      <c r="I24" s="3">
        <v>47.285901072504515</v>
      </c>
      <c r="J24" s="1"/>
      <c r="K24" s="1"/>
      <c r="L24" s="27"/>
      <c r="M24" s="28"/>
    </row>
    <row r="25" spans="1:13" ht="12.75" customHeight="1" thickBot="1" x14ac:dyDescent="0.3">
      <c r="A25" s="32">
        <v>40710</v>
      </c>
      <c r="B25" s="33"/>
      <c r="C25" s="3">
        <v>86.670500000000004</v>
      </c>
      <c r="D25" s="3">
        <v>6.0788000000000002</v>
      </c>
      <c r="E25" s="3">
        <v>6.8657000000000004</v>
      </c>
      <c r="F25" s="5">
        <v>3.5299999999999998E-2</v>
      </c>
      <c r="G25" s="3">
        <v>6.9009999999999998</v>
      </c>
      <c r="H25" s="3">
        <v>37.124256274672625</v>
      </c>
      <c r="I25" s="3">
        <v>47.262335866012918</v>
      </c>
      <c r="J25" s="1"/>
      <c r="K25" s="1"/>
      <c r="L25" s="27"/>
      <c r="M25" s="28"/>
    </row>
    <row r="26" spans="1:13" ht="12.75" customHeight="1" thickBot="1" x14ac:dyDescent="0.3">
      <c r="A26" s="32">
        <v>40711</v>
      </c>
      <c r="B26" s="33"/>
      <c r="C26" s="3">
        <v>86.931200000000004</v>
      </c>
      <c r="D26" s="3">
        <v>5.7534999999999998</v>
      </c>
      <c r="E26" s="3">
        <v>6.9882</v>
      </c>
      <c r="F26" s="5">
        <v>2.2800000000000001E-2</v>
      </c>
      <c r="G26" s="3">
        <v>7.0110000000000001</v>
      </c>
      <c r="H26" s="3">
        <v>36.962039665844529</v>
      </c>
      <c r="I26" s="3">
        <v>47.11695116424233</v>
      </c>
      <c r="J26" s="1"/>
      <c r="K26" s="1"/>
      <c r="L26" s="27"/>
      <c r="M26" s="28"/>
    </row>
    <row r="27" spans="1:13" ht="12.75" customHeight="1" thickBot="1" x14ac:dyDescent="0.3">
      <c r="A27" s="32">
        <v>40712</v>
      </c>
      <c r="B27" s="33"/>
      <c r="C27" s="3">
        <v>86.566500000000005</v>
      </c>
      <c r="D27" s="3">
        <v>6.2412999999999998</v>
      </c>
      <c r="E27" s="3">
        <v>6.8921000000000001</v>
      </c>
      <c r="F27" s="5">
        <v>1.4999999999999999E-2</v>
      </c>
      <c r="G27" s="3">
        <v>6.9070999999999998</v>
      </c>
      <c r="H27" s="3">
        <v>37.129844805628387</v>
      </c>
      <c r="I27" s="3">
        <v>47.265620185793018</v>
      </c>
      <c r="J27" s="1"/>
      <c r="K27" s="1"/>
      <c r="L27" s="27"/>
      <c r="M27" s="28"/>
    </row>
    <row r="28" spans="1:13" ht="12.75" customHeight="1" thickBot="1" x14ac:dyDescent="0.3">
      <c r="A28" s="32">
        <v>40713</v>
      </c>
      <c r="B28" s="33"/>
      <c r="C28" s="3">
        <v>86.566500000000005</v>
      </c>
      <c r="D28" s="3">
        <v>6.2412999999999998</v>
      </c>
      <c r="E28" s="3">
        <v>6.8921000000000001</v>
      </c>
      <c r="F28" s="5">
        <v>1.4999999999999999E-2</v>
      </c>
      <c r="G28" s="3">
        <v>6.9070999999999998</v>
      </c>
      <c r="H28" s="3">
        <v>37.129844805628387</v>
      </c>
      <c r="I28" s="3">
        <v>47.265620185793018</v>
      </c>
      <c r="J28" s="1"/>
      <c r="K28" s="1"/>
      <c r="L28" s="27"/>
      <c r="M28" s="28"/>
    </row>
    <row r="29" spans="1:13" ht="12.75" customHeight="1" thickBot="1" x14ac:dyDescent="0.3">
      <c r="A29" s="32">
        <v>40714</v>
      </c>
      <c r="B29" s="33"/>
      <c r="C29" s="3">
        <v>86.186400000000006</v>
      </c>
      <c r="D29" s="3">
        <v>6.5007000000000001</v>
      </c>
      <c r="E29" s="3">
        <v>6.8692000000000002</v>
      </c>
      <c r="F29" s="5">
        <v>4.1700000000000001E-2</v>
      </c>
      <c r="G29" s="3">
        <v>6.9108999999999998</v>
      </c>
      <c r="H29" s="3">
        <v>37.259223986118208</v>
      </c>
      <c r="I29" s="3">
        <v>47.338353677442129</v>
      </c>
      <c r="J29" s="1"/>
      <c r="K29" s="1"/>
      <c r="L29" s="27"/>
      <c r="M29" s="28"/>
    </row>
    <row r="30" spans="1:13" ht="12.75" customHeight="1" thickBot="1" x14ac:dyDescent="0.3">
      <c r="A30" s="32">
        <v>40715</v>
      </c>
      <c r="B30" s="33"/>
      <c r="C30" s="3">
        <v>86.215800000000002</v>
      </c>
      <c r="D30" s="3">
        <v>6.5890000000000004</v>
      </c>
      <c r="E30" s="3">
        <v>6.7877999999999998</v>
      </c>
      <c r="F30" s="5">
        <v>5.9400000000000001E-2</v>
      </c>
      <c r="G30" s="3">
        <v>6.8472999999999997</v>
      </c>
      <c r="H30" s="3">
        <v>37.261629719581308</v>
      </c>
      <c r="I30" s="3">
        <v>47.352876961093735</v>
      </c>
      <c r="J30" s="1"/>
      <c r="K30" s="1"/>
      <c r="L30" s="27"/>
      <c r="M30" s="28"/>
    </row>
    <row r="31" spans="1:13" ht="12.75" customHeight="1" thickBot="1" x14ac:dyDescent="0.3">
      <c r="A31" s="32">
        <v>40716</v>
      </c>
      <c r="B31" s="33"/>
      <c r="C31" s="3">
        <v>86.464600000000004</v>
      </c>
      <c r="D31" s="3">
        <v>6.2203999999999997</v>
      </c>
      <c r="E31" s="3">
        <v>6.9442000000000004</v>
      </c>
      <c r="F31" s="5">
        <v>4.8500000000000001E-2</v>
      </c>
      <c r="G31" s="3">
        <v>6.9926000000000004</v>
      </c>
      <c r="H31" s="3">
        <v>37.097748078331911</v>
      </c>
      <c r="I31" s="3">
        <v>47.201820331945974</v>
      </c>
      <c r="J31" s="1"/>
      <c r="K31" s="1"/>
      <c r="L31" s="27"/>
      <c r="M31" s="28"/>
    </row>
    <row r="32" spans="1:13" ht="12.75" customHeight="1" thickBot="1" x14ac:dyDescent="0.3">
      <c r="A32" s="32">
        <v>40717</v>
      </c>
      <c r="B32" s="33"/>
      <c r="C32" s="3">
        <v>87.000831604003906</v>
      </c>
      <c r="D32" s="3">
        <v>5.7630062103271484</v>
      </c>
      <c r="E32" s="3">
        <v>6.8933014869689941</v>
      </c>
      <c r="F32" s="5">
        <v>4.2716704308986664E-2</v>
      </c>
      <c r="G32" s="3">
        <v>6.9360179901123047</v>
      </c>
      <c r="H32" s="3">
        <v>36.988304163185028</v>
      </c>
      <c r="I32" s="3">
        <v>47.161185007190568</v>
      </c>
      <c r="J32" s="1"/>
      <c r="K32" s="1"/>
      <c r="L32" s="27"/>
      <c r="M32" s="28"/>
    </row>
    <row r="33" spans="1:13" ht="12.75" customHeight="1" thickBot="1" x14ac:dyDescent="0.3">
      <c r="A33" s="32">
        <v>40718</v>
      </c>
      <c r="B33" s="33"/>
      <c r="C33" s="3">
        <v>86.793199999999999</v>
      </c>
      <c r="D33" s="3">
        <v>5.8941999999999997</v>
      </c>
      <c r="E33" s="3">
        <v>6.9793000000000003</v>
      </c>
      <c r="F33" s="5">
        <v>3.0099999999999998E-2</v>
      </c>
      <c r="G33" s="3">
        <v>7.0095000000000001</v>
      </c>
      <c r="H33" s="3">
        <v>36.997509880855631</v>
      </c>
      <c r="I33" s="3">
        <v>47.139192572501564</v>
      </c>
      <c r="J33" s="1"/>
      <c r="K33" s="1"/>
      <c r="L33" s="27"/>
      <c r="M33" s="28"/>
    </row>
    <row r="34" spans="1:13" ht="12.75" customHeight="1" thickBot="1" x14ac:dyDescent="0.3">
      <c r="A34" s="32">
        <v>40719</v>
      </c>
      <c r="B34" s="33"/>
      <c r="C34" s="3">
        <v>86.683999999999997</v>
      </c>
      <c r="D34" s="3">
        <v>5.6281999999999996</v>
      </c>
      <c r="E34" s="3">
        <v>7.3524000000000003</v>
      </c>
      <c r="F34" s="5">
        <v>2.9399999999999999E-2</v>
      </c>
      <c r="G34" s="3">
        <v>7.3818999999999999</v>
      </c>
      <c r="H34" s="3">
        <v>36.781413409669319</v>
      </c>
      <c r="I34" s="3">
        <v>46.856253952301628</v>
      </c>
      <c r="J34" s="1"/>
      <c r="K34" s="1"/>
      <c r="L34" s="27"/>
      <c r="M34" s="28"/>
    </row>
    <row r="35" spans="1:13" ht="12.75" customHeight="1" thickBot="1" x14ac:dyDescent="0.3">
      <c r="A35" s="32">
        <v>40720</v>
      </c>
      <c r="B35" s="33"/>
      <c r="C35" s="3">
        <v>86.740799999999993</v>
      </c>
      <c r="D35" s="3">
        <v>5.4945000000000004</v>
      </c>
      <c r="E35" s="3">
        <v>7.4412000000000003</v>
      </c>
      <c r="F35" s="5">
        <v>2.58E-2</v>
      </c>
      <c r="G35" s="3">
        <v>7.4669999999999996</v>
      </c>
      <c r="H35" s="3">
        <v>36.705690632450924</v>
      </c>
      <c r="I35" s="3">
        <v>46.774974307945072</v>
      </c>
      <c r="J35" s="1"/>
      <c r="K35" s="1"/>
      <c r="L35" s="27"/>
      <c r="M35" s="28"/>
    </row>
    <row r="36" spans="1:13" ht="12.75" customHeight="1" thickBot="1" x14ac:dyDescent="0.3">
      <c r="A36" s="32">
        <v>40721</v>
      </c>
      <c r="B36" s="33"/>
      <c r="C36" s="3">
        <v>86.512200000000007</v>
      </c>
      <c r="D36" s="3">
        <v>5.9002999999999997</v>
      </c>
      <c r="E36" s="3">
        <v>7.2093999999999996</v>
      </c>
      <c r="F36" s="5">
        <v>4.5999999999999999E-2</v>
      </c>
      <c r="G36" s="3">
        <v>7.2553999999999998</v>
      </c>
      <c r="H36" s="3">
        <v>36.919519248795019</v>
      </c>
      <c r="I36" s="3">
        <v>46.986459624451527</v>
      </c>
      <c r="J36" s="1"/>
      <c r="K36" s="1"/>
      <c r="L36" s="27"/>
      <c r="M36" s="28"/>
    </row>
    <row r="37" spans="1:13" ht="12.75" customHeight="1" thickBot="1" x14ac:dyDescent="0.3">
      <c r="A37" s="32">
        <v>40722</v>
      </c>
      <c r="B37" s="33"/>
      <c r="C37" s="3">
        <v>86.022599999999997</v>
      </c>
      <c r="D37" s="3">
        <v>6.1791</v>
      </c>
      <c r="E37" s="3">
        <v>7.4054000000000002</v>
      </c>
      <c r="F37" s="5">
        <v>6.6500000000000004E-2</v>
      </c>
      <c r="G37" s="3">
        <v>7.4718999999999998</v>
      </c>
      <c r="H37" s="3">
        <v>36.916046115858208</v>
      </c>
      <c r="I37" s="3">
        <v>46.890989333003525</v>
      </c>
      <c r="J37" s="1"/>
      <c r="K37" s="1"/>
      <c r="L37" s="27"/>
      <c r="M37" s="28"/>
    </row>
    <row r="38" spans="1:13" ht="12.75" customHeight="1" thickBot="1" x14ac:dyDescent="0.3">
      <c r="A38" s="32">
        <v>40723</v>
      </c>
      <c r="B38" s="33"/>
      <c r="C38" s="3">
        <v>86.184299999999993</v>
      </c>
      <c r="D38" s="3">
        <v>6.0185000000000004</v>
      </c>
      <c r="E38" s="3">
        <v>7.4561000000000002</v>
      </c>
      <c r="F38" s="5">
        <v>4.9200000000000001E-2</v>
      </c>
      <c r="G38" s="3">
        <v>7.5053000000000001</v>
      </c>
      <c r="H38" s="3">
        <v>36.838374150465214</v>
      </c>
      <c r="I38" s="3">
        <v>46.833907668901126</v>
      </c>
      <c r="J38" s="1"/>
      <c r="K38" s="1"/>
      <c r="L38" s="27"/>
      <c r="M38" s="28"/>
    </row>
    <row r="39" spans="1:13" ht="12.75" customHeight="1" thickBot="1" x14ac:dyDescent="0.3">
      <c r="A39" s="32">
        <v>40724</v>
      </c>
      <c r="B39" s="33"/>
      <c r="C39" s="3">
        <v>86.059399999999997</v>
      </c>
      <c r="D39" s="3">
        <v>6.2716000000000003</v>
      </c>
      <c r="E39" s="3">
        <v>7.3189000000000002</v>
      </c>
      <c r="F39" s="5">
        <v>4.0399999999999998E-2</v>
      </c>
      <c r="G39" s="3">
        <v>7.3593000000000002</v>
      </c>
      <c r="H39" s="3">
        <v>36.980432057734554</v>
      </c>
      <c r="I39" s="3">
        <v>46.98414462613713</v>
      </c>
      <c r="J39" s="1"/>
      <c r="K39" s="1"/>
      <c r="L39" s="27"/>
      <c r="M39" s="28"/>
    </row>
    <row r="40" spans="1:13" ht="12.75" customHeight="1" thickBot="1" x14ac:dyDescent="0.25">
      <c r="A40" s="35" t="s">
        <v>6</v>
      </c>
      <c r="B40" s="36"/>
      <c r="C40" s="6">
        <f t="shared" ref="C40:I40" si="0">AVERAGE(C10:C39)</f>
        <v>86.266544846191408</v>
      </c>
      <c r="D40" s="6">
        <f t="shared" si="0"/>
        <v>6.3816637192789711</v>
      </c>
      <c r="E40" s="6">
        <f t="shared" si="0"/>
        <v>6.9674723832448313</v>
      </c>
      <c r="F40" s="6">
        <f t="shared" si="0"/>
        <v>3.258234088659287E-2</v>
      </c>
      <c r="G40" s="6">
        <f t="shared" si="0"/>
        <v>7.0000647256215416</v>
      </c>
      <c r="H40" s="6">
        <f t="shared" si="0"/>
        <v>37.166694807635146</v>
      </c>
      <c r="I40" s="6">
        <f t="shared" si="0"/>
        <v>47.243528453580979</v>
      </c>
      <c r="J40" s="1"/>
      <c r="K40" s="1"/>
    </row>
    <row r="41" spans="1:13" ht="8.1" customHeight="1" x14ac:dyDescent="0.2"/>
    <row r="42" spans="1:13" ht="12.75" customHeight="1" x14ac:dyDescent="0.2">
      <c r="A42" s="7" t="s">
        <v>10</v>
      </c>
      <c r="H42" s="34" t="s">
        <v>23</v>
      </c>
      <c r="I42" s="34"/>
      <c r="J42" s="20"/>
      <c r="K42" s="20"/>
      <c r="L42" s="20"/>
    </row>
    <row r="43" spans="1:13" ht="13.5" thickBot="1" x14ac:dyDescent="0.25"/>
    <row r="44" spans="1:13" ht="23.25" thickBot="1" x14ac:dyDescent="0.25">
      <c r="A44" s="45"/>
      <c r="B44" s="46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3" ht="13.5" thickBot="1" x14ac:dyDescent="0.25">
      <c r="A45" s="47" t="s">
        <v>85</v>
      </c>
      <c r="B45" s="48"/>
      <c r="C45" s="26">
        <f t="shared" ref="C45:I45" si="1">MAX(C10:C39)</f>
        <v>87.721299999999999</v>
      </c>
      <c r="D45" s="21">
        <f t="shared" si="1"/>
        <v>10.065601348876953</v>
      </c>
      <c r="E45" s="26">
        <f t="shared" si="1"/>
        <v>7.4561000000000002</v>
      </c>
      <c r="F45" s="26">
        <f t="shared" si="1"/>
        <v>7.4541427195072174E-2</v>
      </c>
      <c r="G45" s="21">
        <f t="shared" si="1"/>
        <v>7.5053000000000001</v>
      </c>
      <c r="H45" s="26">
        <f t="shared" si="1"/>
        <v>38.566592497226402</v>
      </c>
      <c r="I45" s="22">
        <f t="shared" si="1"/>
        <v>48.455818560958981</v>
      </c>
    </row>
    <row r="46" spans="1:13" ht="13.5" thickBot="1" x14ac:dyDescent="0.25">
      <c r="A46" s="47" t="s">
        <v>86</v>
      </c>
      <c r="B46" s="48"/>
      <c r="C46" s="23">
        <f t="shared" ref="C46:I46" si="2">MIN(C10:C39)</f>
        <v>83.470657348632812</v>
      </c>
      <c r="D46" s="26">
        <f t="shared" si="2"/>
        <v>4.8545999999999996</v>
      </c>
      <c r="E46" s="26">
        <f t="shared" si="2"/>
        <v>6.034820556640625</v>
      </c>
      <c r="F46" s="23">
        <f t="shared" si="2"/>
        <v>4.1000000000000003E-3</v>
      </c>
      <c r="G46" s="26">
        <f t="shared" si="2"/>
        <v>6.0951447486877441</v>
      </c>
      <c r="H46" s="23">
        <f t="shared" si="2"/>
        <v>36.685351839665195</v>
      </c>
      <c r="I46" s="26">
        <f t="shared" si="2"/>
        <v>46.774974307945072</v>
      </c>
    </row>
    <row r="47" spans="1:13" ht="13.5" thickBot="1" x14ac:dyDescent="0.25">
      <c r="A47" s="49" t="s">
        <v>87</v>
      </c>
      <c r="B47" s="50"/>
      <c r="C47" s="26">
        <f t="shared" ref="C47:I47" si="3">STDEV(C10:C39)</f>
        <v>0.85002667633187867</v>
      </c>
      <c r="D47" s="24">
        <f t="shared" si="3"/>
        <v>1.0821930048389894</v>
      </c>
      <c r="E47" s="26">
        <f t="shared" si="3"/>
        <v>0.34078697306380201</v>
      </c>
      <c r="F47" s="26">
        <f t="shared" si="3"/>
        <v>1.8336308805565922E-2</v>
      </c>
      <c r="G47" s="24">
        <f t="shared" si="3"/>
        <v>0.33459519130019183</v>
      </c>
      <c r="H47" s="26">
        <f t="shared" si="3"/>
        <v>0.42809045879430657</v>
      </c>
      <c r="I47" s="25">
        <f t="shared" si="3"/>
        <v>0.38479194409496931</v>
      </c>
    </row>
    <row r="49" spans="3:9" x14ac:dyDescent="0.2">
      <c r="C49" s="29" t="s">
        <v>102</v>
      </c>
      <c r="D49" s="29">
        <f>COUNTIF(D10:D39,"&gt;12.0")</f>
        <v>0</v>
      </c>
      <c r="E49" s="29">
        <f>COUNTIF(E10:E39,"&gt;8.0")</f>
        <v>0</v>
      </c>
      <c r="F49" s="29">
        <f>COUNTIF(F10:F39,"&gt;3.0")</f>
        <v>0</v>
      </c>
      <c r="G49" s="29">
        <f>COUNTIF(G10:G39,"&gt;8.0")</f>
        <v>0</v>
      </c>
      <c r="H49" s="29">
        <f>COUNTIF(H10:H39,"&lt;36.30")</f>
        <v>0</v>
      </c>
      <c r="I49" s="29">
        <f>COUNTIF(I10:I39,"&lt;46.20")</f>
        <v>0</v>
      </c>
    </row>
    <row r="50" spans="3:9" x14ac:dyDescent="0.2">
      <c r="G50" s="29"/>
      <c r="H50" s="29">
        <f>COUNTIF(H10:H39,"&gt;43.60")</f>
        <v>0</v>
      </c>
      <c r="I50" s="29">
        <f>COUNTIF(I10:I39,"&gt;53.20")</f>
        <v>0</v>
      </c>
    </row>
  </sheetData>
  <mergeCells count="44">
    <mergeCell ref="A44:B44"/>
    <mergeCell ref="A45:B45"/>
    <mergeCell ref="A46:B46"/>
    <mergeCell ref="A47:B47"/>
    <mergeCell ref="A16:B16"/>
    <mergeCell ref="A21:B21"/>
    <mergeCell ref="A18:B18"/>
    <mergeCell ref="A19:B19"/>
    <mergeCell ref="A24:B24"/>
    <mergeCell ref="A22:B22"/>
    <mergeCell ref="A11:B11"/>
    <mergeCell ref="A7:B7"/>
    <mergeCell ref="A8:B8"/>
    <mergeCell ref="A13:B13"/>
    <mergeCell ref="A15:B15"/>
    <mergeCell ref="A14:B14"/>
    <mergeCell ref="A9:B9"/>
    <mergeCell ref="A12:B12"/>
    <mergeCell ref="A10:B10"/>
    <mergeCell ref="A1:I1"/>
    <mergeCell ref="A3:I3"/>
    <mergeCell ref="A6:B6"/>
    <mergeCell ref="A4:I4"/>
    <mergeCell ref="A5:F5"/>
    <mergeCell ref="A25:B25"/>
    <mergeCell ref="A23:B23"/>
    <mergeCell ref="A17:B17"/>
    <mergeCell ref="A20:B20"/>
    <mergeCell ref="A31:B31"/>
    <mergeCell ref="A26:B26"/>
    <mergeCell ref="A28:B28"/>
    <mergeCell ref="A29:B29"/>
    <mergeCell ref="A27:B27"/>
    <mergeCell ref="A30:B30"/>
    <mergeCell ref="A32:B32"/>
    <mergeCell ref="A33:B33"/>
    <mergeCell ref="H42:I42"/>
    <mergeCell ref="A40:B40"/>
    <mergeCell ref="A34:B34"/>
    <mergeCell ref="A36:B36"/>
    <mergeCell ref="A35:B35"/>
    <mergeCell ref="A37:B37"/>
    <mergeCell ref="A39:B39"/>
    <mergeCell ref="A38:B38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29" zoomScale="90" zoomScaleNormal="90" workbookViewId="0">
      <selection activeCell="C49" sqref="C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1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1" ht="14.1" customHeight="1" thickBot="1" x14ac:dyDescent="0.25">
      <c r="A5" s="42" t="s">
        <v>34</v>
      </c>
      <c r="B5" s="42"/>
      <c r="C5" s="42"/>
      <c r="D5" s="42"/>
      <c r="E5" s="42"/>
      <c r="F5" s="42"/>
      <c r="G5" s="1"/>
      <c r="H5" s="1"/>
      <c r="I5" s="18" t="s">
        <v>99</v>
      </c>
      <c r="J5" s="1"/>
      <c r="K5" s="1"/>
    </row>
    <row r="6" spans="1:11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3"/>
      <c r="B8" s="44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45"/>
      <c r="B9" s="4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40695</v>
      </c>
      <c r="B10" s="33"/>
      <c r="C10" s="10">
        <v>85.428260803222656</v>
      </c>
      <c r="D10" s="10">
        <v>7.2495665550231934</v>
      </c>
      <c r="E10" s="10">
        <v>6.9665021896362305</v>
      </c>
      <c r="F10" s="11">
        <v>1.5926409512758255E-2</v>
      </c>
      <c r="G10" s="10">
        <v>6.9824285507202148</v>
      </c>
      <c r="H10" s="10">
        <v>37.338338061700519</v>
      </c>
      <c r="I10" s="10">
        <v>47.361098947738562</v>
      </c>
      <c r="J10" s="1"/>
      <c r="K10" s="1"/>
    </row>
    <row r="11" spans="1:11" ht="12.75" customHeight="1" thickBot="1" x14ac:dyDescent="0.25">
      <c r="A11" s="32">
        <v>40696</v>
      </c>
      <c r="B11" s="33"/>
      <c r="C11" s="3">
        <v>85.312660217285156</v>
      </c>
      <c r="D11" s="3">
        <v>7.5517420768737793</v>
      </c>
      <c r="E11" s="3">
        <v>6.8359885215759277</v>
      </c>
      <c r="F11" s="5">
        <v>9.2005534097552299E-3</v>
      </c>
      <c r="G11" s="3">
        <v>6.845189094543457</v>
      </c>
      <c r="H11" s="3">
        <v>37.449813308432589</v>
      </c>
      <c r="I11" s="3">
        <v>47.486729959872214</v>
      </c>
      <c r="J11" s="1"/>
      <c r="K11" s="1"/>
    </row>
    <row r="12" spans="1:11" ht="12.75" customHeight="1" thickBot="1" x14ac:dyDescent="0.25">
      <c r="A12" s="32">
        <v>40697</v>
      </c>
      <c r="B12" s="33"/>
      <c r="C12" s="3">
        <v>86.484123229980469</v>
      </c>
      <c r="D12" s="3">
        <v>5.8663558959960938</v>
      </c>
      <c r="E12" s="3">
        <v>7.3421883583068848</v>
      </c>
      <c r="F12" s="5">
        <v>4.4194343499839306E-3</v>
      </c>
      <c r="G12" s="3">
        <v>7.3466076850891113</v>
      </c>
      <c r="H12" s="3">
        <v>36.794543207312365</v>
      </c>
      <c r="I12" s="3">
        <v>46.879375754487747</v>
      </c>
      <c r="J12" s="1"/>
      <c r="K12" s="1"/>
    </row>
    <row r="13" spans="1:11" ht="12.75" customHeight="1" thickBot="1" x14ac:dyDescent="0.25">
      <c r="A13" s="32">
        <v>40698</v>
      </c>
      <c r="B13" s="33"/>
      <c r="C13" s="3">
        <v>86.216278076171875</v>
      </c>
      <c r="D13" s="3">
        <v>5.9178938865661621</v>
      </c>
      <c r="E13" s="3">
        <v>7.5494704246520996</v>
      </c>
      <c r="F13" s="5">
        <v>9.7363768145442009E-3</v>
      </c>
      <c r="G13" s="3">
        <v>7.5592069625854492</v>
      </c>
      <c r="H13" s="3">
        <v>36.725809137901621</v>
      </c>
      <c r="I13" s="3">
        <v>46.75004381807382</v>
      </c>
      <c r="J13" s="1"/>
      <c r="K13" s="1"/>
    </row>
    <row r="14" spans="1:11" ht="12.75" customHeight="1" thickBot="1" x14ac:dyDescent="0.25">
      <c r="A14" s="32">
        <v>40699</v>
      </c>
      <c r="B14" s="33"/>
      <c r="C14" s="3">
        <v>86.284927368164062</v>
      </c>
      <c r="D14" s="3">
        <v>6.0670394897460937</v>
      </c>
      <c r="E14" s="3">
        <v>7.3093256950378418</v>
      </c>
      <c r="F14" s="5">
        <v>1.6637543216347694E-2</v>
      </c>
      <c r="G14" s="3">
        <v>7.325963020324707</v>
      </c>
      <c r="H14" s="3">
        <v>36.867016358162466</v>
      </c>
      <c r="I14" s="3">
        <v>46.930291858016595</v>
      </c>
      <c r="J14" s="1"/>
      <c r="K14" s="1"/>
    </row>
    <row r="15" spans="1:11" ht="12.75" customHeight="1" thickBot="1" x14ac:dyDescent="0.25">
      <c r="A15" s="32">
        <v>40700</v>
      </c>
      <c r="B15" s="33"/>
      <c r="C15" s="3">
        <v>86.135999999999996</v>
      </c>
      <c r="D15" s="3">
        <v>6.1792999999999996</v>
      </c>
      <c r="E15" s="3">
        <v>7.2541000000000002</v>
      </c>
      <c r="F15" s="5">
        <v>1.8700000000000001E-2</v>
      </c>
      <c r="G15" s="3">
        <v>7.2728000000000002</v>
      </c>
      <c r="H15" s="3">
        <v>36.990841297646725</v>
      </c>
      <c r="I15" s="3">
        <v>47.027744392145664</v>
      </c>
      <c r="J15" s="1"/>
      <c r="K15" s="1"/>
    </row>
    <row r="16" spans="1:11" ht="12.75" customHeight="1" thickBot="1" x14ac:dyDescent="0.25">
      <c r="A16" s="32">
        <v>40701</v>
      </c>
      <c r="B16" s="33"/>
      <c r="C16" s="3">
        <v>86.450660705566406</v>
      </c>
      <c r="D16" s="3">
        <v>5.9626708030700684</v>
      </c>
      <c r="E16" s="3">
        <v>7.280517578125</v>
      </c>
      <c r="F16" s="5">
        <v>7.0964782498776913E-3</v>
      </c>
      <c r="G16" s="3">
        <v>7.2876138687133789</v>
      </c>
      <c r="H16" s="3">
        <v>36.832498964723825</v>
      </c>
      <c r="I16" s="3">
        <v>46.92635662583902</v>
      </c>
      <c r="J16" s="1"/>
      <c r="K16" s="1"/>
    </row>
    <row r="17" spans="1:11" ht="12.75" customHeight="1" thickBot="1" x14ac:dyDescent="0.25">
      <c r="A17" s="32">
        <v>40702</v>
      </c>
      <c r="B17" s="33"/>
      <c r="C17" s="3">
        <v>86.236701965332031</v>
      </c>
      <c r="D17" s="3">
        <v>6.1997432708740234</v>
      </c>
      <c r="E17" s="3">
        <v>7.1857967376708984</v>
      </c>
      <c r="F17" s="5">
        <v>7.5179017148911953E-3</v>
      </c>
      <c r="G17" s="3">
        <v>7.1933145523071289</v>
      </c>
      <c r="H17" s="3">
        <v>36.97987516438738</v>
      </c>
      <c r="I17" s="3">
        <v>47.055703508600985</v>
      </c>
      <c r="J17" s="1"/>
      <c r="K17" s="1"/>
    </row>
    <row r="18" spans="1:11" ht="12.75" customHeight="1" thickBot="1" x14ac:dyDescent="0.25">
      <c r="A18" s="32">
        <v>40703</v>
      </c>
      <c r="B18" s="33"/>
      <c r="C18" s="3">
        <v>86.281599999999997</v>
      </c>
      <c r="D18" s="3">
        <v>6.2896999999999998</v>
      </c>
      <c r="E18" s="3">
        <v>7.1199000000000003</v>
      </c>
      <c r="F18" s="5">
        <v>7.0000000000000001E-3</v>
      </c>
      <c r="G18" s="3">
        <v>7.1269</v>
      </c>
      <c r="H18" s="3">
        <v>36.988194171157254</v>
      </c>
      <c r="I18" s="3">
        <v>47.060104475353199</v>
      </c>
      <c r="J18" s="1"/>
      <c r="K18" s="1"/>
    </row>
    <row r="19" spans="1:11" ht="12.75" customHeight="1" thickBot="1" x14ac:dyDescent="0.25">
      <c r="A19" s="32">
        <v>40704</v>
      </c>
      <c r="B19" s="33"/>
      <c r="C19" s="3">
        <v>86.363014221191406</v>
      </c>
      <c r="D19" s="3">
        <v>6.0452909469604492</v>
      </c>
      <c r="E19" s="3">
        <v>7.2675619125366211</v>
      </c>
      <c r="F19" s="5">
        <v>1.0188957676291466E-2</v>
      </c>
      <c r="G19" s="3">
        <v>7.2777509689331055</v>
      </c>
      <c r="H19" s="3">
        <v>36.869430798821263</v>
      </c>
      <c r="I19" s="3">
        <v>46.952629145665924</v>
      </c>
      <c r="J19" s="1"/>
      <c r="K19" s="1"/>
    </row>
    <row r="20" spans="1:11" ht="12.75" customHeight="1" thickBot="1" x14ac:dyDescent="0.25">
      <c r="A20" s="32">
        <v>40705</v>
      </c>
      <c r="B20" s="33"/>
      <c r="C20" s="3">
        <v>86.511322021484375</v>
      </c>
      <c r="D20" s="3">
        <v>6.0146956443786621</v>
      </c>
      <c r="E20" s="3">
        <v>7.1339893341064453</v>
      </c>
      <c r="F20" s="5">
        <v>2.522493340075016E-2</v>
      </c>
      <c r="G20" s="3">
        <v>7.1592144966125488</v>
      </c>
      <c r="H20" s="3">
        <v>36.907605274050503</v>
      </c>
      <c r="I20" s="3">
        <v>47.020965196125367</v>
      </c>
      <c r="J20" s="1"/>
      <c r="K20" s="1"/>
    </row>
    <row r="21" spans="1:11" ht="12.75" customHeight="1" thickBot="1" x14ac:dyDescent="0.25">
      <c r="A21" s="32">
        <v>40706</v>
      </c>
      <c r="B21" s="33"/>
      <c r="C21" s="3">
        <v>86.459098815917969</v>
      </c>
      <c r="D21" s="3">
        <v>6.0991458892822266</v>
      </c>
      <c r="E21" s="3">
        <v>7.1034183502197266</v>
      </c>
      <c r="F21" s="5">
        <v>2.0430427044630051E-2</v>
      </c>
      <c r="G21" s="3">
        <v>7.1238489151000977</v>
      </c>
      <c r="H21" s="3">
        <v>36.945141723521417</v>
      </c>
      <c r="I21" s="3">
        <v>47.05959836755342</v>
      </c>
      <c r="J21" s="1"/>
      <c r="K21" s="1"/>
    </row>
    <row r="22" spans="1:11" ht="12.75" customHeight="1" thickBot="1" x14ac:dyDescent="0.25">
      <c r="A22" s="32">
        <v>40707</v>
      </c>
      <c r="B22" s="33"/>
      <c r="C22" s="3">
        <v>85.908493041992188</v>
      </c>
      <c r="D22" s="3">
        <v>6.3821163177490234</v>
      </c>
      <c r="E22" s="3">
        <v>7.3693599700927734</v>
      </c>
      <c r="F22" s="5">
        <v>1.3170571997761726E-2</v>
      </c>
      <c r="G22" s="3">
        <v>7.382530689239502</v>
      </c>
      <c r="H22" s="3">
        <v>36.93590925227695</v>
      </c>
      <c r="I22" s="3">
        <v>46.951260120455039</v>
      </c>
      <c r="J22" s="1"/>
      <c r="K22" s="1"/>
    </row>
    <row r="23" spans="1:11" ht="12.75" customHeight="1" thickBot="1" x14ac:dyDescent="0.25">
      <c r="A23" s="32">
        <v>40708</v>
      </c>
      <c r="B23" s="33"/>
      <c r="C23" s="3">
        <v>86.308197021484375</v>
      </c>
      <c r="D23" s="3">
        <v>6.1538281440734863</v>
      </c>
      <c r="E23" s="3">
        <v>7.1766767501831055</v>
      </c>
      <c r="F23" s="5">
        <v>2.9280055314302444E-2</v>
      </c>
      <c r="G23" s="3">
        <v>7.2059569358825684</v>
      </c>
      <c r="H23" s="3">
        <v>36.939305930833669</v>
      </c>
      <c r="I23" s="3">
        <v>47.02093990776558</v>
      </c>
      <c r="J23" s="1"/>
      <c r="K23" s="1"/>
    </row>
    <row r="24" spans="1:11" ht="12.75" customHeight="1" thickBot="1" x14ac:dyDescent="0.25">
      <c r="A24" s="32">
        <v>40709</v>
      </c>
      <c r="B24" s="33"/>
      <c r="C24" s="3">
        <v>86.36248779296875</v>
      </c>
      <c r="D24" s="3">
        <v>6.131192684173584</v>
      </c>
      <c r="E24" s="3">
        <v>7.1528353691101074</v>
      </c>
      <c r="F24" s="5">
        <v>2.4711171165108681E-2</v>
      </c>
      <c r="G24" s="3">
        <v>7.177546501159668</v>
      </c>
      <c r="H24" s="3">
        <v>36.941886899288455</v>
      </c>
      <c r="I24" s="3">
        <v>47.034960712299394</v>
      </c>
      <c r="J24" s="1"/>
      <c r="K24" s="1"/>
    </row>
    <row r="25" spans="1:11" ht="12.75" customHeight="1" thickBot="1" x14ac:dyDescent="0.25">
      <c r="A25" s="32">
        <v>40710</v>
      </c>
      <c r="B25" s="33"/>
      <c r="C25" s="3">
        <v>86.159652709960938</v>
      </c>
      <c r="D25" s="3">
        <v>6.1658024787902832</v>
      </c>
      <c r="E25" s="3">
        <v>7.3327112197875977</v>
      </c>
      <c r="F25" s="5">
        <v>1.883275993168354E-2</v>
      </c>
      <c r="G25" s="3">
        <v>7.3515439033508301</v>
      </c>
      <c r="H25" s="3">
        <v>36.883999473619852</v>
      </c>
      <c r="I25" s="3">
        <v>46.930163035167958</v>
      </c>
      <c r="J25" s="1"/>
      <c r="K25" s="1"/>
    </row>
    <row r="26" spans="1:11" ht="12.75" customHeight="1" thickBot="1" x14ac:dyDescent="0.25">
      <c r="A26" s="32">
        <v>40711</v>
      </c>
      <c r="B26" s="33"/>
      <c r="C26" s="3">
        <v>86.464859008789063</v>
      </c>
      <c r="D26" s="3">
        <v>5.7078757286071777</v>
      </c>
      <c r="E26" s="3">
        <v>7.4171848297119141</v>
      </c>
      <c r="F26" s="5">
        <v>2.552543580532074E-2</v>
      </c>
      <c r="G26" s="3">
        <v>7.4427103996276855</v>
      </c>
      <c r="H26" s="3">
        <v>36.760115113185158</v>
      </c>
      <c r="I26" s="3">
        <v>46.814553237809825</v>
      </c>
      <c r="J26" s="1"/>
      <c r="K26" s="1"/>
    </row>
    <row r="27" spans="1:11" ht="12.75" customHeight="1" thickBot="1" x14ac:dyDescent="0.25">
      <c r="A27" s="32">
        <v>40712</v>
      </c>
      <c r="B27" s="33"/>
      <c r="C27" s="3">
        <v>86.311199999999999</v>
      </c>
      <c r="D27" s="3">
        <v>6.2610000000000001</v>
      </c>
      <c r="E27" s="3">
        <v>7.0967000000000002</v>
      </c>
      <c r="F27" s="5">
        <v>3.1099999999999999E-2</v>
      </c>
      <c r="G27" s="3">
        <v>7.1277999999999997</v>
      </c>
      <c r="H27" s="3">
        <v>36.980000983041172</v>
      </c>
      <c r="I27" s="3">
        <v>47.078686564253204</v>
      </c>
      <c r="J27" s="1"/>
      <c r="K27" s="1"/>
    </row>
    <row r="28" spans="1:11" ht="12.75" customHeight="1" thickBot="1" x14ac:dyDescent="0.25">
      <c r="A28" s="32">
        <v>40713</v>
      </c>
      <c r="B28" s="33"/>
      <c r="C28" s="3">
        <v>86.109954833984375</v>
      </c>
      <c r="D28" s="3">
        <v>6.3781523704528809</v>
      </c>
      <c r="E28" s="3">
        <v>7.0956850051879883</v>
      </c>
      <c r="F28" s="5">
        <v>3.8467492908239365E-2</v>
      </c>
      <c r="G28" s="3">
        <v>7.1341524124145508</v>
      </c>
      <c r="H28" s="3">
        <v>37.054255477122013</v>
      </c>
      <c r="I28" s="3">
        <v>47.119235028448344</v>
      </c>
      <c r="J28" s="1"/>
      <c r="K28" s="1"/>
    </row>
    <row r="29" spans="1:11" ht="12.75" customHeight="1" thickBot="1" x14ac:dyDescent="0.25">
      <c r="A29" s="32">
        <v>40714</v>
      </c>
      <c r="B29" s="33"/>
      <c r="C29" s="3">
        <v>85.997695922851562</v>
      </c>
      <c r="D29" s="3">
        <v>6.5418701171875</v>
      </c>
      <c r="E29" s="3">
        <v>7.0933914184570313</v>
      </c>
      <c r="F29" s="5">
        <v>4.8381224274635315E-2</v>
      </c>
      <c r="G29" s="3">
        <v>7.1417727470397949</v>
      </c>
      <c r="H29" s="3">
        <v>37.064581150089374</v>
      </c>
      <c r="I29" s="3">
        <v>47.120683544145457</v>
      </c>
      <c r="J29" s="1"/>
      <c r="K29" s="1"/>
    </row>
    <row r="30" spans="1:11" ht="12.75" customHeight="1" thickBot="1" x14ac:dyDescent="0.25">
      <c r="A30" s="32">
        <v>40715</v>
      </c>
      <c r="B30" s="33"/>
      <c r="C30" s="3">
        <v>85.772735595703125</v>
      </c>
      <c r="D30" s="3">
        <v>6.6427955627441406</v>
      </c>
      <c r="E30" s="3">
        <v>7.2129020690917969</v>
      </c>
      <c r="F30" s="5">
        <v>4.6020966023206711E-2</v>
      </c>
      <c r="G30" s="3">
        <v>7.2589230537414551</v>
      </c>
      <c r="H30" s="3">
        <v>37.054790935151978</v>
      </c>
      <c r="I30" s="3">
        <v>47.067969326925706</v>
      </c>
      <c r="J30" s="1"/>
      <c r="K30" s="1"/>
    </row>
    <row r="31" spans="1:11" ht="12.75" customHeight="1" thickBot="1" x14ac:dyDescent="0.25">
      <c r="A31" s="32">
        <v>40716</v>
      </c>
      <c r="B31" s="33"/>
      <c r="C31" s="3">
        <v>86.014167785644531</v>
      </c>
      <c r="D31" s="3">
        <v>6.5768718719482422</v>
      </c>
      <c r="E31" s="3">
        <v>7.0611681938171387</v>
      </c>
      <c r="F31" s="5">
        <v>4.0453936904668808E-2</v>
      </c>
      <c r="G31" s="3">
        <v>7.1016221046447754</v>
      </c>
      <c r="H31" s="3">
        <v>37.088812257254972</v>
      </c>
      <c r="I31" s="3">
        <v>47.153526240987986</v>
      </c>
      <c r="J31" s="1"/>
      <c r="K31" s="1"/>
    </row>
    <row r="32" spans="1:11" ht="12.75" customHeight="1" thickBot="1" x14ac:dyDescent="0.25">
      <c r="A32" s="32">
        <v>40717</v>
      </c>
      <c r="B32" s="33"/>
      <c r="C32" s="3">
        <v>86.105751037597656</v>
      </c>
      <c r="D32" s="3">
        <v>6.3909344673156738</v>
      </c>
      <c r="E32" s="3">
        <v>7.1829648017883301</v>
      </c>
      <c r="F32" s="5">
        <v>2.7795532718300819E-2</v>
      </c>
      <c r="G32" s="3">
        <v>7.2107601165771484</v>
      </c>
      <c r="H32" s="3">
        <v>36.984073695273587</v>
      </c>
      <c r="I32" s="3">
        <v>47.047276537806368</v>
      </c>
      <c r="J32" s="1"/>
      <c r="K32" s="1"/>
    </row>
    <row r="33" spans="1:12" ht="12.75" customHeight="1" thickBot="1" x14ac:dyDescent="0.25">
      <c r="A33" s="32">
        <v>40718</v>
      </c>
      <c r="B33" s="33"/>
      <c r="C33" s="3">
        <v>85.990180969238281</v>
      </c>
      <c r="D33" s="3">
        <v>6.2431421279907227</v>
      </c>
      <c r="E33" s="3">
        <v>7.4482421875</v>
      </c>
      <c r="F33" s="5">
        <v>2.2304680198431015E-2</v>
      </c>
      <c r="G33" s="3">
        <v>7.4705467224121094</v>
      </c>
      <c r="H33" s="3">
        <v>36.845244270695389</v>
      </c>
      <c r="I33" s="3">
        <v>46.857628234387889</v>
      </c>
      <c r="J33" s="1"/>
      <c r="K33" s="1"/>
    </row>
    <row r="34" spans="1:12" ht="12.75" customHeight="1" thickBot="1" x14ac:dyDescent="0.25">
      <c r="A34" s="32">
        <v>40719</v>
      </c>
      <c r="B34" s="33"/>
      <c r="C34" s="3">
        <v>85.878639221191406</v>
      </c>
      <c r="D34" s="3">
        <v>6.2303681373596191</v>
      </c>
      <c r="E34" s="3">
        <v>7.5686798095703125</v>
      </c>
      <c r="F34" s="5">
        <v>3.0959026888012886E-2</v>
      </c>
      <c r="G34" s="3">
        <v>7.5996389389038086</v>
      </c>
      <c r="H34" s="3">
        <v>36.789382121104744</v>
      </c>
      <c r="I34" s="3">
        <v>46.76928984102787</v>
      </c>
      <c r="J34" s="1"/>
      <c r="K34" s="1"/>
    </row>
    <row r="35" spans="1:12" ht="12.75" customHeight="1" thickBot="1" x14ac:dyDescent="0.25">
      <c r="A35" s="32">
        <v>40720</v>
      </c>
      <c r="B35" s="33"/>
      <c r="C35" s="3">
        <v>86.001838684082031</v>
      </c>
      <c r="D35" s="3">
        <v>6.2625203132629395</v>
      </c>
      <c r="E35" s="3">
        <v>7.3960738182067871</v>
      </c>
      <c r="F35" s="5">
        <v>3.0191229656338692E-2</v>
      </c>
      <c r="G35" s="3">
        <v>7.4262652397155762</v>
      </c>
      <c r="H35" s="3">
        <v>36.874974552886783</v>
      </c>
      <c r="I35" s="3">
        <v>46.892230341881699</v>
      </c>
      <c r="J35" s="1"/>
      <c r="K35" s="1"/>
    </row>
    <row r="36" spans="1:12" ht="12.75" customHeight="1" thickBot="1" x14ac:dyDescent="0.25">
      <c r="A36" s="32">
        <v>40721</v>
      </c>
      <c r="B36" s="33"/>
      <c r="C36" s="3">
        <v>86.132900000000006</v>
      </c>
      <c r="D36" s="3">
        <v>6.0171000000000001</v>
      </c>
      <c r="E36" s="3">
        <v>7.5026999999999999</v>
      </c>
      <c r="F36" s="5">
        <v>6.2399999999999997E-2</v>
      </c>
      <c r="G36" s="3">
        <v>7.5651000000000002</v>
      </c>
      <c r="H36" s="3">
        <v>36.731776592706453</v>
      </c>
      <c r="I36" s="3">
        <v>46.739954927401222</v>
      </c>
      <c r="J36" s="1"/>
      <c r="K36" s="1"/>
    </row>
    <row r="37" spans="1:12" ht="12.75" customHeight="1" thickBot="1" x14ac:dyDescent="0.25">
      <c r="A37" s="32">
        <v>40722</v>
      </c>
      <c r="B37" s="33"/>
      <c r="C37" s="3">
        <v>86.138000000000005</v>
      </c>
      <c r="D37" s="3">
        <v>5.9646999999999997</v>
      </c>
      <c r="E37" s="3">
        <v>7.6040999999999999</v>
      </c>
      <c r="F37" s="5">
        <v>4.19E-2</v>
      </c>
      <c r="G37" s="3">
        <v>7.6459999999999999</v>
      </c>
      <c r="H37" s="3">
        <v>36.655761664645141</v>
      </c>
      <c r="I37" s="3">
        <v>46.665902148822582</v>
      </c>
      <c r="J37" s="1"/>
      <c r="K37" s="1"/>
    </row>
    <row r="38" spans="1:12" ht="12.75" customHeight="1" thickBot="1" x14ac:dyDescent="0.25">
      <c r="A38" s="32">
        <v>40723</v>
      </c>
      <c r="B38" s="33"/>
      <c r="C38" s="3">
        <v>86.112700000000004</v>
      </c>
      <c r="D38" s="3">
        <v>6.0080999999999998</v>
      </c>
      <c r="E38" s="3">
        <v>7.5781999999999998</v>
      </c>
      <c r="F38" s="5">
        <v>3.8100000000000002E-2</v>
      </c>
      <c r="G38" s="3">
        <v>7.6162999999999998</v>
      </c>
      <c r="H38" s="3">
        <v>36.689267929905625</v>
      </c>
      <c r="I38" s="3">
        <v>46.70099011533835</v>
      </c>
      <c r="J38" s="1"/>
      <c r="K38" s="1"/>
    </row>
    <row r="39" spans="1:12" ht="12.75" customHeight="1" thickBot="1" x14ac:dyDescent="0.25">
      <c r="A39" s="32">
        <v>40724</v>
      </c>
      <c r="B39" s="33"/>
      <c r="C39" s="3">
        <v>86.138000000000005</v>
      </c>
      <c r="D39" s="3">
        <v>5.9646999999999997</v>
      </c>
      <c r="E39" s="3">
        <v>7.6040999999999999</v>
      </c>
      <c r="F39" s="5">
        <v>4.19E-2</v>
      </c>
      <c r="G39" s="3">
        <v>7.6459999999999999</v>
      </c>
      <c r="H39" s="3">
        <v>36.655761664645141</v>
      </c>
      <c r="I39" s="3">
        <v>46.665902148822582</v>
      </c>
      <c r="J39" s="1"/>
      <c r="K39" s="1"/>
    </row>
    <row r="40" spans="1:12" ht="12.75" customHeight="1" thickBot="1" x14ac:dyDescent="0.25">
      <c r="A40" s="35" t="s">
        <v>6</v>
      </c>
      <c r="B40" s="36"/>
      <c r="C40" s="6">
        <f t="shared" ref="C40:I40" si="0">AVERAGE(C10:C39)</f>
        <v>86.13573670166015</v>
      </c>
      <c r="D40" s="6">
        <f t="shared" si="0"/>
        <v>6.2488738260142007</v>
      </c>
      <c r="E40" s="6">
        <f t="shared" si="0"/>
        <v>7.2747478181457517</v>
      </c>
      <c r="F40" s="6">
        <f t="shared" si="0"/>
        <v>2.5452436639194689E-2</v>
      </c>
      <c r="G40" s="6">
        <f t="shared" si="0"/>
        <v>7.3002002626546219</v>
      </c>
      <c r="H40" s="6">
        <f t="shared" si="0"/>
        <v>36.920633581051469</v>
      </c>
      <c r="I40" s="6">
        <f t="shared" si="0"/>
        <v>46.97139313544065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34" t="s">
        <v>23</v>
      </c>
      <c r="I42" s="34"/>
      <c r="J42" s="20"/>
      <c r="K42" s="20"/>
      <c r="L42" s="20"/>
    </row>
    <row r="43" spans="1:12" ht="13.5" thickBot="1" x14ac:dyDescent="0.25"/>
    <row r="44" spans="1:12" ht="23.25" thickBot="1" x14ac:dyDescent="0.25">
      <c r="A44" s="45"/>
      <c r="B44" s="46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47" t="s">
        <v>85</v>
      </c>
      <c r="B45" s="48"/>
      <c r="C45" s="26">
        <f t="shared" ref="C45:I45" si="1">MAX(C10:C39)</f>
        <v>86.511322021484375</v>
      </c>
      <c r="D45" s="21">
        <f t="shared" si="1"/>
        <v>7.5517420768737793</v>
      </c>
      <c r="E45" s="26">
        <f t="shared" si="1"/>
        <v>7.6040999999999999</v>
      </c>
      <c r="F45" s="26">
        <f t="shared" si="1"/>
        <v>6.2399999999999997E-2</v>
      </c>
      <c r="G45" s="21">
        <f t="shared" si="1"/>
        <v>7.6459999999999999</v>
      </c>
      <c r="H45" s="26">
        <f t="shared" si="1"/>
        <v>37.449813308432589</v>
      </c>
      <c r="I45" s="22">
        <f t="shared" si="1"/>
        <v>47.486729959872214</v>
      </c>
    </row>
    <row r="46" spans="1:12" ht="13.5" thickBot="1" x14ac:dyDescent="0.25">
      <c r="A46" s="47" t="s">
        <v>86</v>
      </c>
      <c r="B46" s="48"/>
      <c r="C46" s="23">
        <f t="shared" ref="C46:I46" si="2">MIN(C10:C39)</f>
        <v>85.312660217285156</v>
      </c>
      <c r="D46" s="26">
        <f t="shared" si="2"/>
        <v>5.7078757286071777</v>
      </c>
      <c r="E46" s="26">
        <f t="shared" si="2"/>
        <v>6.8359885215759277</v>
      </c>
      <c r="F46" s="23">
        <f t="shared" si="2"/>
        <v>4.4194343499839306E-3</v>
      </c>
      <c r="G46" s="26">
        <f t="shared" si="2"/>
        <v>6.845189094543457</v>
      </c>
      <c r="H46" s="23">
        <f t="shared" si="2"/>
        <v>36.655761664645141</v>
      </c>
      <c r="I46" s="26">
        <f t="shared" si="2"/>
        <v>46.665902148822582</v>
      </c>
    </row>
    <row r="47" spans="1:12" ht="13.5" thickBot="1" x14ac:dyDescent="0.25">
      <c r="A47" s="49" t="s">
        <v>87</v>
      </c>
      <c r="B47" s="50"/>
      <c r="C47" s="26">
        <f t="shared" ref="C47:I47" si="3">STDEV(C10:C39)</f>
        <v>0.2817087650549045</v>
      </c>
      <c r="D47" s="24">
        <f t="shared" si="3"/>
        <v>0.38042369092244771</v>
      </c>
      <c r="E47" s="26">
        <f t="shared" si="3"/>
        <v>0.19949220695309441</v>
      </c>
      <c r="F47" s="26">
        <f t="shared" si="3"/>
        <v>1.4555690879924983E-2</v>
      </c>
      <c r="G47" s="24">
        <f t="shared" si="3"/>
        <v>0.20348362637256423</v>
      </c>
      <c r="H47" s="26">
        <f t="shared" si="3"/>
        <v>0.17718652748501143</v>
      </c>
      <c r="I47" s="25">
        <f t="shared" si="3"/>
        <v>0.18734681806784356</v>
      </c>
    </row>
    <row r="49" spans="3:9" x14ac:dyDescent="0.2">
      <c r="C49" s="29" t="s">
        <v>102</v>
      </c>
      <c r="D49" s="29">
        <f>COUNTIF(D10:D39,"&gt;12.0")</f>
        <v>0</v>
      </c>
      <c r="E49" s="29">
        <f>COUNTIF(E10:E39,"&gt;8.0")</f>
        <v>0</v>
      </c>
      <c r="F49" s="29">
        <f>COUNTIF(F10:F39,"&gt;3.0")</f>
        <v>0</v>
      </c>
      <c r="G49" s="29">
        <f>COUNTIF(G10:G39,"&gt;8.0")</f>
        <v>0</v>
      </c>
      <c r="H49" s="29">
        <f>COUNTIF(H10:H39,"&lt;36.30")</f>
        <v>0</v>
      </c>
      <c r="I49" s="29">
        <f>COUNTIF(I10:I39,"&lt;46.20")</f>
        <v>0</v>
      </c>
    </row>
    <row r="50" spans="3:9" x14ac:dyDescent="0.2">
      <c r="G50" s="29"/>
      <c r="H50" s="29">
        <f>COUNTIF(H10:H39,"&gt;43.60")</f>
        <v>0</v>
      </c>
      <c r="I50" s="29">
        <f>COUNTIF(I10:I39,"&gt;53.20")</f>
        <v>0</v>
      </c>
    </row>
  </sheetData>
  <mergeCells count="44">
    <mergeCell ref="A44:B44"/>
    <mergeCell ref="A45:B45"/>
    <mergeCell ref="A46:B46"/>
    <mergeCell ref="A47:B47"/>
    <mergeCell ref="A16:B16"/>
    <mergeCell ref="A21:B21"/>
    <mergeCell ref="A18:B18"/>
    <mergeCell ref="A19:B19"/>
    <mergeCell ref="A24:B24"/>
    <mergeCell ref="A22:B22"/>
    <mergeCell ref="A11:B11"/>
    <mergeCell ref="A7:B7"/>
    <mergeCell ref="A8:B8"/>
    <mergeCell ref="A13:B13"/>
    <mergeCell ref="A15:B15"/>
    <mergeCell ref="A14:B14"/>
    <mergeCell ref="A9:B9"/>
    <mergeCell ref="A12:B12"/>
    <mergeCell ref="A10:B10"/>
    <mergeCell ref="A1:I1"/>
    <mergeCell ref="A3:I3"/>
    <mergeCell ref="A6:B6"/>
    <mergeCell ref="A4:I4"/>
    <mergeCell ref="A5:F5"/>
    <mergeCell ref="A25:B25"/>
    <mergeCell ref="A23:B23"/>
    <mergeCell ref="A17:B17"/>
    <mergeCell ref="A20:B20"/>
    <mergeCell ref="A31:B31"/>
    <mergeCell ref="A26:B26"/>
    <mergeCell ref="A28:B28"/>
    <mergeCell ref="A29:B29"/>
    <mergeCell ref="A27:B27"/>
    <mergeCell ref="A30:B30"/>
    <mergeCell ref="A32:B32"/>
    <mergeCell ref="A33:B33"/>
    <mergeCell ref="H42:I42"/>
    <mergeCell ref="A40:B40"/>
    <mergeCell ref="A34:B34"/>
    <mergeCell ref="A36:B36"/>
    <mergeCell ref="A35:B35"/>
    <mergeCell ref="A37:B37"/>
    <mergeCell ref="A39:B39"/>
    <mergeCell ref="A38:B38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30" zoomScale="90" zoomScaleNormal="90" workbookViewId="0">
      <selection activeCell="C49" sqref="C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1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1" ht="14.1" customHeight="1" thickBot="1" x14ac:dyDescent="0.25">
      <c r="A5" s="42" t="s">
        <v>35</v>
      </c>
      <c r="B5" s="42"/>
      <c r="C5" s="42"/>
      <c r="D5" s="42"/>
      <c r="E5" s="42"/>
      <c r="F5" s="42"/>
      <c r="G5" s="1"/>
      <c r="H5" s="1"/>
      <c r="I5" s="18" t="s">
        <v>99</v>
      </c>
      <c r="J5" s="1"/>
      <c r="K5" s="1"/>
    </row>
    <row r="6" spans="1:11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3"/>
      <c r="B8" s="44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45"/>
      <c r="B9" s="4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40695</v>
      </c>
      <c r="B10" s="33"/>
      <c r="C10" s="10">
        <v>85.011917114257813</v>
      </c>
      <c r="D10" s="10">
        <v>8.0214090347290039</v>
      </c>
      <c r="E10" s="10">
        <v>6.5550060272216797</v>
      </c>
      <c r="F10" s="11">
        <v>1.9095467403531075E-2</v>
      </c>
      <c r="G10" s="10">
        <v>6.574101448059082</v>
      </c>
      <c r="H10" s="10">
        <v>37.825451495017504</v>
      </c>
      <c r="I10" s="10">
        <v>47.828992359649192</v>
      </c>
      <c r="J10" s="1"/>
      <c r="K10" s="1"/>
    </row>
    <row r="11" spans="1:11" ht="12.75" customHeight="1" thickBot="1" x14ac:dyDescent="0.25">
      <c r="A11" s="32">
        <v>40696</v>
      </c>
      <c r="B11" s="33"/>
      <c r="C11" s="3">
        <v>85.897514343261719</v>
      </c>
      <c r="D11" s="3">
        <v>7.2211613655090332</v>
      </c>
      <c r="E11" s="3">
        <v>6.5594773292541504</v>
      </c>
      <c r="F11" s="5">
        <v>9.1496482491493225E-3</v>
      </c>
      <c r="G11" s="3">
        <v>6.568626880645752</v>
      </c>
      <c r="H11" s="3">
        <v>37.55380645661468</v>
      </c>
      <c r="I11" s="3">
        <v>47.667220175588994</v>
      </c>
      <c r="J11" s="1"/>
      <c r="K11" s="1"/>
    </row>
    <row r="12" spans="1:11" ht="12.75" customHeight="1" thickBot="1" x14ac:dyDescent="0.25">
      <c r="A12" s="32">
        <v>40697</v>
      </c>
      <c r="B12" s="33"/>
      <c r="C12" s="3">
        <v>86.636093139648437</v>
      </c>
      <c r="D12" s="3">
        <v>5.9836277961730957</v>
      </c>
      <c r="E12" s="3">
        <v>7.0440740585327148</v>
      </c>
      <c r="F12" s="5">
        <v>6.6070840694010258E-3</v>
      </c>
      <c r="G12" s="3">
        <v>7.0506811141967773</v>
      </c>
      <c r="H12" s="3">
        <v>37.02697970330577</v>
      </c>
      <c r="I12" s="3">
        <v>47.14703553408637</v>
      </c>
      <c r="J12" s="1"/>
      <c r="K12" s="1"/>
    </row>
    <row r="13" spans="1:11" ht="12.75" customHeight="1" thickBot="1" x14ac:dyDescent="0.25">
      <c r="A13" s="32">
        <v>40698</v>
      </c>
      <c r="B13" s="33"/>
      <c r="C13" s="3">
        <v>86.041557312011719</v>
      </c>
      <c r="D13" s="3">
        <v>6.4677224159240723</v>
      </c>
      <c r="E13" s="3">
        <v>7.1145801544189453</v>
      </c>
      <c r="F13" s="5">
        <v>1.2037857435643673E-2</v>
      </c>
      <c r="G13" s="3">
        <v>7.1266179084777832</v>
      </c>
      <c r="H13" s="3">
        <v>37.153638156918937</v>
      </c>
      <c r="I13" s="3">
        <v>47.193486818322917</v>
      </c>
      <c r="J13" s="1"/>
      <c r="K13" s="1"/>
    </row>
    <row r="14" spans="1:11" ht="12.75" customHeight="1" thickBot="1" x14ac:dyDescent="0.25">
      <c r="A14" s="32">
        <v>40699</v>
      </c>
      <c r="B14" s="33"/>
      <c r="C14" s="3">
        <v>86.103614807128906</v>
      </c>
      <c r="D14" s="3">
        <v>6.5635242462158203</v>
      </c>
      <c r="E14" s="3">
        <v>6.931943416595459</v>
      </c>
      <c r="F14" s="5">
        <v>2.1773181855678558E-2</v>
      </c>
      <c r="G14" s="3">
        <v>6.9537167549133301</v>
      </c>
      <c r="H14" s="3">
        <v>37.259017648616869</v>
      </c>
      <c r="I14" s="3">
        <v>47.326598351245991</v>
      </c>
      <c r="J14" s="1"/>
      <c r="K14" s="1"/>
    </row>
    <row r="15" spans="1:11" ht="12.75" customHeight="1" thickBot="1" x14ac:dyDescent="0.25">
      <c r="A15" s="32">
        <v>40700</v>
      </c>
      <c r="B15" s="33"/>
      <c r="C15" s="3">
        <v>85.967247009277344</v>
      </c>
      <c r="D15" s="3">
        <v>6.6504464149475098</v>
      </c>
      <c r="E15" s="3">
        <v>6.87310791015625</v>
      </c>
      <c r="F15" s="5">
        <v>2.0742544904351234E-2</v>
      </c>
      <c r="G15" s="3">
        <v>6.8938503265380859</v>
      </c>
      <c r="H15" s="3">
        <v>37.392624874621383</v>
      </c>
      <c r="I15" s="3">
        <v>47.432964846715919</v>
      </c>
      <c r="J15" s="1"/>
      <c r="K15" s="1"/>
    </row>
    <row r="16" spans="1:11" ht="12.75" customHeight="1" thickBot="1" x14ac:dyDescent="0.25">
      <c r="A16" s="32">
        <v>40701</v>
      </c>
      <c r="B16" s="33"/>
      <c r="C16" s="3">
        <v>85.767753601074219</v>
      </c>
      <c r="D16" s="3">
        <v>6.9667315483093262</v>
      </c>
      <c r="E16" s="3">
        <v>6.8536052703857422</v>
      </c>
      <c r="F16" s="5">
        <v>1.001993753015995E-2</v>
      </c>
      <c r="G16" s="3">
        <v>6.8636250495910645</v>
      </c>
      <c r="H16" s="3">
        <v>37.419037739735124</v>
      </c>
      <c r="I16" s="3">
        <v>47.464216506205226</v>
      </c>
      <c r="J16" s="1"/>
      <c r="K16" s="1"/>
    </row>
    <row r="17" spans="1:11" ht="12.75" customHeight="1" thickBot="1" x14ac:dyDescent="0.25">
      <c r="A17" s="32">
        <v>40702</v>
      </c>
      <c r="B17" s="33"/>
      <c r="C17" s="3">
        <v>85.583702087402344</v>
      </c>
      <c r="D17" s="3">
        <v>7.1553707122802734</v>
      </c>
      <c r="E17" s="3">
        <v>6.7858619689941406</v>
      </c>
      <c r="F17" s="5">
        <v>1.0824157856404781E-2</v>
      </c>
      <c r="G17" s="3">
        <v>6.7966861724853516</v>
      </c>
      <c r="H17" s="3">
        <v>37.535473093423697</v>
      </c>
      <c r="I17" s="3">
        <v>47.562596807777673</v>
      </c>
      <c r="J17" s="1"/>
      <c r="K17" s="1"/>
    </row>
    <row r="18" spans="1:11" ht="12.75" customHeight="1" thickBot="1" x14ac:dyDescent="0.25">
      <c r="A18" s="32">
        <v>40703</v>
      </c>
      <c r="B18" s="33"/>
      <c r="C18" s="3">
        <v>85.965900000000005</v>
      </c>
      <c r="D18" s="3">
        <v>6.8891999999999998</v>
      </c>
      <c r="E18" s="3">
        <v>6.7659000000000002</v>
      </c>
      <c r="F18" s="5">
        <v>9.4999999999999998E-3</v>
      </c>
      <c r="G18" s="3">
        <v>6.7752999999999997</v>
      </c>
      <c r="H18" s="3">
        <v>37.412928245053827</v>
      </c>
      <c r="I18" s="3">
        <v>47.495318837203051</v>
      </c>
      <c r="J18" s="1"/>
      <c r="K18" s="1"/>
    </row>
    <row r="19" spans="1:11" ht="12.75" customHeight="1" thickBot="1" x14ac:dyDescent="0.25">
      <c r="A19" s="32">
        <v>40704</v>
      </c>
      <c r="B19" s="33"/>
      <c r="C19" s="3">
        <v>85.82293701171875</v>
      </c>
      <c r="D19" s="3">
        <v>6.9206743240356445</v>
      </c>
      <c r="E19" s="3">
        <v>6.8406133651733398</v>
      </c>
      <c r="F19" s="5">
        <v>1.545749232172966E-2</v>
      </c>
      <c r="G19" s="3">
        <v>6.8560709953308105</v>
      </c>
      <c r="H19" s="3">
        <v>37.410406770215751</v>
      </c>
      <c r="I19" s="3">
        <v>47.460806566880088</v>
      </c>
      <c r="J19" s="1"/>
      <c r="K19" s="1"/>
    </row>
    <row r="20" spans="1:11" ht="12.75" customHeight="1" thickBot="1" x14ac:dyDescent="0.25">
      <c r="A20" s="32">
        <v>40705</v>
      </c>
      <c r="B20" s="33"/>
      <c r="C20" s="3">
        <v>85.917900000000003</v>
      </c>
      <c r="D20" s="3">
        <v>7.0608000000000004</v>
      </c>
      <c r="E20" s="3">
        <v>6.6051000000000002</v>
      </c>
      <c r="F20" s="5">
        <v>0.03</v>
      </c>
      <c r="G20" s="3">
        <v>6.6351000000000004</v>
      </c>
      <c r="H20" s="3">
        <v>37.514027051578523</v>
      </c>
      <c r="I20" s="3">
        <v>47.612154568111592</v>
      </c>
      <c r="J20" s="1"/>
      <c r="K20" s="1"/>
    </row>
    <row r="21" spans="1:11" ht="12.75" customHeight="1" thickBot="1" x14ac:dyDescent="0.25">
      <c r="A21" s="32">
        <v>40706</v>
      </c>
      <c r="B21" s="33"/>
      <c r="C21" s="3">
        <v>85.744171142578125</v>
      </c>
      <c r="D21" s="3">
        <v>7.0861282348632812</v>
      </c>
      <c r="E21" s="3">
        <v>6.72198486328125</v>
      </c>
      <c r="F21" s="5">
        <v>2.5923315435647964E-2</v>
      </c>
      <c r="G21" s="3">
        <v>6.7479081153869629</v>
      </c>
      <c r="H21" s="3">
        <v>37.510925789008958</v>
      </c>
      <c r="I21" s="3">
        <v>47.564180158705845</v>
      </c>
      <c r="J21" s="1"/>
      <c r="K21" s="1"/>
    </row>
    <row r="22" spans="1:11" ht="12.75" customHeight="1" thickBot="1" x14ac:dyDescent="0.25">
      <c r="A22" s="32">
        <v>40707</v>
      </c>
      <c r="B22" s="33"/>
      <c r="C22" s="3">
        <v>85.542739868164063</v>
      </c>
      <c r="D22" s="3">
        <v>7.084195613861084</v>
      </c>
      <c r="E22" s="3">
        <v>6.9618439674377441</v>
      </c>
      <c r="F22" s="5">
        <v>2.0635858178138733E-2</v>
      </c>
      <c r="G22" s="3">
        <v>6.9824800491333008</v>
      </c>
      <c r="H22" s="3">
        <v>37.401158341676101</v>
      </c>
      <c r="I22" s="3">
        <v>47.402991253136925</v>
      </c>
      <c r="J22" s="1"/>
      <c r="K22" s="1"/>
    </row>
    <row r="23" spans="1:11" ht="12.75" customHeight="1" thickBot="1" x14ac:dyDescent="0.25">
      <c r="A23" s="32">
        <v>40708</v>
      </c>
      <c r="B23" s="33"/>
      <c r="C23" s="3">
        <v>85.950462341308594</v>
      </c>
      <c r="D23" s="3">
        <v>6.8165788650512695</v>
      </c>
      <c r="E23" s="3">
        <v>6.7829818725585937</v>
      </c>
      <c r="F23" s="5">
        <v>3.7625405937433243E-2</v>
      </c>
      <c r="G23" s="3">
        <v>6.8206071853637695</v>
      </c>
      <c r="H23" s="3">
        <v>37.398932833366736</v>
      </c>
      <c r="I23" s="3">
        <v>47.463366703706704</v>
      </c>
      <c r="J23" s="1"/>
      <c r="K23" s="1"/>
    </row>
    <row r="24" spans="1:11" ht="12.75" customHeight="1" thickBot="1" x14ac:dyDescent="0.25">
      <c r="A24" s="32">
        <v>40709</v>
      </c>
      <c r="B24" s="33"/>
      <c r="C24" s="3">
        <v>86.158866882324219</v>
      </c>
      <c r="D24" s="3">
        <v>6.6353139877319336</v>
      </c>
      <c r="E24" s="3">
        <v>6.7812719345092773</v>
      </c>
      <c r="F24" s="5">
        <v>2.8430463746190071E-2</v>
      </c>
      <c r="G24" s="3">
        <v>6.8097023963928223</v>
      </c>
      <c r="H24" s="3">
        <v>37.343001150191093</v>
      </c>
      <c r="I24" s="3">
        <v>47.435286397354588</v>
      </c>
      <c r="J24" s="1"/>
      <c r="K24" s="1"/>
    </row>
    <row r="25" spans="1:11" ht="12.75" customHeight="1" thickBot="1" x14ac:dyDescent="0.25">
      <c r="A25" s="32">
        <v>40710</v>
      </c>
      <c r="B25" s="33"/>
      <c r="C25" s="3">
        <v>86.157730102539062</v>
      </c>
      <c r="D25" s="3">
        <v>6.480445384979248</v>
      </c>
      <c r="E25" s="3">
        <v>6.9703545570373535</v>
      </c>
      <c r="F25" s="5">
        <v>2.1485274657607079E-2</v>
      </c>
      <c r="G25" s="3">
        <v>6.9918398857116699</v>
      </c>
      <c r="H25" s="3">
        <v>37.213585781833082</v>
      </c>
      <c r="I25" s="3">
        <v>47.283193355951077</v>
      </c>
      <c r="J25" s="1"/>
      <c r="K25" s="1"/>
    </row>
    <row r="26" spans="1:11" ht="12.75" customHeight="1" thickBot="1" x14ac:dyDescent="0.25">
      <c r="A26" s="32">
        <v>40711</v>
      </c>
      <c r="B26" s="33"/>
      <c r="C26" s="3">
        <v>86.558563232421875</v>
      </c>
      <c r="D26" s="3">
        <v>5.9395465850830078</v>
      </c>
      <c r="E26" s="3">
        <v>7.0580487251281738</v>
      </c>
      <c r="F26" s="5">
        <v>2.9682628810405731E-2</v>
      </c>
      <c r="G26" s="3">
        <v>7.0877313613891602</v>
      </c>
      <c r="H26" s="3">
        <v>37.049224927825165</v>
      </c>
      <c r="I26" s="3">
        <v>47.14068693163081</v>
      </c>
      <c r="J26" s="1"/>
      <c r="K26" s="1"/>
    </row>
    <row r="27" spans="1:11" ht="12.75" customHeight="1" thickBot="1" x14ac:dyDescent="0.25">
      <c r="A27" s="32">
        <v>40712</v>
      </c>
      <c r="B27" s="33"/>
      <c r="C27" s="3">
        <v>86.318199157714844</v>
      </c>
      <c r="D27" s="3">
        <v>6.5316400527954102</v>
      </c>
      <c r="E27" s="3">
        <v>6.7579727172851563</v>
      </c>
      <c r="F27" s="5">
        <v>3.7809785455465317E-2</v>
      </c>
      <c r="G27" s="3">
        <v>6.7957825660705566</v>
      </c>
      <c r="H27" s="3">
        <v>37.292895231218615</v>
      </c>
      <c r="I27" s="3">
        <v>47.407765933569813</v>
      </c>
      <c r="J27" s="1"/>
      <c r="K27" s="1"/>
    </row>
    <row r="28" spans="1:11" ht="12.75" customHeight="1" thickBot="1" x14ac:dyDescent="0.25">
      <c r="A28" s="32">
        <v>40713</v>
      </c>
      <c r="B28" s="33"/>
      <c r="C28" s="3">
        <v>85.856857299804688</v>
      </c>
      <c r="D28" s="3">
        <v>6.9346108436584473</v>
      </c>
      <c r="E28" s="3">
        <v>6.7121033668518066</v>
      </c>
      <c r="F28" s="5">
        <v>4.826662689447403E-2</v>
      </c>
      <c r="G28" s="3">
        <v>6.7603697776794434</v>
      </c>
      <c r="H28" s="3">
        <v>37.475334007582553</v>
      </c>
      <c r="I28" s="3">
        <v>47.532448427353053</v>
      </c>
      <c r="J28" s="1"/>
      <c r="K28" s="1"/>
    </row>
    <row r="29" spans="1:11" ht="12.75" customHeight="1" thickBot="1" x14ac:dyDescent="0.25">
      <c r="A29" s="32">
        <v>40714</v>
      </c>
      <c r="B29" s="33"/>
      <c r="C29" s="3">
        <v>85.874664306640625</v>
      </c>
      <c r="D29" s="3">
        <v>6.9238119125366211</v>
      </c>
      <c r="E29" s="3">
        <v>6.7630825042724609</v>
      </c>
      <c r="F29" s="5">
        <v>5.6963071227073669E-2</v>
      </c>
      <c r="G29" s="3">
        <v>6.8200454711914062</v>
      </c>
      <c r="H29" s="3">
        <v>37.413205013069252</v>
      </c>
      <c r="I29" s="3">
        <v>47.468414138821345</v>
      </c>
      <c r="J29" s="1"/>
      <c r="K29" s="1"/>
    </row>
    <row r="30" spans="1:11" ht="12.75" customHeight="1" thickBot="1" x14ac:dyDescent="0.25">
      <c r="A30" s="32">
        <v>40715</v>
      </c>
      <c r="B30" s="33"/>
      <c r="C30" s="3">
        <v>85.921999999999997</v>
      </c>
      <c r="D30" s="3">
        <v>6.4897999999999998</v>
      </c>
      <c r="E30" s="3">
        <v>7.3455000000000004</v>
      </c>
      <c r="F30" s="5">
        <v>1.9400000000000001E-2</v>
      </c>
      <c r="G30" s="3">
        <v>7.3648999999999996</v>
      </c>
      <c r="H30" s="3">
        <v>37.555412752700384</v>
      </c>
      <c r="I30" s="3">
        <v>47.584265704906535</v>
      </c>
      <c r="J30" s="1"/>
      <c r="K30" s="1"/>
    </row>
    <row r="31" spans="1:11" ht="12.75" customHeight="1" thickBot="1" x14ac:dyDescent="0.25">
      <c r="A31" s="32">
        <v>40716</v>
      </c>
      <c r="B31" s="33"/>
      <c r="C31" s="3">
        <v>86.458799999999997</v>
      </c>
      <c r="D31" s="3">
        <v>6.4029999999999996</v>
      </c>
      <c r="E31" s="3">
        <v>6.7793000000000001</v>
      </c>
      <c r="F31" s="5">
        <v>4.2999999999999997E-2</v>
      </c>
      <c r="G31" s="3">
        <v>6.8221999999999996</v>
      </c>
      <c r="H31" s="3">
        <v>37.235225477742738</v>
      </c>
      <c r="I31" s="3">
        <v>47.365240950923493</v>
      </c>
      <c r="J31" s="1"/>
      <c r="K31" s="1"/>
    </row>
    <row r="32" spans="1:11" ht="12.75" customHeight="1" thickBot="1" x14ac:dyDescent="0.25">
      <c r="A32" s="32">
        <v>40717</v>
      </c>
      <c r="B32" s="33"/>
      <c r="C32" s="3">
        <v>86.298362731933594</v>
      </c>
      <c r="D32" s="3">
        <v>6.4488229751586914</v>
      </c>
      <c r="E32" s="3">
        <v>6.8981962203979492</v>
      </c>
      <c r="F32" s="5">
        <v>2.8146810829639435E-2</v>
      </c>
      <c r="G32" s="3">
        <v>6.9263429641723633</v>
      </c>
      <c r="H32" s="3">
        <v>37.205514148900612</v>
      </c>
      <c r="I32" s="3">
        <v>47.303430865930025</v>
      </c>
      <c r="J32" s="1"/>
      <c r="K32" s="1"/>
    </row>
    <row r="33" spans="1:12" ht="12.75" customHeight="1" thickBot="1" x14ac:dyDescent="0.25">
      <c r="A33" s="32">
        <v>40718</v>
      </c>
      <c r="B33" s="33"/>
      <c r="C33" s="3">
        <v>85.934120178222656</v>
      </c>
      <c r="D33" s="3">
        <v>6.6118264198303223</v>
      </c>
      <c r="E33" s="3">
        <v>7.0788354873657227</v>
      </c>
      <c r="F33" s="5">
        <v>2.6814613491296768E-2</v>
      </c>
      <c r="G33" s="3">
        <v>7.1056499481201172</v>
      </c>
      <c r="H33" s="3">
        <v>37.197960567070297</v>
      </c>
      <c r="I33" s="3">
        <v>47.226526641763144</v>
      </c>
      <c r="J33" s="1"/>
      <c r="K33" s="1"/>
    </row>
    <row r="34" spans="1:12" ht="12.75" customHeight="1" thickBot="1" x14ac:dyDescent="0.25">
      <c r="A34" s="32">
        <v>40719</v>
      </c>
      <c r="B34" s="33"/>
      <c r="C34" s="3">
        <v>85.940681457519531</v>
      </c>
      <c r="D34" s="3">
        <v>6.4866623878479004</v>
      </c>
      <c r="E34" s="3">
        <v>7.2117738723754883</v>
      </c>
      <c r="F34" s="5">
        <v>3.5112258046865463E-2</v>
      </c>
      <c r="G34" s="3">
        <v>7.2468862533569336</v>
      </c>
      <c r="H34" s="3">
        <v>37.093097610259072</v>
      </c>
      <c r="I34" s="3">
        <v>47.102940049924115</v>
      </c>
      <c r="J34" s="1"/>
      <c r="K34" s="1"/>
    </row>
    <row r="35" spans="1:12" ht="12.75" customHeight="1" thickBot="1" x14ac:dyDescent="0.25">
      <c r="A35" s="32">
        <v>40720</v>
      </c>
      <c r="B35" s="33"/>
      <c r="C35" s="3">
        <v>85.892341613769531</v>
      </c>
      <c r="D35" s="3">
        <v>6.7201566696166992</v>
      </c>
      <c r="E35" s="3">
        <v>6.9823856353759766</v>
      </c>
      <c r="F35" s="5">
        <v>3.9214581251144409E-2</v>
      </c>
      <c r="G35" s="3">
        <v>7.0216002464294434</v>
      </c>
      <c r="H35" s="3">
        <v>37.269541048505374</v>
      </c>
      <c r="I35" s="3">
        <v>47.302062920329426</v>
      </c>
      <c r="J35" s="1"/>
      <c r="K35" s="1"/>
    </row>
    <row r="36" spans="1:12" ht="12.75" customHeight="1" thickBot="1" x14ac:dyDescent="0.25">
      <c r="A36" s="32">
        <v>40721</v>
      </c>
      <c r="B36" s="33"/>
      <c r="C36" s="3">
        <v>85.767066955566406</v>
      </c>
      <c r="D36" s="3">
        <v>6.6763529777526855</v>
      </c>
      <c r="E36" s="3">
        <v>7.1204638481140137</v>
      </c>
      <c r="F36" s="5">
        <v>7.3531664907932281E-2</v>
      </c>
      <c r="G36" s="3">
        <v>7.193995475769043</v>
      </c>
      <c r="H36" s="3">
        <v>37.189358192769895</v>
      </c>
      <c r="I36" s="3">
        <v>47.175752235636253</v>
      </c>
      <c r="J36" s="1"/>
      <c r="K36" s="1"/>
    </row>
    <row r="37" spans="1:12" ht="12.75" customHeight="1" thickBot="1" x14ac:dyDescent="0.25">
      <c r="A37" s="32">
        <v>40722</v>
      </c>
      <c r="B37" s="33"/>
      <c r="C37" s="3">
        <v>85.945693969726563</v>
      </c>
      <c r="D37" s="3">
        <v>6.6246652603149414</v>
      </c>
      <c r="E37" s="3">
        <v>7.0412192344665527</v>
      </c>
      <c r="F37" s="5">
        <v>4.6694952994585037E-2</v>
      </c>
      <c r="G37" s="3">
        <v>7.087913990020752</v>
      </c>
      <c r="H37" s="3">
        <v>37.20060285014948</v>
      </c>
      <c r="I37" s="3">
        <v>47.231170028571924</v>
      </c>
      <c r="J37" s="1"/>
      <c r="K37" s="1"/>
    </row>
    <row r="38" spans="1:12" ht="12.75" customHeight="1" thickBot="1" x14ac:dyDescent="0.25">
      <c r="A38" s="32">
        <v>40723</v>
      </c>
      <c r="B38" s="33"/>
      <c r="C38" s="3">
        <v>85.961830139160156</v>
      </c>
      <c r="D38" s="3">
        <v>6.6444292068481445</v>
      </c>
      <c r="E38" s="3">
        <v>7.001340389251709</v>
      </c>
      <c r="F38" s="5">
        <v>4.7305818647146225E-2</v>
      </c>
      <c r="G38" s="3">
        <v>7.0486459732055664</v>
      </c>
      <c r="H38" s="3">
        <v>37.224387075784904</v>
      </c>
      <c r="I38" s="3">
        <v>47.261582997950974</v>
      </c>
      <c r="J38" s="1"/>
      <c r="K38" s="1"/>
    </row>
    <row r="39" spans="1:12" ht="12.75" customHeight="1" thickBot="1" x14ac:dyDescent="0.25">
      <c r="A39" s="32">
        <v>40724</v>
      </c>
      <c r="B39" s="33"/>
      <c r="C39" s="3">
        <v>85.983489990234375</v>
      </c>
      <c r="D39" s="3">
        <v>6.6350092887878418</v>
      </c>
      <c r="E39" s="3">
        <v>6.9886322021484375</v>
      </c>
      <c r="F39" s="5">
        <v>3.4503504633903503E-2</v>
      </c>
      <c r="G39" s="3">
        <v>7.0231356620788574</v>
      </c>
      <c r="H39" s="3">
        <v>37.239266850322394</v>
      </c>
      <c r="I39" s="3">
        <v>47.283732481999714</v>
      </c>
      <c r="J39" s="1"/>
      <c r="K39" s="1"/>
    </row>
    <row r="40" spans="1:12" ht="12.75" customHeight="1" thickBot="1" x14ac:dyDescent="0.25">
      <c r="A40" s="35" t="s">
        <v>6</v>
      </c>
      <c r="B40" s="36"/>
      <c r="C40" s="6">
        <f t="shared" ref="C40:I40" si="0">AVERAGE(C10:C39)</f>
        <v>85.966092593180335</v>
      </c>
      <c r="D40" s="6">
        <f t="shared" si="0"/>
        <v>6.7357888174947096</v>
      </c>
      <c r="E40" s="6">
        <f t="shared" si="0"/>
        <v>6.8962186966196697</v>
      </c>
      <c r="F40" s="6">
        <f t="shared" si="0"/>
        <v>2.8858466892366607E-2</v>
      </c>
      <c r="G40" s="6">
        <f t="shared" si="0"/>
        <v>6.9250704657236737</v>
      </c>
      <c r="H40" s="6">
        <f t="shared" si="0"/>
        <v>37.333734029502622</v>
      </c>
      <c r="I40" s="6">
        <f t="shared" si="0"/>
        <v>47.390880984998446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34" t="s">
        <v>23</v>
      </c>
      <c r="I42" s="34"/>
      <c r="J42" s="20"/>
      <c r="K42" s="20"/>
      <c r="L42" s="20"/>
    </row>
    <row r="43" spans="1:12" ht="13.5" thickBot="1" x14ac:dyDescent="0.25"/>
    <row r="44" spans="1:12" ht="23.25" thickBot="1" x14ac:dyDescent="0.25">
      <c r="A44" s="45"/>
      <c r="B44" s="46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47" t="s">
        <v>85</v>
      </c>
      <c r="B45" s="48"/>
      <c r="C45" s="26">
        <f t="shared" ref="C45:I45" si="1">MAX(C10:C39)</f>
        <v>86.636093139648437</v>
      </c>
      <c r="D45" s="21">
        <f t="shared" si="1"/>
        <v>8.0214090347290039</v>
      </c>
      <c r="E45" s="26">
        <f t="shared" si="1"/>
        <v>7.3455000000000004</v>
      </c>
      <c r="F45" s="26">
        <f t="shared" si="1"/>
        <v>7.3531664907932281E-2</v>
      </c>
      <c r="G45" s="21">
        <f t="shared" si="1"/>
        <v>7.3648999999999996</v>
      </c>
      <c r="H45" s="26">
        <f t="shared" si="1"/>
        <v>37.825451495017504</v>
      </c>
      <c r="I45" s="22">
        <f t="shared" si="1"/>
        <v>47.828992359649192</v>
      </c>
    </row>
    <row r="46" spans="1:12" ht="13.5" thickBot="1" x14ac:dyDescent="0.25">
      <c r="A46" s="47" t="s">
        <v>86</v>
      </c>
      <c r="B46" s="48"/>
      <c r="C46" s="23">
        <f t="shared" ref="C46:I46" si="2">MIN(C10:C39)</f>
        <v>85.011917114257813</v>
      </c>
      <c r="D46" s="26">
        <f t="shared" si="2"/>
        <v>5.9395465850830078</v>
      </c>
      <c r="E46" s="26">
        <f t="shared" si="2"/>
        <v>6.5550060272216797</v>
      </c>
      <c r="F46" s="23">
        <f t="shared" si="2"/>
        <v>6.6070840694010258E-3</v>
      </c>
      <c r="G46" s="26">
        <f t="shared" si="2"/>
        <v>6.568626880645752</v>
      </c>
      <c r="H46" s="23">
        <f t="shared" si="2"/>
        <v>37.02697970330577</v>
      </c>
      <c r="I46" s="26">
        <f t="shared" si="2"/>
        <v>47.102940049924115</v>
      </c>
    </row>
    <row r="47" spans="1:12" ht="13.5" thickBot="1" x14ac:dyDescent="0.25">
      <c r="A47" s="49" t="s">
        <v>87</v>
      </c>
      <c r="B47" s="50"/>
      <c r="C47" s="26">
        <f t="shared" ref="C47:I47" si="3">STDEV(C10:C39)</f>
        <v>0.31058917374823414</v>
      </c>
      <c r="D47" s="24">
        <f t="shared" si="3"/>
        <v>0.38942396596056167</v>
      </c>
      <c r="E47" s="26">
        <f t="shared" si="3"/>
        <v>0.18845030316016834</v>
      </c>
      <c r="F47" s="26">
        <f t="shared" si="3"/>
        <v>1.5751435696220766E-2</v>
      </c>
      <c r="G47" s="24">
        <f t="shared" si="3"/>
        <v>0.19099603811997506</v>
      </c>
      <c r="H47" s="26">
        <f t="shared" si="3"/>
        <v>0.17590390815218887</v>
      </c>
      <c r="I47" s="25">
        <f t="shared" si="3"/>
        <v>0.17357237151510271</v>
      </c>
    </row>
    <row r="49" spans="3:9" x14ac:dyDescent="0.2">
      <c r="C49" s="29" t="s">
        <v>102</v>
      </c>
      <c r="D49" s="29">
        <f>COUNTIF(D10:D39,"&gt;12.0")</f>
        <v>0</v>
      </c>
      <c r="E49" s="29">
        <f>COUNTIF(E10:E39,"&gt;8.0")</f>
        <v>0</v>
      </c>
      <c r="F49" s="29">
        <f>COUNTIF(F10:F39,"&gt;3.0")</f>
        <v>0</v>
      </c>
      <c r="G49" s="29">
        <f>COUNTIF(G10:G39,"&gt;8.0")</f>
        <v>0</v>
      </c>
      <c r="H49" s="29">
        <f>COUNTIF(H10:H39,"&lt;36.30")</f>
        <v>0</v>
      </c>
      <c r="I49" s="29">
        <f>COUNTIF(I10:I39,"&lt;46.20")</f>
        <v>0</v>
      </c>
    </row>
    <row r="50" spans="3:9" x14ac:dyDescent="0.2">
      <c r="G50" s="29"/>
      <c r="H50" s="29">
        <f>COUNTIF(H10:H39,"&gt;43.60")</f>
        <v>0</v>
      </c>
      <c r="I50" s="29">
        <f>COUNTIF(I10:I39,"&gt;53.20")</f>
        <v>0</v>
      </c>
    </row>
  </sheetData>
  <mergeCells count="44">
    <mergeCell ref="A32:B32"/>
    <mergeCell ref="A33:B33"/>
    <mergeCell ref="H42:I42"/>
    <mergeCell ref="A40:B40"/>
    <mergeCell ref="A34:B34"/>
    <mergeCell ref="A47:B47"/>
    <mergeCell ref="A36:B36"/>
    <mergeCell ref="A35:B35"/>
    <mergeCell ref="A37:B37"/>
    <mergeCell ref="A39:B39"/>
    <mergeCell ref="A38:B38"/>
    <mergeCell ref="A44:B44"/>
    <mergeCell ref="A45:B45"/>
    <mergeCell ref="A46:B46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28" zoomScale="90" zoomScaleNormal="90" workbookViewId="0">
      <selection activeCell="E50" sqref="E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1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1" ht="14.1" customHeight="1" thickBot="1" x14ac:dyDescent="0.25">
      <c r="A5" s="42" t="s">
        <v>36</v>
      </c>
      <c r="B5" s="42"/>
      <c r="C5" s="42"/>
      <c r="D5" s="42"/>
      <c r="E5" s="42"/>
      <c r="F5" s="42"/>
      <c r="G5" s="1"/>
      <c r="H5" s="1"/>
      <c r="I5" s="18" t="s">
        <v>99</v>
      </c>
      <c r="J5" s="1"/>
      <c r="K5" s="1"/>
    </row>
    <row r="6" spans="1:11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3"/>
      <c r="B8" s="44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45"/>
      <c r="B9" s="4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40695</v>
      </c>
      <c r="B10" s="33"/>
      <c r="C10" s="10">
        <v>85.613121032714844</v>
      </c>
      <c r="D10" s="10">
        <v>7.6262946128845215</v>
      </c>
      <c r="E10" s="10">
        <v>6.5489902496337891</v>
      </c>
      <c r="F10" s="11">
        <v>1.8368193879723549E-2</v>
      </c>
      <c r="G10" s="10">
        <v>6.5673584938049316</v>
      </c>
      <c r="H10" s="10">
        <v>37.506390660238701</v>
      </c>
      <c r="I10" s="10">
        <v>47.632554555064779</v>
      </c>
      <c r="J10" s="1"/>
      <c r="K10" s="1"/>
    </row>
    <row r="11" spans="1:11" ht="12.75" customHeight="1" thickBot="1" x14ac:dyDescent="0.25">
      <c r="A11" s="32">
        <v>40696</v>
      </c>
      <c r="B11" s="33"/>
      <c r="C11" s="3">
        <v>85.345199584960937</v>
      </c>
      <c r="D11" s="3">
        <v>7.5052804946899414</v>
      </c>
      <c r="E11" s="3">
        <v>6.9315767288208008</v>
      </c>
      <c r="F11" s="5">
        <v>6.4815524965524673E-3</v>
      </c>
      <c r="G11" s="3">
        <v>6.9380583763122559</v>
      </c>
      <c r="H11" s="3">
        <v>37.341438179662383</v>
      </c>
      <c r="I11" s="3">
        <v>47.383494934260789</v>
      </c>
      <c r="J11" s="1"/>
      <c r="K11" s="1"/>
    </row>
    <row r="12" spans="1:11" ht="12.75" customHeight="1" thickBot="1" x14ac:dyDescent="0.25">
      <c r="A12" s="32">
        <v>40697</v>
      </c>
      <c r="B12" s="33"/>
      <c r="C12" s="3">
        <v>83.745635986328125</v>
      </c>
      <c r="D12" s="3">
        <v>8.1470193862915039</v>
      </c>
      <c r="E12" s="3">
        <v>7.8881149291992188</v>
      </c>
      <c r="F12" s="5">
        <v>6.1063854955136776E-3</v>
      </c>
      <c r="G12" s="3">
        <v>7.894221305847168</v>
      </c>
      <c r="H12" s="3">
        <v>37.164388349923776</v>
      </c>
      <c r="I12" s="3">
        <v>46.892282231812793</v>
      </c>
      <c r="J12" s="1"/>
      <c r="K12" s="1"/>
    </row>
    <row r="13" spans="1:11" ht="12.75" customHeight="1" thickBot="1" x14ac:dyDescent="0.25">
      <c r="A13" s="32">
        <v>40698</v>
      </c>
      <c r="B13" s="33"/>
      <c r="C13" s="3">
        <v>82.631690979003906</v>
      </c>
      <c r="D13" s="3">
        <v>8.6795415878295898</v>
      </c>
      <c r="E13" s="3">
        <v>8.4338617324829102</v>
      </c>
      <c r="F13" s="5">
        <v>9.7954832017421722E-3</v>
      </c>
      <c r="G13" s="3">
        <v>8.4436569213867187</v>
      </c>
      <c r="H13" s="3">
        <v>37.126258979183511</v>
      </c>
      <c r="I13" s="3">
        <v>46.652231012353489</v>
      </c>
      <c r="J13" s="1"/>
      <c r="K13" s="1"/>
    </row>
    <row r="14" spans="1:11" ht="12.75" customHeight="1" thickBot="1" x14ac:dyDescent="0.25">
      <c r="A14" s="32">
        <v>40699</v>
      </c>
      <c r="B14" s="33"/>
      <c r="C14" s="3">
        <v>82.911140441894531</v>
      </c>
      <c r="D14" s="3">
        <v>8.7314424514770508</v>
      </c>
      <c r="E14" s="3">
        <v>8.0923957824707031</v>
      </c>
      <c r="F14" s="5">
        <v>7.3360418900847435E-3</v>
      </c>
      <c r="G14" s="3">
        <v>8.0997314453125</v>
      </c>
      <c r="H14" s="3">
        <v>37.279019944849878</v>
      </c>
      <c r="I14" s="3">
        <v>46.882617930236755</v>
      </c>
      <c r="J14" s="1"/>
      <c r="K14" s="1"/>
    </row>
    <row r="15" spans="1:11" ht="12.75" customHeight="1" thickBot="1" x14ac:dyDescent="0.25">
      <c r="A15" s="32">
        <v>40700</v>
      </c>
      <c r="B15" s="33"/>
      <c r="C15" s="3">
        <v>83.290899999999993</v>
      </c>
      <c r="D15" s="3">
        <v>8.6313999999999993</v>
      </c>
      <c r="E15" s="3">
        <v>7.8541999999999996</v>
      </c>
      <c r="F15" s="5">
        <v>1.01E-2</v>
      </c>
      <c r="G15" s="3">
        <v>7.8643000000000001</v>
      </c>
      <c r="H15" s="3">
        <v>37.322913383319175</v>
      </c>
      <c r="I15" s="3">
        <v>46.887018896988984</v>
      </c>
      <c r="J15" s="1"/>
      <c r="K15" s="1"/>
    </row>
    <row r="16" spans="1:11" ht="12.75" customHeight="1" thickBot="1" x14ac:dyDescent="0.25">
      <c r="A16" s="32">
        <v>40701</v>
      </c>
      <c r="B16" s="33"/>
      <c r="C16" s="3">
        <v>84.158668518066406</v>
      </c>
      <c r="D16" s="3">
        <v>8.4020214080810547</v>
      </c>
      <c r="E16" s="3">
        <v>7.2322907447814941</v>
      </c>
      <c r="F16" s="5">
        <v>9.5286024734377861E-3</v>
      </c>
      <c r="G16" s="3">
        <v>7.2418193817138672</v>
      </c>
      <c r="H16" s="3">
        <v>37.474322260217555</v>
      </c>
      <c r="I16" s="3">
        <v>47.343066942082679</v>
      </c>
      <c r="J16" s="1"/>
      <c r="K16" s="1"/>
    </row>
    <row r="17" spans="1:11" ht="12.75" customHeight="1" thickBot="1" x14ac:dyDescent="0.25">
      <c r="A17" s="32">
        <v>40702</v>
      </c>
      <c r="B17" s="33"/>
      <c r="C17" s="3">
        <v>84.682243347167969</v>
      </c>
      <c r="D17" s="3">
        <v>7.8012399673461914</v>
      </c>
      <c r="E17" s="3">
        <v>7.2758378982543945</v>
      </c>
      <c r="F17" s="5">
        <v>1.4232618268579245E-3</v>
      </c>
      <c r="G17" s="3">
        <v>7.2772612571716309</v>
      </c>
      <c r="H17" s="3">
        <v>37.320459615753023</v>
      </c>
      <c r="I17" s="3">
        <v>47.23518447716733</v>
      </c>
      <c r="J17" s="1"/>
      <c r="K17" s="1"/>
    </row>
    <row r="18" spans="1:11" ht="12.75" customHeight="1" thickBot="1" x14ac:dyDescent="0.25">
      <c r="A18" s="32">
        <v>40703</v>
      </c>
      <c r="B18" s="33"/>
      <c r="C18" s="3">
        <v>84.036500000000004</v>
      </c>
      <c r="D18" s="3">
        <v>8.2911999999999999</v>
      </c>
      <c r="E18" s="3">
        <v>7.4203999999999999</v>
      </c>
      <c r="F18" s="5">
        <v>1.4E-3</v>
      </c>
      <c r="G18" s="3">
        <v>7.4218999999999999</v>
      </c>
      <c r="H18" s="3">
        <v>37.41319332995122</v>
      </c>
      <c r="I18" s="3">
        <v>47.239585443919573</v>
      </c>
      <c r="J18" s="1"/>
      <c r="K18" s="1"/>
    </row>
    <row r="19" spans="1:11" ht="12.75" customHeight="1" thickBot="1" x14ac:dyDescent="0.25">
      <c r="A19" s="32">
        <v>40704</v>
      </c>
      <c r="B19" s="33"/>
      <c r="C19" s="3">
        <v>84.319602966308594</v>
      </c>
      <c r="D19" s="3">
        <v>8.3915576934814453</v>
      </c>
      <c r="E19" s="3">
        <v>7.0465817451477051</v>
      </c>
      <c r="F19" s="5">
        <v>8.6522605270147324E-3</v>
      </c>
      <c r="G19" s="3">
        <v>7.0552339553833008</v>
      </c>
      <c r="H19" s="3">
        <v>37.563997476524122</v>
      </c>
      <c r="I19" s="3">
        <v>47.47307974406143</v>
      </c>
      <c r="J19" s="1"/>
      <c r="K19" s="1"/>
    </row>
    <row r="20" spans="1:11" ht="12.75" customHeight="1" thickBot="1" x14ac:dyDescent="0.25">
      <c r="A20" s="32">
        <v>40705</v>
      </c>
      <c r="B20" s="33"/>
      <c r="C20" s="3">
        <v>83.920997619628906</v>
      </c>
      <c r="D20" s="3">
        <v>8.6667976379394531</v>
      </c>
      <c r="E20" s="3">
        <v>7.1325349807739258</v>
      </c>
      <c r="F20" s="5">
        <v>1.4106243848800659E-2</v>
      </c>
      <c r="G20" s="3">
        <v>7.1466412544250488</v>
      </c>
      <c r="H20" s="3">
        <v>37.626217834481267</v>
      </c>
      <c r="I20" s="3">
        <v>47.47359827838126</v>
      </c>
      <c r="J20" s="1"/>
      <c r="K20" s="1"/>
    </row>
    <row r="21" spans="1:11" ht="12.75" customHeight="1" thickBot="1" x14ac:dyDescent="0.25">
      <c r="A21" s="32">
        <v>40706</v>
      </c>
      <c r="B21" s="33"/>
      <c r="C21" s="3">
        <v>84.172660827636719</v>
      </c>
      <c r="D21" s="3">
        <v>8.4444332122802734</v>
      </c>
      <c r="E21" s="3">
        <v>6.9876823425292969</v>
      </c>
      <c r="F21" s="5">
        <v>1.1149856261909008E-2</v>
      </c>
      <c r="G21" s="3">
        <v>6.9988322257995605</v>
      </c>
      <c r="H21" s="3">
        <v>37.692183784994668</v>
      </c>
      <c r="I21" s="3">
        <v>47.573465817268506</v>
      </c>
      <c r="J21" s="1"/>
      <c r="K21" s="1"/>
    </row>
    <row r="22" spans="1:11" ht="12.75" customHeight="1" thickBot="1" x14ac:dyDescent="0.25">
      <c r="A22" s="32">
        <v>40707</v>
      </c>
      <c r="B22" s="33"/>
      <c r="C22" s="3">
        <v>83.888389587402344</v>
      </c>
      <c r="D22" s="3">
        <v>8.6528720855712891</v>
      </c>
      <c r="E22" s="3">
        <v>7.1103320121765137</v>
      </c>
      <c r="F22" s="5">
        <v>7.3324479162693024E-3</v>
      </c>
      <c r="G22" s="3">
        <v>7.1176643371582031</v>
      </c>
      <c r="H22" s="3">
        <v>37.681270534216992</v>
      </c>
      <c r="I22" s="3">
        <v>47.520179166632708</v>
      </c>
      <c r="J22" s="1"/>
      <c r="K22" s="1"/>
    </row>
    <row r="23" spans="1:11" ht="12.75" customHeight="1" thickBot="1" x14ac:dyDescent="0.25">
      <c r="A23" s="32">
        <v>40708</v>
      </c>
      <c r="B23" s="33"/>
      <c r="C23" s="3">
        <v>84.133018493652344</v>
      </c>
      <c r="D23" s="3">
        <v>8.7208337783813477</v>
      </c>
      <c r="E23" s="3">
        <v>6.7475490570068359</v>
      </c>
      <c r="F23" s="5">
        <v>1.8630931153893471E-2</v>
      </c>
      <c r="G23" s="3">
        <v>6.7661800384521484</v>
      </c>
      <c r="H23" s="3">
        <v>37.856579527703445</v>
      </c>
      <c r="I23" s="3">
        <v>47.76611439282695</v>
      </c>
      <c r="J23" s="1"/>
      <c r="K23" s="1"/>
    </row>
    <row r="24" spans="1:11" ht="12.75" customHeight="1" thickBot="1" x14ac:dyDescent="0.25">
      <c r="A24" s="32">
        <v>40709</v>
      </c>
      <c r="B24" s="33"/>
      <c r="C24" s="3">
        <v>82.952552795410156</v>
      </c>
      <c r="D24" s="3">
        <v>9.0566253662109375</v>
      </c>
      <c r="E24" s="3">
        <v>7.6278448104858398</v>
      </c>
      <c r="F24" s="5">
        <v>1.4461779966950417E-2</v>
      </c>
      <c r="G24" s="3">
        <v>7.6423068046569824</v>
      </c>
      <c r="H24" s="3">
        <v>37.600965278089497</v>
      </c>
      <c r="I24" s="3">
        <v>47.260827904339962</v>
      </c>
      <c r="J24" s="1"/>
      <c r="K24" s="1"/>
    </row>
    <row r="25" spans="1:11" ht="12.75" customHeight="1" thickBot="1" x14ac:dyDescent="0.25">
      <c r="A25" s="32">
        <v>40710</v>
      </c>
      <c r="B25" s="33"/>
      <c r="C25" s="3">
        <v>83.593902587890625</v>
      </c>
      <c r="D25" s="3">
        <v>8.2481460571289062</v>
      </c>
      <c r="E25" s="3">
        <v>7.8867135047912598</v>
      </c>
      <c r="F25" s="5">
        <v>1.5484877862036228E-2</v>
      </c>
      <c r="G25" s="3">
        <v>7.902198314666748</v>
      </c>
      <c r="H25" s="3">
        <v>37.221093575213906</v>
      </c>
      <c r="I25" s="3">
        <v>46.922353032883585</v>
      </c>
      <c r="J25" s="1"/>
      <c r="K25" s="1"/>
    </row>
    <row r="26" spans="1:11" ht="12.75" customHeight="1" thickBot="1" x14ac:dyDescent="0.25">
      <c r="A26" s="32">
        <v>40711</v>
      </c>
      <c r="B26" s="33"/>
      <c r="C26" s="3">
        <v>83.519355773925781</v>
      </c>
      <c r="D26" s="3">
        <v>8.8550100326538086</v>
      </c>
      <c r="E26" s="3">
        <v>7.2801418304443359</v>
      </c>
      <c r="F26" s="5">
        <v>2.7510738000273705E-2</v>
      </c>
      <c r="G26" s="3">
        <v>7.307652473449707</v>
      </c>
      <c r="H26" s="3">
        <v>37.651759933238559</v>
      </c>
      <c r="I26" s="3">
        <v>47.422181757927682</v>
      </c>
      <c r="J26" s="1"/>
      <c r="K26" s="1"/>
    </row>
    <row r="27" spans="1:11" ht="12.75" customHeight="1" thickBot="1" x14ac:dyDescent="0.25">
      <c r="A27" s="32">
        <v>40712</v>
      </c>
      <c r="B27" s="33"/>
      <c r="C27" s="3">
        <v>84.758659362792969</v>
      </c>
      <c r="D27" s="3">
        <v>8.2893924713134766</v>
      </c>
      <c r="E27" s="3">
        <v>6.6745395660400391</v>
      </c>
      <c r="F27" s="5">
        <v>2.7026994153857231E-2</v>
      </c>
      <c r="G27" s="3">
        <v>6.7015666961669922</v>
      </c>
      <c r="H27" s="3">
        <v>37.680479347477032</v>
      </c>
      <c r="I27" s="3">
        <v>47.682952492831163</v>
      </c>
      <c r="J27" s="1"/>
      <c r="K27" s="1"/>
    </row>
    <row r="28" spans="1:11" ht="12.75" customHeight="1" thickBot="1" x14ac:dyDescent="0.25">
      <c r="A28" s="32">
        <v>40713</v>
      </c>
      <c r="B28" s="33"/>
      <c r="C28" s="3">
        <v>83.579864501953125</v>
      </c>
      <c r="D28" s="3">
        <v>9.2551498413085938</v>
      </c>
      <c r="E28" s="3">
        <v>6.7839212417602539</v>
      </c>
      <c r="F28" s="5">
        <v>3.5372838377952576E-2</v>
      </c>
      <c r="G28" s="3">
        <v>6.8192939758300781</v>
      </c>
      <c r="H28" s="3">
        <v>37.968922796147559</v>
      </c>
      <c r="I28" s="3">
        <v>47.810158978055028</v>
      </c>
      <c r="J28" s="1"/>
      <c r="K28" s="1"/>
    </row>
    <row r="29" spans="1:11" ht="12.75" customHeight="1" thickBot="1" x14ac:dyDescent="0.25">
      <c r="A29" s="32">
        <v>40714</v>
      </c>
      <c r="B29" s="33"/>
      <c r="C29" s="3">
        <v>83.645759582519531</v>
      </c>
      <c r="D29" s="3">
        <v>9.1057910919189453</v>
      </c>
      <c r="E29" s="3">
        <v>6.8901057243347168</v>
      </c>
      <c r="F29" s="5">
        <v>4.021376371383667E-2</v>
      </c>
      <c r="G29" s="3">
        <v>6.9303193092346191</v>
      </c>
      <c r="H29" s="3">
        <v>37.865911503895241</v>
      </c>
      <c r="I29" s="3">
        <v>47.701731197914569</v>
      </c>
      <c r="J29" s="1"/>
      <c r="K29" s="1"/>
    </row>
    <row r="30" spans="1:11" ht="12.75" customHeight="1" thickBot="1" x14ac:dyDescent="0.25">
      <c r="A30" s="32">
        <v>40715</v>
      </c>
      <c r="B30" s="33"/>
      <c r="C30" s="3">
        <v>83.775764465332031</v>
      </c>
      <c r="D30" s="3">
        <v>9.2989206314086914</v>
      </c>
      <c r="E30" s="3">
        <v>6.516301155090332</v>
      </c>
      <c r="F30" s="5">
        <v>5.9741027653217316E-2</v>
      </c>
      <c r="G30" s="3">
        <v>6.5760421752929687</v>
      </c>
      <c r="H30" s="3">
        <v>38.072347348645067</v>
      </c>
      <c r="I30" s="3">
        <v>47.965886796523741</v>
      </c>
      <c r="J30" s="1"/>
      <c r="K30" s="1"/>
    </row>
    <row r="31" spans="1:11" ht="12.75" customHeight="1" thickBot="1" x14ac:dyDescent="0.25">
      <c r="A31" s="32">
        <v>40716</v>
      </c>
      <c r="B31" s="33"/>
      <c r="C31" s="3">
        <v>83.710556030273438</v>
      </c>
      <c r="D31" s="3">
        <v>9.2123117446899414</v>
      </c>
      <c r="E31" s="3">
        <v>6.6854615211486816</v>
      </c>
      <c r="F31" s="5">
        <v>4.3407775461673737E-2</v>
      </c>
      <c r="G31" s="3">
        <v>6.7288694381713867</v>
      </c>
      <c r="H31" s="3">
        <v>37.992256566275067</v>
      </c>
      <c r="I31" s="3">
        <v>47.858986775513969</v>
      </c>
      <c r="J31" s="1"/>
      <c r="K31" s="1"/>
    </row>
    <row r="32" spans="1:11" ht="12.75" customHeight="1" thickBot="1" x14ac:dyDescent="0.25">
      <c r="A32" s="32">
        <v>40717</v>
      </c>
      <c r="B32" s="33"/>
      <c r="C32" s="3">
        <v>83.331520080566406</v>
      </c>
      <c r="D32" s="3">
        <v>9.5020980834960937</v>
      </c>
      <c r="E32" s="3">
        <v>6.7753186225891113</v>
      </c>
      <c r="F32" s="5">
        <v>2.5992648676037788E-2</v>
      </c>
      <c r="G32" s="3">
        <v>6.8013114929199219</v>
      </c>
      <c r="H32" s="3">
        <v>38.052578907943186</v>
      </c>
      <c r="I32" s="3">
        <v>47.870452521932265</v>
      </c>
      <c r="J32" s="1"/>
      <c r="K32" s="1"/>
    </row>
    <row r="33" spans="1:12" ht="12.75" customHeight="1" thickBot="1" x14ac:dyDescent="0.25">
      <c r="A33" s="32">
        <v>40718</v>
      </c>
      <c r="B33" s="33"/>
      <c r="C33" s="3">
        <v>83.165534973144531</v>
      </c>
      <c r="D33" s="3">
        <v>9.6100263595581055</v>
      </c>
      <c r="E33" s="3">
        <v>6.8280830383300781</v>
      </c>
      <c r="F33" s="5">
        <v>1.5406046062707901E-2</v>
      </c>
      <c r="G33" s="3">
        <v>6.8434891700744629</v>
      </c>
      <c r="H33" s="3">
        <v>38.077752405951671</v>
      </c>
      <c r="I33" s="3">
        <v>47.871094973290084</v>
      </c>
      <c r="J33" s="1"/>
      <c r="K33" s="1"/>
    </row>
    <row r="34" spans="1:12" ht="12.75" customHeight="1" thickBot="1" x14ac:dyDescent="0.25">
      <c r="A34" s="32">
        <v>40719</v>
      </c>
      <c r="B34" s="33"/>
      <c r="C34" s="3">
        <v>83.511833190917969</v>
      </c>
      <c r="D34" s="3">
        <v>9.3198385238647461</v>
      </c>
      <c r="E34" s="3">
        <v>6.8146743774414062</v>
      </c>
      <c r="F34" s="5">
        <v>1.8632037565112114E-2</v>
      </c>
      <c r="G34" s="3">
        <v>6.8333063125610352</v>
      </c>
      <c r="H34" s="3">
        <v>37.970727154669497</v>
      </c>
      <c r="I34" s="3">
        <v>47.809252487265184</v>
      </c>
      <c r="J34" s="1"/>
      <c r="K34" s="1"/>
    </row>
    <row r="35" spans="1:12" ht="12.75" customHeight="1" thickBot="1" x14ac:dyDescent="0.25">
      <c r="A35" s="32">
        <v>40720</v>
      </c>
      <c r="B35" s="33"/>
      <c r="C35" s="3">
        <v>83.426895141601563</v>
      </c>
      <c r="D35" s="3">
        <v>9.5081205368041992</v>
      </c>
      <c r="E35" s="3">
        <v>6.6840147972106934</v>
      </c>
      <c r="F35" s="5">
        <v>3.4453868865966797E-2</v>
      </c>
      <c r="G35" s="3">
        <v>6.7184686660766602</v>
      </c>
      <c r="H35" s="3">
        <v>38.07762106955569</v>
      </c>
      <c r="I35" s="3">
        <v>47.917192843627653</v>
      </c>
      <c r="J35" s="1"/>
      <c r="K35" s="1"/>
    </row>
    <row r="36" spans="1:12" ht="12.75" customHeight="1" thickBot="1" x14ac:dyDescent="0.25">
      <c r="A36" s="32">
        <v>40721</v>
      </c>
      <c r="B36" s="33"/>
      <c r="C36" s="3">
        <v>83.632900000000006</v>
      </c>
      <c r="D36" s="3">
        <v>8.9857999999999993</v>
      </c>
      <c r="E36" s="3">
        <v>7.0087000000000002</v>
      </c>
      <c r="F36" s="5">
        <v>7.0400000000000004E-2</v>
      </c>
      <c r="G36" s="3">
        <v>7.0791000000000004</v>
      </c>
      <c r="H36" s="3">
        <v>37.769737229635965</v>
      </c>
      <c r="I36" s="3">
        <v>47.577844375569583</v>
      </c>
      <c r="J36" s="1"/>
      <c r="K36" s="1"/>
    </row>
    <row r="37" spans="1:12" ht="12.75" customHeight="1" thickBot="1" x14ac:dyDescent="0.25">
      <c r="A37" s="32">
        <v>40722</v>
      </c>
      <c r="B37" s="33"/>
      <c r="C37" s="3">
        <v>83.641499999999994</v>
      </c>
      <c r="D37" s="3">
        <v>8.9312000000000005</v>
      </c>
      <c r="E37" s="3">
        <v>7.0252999999999997</v>
      </c>
      <c r="F37" s="5">
        <v>6.5799999999999997E-2</v>
      </c>
      <c r="G37" s="3">
        <v>7.0911</v>
      </c>
      <c r="H37" s="3">
        <v>37.776826967025706</v>
      </c>
      <c r="I37" s="3">
        <v>47.575452918235676</v>
      </c>
      <c r="J37" s="1"/>
      <c r="K37" s="1"/>
    </row>
    <row r="38" spans="1:12" ht="12.75" customHeight="1" thickBot="1" x14ac:dyDescent="0.25">
      <c r="A38" s="32">
        <v>40723</v>
      </c>
      <c r="B38" s="33"/>
      <c r="C38" s="3">
        <v>83.832700000000003</v>
      </c>
      <c r="D38" s="3">
        <v>8.7128999999999994</v>
      </c>
      <c r="E38" s="3">
        <v>7.0563000000000002</v>
      </c>
      <c r="F38" s="5">
        <v>6.13E-2</v>
      </c>
      <c r="G38" s="3">
        <v>7.1176000000000004</v>
      </c>
      <c r="H38" s="3">
        <v>37.70574236866765</v>
      </c>
      <c r="I38" s="3">
        <v>47.523632704687728</v>
      </c>
      <c r="J38" s="1"/>
      <c r="K38" s="1"/>
    </row>
    <row r="39" spans="1:12" ht="12.75" customHeight="1" thickBot="1" x14ac:dyDescent="0.25">
      <c r="A39" s="32">
        <v>40724</v>
      </c>
      <c r="B39" s="33"/>
      <c r="C39" s="3">
        <v>83.621099999999998</v>
      </c>
      <c r="D39" s="3">
        <v>8.9925999999999995</v>
      </c>
      <c r="E39" s="3">
        <v>6.9984999999999999</v>
      </c>
      <c r="F39" s="5">
        <v>5.9900000000000002E-2</v>
      </c>
      <c r="G39" s="3">
        <v>7.0583999999999998</v>
      </c>
      <c r="H39" s="3">
        <v>37.797874370470616</v>
      </c>
      <c r="I39" s="3">
        <v>47.601959360495101</v>
      </c>
      <c r="J39" s="1"/>
      <c r="K39" s="1"/>
    </row>
    <row r="40" spans="1:12" ht="12.75" customHeight="1" thickBot="1" x14ac:dyDescent="0.25">
      <c r="A40" s="35" t="s">
        <v>6</v>
      </c>
      <c r="B40" s="36"/>
      <c r="C40" s="6">
        <f t="shared" ref="C40:I40" si="0">AVERAGE(C10:C39)</f>
        <v>83.818338929036457</v>
      </c>
      <c r="D40" s="6">
        <f t="shared" si="0"/>
        <v>8.719195501887004</v>
      </c>
      <c r="E40" s="6">
        <f t="shared" si="0"/>
        <v>7.1412756130981441</v>
      </c>
      <c r="F40" s="6">
        <f t="shared" si="0"/>
        <v>2.4850521911047398E-2</v>
      </c>
      <c r="G40" s="6">
        <f t="shared" si="0"/>
        <v>7.166129460728965</v>
      </c>
      <c r="H40" s="6">
        <f t="shared" si="0"/>
        <v>37.655041022797384</v>
      </c>
      <c r="I40" s="6">
        <f t="shared" si="0"/>
        <v>47.477547831471703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34" t="s">
        <v>23</v>
      </c>
      <c r="I42" s="34"/>
      <c r="J42" s="20"/>
      <c r="K42" s="20"/>
      <c r="L42" s="20"/>
    </row>
    <row r="43" spans="1:12" ht="13.5" thickBot="1" x14ac:dyDescent="0.25"/>
    <row r="44" spans="1:12" ht="23.25" thickBot="1" x14ac:dyDescent="0.25">
      <c r="A44" s="45"/>
      <c r="B44" s="46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47" t="s">
        <v>85</v>
      </c>
      <c r="B45" s="48"/>
      <c r="C45" s="26">
        <f t="shared" ref="C45:I45" si="1">MAX(C10:C39)</f>
        <v>85.613121032714844</v>
      </c>
      <c r="D45" s="21">
        <f t="shared" si="1"/>
        <v>9.6100263595581055</v>
      </c>
      <c r="E45" s="26">
        <f t="shared" si="1"/>
        <v>8.4338617324829102</v>
      </c>
      <c r="F45" s="26">
        <f t="shared" si="1"/>
        <v>7.0400000000000004E-2</v>
      </c>
      <c r="G45" s="21">
        <f t="shared" si="1"/>
        <v>8.4436569213867187</v>
      </c>
      <c r="H45" s="26">
        <f t="shared" si="1"/>
        <v>38.077752405951671</v>
      </c>
      <c r="I45" s="22">
        <f t="shared" si="1"/>
        <v>47.965886796523741</v>
      </c>
    </row>
    <row r="46" spans="1:12" ht="13.5" thickBot="1" x14ac:dyDescent="0.25">
      <c r="A46" s="47" t="s">
        <v>86</v>
      </c>
      <c r="B46" s="48"/>
      <c r="C46" s="23">
        <f t="shared" ref="C46:I46" si="2">MIN(C10:C39)</f>
        <v>82.631690979003906</v>
      </c>
      <c r="D46" s="26">
        <f t="shared" si="2"/>
        <v>7.5052804946899414</v>
      </c>
      <c r="E46" s="26">
        <f t="shared" si="2"/>
        <v>6.516301155090332</v>
      </c>
      <c r="F46" s="23">
        <f t="shared" si="2"/>
        <v>1.4E-3</v>
      </c>
      <c r="G46" s="26">
        <f t="shared" si="2"/>
        <v>6.5673584938049316</v>
      </c>
      <c r="H46" s="23">
        <f t="shared" si="2"/>
        <v>37.126258979183511</v>
      </c>
      <c r="I46" s="26">
        <f t="shared" si="2"/>
        <v>46.652231012353489</v>
      </c>
    </row>
    <row r="47" spans="1:12" ht="13.5" thickBot="1" x14ac:dyDescent="0.25">
      <c r="A47" s="49" t="s">
        <v>87</v>
      </c>
      <c r="B47" s="50"/>
      <c r="C47" s="26">
        <f t="shared" ref="C47:I47" si="3">STDEV(C10:C39)</f>
        <v>0.65276381013743845</v>
      </c>
      <c r="D47" s="24">
        <f t="shared" si="3"/>
        <v>0.5400071162241874</v>
      </c>
      <c r="E47" s="26">
        <f t="shared" si="3"/>
        <v>0.48260184196802763</v>
      </c>
      <c r="F47" s="26">
        <f t="shared" si="3"/>
        <v>2.0655096736193222E-2</v>
      </c>
      <c r="G47" s="24">
        <f t="shared" si="3"/>
        <v>0.47392269791142394</v>
      </c>
      <c r="H47" s="26">
        <f t="shared" si="3"/>
        <v>0.28983024382911599</v>
      </c>
      <c r="I47" s="25">
        <f t="shared" si="3"/>
        <v>0.35145697147304428</v>
      </c>
    </row>
    <row r="49" spans="3:9" x14ac:dyDescent="0.2">
      <c r="C49" s="29" t="s">
        <v>102</v>
      </c>
      <c r="D49" s="29">
        <f>COUNTIF(D10:D39,"&gt;12.0")</f>
        <v>0</v>
      </c>
      <c r="E49" s="29">
        <f>COUNTIF(E10:E39,"&gt;8.0")</f>
        <v>2</v>
      </c>
      <c r="F49" s="29">
        <f>COUNTIF(F10:F39,"&gt;3.0")</f>
        <v>0</v>
      </c>
      <c r="G49" s="29">
        <f>COUNTIF(G10:G39,"&gt;8.0")</f>
        <v>2</v>
      </c>
      <c r="H49" s="29">
        <f>COUNTIF(H10:H39,"&lt;36.30")</f>
        <v>0</v>
      </c>
      <c r="I49" s="29">
        <f>COUNTIF(I10:I39,"&lt;46.20")</f>
        <v>0</v>
      </c>
    </row>
    <row r="50" spans="3:9" x14ac:dyDescent="0.2">
      <c r="G50" s="29"/>
      <c r="H50" s="29">
        <f>COUNTIF(H10:H39,"&gt;43.60")</f>
        <v>0</v>
      </c>
      <c r="I50" s="29">
        <f>COUNTIF(I10:I39,"&gt;53.20")</f>
        <v>0</v>
      </c>
    </row>
  </sheetData>
  <mergeCells count="44">
    <mergeCell ref="A32:B32"/>
    <mergeCell ref="A33:B33"/>
    <mergeCell ref="H42:I42"/>
    <mergeCell ref="A40:B40"/>
    <mergeCell ref="A34:B34"/>
    <mergeCell ref="A47:B47"/>
    <mergeCell ref="A36:B36"/>
    <mergeCell ref="A35:B35"/>
    <mergeCell ref="A37:B37"/>
    <mergeCell ref="A39:B39"/>
    <mergeCell ref="A38:B38"/>
    <mergeCell ref="A44:B44"/>
    <mergeCell ref="A45:B45"/>
    <mergeCell ref="A46:B46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30" zoomScale="90" zoomScaleNormal="90" workbookViewId="0">
      <selection activeCell="C49" sqref="C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1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1" ht="14.1" customHeight="1" thickBot="1" x14ac:dyDescent="0.25">
      <c r="A5" s="42" t="s">
        <v>37</v>
      </c>
      <c r="B5" s="42"/>
      <c r="C5" s="42"/>
      <c r="D5" s="42"/>
      <c r="E5" s="42"/>
      <c r="F5" s="42"/>
      <c r="G5" s="1"/>
      <c r="H5" s="1"/>
      <c r="I5" s="18" t="s">
        <v>99</v>
      </c>
      <c r="J5" s="1"/>
      <c r="K5" s="1"/>
    </row>
    <row r="6" spans="1:11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3"/>
      <c r="B8" s="44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45"/>
      <c r="B9" s="4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40695</v>
      </c>
      <c r="B10" s="33"/>
      <c r="C10" s="10">
        <v>91.677001953125</v>
      </c>
      <c r="D10" s="10">
        <v>3.746999979019165</v>
      </c>
      <c r="E10" s="10">
        <v>4.1069998741149902</v>
      </c>
      <c r="F10" s="11">
        <v>0.29600000381469727</v>
      </c>
      <c r="G10" s="10">
        <v>4.4029998779296875</v>
      </c>
      <c r="H10" s="10">
        <v>37.259980520252583</v>
      </c>
      <c r="I10" s="10">
        <v>48.322561860129397</v>
      </c>
      <c r="J10" s="1"/>
      <c r="K10" s="1"/>
    </row>
    <row r="11" spans="1:11" ht="12.75" customHeight="1" thickBot="1" x14ac:dyDescent="0.25">
      <c r="A11" s="32">
        <v>40696</v>
      </c>
      <c r="B11" s="33"/>
      <c r="C11" s="3">
        <v>91.73699951171875</v>
      </c>
      <c r="D11" s="3">
        <v>3.6080000400543213</v>
      </c>
      <c r="E11" s="3">
        <v>4.1680002212524414</v>
      </c>
      <c r="F11" s="5">
        <v>0.32499998807907104</v>
      </c>
      <c r="G11" s="3">
        <v>4.4930000305175781</v>
      </c>
      <c r="H11" s="3">
        <v>37.181295848372194</v>
      </c>
      <c r="I11" s="3">
        <v>48.23014333159179</v>
      </c>
      <c r="J11" s="1"/>
      <c r="K11" s="1"/>
    </row>
    <row r="12" spans="1:11" ht="12.75" customHeight="1" thickBot="1" x14ac:dyDescent="0.25">
      <c r="A12" s="32">
        <v>40697</v>
      </c>
      <c r="B12" s="33"/>
      <c r="C12" s="3">
        <v>93.101997375488281</v>
      </c>
      <c r="D12" s="3">
        <v>3.752000093460083</v>
      </c>
      <c r="E12" s="3">
        <v>2.625999927520752</v>
      </c>
      <c r="F12" s="5">
        <v>0.3619999885559082</v>
      </c>
      <c r="G12" s="3">
        <v>2.9879999160766602</v>
      </c>
      <c r="H12" s="3">
        <v>37.788895863477428</v>
      </c>
      <c r="I12" s="3">
        <v>49.239455359759674</v>
      </c>
      <c r="J12" s="1"/>
      <c r="K12" s="1"/>
    </row>
    <row r="13" spans="1:11" ht="12.75" customHeight="1" thickBot="1" x14ac:dyDescent="0.25">
      <c r="A13" s="32">
        <v>40698</v>
      </c>
      <c r="B13" s="33"/>
      <c r="C13" s="3">
        <v>91.834999084472656</v>
      </c>
      <c r="D13" s="3">
        <v>3.7349998950958252</v>
      </c>
      <c r="E13" s="3">
        <v>3.9519999027252197</v>
      </c>
      <c r="F13" s="5">
        <v>0.32199999690055847</v>
      </c>
      <c r="G13" s="3">
        <v>4.2739996910095215</v>
      </c>
      <c r="H13" s="3">
        <v>37.296544500282465</v>
      </c>
      <c r="I13" s="3">
        <v>48.394277622911723</v>
      </c>
      <c r="J13" s="1"/>
      <c r="K13" s="1"/>
    </row>
    <row r="14" spans="1:11" ht="12.75" customHeight="1" thickBot="1" x14ac:dyDescent="0.25">
      <c r="A14" s="32">
        <v>40699</v>
      </c>
      <c r="B14" s="33"/>
      <c r="C14" s="3">
        <v>92.198997497558594</v>
      </c>
      <c r="D14" s="3">
        <v>3.5250000953674316</v>
      </c>
      <c r="E14" s="3">
        <v>3.7650001049041748</v>
      </c>
      <c r="F14" s="5">
        <v>0.27599999308586121</v>
      </c>
      <c r="G14" s="3">
        <v>4.0409998893737793</v>
      </c>
      <c r="H14" s="3">
        <v>37.376587941483116</v>
      </c>
      <c r="I14" s="3">
        <v>48.55352390964299</v>
      </c>
      <c r="J14" s="1"/>
      <c r="K14" s="1"/>
    </row>
    <row r="15" spans="1:11" ht="12.75" customHeight="1" thickBot="1" x14ac:dyDescent="0.25">
      <c r="A15" s="32">
        <v>40700</v>
      </c>
      <c r="B15" s="33"/>
      <c r="C15" s="3">
        <v>91.30999755859375</v>
      </c>
      <c r="D15" s="3">
        <v>3.5079998970031738</v>
      </c>
      <c r="E15" s="3">
        <v>4.6599998474121094</v>
      </c>
      <c r="F15" s="5">
        <v>0.28299999237060547</v>
      </c>
      <c r="G15" s="3">
        <v>4.9429998397827148</v>
      </c>
      <c r="H15" s="3">
        <v>37.030097290087177</v>
      </c>
      <c r="I15" s="3">
        <v>47.95560291783368</v>
      </c>
      <c r="J15" s="1"/>
      <c r="K15" s="1"/>
    </row>
    <row r="16" spans="1:11" ht="12.75" customHeight="1" thickBot="1" x14ac:dyDescent="0.25">
      <c r="A16" s="32">
        <v>40701</v>
      </c>
      <c r="B16" s="33"/>
      <c r="C16" s="3">
        <v>87.28399658203125</v>
      </c>
      <c r="D16" s="3">
        <v>7.4380002021789551</v>
      </c>
      <c r="E16" s="3">
        <v>3.6570000648498535</v>
      </c>
      <c r="F16" s="5">
        <v>0.29699999094009399</v>
      </c>
      <c r="G16" s="3">
        <v>3.9539999961853027</v>
      </c>
      <c r="H16" s="3">
        <v>39.170252835214868</v>
      </c>
      <c r="I16" s="3">
        <v>49.638740570500993</v>
      </c>
      <c r="J16" s="1"/>
      <c r="K16" s="1"/>
    </row>
    <row r="17" spans="1:11" ht="12.75" customHeight="1" thickBot="1" x14ac:dyDescent="0.25">
      <c r="A17" s="32">
        <v>40702</v>
      </c>
      <c r="B17" s="33"/>
      <c r="C17" s="3">
        <v>85.875</v>
      </c>
      <c r="D17" s="3">
        <v>7.5489997863769531</v>
      </c>
      <c r="E17" s="3">
        <v>4.8480000495910645</v>
      </c>
      <c r="F17" s="5">
        <v>0.32100000977516174</v>
      </c>
      <c r="G17" s="3">
        <v>5.1690001487731934</v>
      </c>
      <c r="H17" s="3">
        <v>38.791367970207929</v>
      </c>
      <c r="I17" s="3">
        <v>48.903124736144164</v>
      </c>
      <c r="J17" s="1"/>
      <c r="K17" s="1"/>
    </row>
    <row r="18" spans="1:11" ht="12.75" customHeight="1" thickBot="1" x14ac:dyDescent="0.25">
      <c r="A18" s="32">
        <v>40703</v>
      </c>
      <c r="B18" s="33"/>
      <c r="C18" s="3">
        <v>90.689002990722656</v>
      </c>
      <c r="D18" s="3">
        <v>3.8589999675750732</v>
      </c>
      <c r="E18" s="3">
        <v>4.8540000915527344</v>
      </c>
      <c r="F18" s="5">
        <v>0.28799998760223389</v>
      </c>
      <c r="G18" s="3">
        <v>5.1420001983642578</v>
      </c>
      <c r="H18" s="3">
        <v>37.094862969994864</v>
      </c>
      <c r="I18" s="3">
        <v>47.90875454721936</v>
      </c>
      <c r="J18" s="1"/>
      <c r="K18" s="1"/>
    </row>
    <row r="19" spans="1:11" ht="12.75" customHeight="1" thickBot="1" x14ac:dyDescent="0.25">
      <c r="A19" s="32">
        <v>40704</v>
      </c>
      <c r="B19" s="33"/>
      <c r="C19" s="3">
        <v>89.959999084472656</v>
      </c>
      <c r="D19" s="3">
        <v>3.6970000267028809</v>
      </c>
      <c r="E19" s="3">
        <v>5.5980000495910645</v>
      </c>
      <c r="F19" s="5">
        <v>0.32499998807907104</v>
      </c>
      <c r="G19" s="3">
        <v>5.9229998588562012</v>
      </c>
      <c r="H19" s="3">
        <v>36.840738640066256</v>
      </c>
      <c r="I19" s="3">
        <v>47.417527992769834</v>
      </c>
      <c r="J19" s="1"/>
      <c r="K19" s="1"/>
    </row>
    <row r="20" spans="1:11" ht="12.75" customHeight="1" thickBot="1" x14ac:dyDescent="0.25">
      <c r="A20" s="32">
        <v>40705</v>
      </c>
      <c r="B20" s="33"/>
      <c r="C20" s="3">
        <v>90.029998779296875</v>
      </c>
      <c r="D20" s="3">
        <v>3.7630000114440918</v>
      </c>
      <c r="E20" s="3">
        <v>5.5120000839233398</v>
      </c>
      <c r="F20" s="5">
        <v>0.24699999392032623</v>
      </c>
      <c r="G20" s="3">
        <v>5.759000301361084</v>
      </c>
      <c r="H20" s="3">
        <v>36.940044210737355</v>
      </c>
      <c r="I20" s="3">
        <v>47.563729464135179</v>
      </c>
      <c r="J20" s="1"/>
      <c r="K20" s="1"/>
    </row>
    <row r="21" spans="1:11" ht="12.75" customHeight="1" thickBot="1" x14ac:dyDescent="0.25">
      <c r="A21" s="32">
        <v>40706</v>
      </c>
      <c r="B21" s="33"/>
      <c r="C21" s="3">
        <v>90.218002319335938</v>
      </c>
      <c r="D21" s="3">
        <v>3.872999906539917</v>
      </c>
      <c r="E21" s="3">
        <v>5.1599998474121094</v>
      </c>
      <c r="F21" s="5">
        <v>0.29899999499320984</v>
      </c>
      <c r="G21" s="3">
        <v>5.4589996337890625</v>
      </c>
      <c r="H21" s="3">
        <v>37.083603548789156</v>
      </c>
      <c r="I21" s="3">
        <v>47.765485807627876</v>
      </c>
      <c r="J21" s="1"/>
      <c r="K21" s="1"/>
    </row>
    <row r="22" spans="1:11" ht="12.75" customHeight="1" thickBot="1" x14ac:dyDescent="0.25">
      <c r="A22" s="32">
        <v>40707</v>
      </c>
      <c r="B22" s="33"/>
      <c r="C22" s="3">
        <v>90.958999633789063</v>
      </c>
      <c r="D22" s="3">
        <v>3.5840001106262207</v>
      </c>
      <c r="E22" s="3">
        <v>4.8969998359680176</v>
      </c>
      <c r="F22" s="5">
        <v>0.28600001335144043</v>
      </c>
      <c r="G22" s="3">
        <v>5.1829996109008789</v>
      </c>
      <c r="H22" s="3">
        <v>36.991027663845351</v>
      </c>
      <c r="I22" s="3">
        <v>47.829082721228012</v>
      </c>
      <c r="J22" s="1"/>
      <c r="K22" s="1"/>
    </row>
    <row r="23" spans="1:11" ht="12.75" customHeight="1" thickBot="1" x14ac:dyDescent="0.25">
      <c r="A23" s="32">
        <v>40708</v>
      </c>
      <c r="B23" s="33"/>
      <c r="C23" s="3">
        <v>91.31500244140625</v>
      </c>
      <c r="D23" s="3">
        <v>3.3670001029968262</v>
      </c>
      <c r="E23" s="3">
        <v>4.8639998435974121</v>
      </c>
      <c r="F23" s="5">
        <v>0.29600000381469727</v>
      </c>
      <c r="G23" s="3">
        <v>5.1599998474121094</v>
      </c>
      <c r="H23" s="3">
        <v>36.858962507960683</v>
      </c>
      <c r="I23" s="3">
        <v>47.756736621024558</v>
      </c>
      <c r="J23" s="1"/>
      <c r="K23" s="1"/>
    </row>
    <row r="24" spans="1:11" ht="12.75" customHeight="1" thickBot="1" x14ac:dyDescent="0.25">
      <c r="A24" s="32">
        <v>40709</v>
      </c>
      <c r="B24" s="33"/>
      <c r="C24" s="3">
        <v>90.011001586914063</v>
      </c>
      <c r="D24" s="3">
        <v>3.3110001087188721</v>
      </c>
      <c r="E24" s="3">
        <v>6.2699999809265137</v>
      </c>
      <c r="F24" s="5">
        <v>0.27500000596046448</v>
      </c>
      <c r="G24" s="3">
        <v>6.5450000762939453</v>
      </c>
      <c r="H24" s="3">
        <v>36.305154858655783</v>
      </c>
      <c r="I24" s="3">
        <v>46.840414053221927</v>
      </c>
      <c r="J24" s="1"/>
      <c r="K24" s="1"/>
    </row>
    <row r="25" spans="1:11" ht="12.75" customHeight="1" thickBot="1" x14ac:dyDescent="0.25">
      <c r="A25" s="32">
        <v>40710</v>
      </c>
      <c r="B25" s="33"/>
      <c r="C25" s="3">
        <v>90.109001159667969</v>
      </c>
      <c r="D25" s="3">
        <v>3.3250000476837158</v>
      </c>
      <c r="E25" s="3">
        <v>6.1599998474121094</v>
      </c>
      <c r="F25" s="5">
        <v>0.26600000262260437</v>
      </c>
      <c r="G25" s="3">
        <v>6.425999641418457</v>
      </c>
      <c r="H25" s="3">
        <v>36.358903676539533</v>
      </c>
      <c r="I25" s="3">
        <v>46.924965832767938</v>
      </c>
      <c r="J25" s="1"/>
      <c r="K25" s="1"/>
    </row>
    <row r="26" spans="1:11" ht="12.75" customHeight="1" thickBot="1" x14ac:dyDescent="0.25">
      <c r="A26" s="32">
        <v>40711</v>
      </c>
      <c r="B26" s="33"/>
      <c r="C26" s="3">
        <v>92.603996276855469</v>
      </c>
      <c r="D26" s="3">
        <v>3.3199999332427979</v>
      </c>
      <c r="E26" s="3">
        <v>3.6029999256134033</v>
      </c>
      <c r="F26" s="5">
        <v>0.33000001311302185</v>
      </c>
      <c r="G26" s="3">
        <v>3.932999849319458</v>
      </c>
      <c r="H26" s="3">
        <v>37.30039900577998</v>
      </c>
      <c r="I26" s="3">
        <v>48.543080476651099</v>
      </c>
      <c r="J26" s="1"/>
      <c r="K26" s="1"/>
    </row>
    <row r="27" spans="1:11" ht="12.75" customHeight="1" thickBot="1" x14ac:dyDescent="0.25">
      <c r="A27" s="32">
        <v>40712</v>
      </c>
      <c r="B27" s="33"/>
      <c r="C27" s="3">
        <v>90.248001098632813</v>
      </c>
      <c r="D27" s="3">
        <v>4.8850002288818359</v>
      </c>
      <c r="E27" s="3">
        <v>4.0520000457763672</v>
      </c>
      <c r="F27" s="5">
        <v>0.31999999284744263</v>
      </c>
      <c r="G27" s="3">
        <v>4.3720002174377441</v>
      </c>
      <c r="H27" s="3">
        <v>37.786277715060834</v>
      </c>
      <c r="I27" s="3">
        <v>48.64367503506795</v>
      </c>
      <c r="J27" s="1"/>
      <c r="K27" s="1"/>
    </row>
    <row r="28" spans="1:11" ht="12.75" customHeight="1" thickBot="1" x14ac:dyDescent="0.25">
      <c r="A28" s="32">
        <v>40713</v>
      </c>
      <c r="B28" s="33"/>
      <c r="C28" s="3">
        <v>87.978996276855469</v>
      </c>
      <c r="D28" s="3">
        <v>6.5260000228881836</v>
      </c>
      <c r="E28" s="3">
        <v>4.0539999008178711</v>
      </c>
      <c r="F28" s="5">
        <v>0.37900000810623169</v>
      </c>
      <c r="G28" s="3">
        <v>4.4330000877380371</v>
      </c>
      <c r="H28" s="3">
        <v>38.565213831335328</v>
      </c>
      <c r="I28" s="3">
        <v>49.064565682615452</v>
      </c>
      <c r="J28" s="1"/>
      <c r="K28" s="1"/>
    </row>
    <row r="29" spans="1:11" ht="12.75" customHeight="1" thickBot="1" x14ac:dyDescent="0.25">
      <c r="A29" s="32">
        <v>40714</v>
      </c>
      <c r="B29" s="33"/>
      <c r="C29" s="3">
        <v>91.092002868652344</v>
      </c>
      <c r="D29" s="3">
        <v>4.0069999694824219</v>
      </c>
      <c r="E29" s="3">
        <v>4.374000072479248</v>
      </c>
      <c r="F29" s="5">
        <v>0.33300000429153442</v>
      </c>
      <c r="G29" s="3">
        <v>4.7070002555847168</v>
      </c>
      <c r="H29" s="3">
        <v>37.230727854443131</v>
      </c>
      <c r="I29" s="3">
        <v>48.165958719933286</v>
      </c>
      <c r="J29" s="1"/>
      <c r="K29" s="1"/>
    </row>
    <row r="30" spans="1:11" ht="12.75" customHeight="1" thickBot="1" x14ac:dyDescent="0.25">
      <c r="A30" s="32">
        <v>40715</v>
      </c>
      <c r="B30" s="33"/>
      <c r="C30" s="3">
        <v>90.529998779296875</v>
      </c>
      <c r="D30" s="3">
        <v>3.8650000095367432</v>
      </c>
      <c r="E30" s="3">
        <v>5.125</v>
      </c>
      <c r="F30" s="5">
        <v>0.31999999284744263</v>
      </c>
      <c r="G30" s="3">
        <v>5.445000171661377</v>
      </c>
      <c r="H30" s="3">
        <v>36.893522570017275</v>
      </c>
      <c r="I30" s="3">
        <v>47.651441238222688</v>
      </c>
      <c r="J30" s="1"/>
      <c r="K30" s="1"/>
    </row>
    <row r="31" spans="1:11" ht="12.75" customHeight="1" thickBot="1" x14ac:dyDescent="0.25">
      <c r="A31" s="32">
        <v>40716</v>
      </c>
      <c r="B31" s="33"/>
      <c r="C31" s="3">
        <v>88.551002502441406</v>
      </c>
      <c r="D31" s="3">
        <v>5.4510002136230469</v>
      </c>
      <c r="E31" s="3">
        <v>4.9629998207092285</v>
      </c>
      <c r="F31" s="5">
        <v>0.3190000057220459</v>
      </c>
      <c r="G31" s="3">
        <v>5.2819995880126953</v>
      </c>
      <c r="H31" s="3">
        <v>37.74208711875842</v>
      </c>
      <c r="I31" s="3">
        <v>48.232133936419373</v>
      </c>
      <c r="J31" s="1"/>
      <c r="K31" s="1"/>
    </row>
    <row r="32" spans="1:11" ht="12.75" customHeight="1" thickBot="1" x14ac:dyDescent="0.25">
      <c r="A32" s="32">
        <v>40717</v>
      </c>
      <c r="B32" s="33"/>
      <c r="C32" s="3">
        <v>91.316001892089844</v>
      </c>
      <c r="D32" s="3">
        <v>4.1380000114440918</v>
      </c>
      <c r="E32" s="3">
        <v>4.0209999084472656</v>
      </c>
      <c r="F32" s="5">
        <v>0.33899998664855957</v>
      </c>
      <c r="G32" s="3">
        <v>4.3599996566772461</v>
      </c>
      <c r="H32" s="3">
        <v>37.3960814973941</v>
      </c>
      <c r="I32" s="3">
        <v>48.412587028878171</v>
      </c>
      <c r="J32" s="1"/>
      <c r="K32" s="1"/>
    </row>
    <row r="33" spans="1:12" ht="12.75" customHeight="1" thickBot="1" x14ac:dyDescent="0.25">
      <c r="A33" s="32">
        <v>40718</v>
      </c>
      <c r="B33" s="33"/>
      <c r="C33" s="3">
        <v>91.351997375488281</v>
      </c>
      <c r="D33" s="3">
        <v>3.9939999580383301</v>
      </c>
      <c r="E33" s="3">
        <v>4.1589999198913574</v>
      </c>
      <c r="F33" s="5">
        <v>0.30099999904632568</v>
      </c>
      <c r="G33" s="3">
        <v>4.4600000381469727</v>
      </c>
      <c r="H33" s="3">
        <v>37.320302085559838</v>
      </c>
      <c r="I33" s="3">
        <v>48.332856223170985</v>
      </c>
      <c r="J33" s="1"/>
      <c r="K33" s="1"/>
    </row>
    <row r="34" spans="1:12" ht="12.75" customHeight="1" thickBot="1" x14ac:dyDescent="0.25">
      <c r="A34" s="32">
        <v>40719</v>
      </c>
      <c r="B34" s="33"/>
      <c r="C34" s="3">
        <v>90.6510009765625</v>
      </c>
      <c r="D34" s="3">
        <v>3.9709999561309814</v>
      </c>
      <c r="E34" s="3">
        <v>4.8990001678466797</v>
      </c>
      <c r="F34" s="5">
        <v>0.29699999094009399</v>
      </c>
      <c r="G34" s="3">
        <v>5.1960000991821289</v>
      </c>
      <c r="H34" s="3">
        <v>37.030902249018041</v>
      </c>
      <c r="I34" s="3">
        <v>47.845186373914409</v>
      </c>
      <c r="J34" s="1"/>
      <c r="K34" s="1"/>
    </row>
    <row r="35" spans="1:12" ht="12.75" customHeight="1" thickBot="1" x14ac:dyDescent="0.25">
      <c r="A35" s="32">
        <v>40720</v>
      </c>
      <c r="B35" s="33"/>
      <c r="C35" s="3">
        <v>91.202003479003906</v>
      </c>
      <c r="D35" s="3">
        <v>3.9719998836517334</v>
      </c>
      <c r="E35" s="3">
        <v>4.3330001831054687</v>
      </c>
      <c r="F35" s="5">
        <v>0.30099999904632568</v>
      </c>
      <c r="G35" s="3">
        <v>4.634000301361084</v>
      </c>
      <c r="H35" s="3">
        <v>37.248137340619778</v>
      </c>
      <c r="I35" s="3">
        <v>48.214878531033413</v>
      </c>
      <c r="J35" s="1"/>
      <c r="K35" s="1"/>
    </row>
    <row r="36" spans="1:12" ht="12.75" customHeight="1" thickBot="1" x14ac:dyDescent="0.25">
      <c r="A36" s="32">
        <v>40721</v>
      </c>
      <c r="B36" s="33"/>
      <c r="C36" s="3">
        <v>90.939002990722656</v>
      </c>
      <c r="D36" s="3">
        <v>3.3510000705718994</v>
      </c>
      <c r="E36" s="3">
        <v>5.2909998893737793</v>
      </c>
      <c r="F36" s="5">
        <v>0.27000001072883606</v>
      </c>
      <c r="G36" s="3">
        <v>5.560999870300293</v>
      </c>
      <c r="H36" s="3">
        <v>36.697050350152431</v>
      </c>
      <c r="I36" s="3">
        <v>47.493992531184169</v>
      </c>
      <c r="J36" s="1"/>
      <c r="K36" s="1"/>
    </row>
    <row r="37" spans="1:12" ht="12.75" customHeight="1" thickBot="1" x14ac:dyDescent="0.25">
      <c r="A37" s="32">
        <v>40722</v>
      </c>
      <c r="B37" s="33"/>
      <c r="C37" s="3">
        <v>91.051002502441406</v>
      </c>
      <c r="D37" s="3">
        <v>2.997999906539917</v>
      </c>
      <c r="E37" s="3">
        <v>5.5669999122619629</v>
      </c>
      <c r="F37" s="5">
        <v>0.26199999451637268</v>
      </c>
      <c r="G37" s="3">
        <v>5.8289999961853027</v>
      </c>
      <c r="H37" s="3">
        <v>36.480608446508867</v>
      </c>
      <c r="I37" s="3">
        <v>47.250424433720369</v>
      </c>
      <c r="J37" s="1"/>
      <c r="K37" s="1"/>
    </row>
    <row r="38" spans="1:12" ht="12.75" customHeight="1" thickBot="1" x14ac:dyDescent="0.25">
      <c r="A38" s="32">
        <v>40723</v>
      </c>
      <c r="B38" s="33"/>
      <c r="C38" s="3">
        <v>91.155998229980469</v>
      </c>
      <c r="D38" s="3">
        <v>2.9920001029968262</v>
      </c>
      <c r="E38" s="3">
        <v>5.4590001106262207</v>
      </c>
      <c r="F38" s="5">
        <v>0.27700001001358032</v>
      </c>
      <c r="G38" s="3">
        <v>5.7360000610351562</v>
      </c>
      <c r="H38" s="3">
        <v>36.511511740590137</v>
      </c>
      <c r="I38" s="3">
        <v>47.305249292838134</v>
      </c>
      <c r="J38" s="1"/>
      <c r="K38" s="1"/>
    </row>
    <row r="39" spans="1:12" ht="12.75" customHeight="1" thickBot="1" x14ac:dyDescent="0.25">
      <c r="A39" s="32">
        <v>40724</v>
      </c>
      <c r="B39" s="33"/>
      <c r="C39" s="3">
        <v>91.862998962402344</v>
      </c>
      <c r="D39" s="3">
        <v>3.0610001087188721</v>
      </c>
      <c r="E39" s="3">
        <v>4.6739997863769531</v>
      </c>
      <c r="F39" s="5">
        <v>0.27599999308586121</v>
      </c>
      <c r="G39" s="3">
        <v>4.9499998092651367</v>
      </c>
      <c r="H39" s="3">
        <v>36.833466805925035</v>
      </c>
      <c r="I39" s="3">
        <v>47.835542216318778</v>
      </c>
      <c r="J39" s="1"/>
      <c r="K39" s="1"/>
    </row>
    <row r="40" spans="1:12" ht="12.75" customHeight="1" thickBot="1" x14ac:dyDescent="0.25">
      <c r="A40" s="35" t="s">
        <v>6</v>
      </c>
      <c r="B40" s="36"/>
      <c r="C40" s="6">
        <f t="shared" ref="C40:I40" si="0">AVERAGE(C10:C39)</f>
        <v>90.628133392333979</v>
      </c>
      <c r="D40" s="6">
        <f t="shared" si="0"/>
        <v>4.0724000215530394</v>
      </c>
      <c r="E40" s="6">
        <f t="shared" si="0"/>
        <v>4.6557333072026568</v>
      </c>
      <c r="F40" s="6">
        <f t="shared" si="0"/>
        <v>0.30293333182732263</v>
      </c>
      <c r="G40" s="6">
        <f t="shared" si="0"/>
        <v>4.9586666186650596</v>
      </c>
      <c r="H40" s="6">
        <f t="shared" si="0"/>
        <v>37.246820315237663</v>
      </c>
      <c r="I40" s="6">
        <f t="shared" si="0"/>
        <v>48.074523302282586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34" t="s">
        <v>23</v>
      </c>
      <c r="I42" s="34"/>
      <c r="J42" s="20"/>
      <c r="K42" s="20"/>
      <c r="L42" s="20"/>
    </row>
    <row r="43" spans="1:12" ht="13.5" thickBot="1" x14ac:dyDescent="0.25"/>
    <row r="44" spans="1:12" ht="23.25" thickBot="1" x14ac:dyDescent="0.25">
      <c r="A44" s="45"/>
      <c r="B44" s="46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47" t="s">
        <v>85</v>
      </c>
      <c r="B45" s="48"/>
      <c r="C45" s="26">
        <f t="shared" ref="C45:I45" si="1">MAX(C10:C39)</f>
        <v>93.101997375488281</v>
      </c>
      <c r="D45" s="21">
        <f t="shared" si="1"/>
        <v>7.5489997863769531</v>
      </c>
      <c r="E45" s="26">
        <f t="shared" si="1"/>
        <v>6.2699999809265137</v>
      </c>
      <c r="F45" s="26">
        <f t="shared" si="1"/>
        <v>0.37900000810623169</v>
      </c>
      <c r="G45" s="21">
        <f t="shared" si="1"/>
        <v>6.5450000762939453</v>
      </c>
      <c r="H45" s="26">
        <f t="shared" si="1"/>
        <v>39.170252835214868</v>
      </c>
      <c r="I45" s="22">
        <f t="shared" si="1"/>
        <v>49.638740570500993</v>
      </c>
    </row>
    <row r="46" spans="1:12" ht="13.5" thickBot="1" x14ac:dyDescent="0.25">
      <c r="A46" s="47" t="s">
        <v>86</v>
      </c>
      <c r="B46" s="48"/>
      <c r="C46" s="23">
        <f t="shared" ref="C46:I46" si="2">MIN(C10:C39)</f>
        <v>85.875</v>
      </c>
      <c r="D46" s="26">
        <f t="shared" si="2"/>
        <v>2.9920001029968262</v>
      </c>
      <c r="E46" s="26">
        <f t="shared" si="2"/>
        <v>2.625999927520752</v>
      </c>
      <c r="F46" s="23">
        <f t="shared" si="2"/>
        <v>0.24699999392032623</v>
      </c>
      <c r="G46" s="26">
        <f t="shared" si="2"/>
        <v>2.9879999160766602</v>
      </c>
      <c r="H46" s="23">
        <f t="shared" si="2"/>
        <v>36.305154858655783</v>
      </c>
      <c r="I46" s="26">
        <f t="shared" si="2"/>
        <v>46.840414053221927</v>
      </c>
    </row>
    <row r="47" spans="1:12" ht="13.5" thickBot="1" x14ac:dyDescent="0.25">
      <c r="A47" s="49" t="s">
        <v>87</v>
      </c>
      <c r="B47" s="50"/>
      <c r="C47" s="26">
        <f t="shared" ref="C47:I47" si="3">STDEV(C10:C39)</f>
        <v>1.5294097928284784</v>
      </c>
      <c r="D47" s="24">
        <f t="shared" si="3"/>
        <v>1.172336798129274</v>
      </c>
      <c r="E47" s="26">
        <f t="shared" si="3"/>
        <v>0.80490203890059298</v>
      </c>
      <c r="F47" s="26">
        <f t="shared" si="3"/>
        <v>2.9925116846836082E-2</v>
      </c>
      <c r="G47" s="24">
        <f t="shared" si="3"/>
        <v>0.78694009257191333</v>
      </c>
      <c r="H47" s="26">
        <f t="shared" si="3"/>
        <v>0.66247013844837388</v>
      </c>
      <c r="I47" s="25">
        <f t="shared" si="3"/>
        <v>0.65383470392058185</v>
      </c>
    </row>
    <row r="49" spans="3:9" x14ac:dyDescent="0.2">
      <c r="C49" s="29" t="s">
        <v>102</v>
      </c>
      <c r="D49" s="29">
        <f>COUNTIF(D10:D39,"&gt;12.0")</f>
        <v>0</v>
      </c>
      <c r="E49" s="29">
        <f>COUNTIF(E10:E39,"&gt;8.0")</f>
        <v>0</v>
      </c>
      <c r="F49" s="29">
        <f>COUNTIF(F10:F39,"&gt;3.0")</f>
        <v>0</v>
      </c>
      <c r="G49" s="29">
        <f>COUNTIF(G10:G39,"&gt;8.0")</f>
        <v>0</v>
      </c>
      <c r="H49" s="29">
        <f>COUNTIF(H10:H39,"&lt;36.30")</f>
        <v>0</v>
      </c>
      <c r="I49" s="29">
        <f>COUNTIF(I10:I39,"&lt;46.20")</f>
        <v>0</v>
      </c>
    </row>
    <row r="50" spans="3:9" x14ac:dyDescent="0.2">
      <c r="G50" s="29"/>
      <c r="H50" s="29">
        <f>COUNTIF(H10:H39,"&gt;43.60")</f>
        <v>0</v>
      </c>
      <c r="I50" s="29">
        <f>COUNTIF(I10:I39,"&gt;53.20")</f>
        <v>0</v>
      </c>
    </row>
  </sheetData>
  <mergeCells count="44">
    <mergeCell ref="A44:B44"/>
    <mergeCell ref="A45:B45"/>
    <mergeCell ref="A46:B46"/>
    <mergeCell ref="A47:B47"/>
    <mergeCell ref="A16:B16"/>
    <mergeCell ref="A21:B21"/>
    <mergeCell ref="A18:B18"/>
    <mergeCell ref="A19:B19"/>
    <mergeCell ref="A24:B24"/>
    <mergeCell ref="A22:B22"/>
    <mergeCell ref="A11:B11"/>
    <mergeCell ref="A7:B7"/>
    <mergeCell ref="A8:B8"/>
    <mergeCell ref="A13:B13"/>
    <mergeCell ref="A15:B15"/>
    <mergeCell ref="A14:B14"/>
    <mergeCell ref="A9:B9"/>
    <mergeCell ref="A12:B12"/>
    <mergeCell ref="A10:B10"/>
    <mergeCell ref="A1:I1"/>
    <mergeCell ref="A3:I3"/>
    <mergeCell ref="A6:B6"/>
    <mergeCell ref="A4:I4"/>
    <mergeCell ref="A5:F5"/>
    <mergeCell ref="A25:B25"/>
    <mergeCell ref="A23:B23"/>
    <mergeCell ref="A17:B17"/>
    <mergeCell ref="A20:B20"/>
    <mergeCell ref="A31:B31"/>
    <mergeCell ref="A26:B26"/>
    <mergeCell ref="A28:B28"/>
    <mergeCell ref="A29:B29"/>
    <mergeCell ref="A27:B27"/>
    <mergeCell ref="A30:B30"/>
    <mergeCell ref="A32:B32"/>
    <mergeCell ref="A33:B33"/>
    <mergeCell ref="H42:I42"/>
    <mergeCell ref="A40:B40"/>
    <mergeCell ref="A34:B34"/>
    <mergeCell ref="A36:B36"/>
    <mergeCell ref="A35:B35"/>
    <mergeCell ref="A37:B37"/>
    <mergeCell ref="A39:B39"/>
    <mergeCell ref="A38:B38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28" zoomScale="90" zoomScaleNormal="90" workbookViewId="0">
      <selection activeCell="C49" sqref="C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1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1" ht="14.1" customHeight="1" thickBot="1" x14ac:dyDescent="0.25">
      <c r="A5" s="42" t="s">
        <v>38</v>
      </c>
      <c r="B5" s="42"/>
      <c r="C5" s="42"/>
      <c r="D5" s="42"/>
      <c r="E5" s="42"/>
      <c r="F5" s="42"/>
      <c r="G5" s="1"/>
      <c r="H5" s="1"/>
      <c r="I5" s="18" t="s">
        <v>99</v>
      </c>
      <c r="J5" s="1"/>
      <c r="K5" s="1"/>
    </row>
    <row r="6" spans="1:11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3"/>
      <c r="B8" s="44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45"/>
      <c r="B9" s="4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40695</v>
      </c>
      <c r="B10" s="33"/>
      <c r="C10" s="10">
        <v>94.205482482910156</v>
      </c>
      <c r="D10" s="10">
        <v>3.3401315212249756</v>
      </c>
      <c r="E10" s="10">
        <v>1.4688551425933838</v>
      </c>
      <c r="F10" s="11">
        <v>0.49785411357879639</v>
      </c>
      <c r="G10" s="10">
        <v>1.9667092561721802</v>
      </c>
      <c r="H10" s="10">
        <v>38.323918177432503</v>
      </c>
      <c r="I10" s="10">
        <v>49.982886018117767</v>
      </c>
      <c r="J10" s="1"/>
      <c r="K10" s="1"/>
    </row>
    <row r="11" spans="1:11" ht="12.75" customHeight="1" thickBot="1" x14ac:dyDescent="0.25">
      <c r="A11" s="32">
        <v>40696</v>
      </c>
      <c r="B11" s="33"/>
      <c r="C11" s="3">
        <v>94.107879638671875</v>
      </c>
      <c r="D11" s="3">
        <v>3.462543249130249</v>
      </c>
      <c r="E11" s="3">
        <v>1.545302152633667</v>
      </c>
      <c r="F11" s="5">
        <v>0.43798372149467468</v>
      </c>
      <c r="G11" s="3">
        <v>1.9832859039306641</v>
      </c>
      <c r="H11" s="3">
        <v>38.323204243531741</v>
      </c>
      <c r="I11" s="3">
        <v>49.989339915330106</v>
      </c>
      <c r="J11" s="1"/>
      <c r="K11" s="1"/>
    </row>
    <row r="12" spans="1:11" ht="12.75" customHeight="1" thickBot="1" x14ac:dyDescent="0.25">
      <c r="A12" s="32">
        <v>40697</v>
      </c>
      <c r="B12" s="33"/>
      <c r="C12" s="3">
        <v>93.662322998046875</v>
      </c>
      <c r="D12" s="3">
        <v>3.7035245895385742</v>
      </c>
      <c r="E12" s="3">
        <v>1.5779074430465698</v>
      </c>
      <c r="F12" s="5">
        <v>0.40950632095336914</v>
      </c>
      <c r="G12" s="3">
        <v>1.987413763999939</v>
      </c>
      <c r="H12" s="3">
        <v>38.533578271627654</v>
      </c>
      <c r="I12" s="3">
        <v>50.114526948006343</v>
      </c>
      <c r="J12" s="1"/>
      <c r="K12" s="1"/>
    </row>
    <row r="13" spans="1:11" ht="12.75" customHeight="1" thickBot="1" x14ac:dyDescent="0.25">
      <c r="A13" s="32">
        <v>40698</v>
      </c>
      <c r="B13" s="33"/>
      <c r="C13" s="3">
        <v>93.956207275390625</v>
      </c>
      <c r="D13" s="3">
        <v>3.5887672901153564</v>
      </c>
      <c r="E13" s="3">
        <v>1.5418397188186646</v>
      </c>
      <c r="F13" s="5">
        <v>0.40989816188812256</v>
      </c>
      <c r="G13" s="3">
        <v>1.9517378807067871</v>
      </c>
      <c r="H13" s="3">
        <v>38.413974585733634</v>
      </c>
      <c r="I13" s="3">
        <v>50.062243378050816</v>
      </c>
      <c r="J13" s="1"/>
      <c r="K13" s="1"/>
    </row>
    <row r="14" spans="1:11" ht="12.75" customHeight="1" thickBot="1" x14ac:dyDescent="0.25">
      <c r="A14" s="32">
        <v>40699</v>
      </c>
      <c r="B14" s="33"/>
      <c r="C14" s="3">
        <v>93.926719665527344</v>
      </c>
      <c r="D14" s="3">
        <v>3.4603033065795898</v>
      </c>
      <c r="E14" s="3">
        <v>1.7663103342056274</v>
      </c>
      <c r="F14" s="5">
        <v>0.31255319714546204</v>
      </c>
      <c r="G14" s="3">
        <v>2.0788636207580566</v>
      </c>
      <c r="H14" s="3">
        <v>38.34933390275426</v>
      </c>
      <c r="I14" s="3">
        <v>49.990406968575044</v>
      </c>
      <c r="J14" s="1"/>
      <c r="K14" s="1"/>
    </row>
    <row r="15" spans="1:11" ht="12.75" customHeight="1" thickBot="1" x14ac:dyDescent="0.25">
      <c r="A15" s="32">
        <v>40700</v>
      </c>
      <c r="B15" s="33"/>
      <c r="C15" s="3">
        <v>93.604774475097656</v>
      </c>
      <c r="D15" s="3">
        <v>3.8607697486877441</v>
      </c>
      <c r="E15" s="3">
        <v>1.6650799512863159</v>
      </c>
      <c r="F15" s="5">
        <v>0.37552106380462646</v>
      </c>
      <c r="G15" s="3">
        <v>2.0406010150909424</v>
      </c>
      <c r="H15" s="3">
        <v>38.446705613308197</v>
      </c>
      <c r="I15" s="3">
        <v>50.049392113935475</v>
      </c>
      <c r="J15" s="1"/>
      <c r="K15" s="1"/>
    </row>
    <row r="16" spans="1:11" ht="12.75" customHeight="1" thickBot="1" x14ac:dyDescent="0.25">
      <c r="A16" s="32">
        <v>40701</v>
      </c>
      <c r="B16" s="33"/>
      <c r="C16" s="3">
        <v>93.989845275878906</v>
      </c>
      <c r="D16" s="3">
        <v>3.6063733100891113</v>
      </c>
      <c r="E16" s="3">
        <v>1.4814975261688232</v>
      </c>
      <c r="F16" s="5">
        <v>0.46957796812057495</v>
      </c>
      <c r="G16" s="3">
        <v>1.951075553894043</v>
      </c>
      <c r="H16" s="3">
        <v>38.380937137442665</v>
      </c>
      <c r="I16" s="3">
        <v>50.029751455349107</v>
      </c>
      <c r="J16" s="1"/>
      <c r="K16" s="1"/>
    </row>
    <row r="17" spans="1:11" ht="12.75" customHeight="1" thickBot="1" x14ac:dyDescent="0.25">
      <c r="A17" s="32">
        <v>40702</v>
      </c>
      <c r="B17" s="33"/>
      <c r="C17" s="3">
        <v>93.775665283203125</v>
      </c>
      <c r="D17" s="3">
        <v>3.7217817306518555</v>
      </c>
      <c r="E17" s="3">
        <v>1.6460666656494141</v>
      </c>
      <c r="F17" s="5">
        <v>0.37466111779212952</v>
      </c>
      <c r="G17" s="3">
        <v>2.0207278728485107</v>
      </c>
      <c r="H17" s="3">
        <v>38.408995794726657</v>
      </c>
      <c r="I17" s="3">
        <v>50.036758261887336</v>
      </c>
      <c r="J17" s="1"/>
      <c r="K17" s="1"/>
    </row>
    <row r="18" spans="1:11" ht="12.75" customHeight="1" thickBot="1" x14ac:dyDescent="0.25">
      <c r="A18" s="32">
        <v>40703</v>
      </c>
      <c r="B18" s="33"/>
      <c r="C18" s="3">
        <v>93.491714477539063</v>
      </c>
      <c r="D18" s="3">
        <v>3.9571285247802734</v>
      </c>
      <c r="E18" s="3">
        <v>1.6834678649902344</v>
      </c>
      <c r="F18" s="5">
        <v>0.36278045177459717</v>
      </c>
      <c r="G18" s="3">
        <v>2.0462484359741211</v>
      </c>
      <c r="H18" s="3">
        <v>38.46886593694753</v>
      </c>
      <c r="I18" s="3">
        <v>50.062468062804271</v>
      </c>
      <c r="J18" s="1"/>
      <c r="K18" s="1"/>
    </row>
    <row r="19" spans="1:11" ht="12.75" customHeight="1" thickBot="1" x14ac:dyDescent="0.25">
      <c r="A19" s="32">
        <v>40704</v>
      </c>
      <c r="B19" s="33"/>
      <c r="C19" s="3">
        <v>93.337867736816406</v>
      </c>
      <c r="D19" s="3">
        <v>4.1364693641662598</v>
      </c>
      <c r="E19" s="3">
        <v>1.6430894136428833</v>
      </c>
      <c r="F19" s="5">
        <v>0.39294242858886719</v>
      </c>
      <c r="G19" s="3">
        <v>2.0360317230224609</v>
      </c>
      <c r="H19" s="3">
        <v>38.52578160701934</v>
      </c>
      <c r="I19" s="3">
        <v>50.09303303908991</v>
      </c>
      <c r="J19" s="1"/>
      <c r="K19" s="1"/>
    </row>
    <row r="20" spans="1:11" ht="12.75" customHeight="1" thickBot="1" x14ac:dyDescent="0.25">
      <c r="A20" s="32">
        <v>40705</v>
      </c>
      <c r="B20" s="33"/>
      <c r="C20" s="3">
        <v>93.614372253417969</v>
      </c>
      <c r="D20" s="3">
        <v>3.9277715682983398</v>
      </c>
      <c r="E20" s="3">
        <v>1.5761828422546387</v>
      </c>
      <c r="F20" s="5">
        <v>0.44769176840782166</v>
      </c>
      <c r="G20" s="3">
        <v>2.0238745212554932</v>
      </c>
      <c r="H20" s="3">
        <v>38.431919854147104</v>
      </c>
      <c r="I20" s="3">
        <v>50.031741194755689</v>
      </c>
      <c r="J20" s="1"/>
      <c r="K20" s="1"/>
    </row>
    <row r="21" spans="1:11" ht="12.75" customHeight="1" thickBot="1" x14ac:dyDescent="0.25">
      <c r="A21" s="32">
        <v>40706</v>
      </c>
      <c r="B21" s="33"/>
      <c r="C21" s="3">
        <v>93.940643310546875</v>
      </c>
      <c r="D21" s="3">
        <v>3.7754271030426025</v>
      </c>
      <c r="E21" s="3">
        <v>1.3201708793640137</v>
      </c>
      <c r="F21" s="5">
        <v>0.5844264030456543</v>
      </c>
      <c r="G21" s="3">
        <v>1.904597282409668</v>
      </c>
      <c r="H21" s="3">
        <v>38.395691833809167</v>
      </c>
      <c r="I21" s="3">
        <v>50.032605052573814</v>
      </c>
      <c r="J21" s="1"/>
      <c r="K21" s="1"/>
    </row>
    <row r="22" spans="1:11" ht="12.75" customHeight="1" thickBot="1" x14ac:dyDescent="0.25">
      <c r="A22" s="32">
        <v>40707</v>
      </c>
      <c r="B22" s="33"/>
      <c r="C22" s="3">
        <v>93.79547119140625</v>
      </c>
      <c r="D22" s="3">
        <v>3.7455127239227295</v>
      </c>
      <c r="E22" s="3">
        <v>1.5067975521087646</v>
      </c>
      <c r="F22" s="5">
        <v>0.48819395899772644</v>
      </c>
      <c r="G22" s="3">
        <v>1.9949915409088135</v>
      </c>
      <c r="H22" s="3">
        <v>38.413134976568514</v>
      </c>
      <c r="I22" s="3">
        <v>50.024154435415795</v>
      </c>
      <c r="J22" s="1"/>
      <c r="K22" s="1"/>
    </row>
    <row r="23" spans="1:11" ht="12.75" customHeight="1" thickBot="1" x14ac:dyDescent="0.25">
      <c r="A23" s="32">
        <v>40708</v>
      </c>
      <c r="B23" s="33"/>
      <c r="C23" s="3">
        <v>93.63751220703125</v>
      </c>
      <c r="D23" s="3">
        <v>3.8641555309295654</v>
      </c>
      <c r="E23" s="3">
        <v>1.6019099950790405</v>
      </c>
      <c r="F23" s="5">
        <v>0.41790285706520081</v>
      </c>
      <c r="G23" s="3">
        <v>2.0198128223419189</v>
      </c>
      <c r="H23" s="3">
        <v>38.446863683240508</v>
      </c>
      <c r="I23" s="3">
        <v>50.048930580795023</v>
      </c>
      <c r="J23" s="1"/>
      <c r="K23" s="1"/>
    </row>
    <row r="24" spans="1:11" ht="12.75" customHeight="1" thickBot="1" x14ac:dyDescent="0.25">
      <c r="A24" s="32">
        <v>40709</v>
      </c>
      <c r="B24" s="33"/>
      <c r="C24" s="3">
        <v>93.870941162109375</v>
      </c>
      <c r="D24" s="3">
        <v>3.6845905780792236</v>
      </c>
      <c r="E24" s="3">
        <v>1.5332201719284058</v>
      </c>
      <c r="F24" s="5">
        <v>0.44580104947090149</v>
      </c>
      <c r="G24" s="3">
        <v>1.9790211915969849</v>
      </c>
      <c r="H24" s="3">
        <v>38.403510196193977</v>
      </c>
      <c r="I24" s="3">
        <v>50.035711364625733</v>
      </c>
      <c r="J24" s="1"/>
      <c r="K24" s="1"/>
    </row>
    <row r="25" spans="1:11" ht="12.75" customHeight="1" thickBot="1" x14ac:dyDescent="0.25">
      <c r="A25" s="32">
        <v>40710</v>
      </c>
      <c r="B25" s="33"/>
      <c r="C25" s="3">
        <v>93.07147216796875</v>
      </c>
      <c r="D25" s="3">
        <v>4.2727642059326172</v>
      </c>
      <c r="E25" s="3">
        <v>1.610835075378418</v>
      </c>
      <c r="F25" s="5">
        <v>0.39018023014068604</v>
      </c>
      <c r="G25" s="3">
        <v>2.0010151863098145</v>
      </c>
      <c r="H25" s="3">
        <v>38.6827068422078</v>
      </c>
      <c r="I25" s="3">
        <v>50.19907956591419</v>
      </c>
      <c r="J25" s="1"/>
      <c r="K25" s="1"/>
    </row>
    <row r="26" spans="1:11" ht="12.75" customHeight="1" thickBot="1" x14ac:dyDescent="0.25">
      <c r="A26" s="32">
        <v>40711</v>
      </c>
      <c r="B26" s="33"/>
      <c r="C26" s="3">
        <v>93.165374755859375</v>
      </c>
      <c r="D26" s="3">
        <v>4.1087131500244141</v>
      </c>
      <c r="E26" s="3">
        <v>1.6943198442459106</v>
      </c>
      <c r="F26" s="5">
        <v>0.39977508783340454</v>
      </c>
      <c r="G26" s="3">
        <v>2.09409499168396</v>
      </c>
      <c r="H26" s="3">
        <v>38.58732868219213</v>
      </c>
      <c r="I26" s="3">
        <v>50.100268438246559</v>
      </c>
      <c r="J26" s="1"/>
      <c r="K26" s="1"/>
    </row>
    <row r="27" spans="1:11" ht="12.75" customHeight="1" thickBot="1" x14ac:dyDescent="0.25">
      <c r="A27" s="32">
        <v>40712</v>
      </c>
      <c r="B27" s="33"/>
      <c r="C27" s="3">
        <v>93.278190612792969</v>
      </c>
      <c r="D27" s="3">
        <v>4.0823321342468262</v>
      </c>
      <c r="E27" s="3">
        <v>1.6879791021347046</v>
      </c>
      <c r="F27" s="5">
        <v>0.40558353066444397</v>
      </c>
      <c r="G27" s="3">
        <v>2.0935626029968262</v>
      </c>
      <c r="H27" s="3">
        <v>38.525070560612313</v>
      </c>
      <c r="I27" s="3">
        <v>50.063605272661967</v>
      </c>
      <c r="J27" s="1"/>
      <c r="K27" s="1"/>
    </row>
    <row r="28" spans="1:11" ht="12.75" customHeight="1" thickBot="1" x14ac:dyDescent="0.25">
      <c r="A28" s="32">
        <v>40713</v>
      </c>
      <c r="B28" s="33"/>
      <c r="C28" s="3">
        <v>93.206779479980469</v>
      </c>
      <c r="D28" s="3">
        <v>3.9969363212585449</v>
      </c>
      <c r="E28" s="3">
        <v>1.8303966522216797</v>
      </c>
      <c r="F28" s="5">
        <v>0.35082560777664185</v>
      </c>
      <c r="G28" s="3">
        <v>2.1812222003936768</v>
      </c>
      <c r="H28" s="3">
        <v>38.513703167245509</v>
      </c>
      <c r="I28" s="3">
        <v>50.030262086484626</v>
      </c>
      <c r="J28" s="1"/>
      <c r="K28" s="1"/>
    </row>
    <row r="29" spans="1:11" ht="12.75" customHeight="1" thickBot="1" x14ac:dyDescent="0.25">
      <c r="A29" s="32">
        <v>40714</v>
      </c>
      <c r="B29" s="33"/>
      <c r="C29" s="3">
        <v>93.391860961914063</v>
      </c>
      <c r="D29" s="3">
        <v>3.8881545066833496</v>
      </c>
      <c r="E29" s="3">
        <v>1.6681863069534302</v>
      </c>
      <c r="F29" s="5">
        <v>0.4349612295627594</v>
      </c>
      <c r="G29" s="3">
        <v>2.1031475067138672</v>
      </c>
      <c r="H29" s="3">
        <v>38.515225665779887</v>
      </c>
      <c r="I29" s="3">
        <v>50.046366416608855</v>
      </c>
      <c r="J29" s="1"/>
      <c r="K29" s="1"/>
    </row>
    <row r="30" spans="1:11" ht="12.75" customHeight="1" thickBot="1" x14ac:dyDescent="0.25">
      <c r="A30" s="32">
        <v>40715</v>
      </c>
      <c r="B30" s="33"/>
      <c r="C30" s="3">
        <v>93.817230224609375</v>
      </c>
      <c r="D30" s="3">
        <v>3.7156839370727539</v>
      </c>
      <c r="E30" s="3">
        <v>1.5094195604324341</v>
      </c>
      <c r="F30" s="5">
        <v>0.51082181930541992</v>
      </c>
      <c r="G30" s="3">
        <v>2.0202412605285645</v>
      </c>
      <c r="H30" s="3">
        <v>38.379721699086844</v>
      </c>
      <c r="I30" s="3">
        <v>49.988337732707237</v>
      </c>
      <c r="J30" s="1"/>
      <c r="K30" s="1"/>
    </row>
    <row r="31" spans="1:11" ht="12.75" customHeight="1" thickBot="1" x14ac:dyDescent="0.25">
      <c r="A31" s="32">
        <v>40716</v>
      </c>
      <c r="B31" s="33"/>
      <c r="C31" s="3">
        <v>94.148445129394531</v>
      </c>
      <c r="D31" s="3">
        <v>3.395594596862793</v>
      </c>
      <c r="E31" s="3">
        <v>1.4805011749267578</v>
      </c>
      <c r="F31" s="5">
        <v>0.5326988697052002</v>
      </c>
      <c r="G31" s="3">
        <v>2.013200044631958</v>
      </c>
      <c r="H31" s="3">
        <v>38.29164626416474</v>
      </c>
      <c r="I31" s="3">
        <v>49.93534141664383</v>
      </c>
      <c r="J31" s="1"/>
      <c r="K31" s="1"/>
    </row>
    <row r="32" spans="1:11" ht="12.75" customHeight="1" thickBot="1" x14ac:dyDescent="0.25">
      <c r="A32" s="32">
        <v>40717</v>
      </c>
      <c r="B32" s="33"/>
      <c r="C32" s="3">
        <v>94.101455688476562</v>
      </c>
      <c r="D32" s="3">
        <v>3.4392013549804687</v>
      </c>
      <c r="E32" s="3">
        <v>1.5065877437591553</v>
      </c>
      <c r="F32" s="5">
        <v>0.51499462127685547</v>
      </c>
      <c r="G32" s="3">
        <v>2.0215823650360107</v>
      </c>
      <c r="H32" s="3">
        <v>38.296710643988632</v>
      </c>
      <c r="I32" s="3">
        <v>49.938706170353882</v>
      </c>
      <c r="J32" s="1"/>
      <c r="K32" s="1"/>
    </row>
    <row r="33" spans="1:12" ht="12.75" customHeight="1" thickBot="1" x14ac:dyDescent="0.25">
      <c r="A33" s="32">
        <v>40718</v>
      </c>
      <c r="B33" s="33"/>
      <c r="C33" s="3">
        <v>93.913124084472656</v>
      </c>
      <c r="D33" s="3">
        <v>3.5528354644775391</v>
      </c>
      <c r="E33" s="3">
        <v>1.5599750280380249</v>
      </c>
      <c r="F33" s="5">
        <v>0.47312068939208984</v>
      </c>
      <c r="G33" s="3">
        <v>2.0330958366394043</v>
      </c>
      <c r="H33" s="3">
        <v>38.363895030218806</v>
      </c>
      <c r="I33" s="3">
        <v>49.981970478453803</v>
      </c>
      <c r="J33" s="1"/>
      <c r="K33" s="1"/>
    </row>
    <row r="34" spans="1:12" ht="12.75" customHeight="1" thickBot="1" x14ac:dyDescent="0.25">
      <c r="A34" s="32">
        <v>40719</v>
      </c>
      <c r="B34" s="33"/>
      <c r="C34" s="3">
        <v>94.123924255371094</v>
      </c>
      <c r="D34" s="3">
        <v>3.4563083648681641</v>
      </c>
      <c r="E34" s="3">
        <v>1.5235885381698608</v>
      </c>
      <c r="F34" s="5">
        <v>0.44971421360969543</v>
      </c>
      <c r="G34" s="3">
        <v>1.9733027219772339</v>
      </c>
      <c r="H34" s="3">
        <v>38.32001012771476</v>
      </c>
      <c r="I34" s="3">
        <v>49.989305499156437</v>
      </c>
      <c r="J34" s="1"/>
      <c r="K34" s="1"/>
    </row>
    <row r="35" spans="1:12" ht="12.75" customHeight="1" thickBot="1" x14ac:dyDescent="0.25">
      <c r="A35" s="32">
        <v>40720</v>
      </c>
      <c r="B35" s="33"/>
      <c r="C35" s="3">
        <v>94.293853759765625</v>
      </c>
      <c r="D35" s="3">
        <v>3.2472989559173584</v>
      </c>
      <c r="E35" s="3">
        <v>1.5651216506958008</v>
      </c>
      <c r="F35" s="5">
        <v>0.44782450795173645</v>
      </c>
      <c r="G35" s="3">
        <v>2.0129461288452148</v>
      </c>
      <c r="H35" s="3">
        <v>38.245741129825845</v>
      </c>
      <c r="I35" s="3">
        <v>49.928895001200345</v>
      </c>
      <c r="J35" s="1"/>
      <c r="K35" s="1"/>
    </row>
    <row r="36" spans="1:12" ht="12.75" customHeight="1" thickBot="1" x14ac:dyDescent="0.25">
      <c r="A36" s="32">
        <v>40721</v>
      </c>
      <c r="B36" s="33"/>
      <c r="C36" s="3">
        <v>94.21002197265625</v>
      </c>
      <c r="D36" s="3">
        <v>3.3548586368560791</v>
      </c>
      <c r="E36" s="3">
        <v>1.5203075408935547</v>
      </c>
      <c r="F36" s="5">
        <v>0.47157257795333862</v>
      </c>
      <c r="G36" s="3">
        <v>1.9918801784515381</v>
      </c>
      <c r="H36" s="3">
        <v>38.283304308911106</v>
      </c>
      <c r="I36" s="3">
        <v>49.954549949065623</v>
      </c>
      <c r="J36" s="1"/>
      <c r="K36" s="1"/>
    </row>
    <row r="37" spans="1:12" ht="12.75" customHeight="1" thickBot="1" x14ac:dyDescent="0.25">
      <c r="A37" s="32">
        <v>40722</v>
      </c>
      <c r="B37" s="33"/>
      <c r="C37" s="3">
        <v>94.030715942382813</v>
      </c>
      <c r="D37" s="3">
        <v>3.4336147308349609</v>
      </c>
      <c r="E37" s="3">
        <v>1.6417196989059448</v>
      </c>
      <c r="F37" s="5">
        <v>0.41284948587417603</v>
      </c>
      <c r="G37" s="3">
        <v>2.0545692443847656</v>
      </c>
      <c r="H37" s="3">
        <v>38.305100741077304</v>
      </c>
      <c r="I37" s="3">
        <v>49.95259850525872</v>
      </c>
      <c r="J37" s="1"/>
      <c r="K37" s="1"/>
    </row>
    <row r="38" spans="1:12" ht="12.75" customHeight="1" thickBot="1" x14ac:dyDescent="0.25">
      <c r="A38" s="32">
        <v>40723</v>
      </c>
      <c r="B38" s="33"/>
      <c r="C38" s="3">
        <v>94.134712219238281</v>
      </c>
      <c r="D38" s="3">
        <v>3.4004409313201904</v>
      </c>
      <c r="E38" s="3">
        <v>1.5170402526855469</v>
      </c>
      <c r="F38" s="5">
        <v>0.47521683573722839</v>
      </c>
      <c r="G38" s="3">
        <v>1.9922571182250977</v>
      </c>
      <c r="H38" s="3">
        <v>38.312777000959933</v>
      </c>
      <c r="I38" s="3">
        <v>49.970478305862436</v>
      </c>
      <c r="J38" s="1"/>
      <c r="K38" s="1"/>
    </row>
    <row r="39" spans="1:12" ht="12.75" customHeight="1" thickBot="1" x14ac:dyDescent="0.25">
      <c r="A39" s="32">
        <v>40724</v>
      </c>
      <c r="B39" s="33"/>
      <c r="C39" s="3">
        <v>94.230201721191406</v>
      </c>
      <c r="D39" s="3">
        <v>3.3302245140075684</v>
      </c>
      <c r="E39" s="3">
        <v>1.4766546487808228</v>
      </c>
      <c r="F39" s="5">
        <v>0.49830740690231323</v>
      </c>
      <c r="G39" s="3">
        <v>1.9749619960784912</v>
      </c>
      <c r="H39" s="3">
        <v>38.293117945159416</v>
      </c>
      <c r="I39" s="3">
        <v>49.961509528569941</v>
      </c>
      <c r="J39" s="1"/>
      <c r="K39" s="1"/>
    </row>
    <row r="40" spans="1:12" ht="12.75" customHeight="1" thickBot="1" x14ac:dyDescent="0.25">
      <c r="A40" s="35" t="s">
        <v>6</v>
      </c>
      <c r="B40" s="36"/>
      <c r="C40" s="6">
        <f t="shared" ref="C40:I40" si="0">AVERAGE(C10:C39)</f>
        <v>93.801159413655597</v>
      </c>
      <c r="D40" s="6">
        <f t="shared" si="0"/>
        <v>3.6836737314860026</v>
      </c>
      <c r="E40" s="6">
        <f t="shared" si="0"/>
        <v>1.5783443490664164</v>
      </c>
      <c r="F40" s="6">
        <f t="shared" si="0"/>
        <v>0.43985804319381716</v>
      </c>
      <c r="G40" s="6">
        <f t="shared" si="0"/>
        <v>2.0182023922602337</v>
      </c>
      <c r="H40" s="6">
        <f t="shared" si="0"/>
        <v>38.406082520787614</v>
      </c>
      <c r="I40" s="6">
        <f t="shared" si="0"/>
        <v>50.020840771883357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34" t="s">
        <v>44</v>
      </c>
      <c r="I42" s="34"/>
      <c r="J42" s="20"/>
      <c r="K42" s="20"/>
      <c r="L42" s="20"/>
    </row>
    <row r="43" spans="1:12" ht="13.5" thickBot="1" x14ac:dyDescent="0.25"/>
    <row r="44" spans="1:12" ht="23.25" thickBot="1" x14ac:dyDescent="0.25">
      <c r="A44" s="45"/>
      <c r="B44" s="46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47" t="s">
        <v>85</v>
      </c>
      <c r="B45" s="48"/>
      <c r="C45" s="26">
        <f t="shared" ref="C45:I45" si="1">MAX(C10:C39)</f>
        <v>94.293853759765625</v>
      </c>
      <c r="D45" s="21">
        <f t="shared" si="1"/>
        <v>4.2727642059326172</v>
      </c>
      <c r="E45" s="26">
        <f t="shared" si="1"/>
        <v>1.8303966522216797</v>
      </c>
      <c r="F45" s="26">
        <f t="shared" si="1"/>
        <v>0.5844264030456543</v>
      </c>
      <c r="G45" s="21">
        <f t="shared" si="1"/>
        <v>2.1812222003936768</v>
      </c>
      <c r="H45" s="26">
        <f t="shared" si="1"/>
        <v>38.6827068422078</v>
      </c>
      <c r="I45" s="22">
        <f t="shared" si="1"/>
        <v>50.19907956591419</v>
      </c>
    </row>
    <row r="46" spans="1:12" ht="13.5" thickBot="1" x14ac:dyDescent="0.25">
      <c r="A46" s="47" t="s">
        <v>86</v>
      </c>
      <c r="B46" s="48"/>
      <c r="C46" s="23">
        <f t="shared" ref="C46:I46" si="2">MIN(C10:C39)</f>
        <v>93.07147216796875</v>
      </c>
      <c r="D46" s="26">
        <f t="shared" si="2"/>
        <v>3.2472989559173584</v>
      </c>
      <c r="E46" s="26">
        <f t="shared" si="2"/>
        <v>1.3201708793640137</v>
      </c>
      <c r="F46" s="23">
        <f t="shared" si="2"/>
        <v>0.31255319714546204</v>
      </c>
      <c r="G46" s="26">
        <f t="shared" si="2"/>
        <v>1.904597282409668</v>
      </c>
      <c r="H46" s="23">
        <f t="shared" si="2"/>
        <v>38.245741129825845</v>
      </c>
      <c r="I46" s="26">
        <f t="shared" si="2"/>
        <v>49.928895001200345</v>
      </c>
    </row>
    <row r="47" spans="1:12" ht="13.5" thickBot="1" x14ac:dyDescent="0.25">
      <c r="A47" s="49" t="s">
        <v>87</v>
      </c>
      <c r="B47" s="50"/>
      <c r="C47" s="26">
        <f t="shared" ref="C47:I47" si="3">STDEV(C10:C39)</f>
        <v>0.352555012668259</v>
      </c>
      <c r="D47" s="24">
        <f t="shared" si="3"/>
        <v>0.2788265224803661</v>
      </c>
      <c r="E47" s="26">
        <f t="shared" si="3"/>
        <v>0.10229077597793196</v>
      </c>
      <c r="F47" s="26">
        <f t="shared" si="3"/>
        <v>5.953623792766681E-2</v>
      </c>
      <c r="G47" s="24">
        <f t="shared" si="3"/>
        <v>5.4595381330879593E-2</v>
      </c>
      <c r="H47" s="26">
        <f t="shared" si="3"/>
        <v>0.10349514933064104</v>
      </c>
      <c r="I47" s="25">
        <f t="shared" si="3"/>
        <v>6.0186006558516129E-2</v>
      </c>
    </row>
    <row r="49" spans="3:9" x14ac:dyDescent="0.2">
      <c r="C49" s="30">
        <f>COUNTIF(C10:C39,"&lt;84.0")</f>
        <v>0</v>
      </c>
      <c r="D49" s="30">
        <f>COUNTIF(D10:D39,"&gt;11.0")</f>
        <v>0</v>
      </c>
      <c r="E49" s="30">
        <f>COUNTIF(E10:E39,"&gt;4.0")</f>
        <v>0</v>
      </c>
      <c r="F49" s="30">
        <f>COUNTIF(F10:F39,"&gt;3.0")</f>
        <v>0</v>
      </c>
      <c r="G49" s="30">
        <f>COUNTIF(G10:G39,"&gt;4.0")</f>
        <v>0</v>
      </c>
      <c r="H49" s="30">
        <f>COUNTIF(H10:H39,"&lt;37.30")</f>
        <v>0</v>
      </c>
      <c r="I49" s="30">
        <f>COUNTIF(I10:I39,"&lt;48.20")</f>
        <v>0</v>
      </c>
    </row>
    <row r="50" spans="3:9" x14ac:dyDescent="0.2">
      <c r="C50" s="31"/>
      <c r="D50" s="31"/>
      <c r="E50" s="31"/>
      <c r="F50" s="31"/>
      <c r="G50" s="30"/>
      <c r="H50" s="30">
        <f>COUNTIF(H10:H39,"&gt;43.60")</f>
        <v>0</v>
      </c>
      <c r="I50" s="30">
        <f>COUNTIF(I10:I39,"&gt;53.20")</f>
        <v>0</v>
      </c>
    </row>
  </sheetData>
  <mergeCells count="44">
    <mergeCell ref="A44:B44"/>
    <mergeCell ref="A45:B45"/>
    <mergeCell ref="A46:B46"/>
    <mergeCell ref="A47:B47"/>
    <mergeCell ref="A16:B16"/>
    <mergeCell ref="A21:B21"/>
    <mergeCell ref="A18:B18"/>
    <mergeCell ref="A19:B19"/>
    <mergeCell ref="A24:B24"/>
    <mergeCell ref="A22:B22"/>
    <mergeCell ref="A11:B11"/>
    <mergeCell ref="A7:B7"/>
    <mergeCell ref="A8:B8"/>
    <mergeCell ref="A13:B13"/>
    <mergeCell ref="A15:B15"/>
    <mergeCell ref="A14:B14"/>
    <mergeCell ref="A9:B9"/>
    <mergeCell ref="A12:B12"/>
    <mergeCell ref="A10:B10"/>
    <mergeCell ref="A1:I1"/>
    <mergeCell ref="A3:I3"/>
    <mergeCell ref="A6:B6"/>
    <mergeCell ref="A4:I4"/>
    <mergeCell ref="A5:F5"/>
    <mergeCell ref="A25:B25"/>
    <mergeCell ref="A23:B23"/>
    <mergeCell ref="A17:B17"/>
    <mergeCell ref="A20:B20"/>
    <mergeCell ref="A31:B31"/>
    <mergeCell ref="A26:B26"/>
    <mergeCell ref="A28:B28"/>
    <mergeCell ref="A29:B29"/>
    <mergeCell ref="A27:B27"/>
    <mergeCell ref="A30:B30"/>
    <mergeCell ref="A32:B32"/>
    <mergeCell ref="A33:B33"/>
    <mergeCell ref="H42:I42"/>
    <mergeCell ref="A40:B40"/>
    <mergeCell ref="A34:B34"/>
    <mergeCell ref="A36:B36"/>
    <mergeCell ref="A35:B35"/>
    <mergeCell ref="A37:B37"/>
    <mergeCell ref="A39:B39"/>
    <mergeCell ref="A38:B38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28" zoomScale="90" zoomScaleNormal="90" workbookViewId="0">
      <selection activeCell="C49" sqref="C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1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1" ht="14.1" customHeight="1" thickBot="1" x14ac:dyDescent="0.25">
      <c r="A5" s="42" t="s">
        <v>45</v>
      </c>
      <c r="B5" s="42"/>
      <c r="C5" s="42"/>
      <c r="D5" s="42"/>
      <c r="E5" s="42"/>
      <c r="F5" s="42"/>
      <c r="G5" s="1"/>
      <c r="H5" s="1"/>
      <c r="I5" s="18" t="s">
        <v>99</v>
      </c>
      <c r="J5" s="1"/>
      <c r="K5" s="1"/>
    </row>
    <row r="6" spans="1:11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3"/>
      <c r="B8" s="44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45"/>
      <c r="B9" s="4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40695</v>
      </c>
      <c r="B10" s="33"/>
      <c r="C10" s="10">
        <v>94.108047485351563</v>
      </c>
      <c r="D10" s="10">
        <v>3.2030782699584961</v>
      </c>
      <c r="E10" s="10">
        <v>1.8373465538024902</v>
      </c>
      <c r="F10" s="11">
        <v>0.4138849675655365</v>
      </c>
      <c r="G10" s="10">
        <v>2.2512314319610596</v>
      </c>
      <c r="H10" s="10">
        <v>38.142604456339853</v>
      </c>
      <c r="I10" s="10">
        <v>49.770599513758597</v>
      </c>
      <c r="J10" s="1"/>
      <c r="K10" s="1"/>
    </row>
    <row r="11" spans="1:11" ht="12.75" customHeight="1" thickBot="1" x14ac:dyDescent="0.25">
      <c r="A11" s="32">
        <v>40696</v>
      </c>
      <c r="B11" s="33"/>
      <c r="C11" s="3">
        <v>94.04888916015625</v>
      </c>
      <c r="D11" s="3">
        <v>3.2547414302825928</v>
      </c>
      <c r="E11" s="3">
        <v>1.8104020357131958</v>
      </c>
      <c r="F11" s="5">
        <v>0.41415023803710938</v>
      </c>
      <c r="G11" s="3">
        <v>2.2245521545410156</v>
      </c>
      <c r="H11" s="3">
        <v>38.190093403848913</v>
      </c>
      <c r="I11" s="3">
        <v>49.809959848219009</v>
      </c>
      <c r="J11" s="1"/>
      <c r="K11" s="1"/>
    </row>
    <row r="12" spans="1:11" ht="12.75" customHeight="1" thickBot="1" x14ac:dyDescent="0.25">
      <c r="A12" s="32">
        <v>40697</v>
      </c>
      <c r="B12" s="33"/>
      <c r="C12" s="3">
        <v>93.977584838867188</v>
      </c>
      <c r="D12" s="3">
        <v>3.2783663272857666</v>
      </c>
      <c r="E12" s="3">
        <v>1.7764500379562378</v>
      </c>
      <c r="F12" s="5">
        <v>0.43510428071022034</v>
      </c>
      <c r="G12" s="3">
        <v>2.2115542888641357</v>
      </c>
      <c r="H12" s="3">
        <v>38.243844533327895</v>
      </c>
      <c r="I12" s="3">
        <v>49.841750896556142</v>
      </c>
      <c r="J12" s="1"/>
      <c r="K12" s="1"/>
    </row>
    <row r="13" spans="1:11" ht="12.75" customHeight="1" thickBot="1" x14ac:dyDescent="0.25">
      <c r="A13" s="32">
        <v>40698</v>
      </c>
      <c r="B13" s="33"/>
      <c r="C13" s="3">
        <v>94.171775817871094</v>
      </c>
      <c r="D13" s="3">
        <v>3.1220214366912842</v>
      </c>
      <c r="E13" s="3">
        <v>1.8627665042877197</v>
      </c>
      <c r="F13" s="5">
        <v>0.37957298755645752</v>
      </c>
      <c r="G13" s="3">
        <v>2.2423396110534668</v>
      </c>
      <c r="H13" s="3">
        <v>38.143082860995477</v>
      </c>
      <c r="I13" s="3">
        <v>49.782744203575852</v>
      </c>
      <c r="J13" s="1"/>
      <c r="K13" s="1"/>
    </row>
    <row r="14" spans="1:11" ht="12.75" customHeight="1" thickBot="1" x14ac:dyDescent="0.25">
      <c r="A14" s="32">
        <v>40699</v>
      </c>
      <c r="B14" s="33"/>
      <c r="C14" s="3">
        <v>93.988655090332031</v>
      </c>
      <c r="D14" s="3">
        <v>3.264742374420166</v>
      </c>
      <c r="E14" s="3">
        <v>1.9213192462921143</v>
      </c>
      <c r="F14" s="5">
        <v>0.29210522770881653</v>
      </c>
      <c r="G14" s="3">
        <v>2.2134244441986084</v>
      </c>
      <c r="H14" s="3">
        <v>38.242835166703564</v>
      </c>
      <c r="I14" s="3">
        <v>49.873803631516829</v>
      </c>
      <c r="J14" s="1"/>
      <c r="K14" s="1"/>
    </row>
    <row r="15" spans="1:11" ht="12.75" customHeight="1" thickBot="1" x14ac:dyDescent="0.25">
      <c r="A15" s="32">
        <v>40700</v>
      </c>
      <c r="B15" s="33"/>
      <c r="C15" s="3">
        <v>93.792404174804688</v>
      </c>
      <c r="D15" s="3">
        <v>3.3739011287689209</v>
      </c>
      <c r="E15" s="3">
        <v>1.9133005142211914</v>
      </c>
      <c r="F15" s="5">
        <v>0.28625261783599854</v>
      </c>
      <c r="G15" s="3">
        <v>2.1995530128479004</v>
      </c>
      <c r="H15" s="3">
        <v>38.35179266050978</v>
      </c>
      <c r="I15" s="3">
        <v>49.943972506091356</v>
      </c>
      <c r="J15" s="1"/>
      <c r="K15" s="1"/>
    </row>
    <row r="16" spans="1:11" ht="12.75" customHeight="1" thickBot="1" x14ac:dyDescent="0.25">
      <c r="A16" s="32">
        <v>40701</v>
      </c>
      <c r="B16" s="33"/>
      <c r="C16" s="3">
        <v>93.94183349609375</v>
      </c>
      <c r="D16" s="3">
        <v>3.2969002723693848</v>
      </c>
      <c r="E16" s="3">
        <v>1.9401952028274536</v>
      </c>
      <c r="F16" s="5">
        <v>0.27530261874198914</v>
      </c>
      <c r="G16" s="3">
        <v>2.2154977321624756</v>
      </c>
      <c r="H16" s="3">
        <v>38.265769891383066</v>
      </c>
      <c r="I16" s="3">
        <v>49.889969135490418</v>
      </c>
      <c r="J16" s="1"/>
      <c r="K16" s="1"/>
    </row>
    <row r="17" spans="1:11" ht="12.75" customHeight="1" thickBot="1" x14ac:dyDescent="0.25">
      <c r="A17" s="32">
        <v>40702</v>
      </c>
      <c r="B17" s="33"/>
      <c r="C17" s="3">
        <v>93.862289428710938</v>
      </c>
      <c r="D17" s="3">
        <v>3.3643434047698975</v>
      </c>
      <c r="E17" s="3">
        <v>2.0149233341217041</v>
      </c>
      <c r="F17" s="5">
        <v>0.26303309202194214</v>
      </c>
      <c r="G17" s="3">
        <v>2.277956485748291</v>
      </c>
      <c r="H17" s="3">
        <v>38.221435432641954</v>
      </c>
      <c r="I17" s="3">
        <v>49.839443995444782</v>
      </c>
      <c r="J17" s="1"/>
      <c r="K17" s="1"/>
    </row>
    <row r="18" spans="1:11" ht="12.75" customHeight="1" thickBot="1" x14ac:dyDescent="0.25">
      <c r="A18" s="32">
        <v>40703</v>
      </c>
      <c r="B18" s="33"/>
      <c r="C18" s="3">
        <v>93.965324401855469</v>
      </c>
      <c r="D18" s="3">
        <v>3.2750294208526611</v>
      </c>
      <c r="E18" s="3">
        <v>1.9941912889480591</v>
      </c>
      <c r="F18" s="5">
        <v>0.27928730845451355</v>
      </c>
      <c r="G18" s="3">
        <v>2.2734785079956055</v>
      </c>
      <c r="H18" s="3">
        <v>38.19295190838718</v>
      </c>
      <c r="I18" s="3">
        <v>49.821228115627953</v>
      </c>
      <c r="J18" s="1"/>
      <c r="K18" s="1"/>
    </row>
    <row r="19" spans="1:11" ht="12.75" customHeight="1" thickBot="1" x14ac:dyDescent="0.25">
      <c r="A19" s="32">
        <v>40704</v>
      </c>
      <c r="B19" s="33"/>
      <c r="C19" s="3">
        <v>93.624687194824219</v>
      </c>
      <c r="D19" s="3">
        <v>3.5043563842773438</v>
      </c>
      <c r="E19" s="3">
        <v>2.085280179977417</v>
      </c>
      <c r="F19" s="5">
        <v>0.25473853945732117</v>
      </c>
      <c r="G19" s="3">
        <v>2.3400187492370605</v>
      </c>
      <c r="H19" s="3">
        <v>38.261632956833949</v>
      </c>
      <c r="I19" s="3">
        <v>49.836723100283308</v>
      </c>
      <c r="J19" s="1"/>
      <c r="K19" s="1"/>
    </row>
    <row r="20" spans="1:11" ht="12.75" customHeight="1" thickBot="1" x14ac:dyDescent="0.25">
      <c r="A20" s="32">
        <v>40705</v>
      </c>
      <c r="B20" s="33"/>
      <c r="C20" s="3">
        <v>93.521133422851562</v>
      </c>
      <c r="D20" s="3">
        <v>3.6005473136901855</v>
      </c>
      <c r="E20" s="3">
        <v>2.1118631362915039</v>
      </c>
      <c r="F20" s="5">
        <v>0.2617587149143219</v>
      </c>
      <c r="G20" s="3">
        <v>2.373621940612793</v>
      </c>
      <c r="H20" s="3">
        <v>38.256089742606257</v>
      </c>
      <c r="I20" s="3">
        <v>49.816998483100605</v>
      </c>
      <c r="J20" s="1"/>
      <c r="K20" s="1"/>
    </row>
    <row r="21" spans="1:11" ht="12.75" customHeight="1" thickBot="1" x14ac:dyDescent="0.25">
      <c r="A21" s="32">
        <v>40706</v>
      </c>
      <c r="B21" s="33"/>
      <c r="C21" s="3">
        <v>93.45684814453125</v>
      </c>
      <c r="D21" s="3">
        <v>3.6426775455474854</v>
      </c>
      <c r="E21" s="3">
        <v>2.1111838817596436</v>
      </c>
      <c r="F21" s="5">
        <v>0.26976749300956726</v>
      </c>
      <c r="G21" s="3">
        <v>2.3809514045715332</v>
      </c>
      <c r="H21" s="3">
        <v>38.276600469702082</v>
      </c>
      <c r="I21" s="3">
        <v>49.8236740257829</v>
      </c>
      <c r="J21" s="1"/>
      <c r="K21" s="1"/>
    </row>
    <row r="22" spans="1:11" ht="12.75" customHeight="1" thickBot="1" x14ac:dyDescent="0.25">
      <c r="A22" s="32">
        <v>40707</v>
      </c>
      <c r="B22" s="33"/>
      <c r="C22" s="3">
        <v>93.323944091796875</v>
      </c>
      <c r="D22" s="3">
        <v>3.7857050895690918</v>
      </c>
      <c r="E22" s="3">
        <v>2.1033997535705566</v>
      </c>
      <c r="F22" s="5">
        <v>0.28786230087280273</v>
      </c>
      <c r="G22" s="3">
        <v>2.3912620544433594</v>
      </c>
      <c r="H22" s="3">
        <v>38.298289471303107</v>
      </c>
      <c r="I22" s="3">
        <v>49.827581475290643</v>
      </c>
      <c r="J22" s="1"/>
      <c r="K22" s="1"/>
    </row>
    <row r="23" spans="1:11" ht="12.75" customHeight="1" thickBot="1" x14ac:dyDescent="0.25">
      <c r="A23" s="32">
        <v>40708</v>
      </c>
      <c r="B23" s="33"/>
      <c r="C23" s="3">
        <v>93.500152587890625</v>
      </c>
      <c r="D23" s="3">
        <v>3.6380312442779541</v>
      </c>
      <c r="E23" s="3">
        <v>2.0631818771362305</v>
      </c>
      <c r="F23" s="5">
        <v>0.30542045831680298</v>
      </c>
      <c r="G23" s="3">
        <v>2.3686022758483887</v>
      </c>
      <c r="H23" s="3">
        <v>38.261055595134081</v>
      </c>
      <c r="I23" s="3">
        <v>49.81198736173333</v>
      </c>
      <c r="J23" s="1"/>
      <c r="K23" s="1"/>
    </row>
    <row r="24" spans="1:11" ht="12.75" customHeight="1" thickBot="1" x14ac:dyDescent="0.25">
      <c r="A24" s="32">
        <v>40709</v>
      </c>
      <c r="B24" s="33"/>
      <c r="C24" s="3">
        <v>93.500396728515625</v>
      </c>
      <c r="D24" s="3">
        <v>3.6528446674346924</v>
      </c>
      <c r="E24" s="3">
        <v>2.0154974460601807</v>
      </c>
      <c r="F24" s="5">
        <v>0.29926243424415588</v>
      </c>
      <c r="G24" s="3">
        <v>2.3147599697113037</v>
      </c>
      <c r="H24" s="3">
        <v>38.315799767788434</v>
      </c>
      <c r="I24" s="3">
        <v>49.869058356787995</v>
      </c>
      <c r="J24" s="1"/>
      <c r="K24" s="1"/>
    </row>
    <row r="25" spans="1:11" ht="12.75" customHeight="1" thickBot="1" x14ac:dyDescent="0.25">
      <c r="A25" s="32">
        <v>40710</v>
      </c>
      <c r="B25" s="33"/>
      <c r="C25" s="3">
        <v>93.6270751953125</v>
      </c>
      <c r="D25" s="3">
        <v>3.5654523372650146</v>
      </c>
      <c r="E25" s="3">
        <v>1.986512303352356</v>
      </c>
      <c r="F25" s="5">
        <v>0.34052121639251709</v>
      </c>
      <c r="G25" s="3">
        <v>2.327033519744873</v>
      </c>
      <c r="H25" s="3">
        <v>38.24871078028184</v>
      </c>
      <c r="I25" s="3">
        <v>49.815249813138429</v>
      </c>
      <c r="J25" s="1"/>
      <c r="K25" s="1"/>
    </row>
    <row r="26" spans="1:11" ht="12.75" customHeight="1" thickBot="1" x14ac:dyDescent="0.25">
      <c r="A26" s="32">
        <v>40711</v>
      </c>
      <c r="B26" s="33"/>
      <c r="C26" s="3">
        <v>93.682334899902344</v>
      </c>
      <c r="D26" s="3">
        <v>3.5023949146270752</v>
      </c>
      <c r="E26" s="3">
        <v>1.9882596731185913</v>
      </c>
      <c r="F26" s="5">
        <v>0.31619471311569214</v>
      </c>
      <c r="G26" s="3">
        <v>2.3044543266296387</v>
      </c>
      <c r="H26" s="3">
        <v>38.262278644185464</v>
      </c>
      <c r="I26" s="3">
        <v>49.838730866779329</v>
      </c>
      <c r="J26" s="1"/>
      <c r="K26" s="1"/>
    </row>
    <row r="27" spans="1:11" ht="12.75" customHeight="1" thickBot="1" x14ac:dyDescent="0.25">
      <c r="A27" s="32">
        <v>40712</v>
      </c>
      <c r="B27" s="33"/>
      <c r="C27" s="3">
        <v>93.566574096679688</v>
      </c>
      <c r="D27" s="3">
        <v>3.623476505279541</v>
      </c>
      <c r="E27" s="3">
        <v>1.9699811935424805</v>
      </c>
      <c r="F27" s="5">
        <v>0.30337297916412354</v>
      </c>
      <c r="G27" s="3">
        <v>2.2733540534973145</v>
      </c>
      <c r="H27" s="3">
        <v>38.323595634740968</v>
      </c>
      <c r="I27" s="3">
        <v>49.891145058279982</v>
      </c>
      <c r="J27" s="1"/>
      <c r="K27" s="1"/>
    </row>
    <row r="28" spans="1:11" ht="12.75" customHeight="1" thickBot="1" x14ac:dyDescent="0.25">
      <c r="A28" s="32">
        <v>40713</v>
      </c>
      <c r="B28" s="33"/>
      <c r="C28" s="3">
        <v>92.827529907226562</v>
      </c>
      <c r="D28" s="3">
        <v>4.1752233505249023</v>
      </c>
      <c r="E28" s="3">
        <v>1.9285483360290527</v>
      </c>
      <c r="F28" s="5">
        <v>0.30281800031661987</v>
      </c>
      <c r="G28" s="3">
        <v>2.2313663959503174</v>
      </c>
      <c r="H28" s="3">
        <v>38.641766117194436</v>
      </c>
      <c r="I28" s="3">
        <v>50.093176418479104</v>
      </c>
      <c r="J28" s="1"/>
      <c r="K28" s="1"/>
    </row>
    <row r="29" spans="1:11" ht="12.75" customHeight="1" thickBot="1" x14ac:dyDescent="0.25">
      <c r="A29" s="32">
        <v>40714</v>
      </c>
      <c r="B29" s="33"/>
      <c r="C29" s="3">
        <v>93.004318237304688</v>
      </c>
      <c r="D29" s="3">
        <v>3.9826359748840332</v>
      </c>
      <c r="E29" s="3">
        <v>2.0453956127166748</v>
      </c>
      <c r="F29" s="5">
        <v>0.2978300154209137</v>
      </c>
      <c r="G29" s="3">
        <v>2.3432257175445557</v>
      </c>
      <c r="H29" s="3">
        <v>38.486198481023735</v>
      </c>
      <c r="I29" s="3">
        <v>49.954867565271115</v>
      </c>
      <c r="J29" s="1"/>
      <c r="K29" s="1"/>
    </row>
    <row r="30" spans="1:11" ht="12.75" customHeight="1" thickBot="1" x14ac:dyDescent="0.25">
      <c r="A30" s="32">
        <v>40715</v>
      </c>
      <c r="B30" s="33"/>
      <c r="C30" s="3">
        <v>93.08135986328125</v>
      </c>
      <c r="D30" s="3">
        <v>3.9023199081420898</v>
      </c>
      <c r="E30" s="3">
        <v>2.1225390434265137</v>
      </c>
      <c r="F30" s="5">
        <v>0.29350751638412476</v>
      </c>
      <c r="G30" s="3">
        <v>2.4160466194152832</v>
      </c>
      <c r="H30" s="3">
        <v>38.39189390213712</v>
      </c>
      <c r="I30" s="3">
        <v>49.869036934171056</v>
      </c>
      <c r="J30" s="1"/>
      <c r="K30" s="1"/>
    </row>
    <row r="31" spans="1:11" ht="12.75" customHeight="1" thickBot="1" x14ac:dyDescent="0.25">
      <c r="A31" s="32">
        <v>40716</v>
      </c>
      <c r="B31" s="33"/>
      <c r="C31" s="3">
        <v>93.122871398925781</v>
      </c>
      <c r="D31" s="3">
        <v>3.8539834022521973</v>
      </c>
      <c r="E31" s="3">
        <v>2.0485186576843262</v>
      </c>
      <c r="F31" s="5">
        <v>0.33208575844764709</v>
      </c>
      <c r="G31" s="3">
        <v>2.3806045055389404</v>
      </c>
      <c r="H31" s="3">
        <v>38.420781490929784</v>
      </c>
      <c r="I31" s="3">
        <v>49.892420230509678</v>
      </c>
      <c r="J31" s="1"/>
      <c r="K31" s="1"/>
    </row>
    <row r="32" spans="1:11" ht="12.75" customHeight="1" thickBot="1" x14ac:dyDescent="0.25">
      <c r="A32" s="32">
        <v>40717</v>
      </c>
      <c r="B32" s="33"/>
      <c r="C32" s="3">
        <v>93.384757995605469</v>
      </c>
      <c r="D32" s="3">
        <v>3.7168304920196533</v>
      </c>
      <c r="E32" s="3">
        <v>1.964535117149353</v>
      </c>
      <c r="F32" s="5">
        <v>0.36642682552337646</v>
      </c>
      <c r="G32" s="3">
        <v>2.3309619426727295</v>
      </c>
      <c r="H32" s="3">
        <v>38.350889057486064</v>
      </c>
      <c r="I32" s="3">
        <v>49.866322981134083</v>
      </c>
      <c r="J32" s="1"/>
      <c r="K32" s="1"/>
    </row>
    <row r="33" spans="1:12" ht="12.75" customHeight="1" thickBot="1" x14ac:dyDescent="0.25">
      <c r="A33" s="32">
        <v>40718</v>
      </c>
      <c r="B33" s="33"/>
      <c r="C33" s="3">
        <v>93.741615295410156</v>
      </c>
      <c r="D33" s="3">
        <v>3.4457042217254639</v>
      </c>
      <c r="E33" s="3">
        <v>1.9352611303329468</v>
      </c>
      <c r="F33" s="5">
        <v>0.41776120662689209</v>
      </c>
      <c r="G33" s="3">
        <v>2.3530223369598389</v>
      </c>
      <c r="H33" s="3">
        <v>38.189653115526959</v>
      </c>
      <c r="I33" s="3">
        <v>49.751357528628361</v>
      </c>
      <c r="J33" s="1"/>
      <c r="K33" s="1"/>
    </row>
    <row r="34" spans="1:12" ht="12.75" customHeight="1" thickBot="1" x14ac:dyDescent="0.25">
      <c r="A34" s="32">
        <v>40719</v>
      </c>
      <c r="B34" s="33"/>
      <c r="C34" s="3">
        <v>94.054046630859375</v>
      </c>
      <c r="D34" s="3">
        <v>3.1831953525543213</v>
      </c>
      <c r="E34" s="3">
        <v>1.8944410085678101</v>
      </c>
      <c r="F34" s="5">
        <v>0.43511313199996948</v>
      </c>
      <c r="G34" s="3">
        <v>2.3295540809631348</v>
      </c>
      <c r="H34" s="3">
        <v>38.107942808075549</v>
      </c>
      <c r="I34" s="3">
        <v>49.710324428592607</v>
      </c>
      <c r="J34" s="1"/>
      <c r="K34" s="1"/>
    </row>
    <row r="35" spans="1:12" ht="12.75" customHeight="1" thickBot="1" x14ac:dyDescent="0.25">
      <c r="A35" s="32">
        <v>40720</v>
      </c>
      <c r="B35" s="33"/>
      <c r="C35" s="3">
        <v>94.034820556640625</v>
      </c>
      <c r="D35" s="3">
        <v>3.2205684185028076</v>
      </c>
      <c r="E35" s="3">
        <v>1.8689490556716919</v>
      </c>
      <c r="F35" s="5">
        <v>0.39813300967216492</v>
      </c>
      <c r="G35" s="3">
        <v>2.2670819759368896</v>
      </c>
      <c r="H35" s="3">
        <v>38.172923291836049</v>
      </c>
      <c r="I35" s="3">
        <v>49.78454949773289</v>
      </c>
      <c r="J35" s="1"/>
      <c r="K35" s="1"/>
    </row>
    <row r="36" spans="1:12" ht="12.75" customHeight="1" thickBot="1" x14ac:dyDescent="0.25">
      <c r="A36" s="32">
        <v>40721</v>
      </c>
      <c r="B36" s="33"/>
      <c r="C36" s="3">
        <v>94.362388610839844</v>
      </c>
      <c r="D36" s="3">
        <v>3.0828714370727539</v>
      </c>
      <c r="E36" s="3">
        <v>1.7241661548614502</v>
      </c>
      <c r="F36" s="5">
        <v>0.35155048966407776</v>
      </c>
      <c r="G36" s="3">
        <v>2.0757167339324951</v>
      </c>
      <c r="H36" s="3">
        <v>38.210813187263881</v>
      </c>
      <c r="I36" s="3">
        <v>49.903434213615483</v>
      </c>
      <c r="J36" s="1"/>
      <c r="K36" s="1"/>
    </row>
    <row r="37" spans="1:12" ht="12.75" customHeight="1" thickBot="1" x14ac:dyDescent="0.25">
      <c r="A37" s="32">
        <v>40722</v>
      </c>
      <c r="B37" s="33"/>
      <c r="C37" s="3">
        <v>94.311912536621094</v>
      </c>
      <c r="D37" s="3">
        <v>3.0883703231811523</v>
      </c>
      <c r="E37" s="3">
        <v>1.7805306911468506</v>
      </c>
      <c r="F37" s="5">
        <v>0.359383225440979</v>
      </c>
      <c r="G37" s="3">
        <v>2.1399140357971191</v>
      </c>
      <c r="H37" s="3">
        <v>38.172601595968914</v>
      </c>
      <c r="I37" s="3">
        <v>49.850701879331851</v>
      </c>
      <c r="J37" s="1"/>
      <c r="K37" s="1"/>
    </row>
    <row r="38" spans="1:12" ht="12.75" customHeight="1" thickBot="1" x14ac:dyDescent="0.25">
      <c r="A38" s="32">
        <v>40723</v>
      </c>
      <c r="B38" s="33"/>
      <c r="C38" s="3">
        <v>94.203323364257813</v>
      </c>
      <c r="D38" s="3">
        <v>3.1564383506774902</v>
      </c>
      <c r="E38" s="3">
        <v>1.8143340349197388</v>
      </c>
      <c r="F38" s="5">
        <v>0.35304054617881775</v>
      </c>
      <c r="G38" s="3">
        <v>2.1673746109008789</v>
      </c>
      <c r="H38" s="3">
        <v>38.188982854729005</v>
      </c>
      <c r="I38" s="3">
        <v>49.849253886191242</v>
      </c>
      <c r="J38" s="1"/>
      <c r="K38" s="1"/>
    </row>
    <row r="39" spans="1:12" ht="12.75" customHeight="1" thickBot="1" x14ac:dyDescent="0.25">
      <c r="A39" s="32">
        <v>40724</v>
      </c>
      <c r="B39" s="33"/>
      <c r="C39" s="3">
        <v>94.172821044921875</v>
      </c>
      <c r="D39" s="3">
        <v>3.2062170505523682</v>
      </c>
      <c r="E39" s="3">
        <v>1.79688560962677</v>
      </c>
      <c r="F39" s="5">
        <v>0.32057002186775208</v>
      </c>
      <c r="G39" s="3">
        <v>2.1174557209014893</v>
      </c>
      <c r="H39" s="3">
        <v>38.247161888535715</v>
      </c>
      <c r="I39" s="3">
        <v>49.912862556158238</v>
      </c>
      <c r="J39" s="1"/>
      <c r="K39" s="1"/>
    </row>
    <row r="40" spans="1:12" ht="12.75" customHeight="1" thickBot="1" x14ac:dyDescent="0.25">
      <c r="A40" s="35" t="s">
        <v>6</v>
      </c>
      <c r="B40" s="36"/>
      <c r="C40" s="6">
        <f t="shared" ref="C40:I40" si="0">AVERAGE(C10:C39)</f>
        <v>93.732057189941401</v>
      </c>
      <c r="D40" s="6">
        <f t="shared" si="0"/>
        <v>3.4654322783152263</v>
      </c>
      <c r="E40" s="6">
        <f t="shared" si="0"/>
        <v>1.9476719538370768</v>
      </c>
      <c r="F40" s="6">
        <f t="shared" si="0"/>
        <v>0.3301937311887741</v>
      </c>
      <c r="G40" s="6">
        <f t="shared" si="0"/>
        <v>2.277865688006083</v>
      </c>
      <c r="H40" s="6">
        <f t="shared" si="0"/>
        <v>38.269335705580701</v>
      </c>
      <c r="I40" s="6">
        <f t="shared" si="0"/>
        <v>49.851430950242452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34" t="s">
        <v>44</v>
      </c>
      <c r="I42" s="34"/>
      <c r="J42" s="20"/>
      <c r="K42" s="20"/>
      <c r="L42" s="20"/>
    </row>
    <row r="43" spans="1:12" ht="13.5" thickBot="1" x14ac:dyDescent="0.25"/>
    <row r="44" spans="1:12" ht="23.25" thickBot="1" x14ac:dyDescent="0.25">
      <c r="A44" s="45"/>
      <c r="B44" s="46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47" t="s">
        <v>85</v>
      </c>
      <c r="B45" s="48"/>
      <c r="C45" s="26">
        <f t="shared" ref="C45:I45" si="1">MAX(C10:C39)</f>
        <v>94.362388610839844</v>
      </c>
      <c r="D45" s="21">
        <f t="shared" si="1"/>
        <v>4.1752233505249023</v>
      </c>
      <c r="E45" s="26">
        <f t="shared" si="1"/>
        <v>2.1225390434265137</v>
      </c>
      <c r="F45" s="26">
        <f t="shared" si="1"/>
        <v>0.43511313199996948</v>
      </c>
      <c r="G45" s="21">
        <f t="shared" si="1"/>
        <v>2.4160466194152832</v>
      </c>
      <c r="H45" s="26">
        <f t="shared" si="1"/>
        <v>38.641766117194436</v>
      </c>
      <c r="I45" s="22">
        <f t="shared" si="1"/>
        <v>50.093176418479104</v>
      </c>
    </row>
    <row r="46" spans="1:12" ht="13.5" thickBot="1" x14ac:dyDescent="0.25">
      <c r="A46" s="47" t="s">
        <v>86</v>
      </c>
      <c r="B46" s="48"/>
      <c r="C46" s="23">
        <f t="shared" ref="C46:I46" si="2">MIN(C10:C39)</f>
        <v>92.827529907226562</v>
      </c>
      <c r="D46" s="26">
        <f t="shared" si="2"/>
        <v>3.0828714370727539</v>
      </c>
      <c r="E46" s="26">
        <f t="shared" si="2"/>
        <v>1.7241661548614502</v>
      </c>
      <c r="F46" s="23">
        <f t="shared" si="2"/>
        <v>0.25473853945732117</v>
      </c>
      <c r="G46" s="26">
        <f t="shared" si="2"/>
        <v>2.0757167339324951</v>
      </c>
      <c r="H46" s="23">
        <f t="shared" si="2"/>
        <v>38.107942808075549</v>
      </c>
      <c r="I46" s="26">
        <f t="shared" si="2"/>
        <v>49.710324428592607</v>
      </c>
    </row>
    <row r="47" spans="1:12" ht="13.5" thickBot="1" x14ac:dyDescent="0.25">
      <c r="A47" s="49" t="s">
        <v>87</v>
      </c>
      <c r="B47" s="50"/>
      <c r="C47" s="26">
        <f t="shared" ref="C47:I47" si="3">STDEV(C10:C39)</f>
        <v>0.4040801903725087</v>
      </c>
      <c r="D47" s="24">
        <f t="shared" si="3"/>
        <v>0.28841114533760098</v>
      </c>
      <c r="E47" s="26">
        <f t="shared" si="3"/>
        <v>0.11343807059434806</v>
      </c>
      <c r="F47" s="26">
        <f t="shared" si="3"/>
        <v>5.5423253242032129E-2</v>
      </c>
      <c r="G47" s="24">
        <f t="shared" si="3"/>
        <v>8.6669389943663855E-2</v>
      </c>
      <c r="H47" s="26">
        <f t="shared" si="3"/>
        <v>0.1103457903128599</v>
      </c>
      <c r="I47" s="25">
        <f t="shared" si="3"/>
        <v>7.0603351113194726E-2</v>
      </c>
    </row>
    <row r="49" spans="3:9" x14ac:dyDescent="0.2">
      <c r="C49" s="30">
        <f>COUNTIF(C10:C39,"&lt;84.0")</f>
        <v>0</v>
      </c>
      <c r="D49" s="30">
        <f>COUNTIF(D10:D39,"&gt;11.0")</f>
        <v>0</v>
      </c>
      <c r="E49" s="30">
        <f>COUNTIF(E10:E39,"&gt;4.0")</f>
        <v>0</v>
      </c>
      <c r="F49" s="30">
        <f>COUNTIF(F10:F39,"&gt;3.0")</f>
        <v>0</v>
      </c>
      <c r="G49" s="30">
        <f>COUNTIF(G10:G39,"&gt;4.0")</f>
        <v>0</v>
      </c>
      <c r="H49" s="30">
        <f>COUNTIF(H10:H39,"&lt;37.30")</f>
        <v>0</v>
      </c>
      <c r="I49" s="30">
        <f>COUNTIF(I10:I39,"&lt;48.20")</f>
        <v>0</v>
      </c>
    </row>
    <row r="50" spans="3:9" x14ac:dyDescent="0.2">
      <c r="C50" s="31"/>
      <c r="D50" s="31"/>
      <c r="E50" s="31"/>
      <c r="F50" s="31"/>
      <c r="G50" s="30"/>
      <c r="H50" s="30">
        <f>COUNTIF(H10:H39,"&gt;43.60")</f>
        <v>0</v>
      </c>
      <c r="I50" s="30">
        <f>COUNTIF(I10:I39,"&gt;53.20")</f>
        <v>0</v>
      </c>
    </row>
  </sheetData>
  <mergeCells count="44">
    <mergeCell ref="A32:B32"/>
    <mergeCell ref="A33:B33"/>
    <mergeCell ref="H42:I42"/>
    <mergeCell ref="A40:B40"/>
    <mergeCell ref="A34:B34"/>
    <mergeCell ref="A47:B47"/>
    <mergeCell ref="A36:B36"/>
    <mergeCell ref="A35:B35"/>
    <mergeCell ref="A37:B37"/>
    <mergeCell ref="A39:B39"/>
    <mergeCell ref="A38:B38"/>
    <mergeCell ref="A44:B44"/>
    <mergeCell ref="A45:B45"/>
    <mergeCell ref="A46:B46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28" zoomScale="90" zoomScaleNormal="90" workbookViewId="0">
      <selection activeCell="C49" sqref="C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1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1" ht="14.1" customHeight="1" thickBot="1" x14ac:dyDescent="0.25">
      <c r="A5" s="42" t="s">
        <v>46</v>
      </c>
      <c r="B5" s="42"/>
      <c r="C5" s="42"/>
      <c r="D5" s="42"/>
      <c r="E5" s="42"/>
      <c r="F5" s="42"/>
      <c r="G5" s="1"/>
      <c r="H5" s="1"/>
      <c r="I5" s="18" t="s">
        <v>99</v>
      </c>
      <c r="J5" s="1"/>
      <c r="K5" s="1"/>
    </row>
    <row r="6" spans="1:11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3"/>
      <c r="B8" s="44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45"/>
      <c r="B9" s="4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40695</v>
      </c>
      <c r="B10" s="33"/>
      <c r="C10" s="10">
        <v>89.345550537109375</v>
      </c>
      <c r="D10" s="10">
        <v>5.3588347434997559</v>
      </c>
      <c r="E10" s="10">
        <v>4.9732503890991211</v>
      </c>
      <c r="F10" s="11">
        <v>5.5950984358787537E-2</v>
      </c>
      <c r="G10" s="10">
        <v>5.0292015075683594</v>
      </c>
      <c r="H10" s="10">
        <v>37.584616648135366</v>
      </c>
      <c r="I10" s="10">
        <v>48.311167969284043</v>
      </c>
      <c r="J10" s="1"/>
      <c r="K10" s="1"/>
    </row>
    <row r="11" spans="1:11" ht="12.75" customHeight="1" thickBot="1" x14ac:dyDescent="0.25">
      <c r="A11" s="32">
        <v>40696</v>
      </c>
      <c r="B11" s="33"/>
      <c r="C11" s="3">
        <v>89.406715393066406</v>
      </c>
      <c r="D11" s="3">
        <v>5.3503198623657227</v>
      </c>
      <c r="E11" s="3">
        <v>4.9084615707397461</v>
      </c>
      <c r="F11" s="5">
        <v>5.4069101810455322E-2</v>
      </c>
      <c r="G11" s="3">
        <v>4.9625306129455566</v>
      </c>
      <c r="H11" s="3">
        <v>37.61606482969561</v>
      </c>
      <c r="I11" s="3">
        <v>48.358702226154954</v>
      </c>
      <c r="J11" s="1"/>
      <c r="K11" s="1"/>
    </row>
    <row r="12" spans="1:11" ht="12.75" customHeight="1" thickBot="1" x14ac:dyDescent="0.25">
      <c r="A12" s="32">
        <v>40697</v>
      </c>
      <c r="B12" s="33"/>
      <c r="C12" s="3">
        <v>89.239891052246094</v>
      </c>
      <c r="D12" s="3">
        <v>5.3516416549682617</v>
      </c>
      <c r="E12" s="3">
        <v>5.095921516418457</v>
      </c>
      <c r="F12" s="5">
        <v>4.9206405878067017E-2</v>
      </c>
      <c r="G12" s="3">
        <v>5.1451277732849121</v>
      </c>
      <c r="H12" s="3">
        <v>37.535721496291792</v>
      </c>
      <c r="I12" s="3">
        <v>48.23418143718893</v>
      </c>
      <c r="J12" s="1"/>
      <c r="K12" s="1"/>
    </row>
    <row r="13" spans="1:11" ht="12.75" customHeight="1" thickBot="1" x14ac:dyDescent="0.25">
      <c r="A13" s="32">
        <v>40698</v>
      </c>
      <c r="B13" s="33"/>
      <c r="C13" s="3">
        <v>89.389068603515625</v>
      </c>
      <c r="D13" s="3">
        <v>5.3553876876831055</v>
      </c>
      <c r="E13" s="3">
        <v>4.9263324737548828</v>
      </c>
      <c r="F13" s="5">
        <v>4.9659553915262222E-2</v>
      </c>
      <c r="G13" s="3">
        <v>4.9759922027587891</v>
      </c>
      <c r="H13" s="3">
        <v>37.616824259545503</v>
      </c>
      <c r="I13" s="3">
        <v>48.354379529371244</v>
      </c>
      <c r="J13" s="1"/>
      <c r="K13" s="1"/>
    </row>
    <row r="14" spans="1:11" ht="12.75" customHeight="1" thickBot="1" x14ac:dyDescent="0.25">
      <c r="A14" s="32">
        <v>40699</v>
      </c>
      <c r="B14" s="33"/>
      <c r="C14" s="3">
        <v>89.211517333984375</v>
      </c>
      <c r="D14" s="3">
        <v>5.581702709197998</v>
      </c>
      <c r="E14" s="3">
        <v>4.8371143341064453</v>
      </c>
      <c r="F14" s="5">
        <v>5.5715978145599365E-2</v>
      </c>
      <c r="G14" s="3">
        <v>4.8928303718566895</v>
      </c>
      <c r="H14" s="3">
        <v>37.739045835405747</v>
      </c>
      <c r="I14" s="3">
        <v>48.461696715377443</v>
      </c>
      <c r="J14" s="1"/>
      <c r="K14" s="1"/>
    </row>
    <row r="15" spans="1:11" ht="12.75" customHeight="1" thickBot="1" x14ac:dyDescent="0.25">
      <c r="A15" s="32">
        <v>40700</v>
      </c>
      <c r="B15" s="33"/>
      <c r="C15" s="3">
        <v>89.2547607421875</v>
      </c>
      <c r="D15" s="3">
        <v>5.3899669647216797</v>
      </c>
      <c r="E15" s="3">
        <v>5.0444111824035645</v>
      </c>
      <c r="F15" s="5">
        <v>5.6389771401882172E-2</v>
      </c>
      <c r="G15" s="3">
        <v>5.1008009910583496</v>
      </c>
      <c r="H15" s="3">
        <v>37.559638622805629</v>
      </c>
      <c r="I15" s="3">
        <v>48.26577766552861</v>
      </c>
      <c r="J15" s="1"/>
      <c r="K15" s="1"/>
    </row>
    <row r="16" spans="1:11" ht="12.75" customHeight="1" thickBot="1" x14ac:dyDescent="0.25">
      <c r="A16" s="32">
        <v>40701</v>
      </c>
      <c r="B16" s="33"/>
      <c r="C16" s="3">
        <v>89.328422546386719</v>
      </c>
      <c r="D16" s="3">
        <v>5.3382172584533691</v>
      </c>
      <c r="E16" s="3">
        <v>4.9865832328796387</v>
      </c>
      <c r="F16" s="5">
        <v>6.2919296324253082E-2</v>
      </c>
      <c r="G16" s="3">
        <v>5.0495023727416992</v>
      </c>
      <c r="H16" s="3">
        <v>37.583293956273394</v>
      </c>
      <c r="I16" s="3">
        <v>48.300155113297293</v>
      </c>
      <c r="J16" s="1"/>
      <c r="K16" s="1"/>
    </row>
    <row r="17" spans="1:11" ht="12.75" customHeight="1" thickBot="1" x14ac:dyDescent="0.25">
      <c r="A17" s="32">
        <v>40702</v>
      </c>
      <c r="B17" s="33"/>
      <c r="C17" s="3">
        <v>90.109718322753906</v>
      </c>
      <c r="D17" s="3">
        <v>5.0157551765441895</v>
      </c>
      <c r="E17" s="3">
        <v>4.5606331825256348</v>
      </c>
      <c r="F17" s="5">
        <v>6.340181827545166E-2</v>
      </c>
      <c r="G17" s="3">
        <v>4.6240348815917969</v>
      </c>
      <c r="H17" s="3">
        <v>37.633210166728738</v>
      </c>
      <c r="I17" s="3">
        <v>48.510924579411991</v>
      </c>
      <c r="J17" s="1"/>
      <c r="K17" s="1"/>
    </row>
    <row r="18" spans="1:11" ht="12.75" customHeight="1" thickBot="1" x14ac:dyDescent="0.25">
      <c r="A18" s="32">
        <v>40703</v>
      </c>
      <c r="B18" s="33"/>
      <c r="C18" s="3">
        <v>91.121109008789063</v>
      </c>
      <c r="D18" s="3">
        <v>4.482454776763916</v>
      </c>
      <c r="E18" s="3">
        <v>4.092353343963623</v>
      </c>
      <c r="F18" s="5">
        <v>6.8916961550712585E-2</v>
      </c>
      <c r="G18" s="3">
        <v>4.1612701416015625</v>
      </c>
      <c r="H18" s="3">
        <v>37.657563790472771</v>
      </c>
      <c r="I18" s="3">
        <v>48.723889109397753</v>
      </c>
      <c r="J18" s="1"/>
      <c r="K18" s="1"/>
    </row>
    <row r="19" spans="1:11" ht="12.75" customHeight="1" thickBot="1" x14ac:dyDescent="0.25">
      <c r="A19" s="32">
        <v>40704</v>
      </c>
      <c r="B19" s="33"/>
      <c r="C19" s="3">
        <v>90.899078369140625</v>
      </c>
      <c r="D19" s="3">
        <v>4.4423871040344238</v>
      </c>
      <c r="E19" s="3">
        <v>4.3402166366577148</v>
      </c>
      <c r="F19" s="5">
        <v>6.4815402030944824E-2</v>
      </c>
      <c r="G19" s="3">
        <v>4.4050321578979492</v>
      </c>
      <c r="H19" s="3">
        <v>37.563103346187106</v>
      </c>
      <c r="I19" s="3">
        <v>48.562178788894563</v>
      </c>
      <c r="J19" s="1"/>
      <c r="K19" s="1"/>
    </row>
    <row r="20" spans="1:11" ht="12.75" customHeight="1" thickBot="1" x14ac:dyDescent="0.25">
      <c r="A20" s="32">
        <v>40705</v>
      </c>
      <c r="B20" s="33"/>
      <c r="C20" s="3">
        <v>88.13311767578125</v>
      </c>
      <c r="D20" s="3">
        <v>5.6499485969543457</v>
      </c>
      <c r="E20" s="3">
        <v>5.9077720642089844</v>
      </c>
      <c r="F20" s="5">
        <v>5.2781227976083755E-2</v>
      </c>
      <c r="G20" s="3">
        <v>5.9605531692504883</v>
      </c>
      <c r="H20" s="3">
        <v>37.304099227587429</v>
      </c>
      <c r="I20" s="3">
        <v>47.751650975737235</v>
      </c>
      <c r="J20" s="1"/>
      <c r="K20" s="1"/>
    </row>
    <row r="21" spans="1:11" ht="12.75" customHeight="1" thickBot="1" x14ac:dyDescent="0.25">
      <c r="A21" s="32">
        <v>40706</v>
      </c>
      <c r="B21" s="33"/>
      <c r="C21" s="3">
        <v>88.058555603027344</v>
      </c>
      <c r="D21" s="3">
        <v>5.8728747367858887</v>
      </c>
      <c r="E21" s="3">
        <v>5.7785091400146484</v>
      </c>
      <c r="F21" s="5">
        <v>5.3103815764188766E-2</v>
      </c>
      <c r="G21" s="3">
        <v>5.8316130638122559</v>
      </c>
      <c r="H21" s="3">
        <v>37.405793652537618</v>
      </c>
      <c r="I21" s="3">
        <v>47.867268292581009</v>
      </c>
      <c r="J21" s="1"/>
      <c r="K21" s="1"/>
    </row>
    <row r="22" spans="1:11" ht="12.75" customHeight="1" thickBot="1" x14ac:dyDescent="0.25">
      <c r="A22" s="32">
        <v>40707</v>
      </c>
      <c r="B22" s="33"/>
      <c r="C22" s="3">
        <v>88.84112548828125</v>
      </c>
      <c r="D22" s="3">
        <v>5.517646312713623</v>
      </c>
      <c r="E22" s="3">
        <v>5.3698406219482422</v>
      </c>
      <c r="F22" s="5">
        <v>5.1770385354757309E-2</v>
      </c>
      <c r="G22" s="3">
        <v>5.4216108322143555</v>
      </c>
      <c r="H22" s="3">
        <v>37.44846368868474</v>
      </c>
      <c r="I22" s="3">
        <v>48.064668603578163</v>
      </c>
      <c r="J22" s="1"/>
      <c r="K22" s="1"/>
    </row>
    <row r="23" spans="1:11" ht="12.75" customHeight="1" thickBot="1" x14ac:dyDescent="0.25">
      <c r="A23" s="32">
        <v>40708</v>
      </c>
      <c r="B23" s="33"/>
      <c r="C23" s="3">
        <v>89.462547302246094</v>
      </c>
      <c r="D23" s="3">
        <v>5.0827031135559082</v>
      </c>
      <c r="E23" s="3">
        <v>5.1593494415283203</v>
      </c>
      <c r="F23" s="5">
        <v>5.0140757113695145E-2</v>
      </c>
      <c r="G23" s="3">
        <v>5.2094902992248535</v>
      </c>
      <c r="H23" s="3">
        <v>37.421537042360647</v>
      </c>
      <c r="I23" s="3">
        <v>48.137773581080189</v>
      </c>
      <c r="J23" s="1"/>
      <c r="K23" s="1"/>
    </row>
    <row r="24" spans="1:11" ht="12.75" customHeight="1" thickBot="1" x14ac:dyDescent="0.25">
      <c r="A24" s="32">
        <v>40709</v>
      </c>
      <c r="B24" s="33"/>
      <c r="C24" s="3">
        <v>88.758865356445312</v>
      </c>
      <c r="D24" s="3">
        <v>5.4587979316711426</v>
      </c>
      <c r="E24" s="3">
        <v>5.5049400329589844</v>
      </c>
      <c r="F24" s="5">
        <v>4.6496260911226273E-2</v>
      </c>
      <c r="G24" s="3">
        <v>5.5514364242553711</v>
      </c>
      <c r="H24" s="3">
        <v>37.390353697606344</v>
      </c>
      <c r="I24" s="3">
        <v>47.976060943473442</v>
      </c>
      <c r="J24" s="1"/>
      <c r="K24" s="1"/>
    </row>
    <row r="25" spans="1:11" ht="12.75" customHeight="1" thickBot="1" x14ac:dyDescent="0.25">
      <c r="A25" s="32">
        <v>40710</v>
      </c>
      <c r="B25" s="33"/>
      <c r="C25" s="3">
        <v>88.95123291015625</v>
      </c>
      <c r="D25" s="3">
        <v>5.5387792587280273</v>
      </c>
      <c r="E25" s="3">
        <v>5.2147493362426758</v>
      </c>
      <c r="F25" s="5">
        <v>5.0290662795305252E-2</v>
      </c>
      <c r="G25" s="3">
        <v>5.2650399208068848</v>
      </c>
      <c r="H25" s="3">
        <v>37.531060586548875</v>
      </c>
      <c r="I25" s="3">
        <v>48.180713530432115</v>
      </c>
      <c r="J25" s="1"/>
      <c r="K25" s="1"/>
    </row>
    <row r="26" spans="1:11" ht="12.75" customHeight="1" thickBot="1" x14ac:dyDescent="0.25">
      <c r="A26" s="32">
        <v>40711</v>
      </c>
      <c r="B26" s="33"/>
      <c r="C26" s="3">
        <v>88.816047668457031</v>
      </c>
      <c r="D26" s="3">
        <v>5.611243724822998</v>
      </c>
      <c r="E26" s="3">
        <v>5.2708826065063477</v>
      </c>
      <c r="F26" s="5">
        <v>5.6861419230699539E-2</v>
      </c>
      <c r="G26" s="3">
        <v>5.3277440071105957</v>
      </c>
      <c r="H26" s="3">
        <v>37.526129086222852</v>
      </c>
      <c r="I26" s="3">
        <v>48.149964301336432</v>
      </c>
      <c r="J26" s="1"/>
      <c r="K26" s="1"/>
    </row>
    <row r="27" spans="1:11" ht="12.75" customHeight="1" thickBot="1" x14ac:dyDescent="0.25">
      <c r="A27" s="32">
        <v>40712</v>
      </c>
      <c r="B27" s="33"/>
      <c r="C27" s="3">
        <v>88.758079528808594</v>
      </c>
      <c r="D27" s="3">
        <v>5.6830849647521973</v>
      </c>
      <c r="E27" s="3">
        <v>5.2309646606445312</v>
      </c>
      <c r="F27" s="5">
        <v>5.5306084454059601E-2</v>
      </c>
      <c r="G27" s="3">
        <v>5.2862706184387207</v>
      </c>
      <c r="H27" s="3">
        <v>37.579467368930459</v>
      </c>
      <c r="I27" s="3">
        <v>48.199922060480517</v>
      </c>
      <c r="J27" s="1"/>
      <c r="K27" s="1"/>
    </row>
    <row r="28" spans="1:11" ht="12.75" customHeight="1" thickBot="1" x14ac:dyDescent="0.25">
      <c r="A28" s="32">
        <v>40713</v>
      </c>
      <c r="B28" s="33"/>
      <c r="C28" s="3">
        <v>88.585464477539063</v>
      </c>
      <c r="D28" s="3">
        <v>5.6725482940673828</v>
      </c>
      <c r="E28" s="3">
        <v>5.3437047004699707</v>
      </c>
      <c r="F28" s="5">
        <v>5.1958639174699783E-2</v>
      </c>
      <c r="G28" s="3">
        <v>5.3956632614135742</v>
      </c>
      <c r="H28" s="3">
        <v>37.579827292224401</v>
      </c>
      <c r="I28" s="3">
        <v>48.154827680337583</v>
      </c>
      <c r="J28" s="1"/>
      <c r="K28" s="1"/>
    </row>
    <row r="29" spans="1:11" ht="12.75" customHeight="1" thickBot="1" x14ac:dyDescent="0.25">
      <c r="A29" s="32">
        <v>40714</v>
      </c>
      <c r="B29" s="33"/>
      <c r="C29" s="3">
        <v>88.712181091308594</v>
      </c>
      <c r="D29" s="3">
        <v>5.7494311332702637</v>
      </c>
      <c r="E29" s="3">
        <v>5.1664161682128906</v>
      </c>
      <c r="F29" s="5">
        <v>5.6302804499864578E-2</v>
      </c>
      <c r="G29" s="3">
        <v>5.2227191925048828</v>
      </c>
      <c r="H29" s="3">
        <v>37.648360074150801</v>
      </c>
      <c r="I29" s="3">
        <v>48.26791852050232</v>
      </c>
      <c r="J29" s="1"/>
      <c r="K29" s="1"/>
    </row>
    <row r="30" spans="1:11" ht="12.75" customHeight="1" thickBot="1" x14ac:dyDescent="0.25">
      <c r="A30" s="32">
        <v>40715</v>
      </c>
      <c r="B30" s="33"/>
      <c r="C30" s="3">
        <v>88.212654113769531</v>
      </c>
      <c r="D30" s="3">
        <v>5.8899264335632324</v>
      </c>
      <c r="E30" s="3">
        <v>5.535212516784668</v>
      </c>
      <c r="F30" s="5">
        <v>5.5733676999807358E-2</v>
      </c>
      <c r="G30" s="3">
        <v>5.5909461975097656</v>
      </c>
      <c r="H30" s="3">
        <v>37.543160087005546</v>
      </c>
      <c r="I30" s="3">
        <v>48.050212572057248</v>
      </c>
      <c r="J30" s="1"/>
      <c r="K30" s="1"/>
    </row>
    <row r="31" spans="1:11" ht="12.75" customHeight="1" thickBot="1" x14ac:dyDescent="0.25">
      <c r="A31" s="32">
        <v>40716</v>
      </c>
      <c r="B31" s="33"/>
      <c r="C31" s="3">
        <v>88.854995727539062</v>
      </c>
      <c r="D31" s="3">
        <v>5.2891473770141602</v>
      </c>
      <c r="E31" s="3">
        <v>5.5383138656616211</v>
      </c>
      <c r="F31" s="5">
        <v>6.2782496213912964E-2</v>
      </c>
      <c r="G31" s="3">
        <v>5.6010961532592773</v>
      </c>
      <c r="H31" s="3">
        <v>37.338680528987638</v>
      </c>
      <c r="I31" s="3">
        <v>47.920154405265727</v>
      </c>
      <c r="J31" s="1"/>
      <c r="K31" s="1"/>
    </row>
    <row r="32" spans="1:11" ht="12.75" customHeight="1" thickBot="1" x14ac:dyDescent="0.25">
      <c r="A32" s="32">
        <v>40717</v>
      </c>
      <c r="B32" s="33"/>
      <c r="C32" s="3">
        <v>89.010116577148438</v>
      </c>
      <c r="D32" s="3">
        <v>5.2915430068969727</v>
      </c>
      <c r="E32" s="3">
        <v>5.384739875793457</v>
      </c>
      <c r="F32" s="5">
        <v>5.7494964450597763E-2</v>
      </c>
      <c r="G32" s="3">
        <v>5.442234992980957</v>
      </c>
      <c r="H32" s="3">
        <v>37.400162464288989</v>
      </c>
      <c r="I32" s="3">
        <v>48.025241455932438</v>
      </c>
      <c r="J32" s="1"/>
      <c r="K32" s="1"/>
    </row>
    <row r="33" spans="1:12" ht="12.75" customHeight="1" thickBot="1" x14ac:dyDescent="0.25">
      <c r="A33" s="32">
        <v>40718</v>
      </c>
      <c r="B33" s="33"/>
      <c r="C33" s="3">
        <v>89.32879638671875</v>
      </c>
      <c r="D33" s="3">
        <v>5.3492817878723145</v>
      </c>
      <c r="E33" s="3">
        <v>4.9785976409912109</v>
      </c>
      <c r="F33" s="5">
        <v>7.1907222270965576E-2</v>
      </c>
      <c r="G33" s="3">
        <v>5.0505046844482422</v>
      </c>
      <c r="H33" s="3">
        <v>37.57444869896883</v>
      </c>
      <c r="I33" s="3">
        <v>48.292512606542118</v>
      </c>
      <c r="J33" s="1"/>
      <c r="K33" s="1"/>
    </row>
    <row r="34" spans="1:12" ht="12.75" customHeight="1" thickBot="1" x14ac:dyDescent="0.25">
      <c r="A34" s="32">
        <v>40719</v>
      </c>
      <c r="B34" s="33"/>
      <c r="C34" s="3">
        <v>89.941368103027344</v>
      </c>
      <c r="D34" s="3">
        <v>5.2044796943664551</v>
      </c>
      <c r="E34" s="3">
        <v>4.5242643356323242</v>
      </c>
      <c r="F34" s="5">
        <v>7.1927383542060852E-2</v>
      </c>
      <c r="G34" s="3">
        <v>4.5961918830871582</v>
      </c>
      <c r="H34" s="3">
        <v>37.702605509003014</v>
      </c>
      <c r="I34" s="3">
        <v>48.562526328430366</v>
      </c>
      <c r="J34" s="1"/>
      <c r="K34" s="1"/>
    </row>
    <row r="35" spans="1:12" ht="12.75" customHeight="1" thickBot="1" x14ac:dyDescent="0.25">
      <c r="A35" s="32">
        <v>40720</v>
      </c>
      <c r="B35" s="33"/>
      <c r="C35" s="3">
        <v>89.620597839355469</v>
      </c>
      <c r="D35" s="3">
        <v>5.4283714294433594</v>
      </c>
      <c r="E35" s="3">
        <v>4.5533270835876465</v>
      </c>
      <c r="F35" s="5">
        <v>7.9131916165351868E-2</v>
      </c>
      <c r="G35" s="3">
        <v>4.6324591636657715</v>
      </c>
      <c r="H35" s="3">
        <v>37.791747315935979</v>
      </c>
      <c r="I35" s="3">
        <v>48.598684764918133</v>
      </c>
      <c r="J35" s="1"/>
      <c r="K35" s="1"/>
    </row>
    <row r="36" spans="1:12" ht="12.75" customHeight="1" thickBot="1" x14ac:dyDescent="0.25">
      <c r="A36" s="32">
        <v>40721</v>
      </c>
      <c r="B36" s="33"/>
      <c r="C36" s="3">
        <v>89.201385498046875</v>
      </c>
      <c r="D36" s="3">
        <v>5.6219329833984375</v>
      </c>
      <c r="E36" s="3">
        <v>4.8093256950378418</v>
      </c>
      <c r="F36" s="5">
        <v>7.8143157064914703E-2</v>
      </c>
      <c r="G36" s="3">
        <v>4.8874688148498535</v>
      </c>
      <c r="H36" s="3">
        <v>37.729753498067602</v>
      </c>
      <c r="I36" s="3">
        <v>48.45360517181868</v>
      </c>
      <c r="J36" s="1"/>
      <c r="K36" s="1"/>
    </row>
    <row r="37" spans="1:12" ht="12.75" customHeight="1" thickBot="1" x14ac:dyDescent="0.25">
      <c r="A37" s="32">
        <v>40722</v>
      </c>
      <c r="B37" s="33"/>
      <c r="C37" s="3">
        <v>89.489730834960938</v>
      </c>
      <c r="D37" s="3">
        <v>5.5709309577941895</v>
      </c>
      <c r="E37" s="3">
        <v>4.5389547348022461</v>
      </c>
      <c r="F37" s="5">
        <v>8.9966796338558197E-2</v>
      </c>
      <c r="G37" s="3">
        <v>4.6289215087890625</v>
      </c>
      <c r="H37" s="3">
        <v>37.826238527133647</v>
      </c>
      <c r="I37" s="3">
        <v>48.618530651873357</v>
      </c>
      <c r="J37" s="1"/>
      <c r="K37" s="1"/>
    </row>
    <row r="38" spans="1:12" ht="12.75" customHeight="1" thickBot="1" x14ac:dyDescent="0.25">
      <c r="A38" s="32">
        <v>40723</v>
      </c>
      <c r="B38" s="33"/>
      <c r="C38" s="3">
        <v>89.453170776367188</v>
      </c>
      <c r="D38" s="3">
        <v>5.5109553337097168</v>
      </c>
      <c r="E38" s="3">
        <v>4.6494846343994141</v>
      </c>
      <c r="F38" s="5">
        <v>8.3838261663913727E-2</v>
      </c>
      <c r="G38" s="3">
        <v>4.7333230972290039</v>
      </c>
      <c r="H38" s="3">
        <v>37.766388259654512</v>
      </c>
      <c r="I38" s="3">
        <v>48.539628030307476</v>
      </c>
      <c r="J38" s="1"/>
      <c r="K38" s="1"/>
    </row>
    <row r="39" spans="1:12" ht="12.75" customHeight="1" thickBot="1" x14ac:dyDescent="0.25">
      <c r="A39" s="32">
        <v>40724</v>
      </c>
      <c r="B39" s="33"/>
      <c r="C39" s="3">
        <v>89.480659484863281</v>
      </c>
      <c r="D39" s="3">
        <v>5.6685304641723633</v>
      </c>
      <c r="E39" s="3">
        <v>4.4517526626586914</v>
      </c>
      <c r="F39" s="5">
        <v>7.357759028673172E-2</v>
      </c>
      <c r="G39" s="3">
        <v>4.5253300666809082</v>
      </c>
      <c r="H39" s="3">
        <v>37.903653423061364</v>
      </c>
      <c r="I39" s="3">
        <v>48.712567490281565</v>
      </c>
      <c r="J39" s="1"/>
      <c r="K39" s="1"/>
    </row>
    <row r="40" spans="1:12" ht="12.75" customHeight="1" thickBot="1" x14ac:dyDescent="0.25">
      <c r="A40" s="35" t="s">
        <v>6</v>
      </c>
      <c r="B40" s="36"/>
      <c r="C40" s="6">
        <f t="shared" ref="C40:I40" si="0">AVERAGE(C10:C39)</f>
        <v>89.232550811767581</v>
      </c>
      <c r="D40" s="6">
        <f t="shared" si="0"/>
        <v>5.4109608491261802</v>
      </c>
      <c r="E40" s="6">
        <f t="shared" si="0"/>
        <v>5.0225459893544517</v>
      </c>
      <c r="F40" s="6">
        <f t="shared" si="0"/>
        <v>6.1018693198760347E-2</v>
      </c>
      <c r="G40" s="6">
        <f t="shared" si="0"/>
        <v>5.0835646788279218</v>
      </c>
      <c r="H40" s="6">
        <f t="shared" si="0"/>
        <v>37.583367099350092</v>
      </c>
      <c r="I40" s="6">
        <f t="shared" si="0"/>
        <v>48.286916170029095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34" t="s">
        <v>23</v>
      </c>
      <c r="I42" s="34"/>
      <c r="J42" s="20"/>
      <c r="K42" s="20"/>
      <c r="L42" s="20"/>
    </row>
    <row r="43" spans="1:12" ht="13.5" thickBot="1" x14ac:dyDescent="0.25"/>
    <row r="44" spans="1:12" ht="23.25" thickBot="1" x14ac:dyDescent="0.25">
      <c r="A44" s="45"/>
      <c r="B44" s="46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47" t="s">
        <v>85</v>
      </c>
      <c r="B45" s="48"/>
      <c r="C45" s="26">
        <f t="shared" ref="C45:I45" si="1">MAX(C10:C39)</f>
        <v>91.121109008789063</v>
      </c>
      <c r="D45" s="21">
        <f t="shared" si="1"/>
        <v>5.8899264335632324</v>
      </c>
      <c r="E45" s="26">
        <f t="shared" si="1"/>
        <v>5.9077720642089844</v>
      </c>
      <c r="F45" s="26">
        <f t="shared" si="1"/>
        <v>8.9966796338558197E-2</v>
      </c>
      <c r="G45" s="21">
        <f t="shared" si="1"/>
        <v>5.9605531692504883</v>
      </c>
      <c r="H45" s="26">
        <f t="shared" si="1"/>
        <v>37.903653423061364</v>
      </c>
      <c r="I45" s="22">
        <f t="shared" si="1"/>
        <v>48.723889109397753</v>
      </c>
    </row>
    <row r="46" spans="1:12" ht="13.5" thickBot="1" x14ac:dyDescent="0.25">
      <c r="A46" s="47" t="s">
        <v>86</v>
      </c>
      <c r="B46" s="48"/>
      <c r="C46" s="23">
        <f t="shared" ref="C46:I46" si="2">MIN(C10:C39)</f>
        <v>88.058555603027344</v>
      </c>
      <c r="D46" s="26">
        <f t="shared" si="2"/>
        <v>4.4423871040344238</v>
      </c>
      <c r="E46" s="26">
        <f t="shared" si="2"/>
        <v>4.092353343963623</v>
      </c>
      <c r="F46" s="23">
        <f t="shared" si="2"/>
        <v>4.6496260911226273E-2</v>
      </c>
      <c r="G46" s="26">
        <f t="shared" si="2"/>
        <v>4.1612701416015625</v>
      </c>
      <c r="H46" s="23">
        <f t="shared" si="2"/>
        <v>37.304099227587429</v>
      </c>
      <c r="I46" s="26">
        <f t="shared" si="2"/>
        <v>47.751650975737235</v>
      </c>
    </row>
    <row r="47" spans="1:12" ht="13.5" thickBot="1" x14ac:dyDescent="0.25">
      <c r="A47" s="49" t="s">
        <v>87</v>
      </c>
      <c r="B47" s="50"/>
      <c r="C47" s="26">
        <f t="shared" ref="C47:I47" si="3">STDEV(C10:C39)</f>
        <v>0.68096647233730201</v>
      </c>
      <c r="D47" s="24">
        <f t="shared" si="3"/>
        <v>0.33017330870593631</v>
      </c>
      <c r="E47" s="26">
        <f t="shared" si="3"/>
        <v>0.4346295539896885</v>
      </c>
      <c r="F47" s="26">
        <f t="shared" si="3"/>
        <v>1.131305947514522E-2</v>
      </c>
      <c r="G47" s="24">
        <f t="shared" si="3"/>
        <v>0.42736691399871046</v>
      </c>
      <c r="H47" s="26">
        <f t="shared" si="3"/>
        <v>0.1448370578370671</v>
      </c>
      <c r="I47" s="25">
        <f t="shared" si="3"/>
        <v>0.25342042320820685</v>
      </c>
    </row>
    <row r="49" spans="3:9" x14ac:dyDescent="0.2">
      <c r="C49" s="29" t="s">
        <v>102</v>
      </c>
      <c r="D49" s="29">
        <f>COUNTIF(D10:D39,"&gt;12.0")</f>
        <v>0</v>
      </c>
      <c r="E49" s="29">
        <f>COUNTIF(E10:E39,"&gt;8.0")</f>
        <v>0</v>
      </c>
      <c r="F49" s="29">
        <f>COUNTIF(F10:F39,"&gt;3.0")</f>
        <v>0</v>
      </c>
      <c r="G49" s="29">
        <f>COUNTIF(G10:G39,"&gt;8.0")</f>
        <v>0</v>
      </c>
      <c r="H49" s="29">
        <f>COUNTIF(H10:H39,"&lt;36.30")</f>
        <v>0</v>
      </c>
      <c r="I49" s="29">
        <f>COUNTIF(I10:I39,"&lt;46.20")</f>
        <v>0</v>
      </c>
    </row>
    <row r="50" spans="3:9" x14ac:dyDescent="0.2">
      <c r="G50" s="29"/>
      <c r="H50" s="29">
        <f>COUNTIF(H10:H39,"&gt;43.60")</f>
        <v>0</v>
      </c>
      <c r="I50" s="29">
        <f>COUNTIF(I10:I39,"&gt;53.20")</f>
        <v>0</v>
      </c>
    </row>
  </sheetData>
  <mergeCells count="44">
    <mergeCell ref="A32:B32"/>
    <mergeCell ref="A33:B33"/>
    <mergeCell ref="H42:I42"/>
    <mergeCell ref="A40:B40"/>
    <mergeCell ref="A34:B34"/>
    <mergeCell ref="A47:B47"/>
    <mergeCell ref="A36:B36"/>
    <mergeCell ref="A35:B35"/>
    <mergeCell ref="A37:B37"/>
    <mergeCell ref="A39:B39"/>
    <mergeCell ref="A38:B38"/>
    <mergeCell ref="A44:B44"/>
    <mergeCell ref="A45:B45"/>
    <mergeCell ref="A46:B46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28" zoomScale="90" zoomScaleNormal="90" workbookViewId="0">
      <selection activeCell="C50" sqref="C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1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1" ht="14.1" customHeight="1" thickBot="1" x14ac:dyDescent="0.25">
      <c r="A5" s="42" t="s">
        <v>47</v>
      </c>
      <c r="B5" s="42"/>
      <c r="C5" s="42"/>
      <c r="D5" s="42"/>
      <c r="E5" s="42"/>
      <c r="F5" s="42"/>
      <c r="G5" s="1"/>
      <c r="H5" s="1"/>
      <c r="I5" s="18" t="s">
        <v>99</v>
      </c>
      <c r="J5" s="1"/>
      <c r="K5" s="1"/>
    </row>
    <row r="6" spans="1:11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3"/>
      <c r="B8" s="44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45"/>
      <c r="B9" s="4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40695</v>
      </c>
      <c r="B10" s="33"/>
      <c r="C10" s="10">
        <v>93.245796203613281</v>
      </c>
      <c r="D10" s="10">
        <v>5.1031918525695801</v>
      </c>
      <c r="E10" s="10">
        <v>0.2208135575056076</v>
      </c>
      <c r="F10" s="11">
        <v>0.59345024824142456</v>
      </c>
      <c r="G10" s="10">
        <v>0.81426382064819336</v>
      </c>
      <c r="H10" s="10">
        <v>39.447281525389002</v>
      </c>
      <c r="I10" s="10">
        <v>51.122551495668269</v>
      </c>
      <c r="J10" s="1"/>
      <c r="K10" s="1"/>
    </row>
    <row r="11" spans="1:11" ht="12.75" customHeight="1" thickBot="1" x14ac:dyDescent="0.25">
      <c r="A11" s="32">
        <v>40696</v>
      </c>
      <c r="B11" s="33"/>
      <c r="C11" s="3">
        <v>93.498832702636719</v>
      </c>
      <c r="D11" s="3">
        <v>4.8425354957580566</v>
      </c>
      <c r="E11" s="3">
        <v>0.22390438616275787</v>
      </c>
      <c r="F11" s="5">
        <v>0.61830312013626099</v>
      </c>
      <c r="G11" s="3">
        <v>0.84220749139785767</v>
      </c>
      <c r="H11" s="3">
        <v>39.353085435782134</v>
      </c>
      <c r="I11" s="3">
        <v>51.050889182459244</v>
      </c>
      <c r="J11" s="1"/>
      <c r="K11" s="1"/>
    </row>
    <row r="12" spans="1:11" ht="12.75" customHeight="1" thickBot="1" x14ac:dyDescent="0.25">
      <c r="A12" s="32">
        <v>40697</v>
      </c>
      <c r="B12" s="33"/>
      <c r="C12" s="3">
        <v>93.52130126953125</v>
      </c>
      <c r="D12" s="3">
        <v>4.8224573135375977</v>
      </c>
      <c r="E12" s="3">
        <v>0.23093776404857635</v>
      </c>
      <c r="F12" s="5">
        <v>0.64324367046356201</v>
      </c>
      <c r="G12" s="3">
        <v>0.87418144941329956</v>
      </c>
      <c r="H12" s="3">
        <v>39.311592526277387</v>
      </c>
      <c r="I12" s="3">
        <v>51.00720146566627</v>
      </c>
      <c r="J12" s="1"/>
      <c r="K12" s="1"/>
    </row>
    <row r="13" spans="1:11" ht="12.75" customHeight="1" thickBot="1" x14ac:dyDescent="0.25">
      <c r="A13" s="32">
        <v>40698</v>
      </c>
      <c r="B13" s="33"/>
      <c r="C13" s="3">
        <v>93.549140930175781</v>
      </c>
      <c r="D13" s="3">
        <v>4.7628288269042969</v>
      </c>
      <c r="E13" s="3">
        <v>0.23145289719104767</v>
      </c>
      <c r="F13" s="5">
        <v>0.66146725416183472</v>
      </c>
      <c r="G13" s="3">
        <v>0.89292013645172119</v>
      </c>
      <c r="H13" s="3">
        <v>39.29628151471816</v>
      </c>
      <c r="I13" s="3">
        <v>50.985631593997809</v>
      </c>
      <c r="J13" s="1"/>
      <c r="K13" s="1"/>
    </row>
    <row r="14" spans="1:11" ht="12.75" customHeight="1" thickBot="1" x14ac:dyDescent="0.25">
      <c r="A14" s="32">
        <v>40699</v>
      </c>
      <c r="B14" s="33"/>
      <c r="C14" s="3">
        <v>93.558181762695313</v>
      </c>
      <c r="D14" s="3">
        <v>4.6870980262756348</v>
      </c>
      <c r="E14" s="3">
        <v>0.24131737649440765</v>
      </c>
      <c r="F14" s="5">
        <v>0.71367079019546509</v>
      </c>
      <c r="G14" s="3">
        <v>0.95498818159103394</v>
      </c>
      <c r="H14" s="3">
        <v>39.255872660506675</v>
      </c>
      <c r="I14" s="3">
        <v>50.922164525706833</v>
      </c>
      <c r="J14" s="1"/>
      <c r="K14" s="1"/>
    </row>
    <row r="15" spans="1:11" ht="12.75" customHeight="1" thickBot="1" x14ac:dyDescent="0.25">
      <c r="A15" s="32">
        <v>40700</v>
      </c>
      <c r="B15" s="33"/>
      <c r="C15" s="3">
        <v>93.237991333007812</v>
      </c>
      <c r="D15" s="3">
        <v>4.945004940032959</v>
      </c>
      <c r="E15" s="3">
        <v>0.2035028487443924</v>
      </c>
      <c r="F15" s="5">
        <v>0.55212318897247314</v>
      </c>
      <c r="G15" s="3">
        <v>0.75562602281570435</v>
      </c>
      <c r="H15" s="3">
        <v>39.564374792658526</v>
      </c>
      <c r="I15" s="3">
        <v>51.2238284964711</v>
      </c>
      <c r="J15" s="1"/>
      <c r="K15" s="1"/>
    </row>
    <row r="16" spans="1:11" ht="12.75" customHeight="1" thickBot="1" x14ac:dyDescent="0.25">
      <c r="A16" s="32">
        <v>40701</v>
      </c>
      <c r="B16" s="33"/>
      <c r="C16" s="3">
        <v>93.189285278320313</v>
      </c>
      <c r="D16" s="3">
        <v>4.9650092124938965</v>
      </c>
      <c r="E16" s="3">
        <v>0.22225144505500793</v>
      </c>
      <c r="F16" s="5">
        <v>0.58071637153625488</v>
      </c>
      <c r="G16" s="3">
        <v>0.80296778678894043</v>
      </c>
      <c r="H16" s="3">
        <v>39.543154147389401</v>
      </c>
      <c r="I16" s="3">
        <v>51.183650467316063</v>
      </c>
      <c r="J16" s="1"/>
      <c r="K16" s="1"/>
    </row>
    <row r="17" spans="1:11" ht="12.75" customHeight="1" thickBot="1" x14ac:dyDescent="0.25">
      <c r="A17" s="32">
        <v>40702</v>
      </c>
      <c r="B17" s="33"/>
      <c r="C17" s="3">
        <v>93.487808227539063</v>
      </c>
      <c r="D17" s="3">
        <v>4.761934757232666</v>
      </c>
      <c r="E17" s="3">
        <v>0.23389336466789246</v>
      </c>
      <c r="F17" s="5">
        <v>0.66293054819107056</v>
      </c>
      <c r="G17" s="3">
        <v>0.89682388305664063</v>
      </c>
      <c r="H17" s="3">
        <v>39.333254768957936</v>
      </c>
      <c r="I17" s="3">
        <v>51.004084946215819</v>
      </c>
      <c r="J17" s="1"/>
      <c r="K17" s="1"/>
    </row>
    <row r="18" spans="1:11" ht="12.75" customHeight="1" thickBot="1" x14ac:dyDescent="0.25">
      <c r="A18" s="32">
        <v>40703</v>
      </c>
      <c r="B18" s="33"/>
      <c r="C18" s="3">
        <v>93.165962219238281</v>
      </c>
      <c r="D18" s="3">
        <v>5.0202536582946777</v>
      </c>
      <c r="E18" s="3">
        <v>0.20120878517627716</v>
      </c>
      <c r="F18" s="5">
        <v>0.57513928413391113</v>
      </c>
      <c r="G18" s="3">
        <v>0.7763480544090271</v>
      </c>
      <c r="H18" s="3">
        <v>39.565361626599568</v>
      </c>
      <c r="I18" s="3">
        <v>51.209587814153373</v>
      </c>
      <c r="J18" s="1"/>
      <c r="K18" s="1"/>
    </row>
    <row r="19" spans="1:11" ht="12.75" customHeight="1" thickBot="1" x14ac:dyDescent="0.25">
      <c r="A19" s="32">
        <v>40704</v>
      </c>
      <c r="B19" s="33"/>
      <c r="C19" s="3">
        <v>93.145332336425781</v>
      </c>
      <c r="D19" s="3">
        <v>5.0220417976379395</v>
      </c>
      <c r="E19" s="3">
        <v>0.21207641065120697</v>
      </c>
      <c r="F19" s="5">
        <v>0.59382617473602295</v>
      </c>
      <c r="G19" s="3">
        <v>0.80590260028839111</v>
      </c>
      <c r="H19" s="3">
        <v>39.54693827746177</v>
      </c>
      <c r="I19" s="3">
        <v>51.18144208799707</v>
      </c>
      <c r="J19" s="1"/>
      <c r="K19" s="1"/>
    </row>
    <row r="20" spans="1:11" ht="12.75" customHeight="1" thickBot="1" x14ac:dyDescent="0.25">
      <c r="A20" s="32">
        <v>40705</v>
      </c>
      <c r="B20" s="33"/>
      <c r="C20" s="3">
        <v>93.070869445800781</v>
      </c>
      <c r="D20" s="3">
        <v>5.0791006088256836</v>
      </c>
      <c r="E20" s="3">
        <v>0.20604053139686584</v>
      </c>
      <c r="F20" s="5">
        <v>0.57244628667831421</v>
      </c>
      <c r="G20" s="3">
        <v>0.77848684787750244</v>
      </c>
      <c r="H20" s="3">
        <v>39.60070746796648</v>
      </c>
      <c r="I20" s="3">
        <v>51.228983879799074</v>
      </c>
      <c r="J20" s="1"/>
      <c r="K20" s="1"/>
    </row>
    <row r="21" spans="1:11" ht="12.75" customHeight="1" thickBot="1" x14ac:dyDescent="0.25">
      <c r="A21" s="32">
        <v>40706</v>
      </c>
      <c r="B21" s="33"/>
      <c r="C21" s="3">
        <v>93.563819885253906</v>
      </c>
      <c r="D21" s="3">
        <v>4.6925244331359863</v>
      </c>
      <c r="E21" s="3">
        <v>0.25999501347541809</v>
      </c>
      <c r="F21" s="5">
        <v>0.80060756206512451</v>
      </c>
      <c r="G21" s="3">
        <v>1.0606025457382202</v>
      </c>
      <c r="H21" s="3">
        <v>39.147680018095365</v>
      </c>
      <c r="I21" s="3">
        <v>50.792899944180569</v>
      </c>
      <c r="J21" s="1"/>
      <c r="K21" s="1"/>
    </row>
    <row r="22" spans="1:11" ht="12.75" customHeight="1" thickBot="1" x14ac:dyDescent="0.25">
      <c r="A22" s="32">
        <v>40707</v>
      </c>
      <c r="B22" s="33"/>
      <c r="C22" s="3">
        <v>92.908821105957031</v>
      </c>
      <c r="D22" s="3">
        <v>5.2288684844970703</v>
      </c>
      <c r="E22" s="3">
        <v>0.20997074246406555</v>
      </c>
      <c r="F22" s="5">
        <v>0.62367719411849976</v>
      </c>
      <c r="G22" s="3">
        <v>0.8336479663848877</v>
      </c>
      <c r="H22" s="3">
        <v>39.594604817072678</v>
      </c>
      <c r="I22" s="3">
        <v>51.18862806500762</v>
      </c>
      <c r="J22" s="1"/>
      <c r="K22" s="1"/>
    </row>
    <row r="23" spans="1:11" ht="12.75" customHeight="1" thickBot="1" x14ac:dyDescent="0.25">
      <c r="A23" s="32">
        <v>40708</v>
      </c>
      <c r="B23" s="33"/>
      <c r="C23" s="3">
        <v>92.715667724609375</v>
      </c>
      <c r="D23" s="3">
        <v>5.3699350357055664</v>
      </c>
      <c r="E23" s="3">
        <v>0.19468796253204346</v>
      </c>
      <c r="F23" s="5">
        <v>0.55848348140716553</v>
      </c>
      <c r="G23" s="3">
        <v>0.75317144393920898</v>
      </c>
      <c r="H23" s="3">
        <v>39.746432199923056</v>
      </c>
      <c r="I23" s="3">
        <v>51.325216545557097</v>
      </c>
      <c r="J23" s="1"/>
      <c r="K23" s="1"/>
    </row>
    <row r="24" spans="1:11" ht="12.75" customHeight="1" thickBot="1" x14ac:dyDescent="0.25">
      <c r="A24" s="32">
        <v>40709</v>
      </c>
      <c r="B24" s="33"/>
      <c r="C24" s="3">
        <v>92.821746826171875</v>
      </c>
      <c r="D24" s="3">
        <v>5.2105917930603027</v>
      </c>
      <c r="E24" s="3">
        <v>0.1876300573348999</v>
      </c>
      <c r="F24" s="5">
        <v>0.52897757291793823</v>
      </c>
      <c r="G24" s="3">
        <v>0.71660763025283813</v>
      </c>
      <c r="H24" s="3">
        <v>39.77318514405281</v>
      </c>
      <c r="I24" s="3">
        <v>51.363318836715479</v>
      </c>
      <c r="J24" s="1"/>
      <c r="K24" s="1"/>
    </row>
    <row r="25" spans="1:11" ht="12.75" customHeight="1" thickBot="1" x14ac:dyDescent="0.25">
      <c r="A25" s="32">
        <v>40710</v>
      </c>
      <c r="B25" s="33"/>
      <c r="C25" s="3">
        <v>92.534950256347656</v>
      </c>
      <c r="D25" s="3">
        <v>5.3879752159118652</v>
      </c>
      <c r="E25" s="3">
        <v>0.19278320670127869</v>
      </c>
      <c r="F25" s="5">
        <v>0.52422410249710083</v>
      </c>
      <c r="G25" s="3">
        <v>0.71700727939605713</v>
      </c>
      <c r="H25" s="3">
        <v>39.893218082930559</v>
      </c>
      <c r="I25" s="3">
        <v>51.430958161202703</v>
      </c>
      <c r="J25" s="1"/>
      <c r="K25" s="1"/>
    </row>
    <row r="26" spans="1:11" ht="12.75" customHeight="1" thickBot="1" x14ac:dyDescent="0.25">
      <c r="A26" s="32">
        <v>40711</v>
      </c>
      <c r="B26" s="33"/>
      <c r="C26" s="3">
        <v>92.578826904296875</v>
      </c>
      <c r="D26" s="3">
        <v>5.3610639572143555</v>
      </c>
      <c r="E26" s="3">
        <v>0.1891942024230957</v>
      </c>
      <c r="F26" s="5">
        <v>0.53246313333511353</v>
      </c>
      <c r="G26" s="3">
        <v>0.72165733575820923</v>
      </c>
      <c r="H26" s="3">
        <v>39.866906880457776</v>
      </c>
      <c r="I26" s="3">
        <v>51.412322038064346</v>
      </c>
      <c r="J26" s="1"/>
      <c r="K26" s="1"/>
    </row>
    <row r="27" spans="1:11" ht="12.75" customHeight="1" thickBot="1" x14ac:dyDescent="0.25">
      <c r="A27" s="32">
        <v>40712</v>
      </c>
      <c r="B27" s="33"/>
      <c r="C27" s="3">
        <v>92.66107177734375</v>
      </c>
      <c r="D27" s="3">
        <v>5.3208088874816895</v>
      </c>
      <c r="E27" s="3">
        <v>0.19739094376564026</v>
      </c>
      <c r="F27" s="5">
        <v>0.55321425199508667</v>
      </c>
      <c r="G27" s="3">
        <v>0.75060522556304932</v>
      </c>
      <c r="H27" s="3">
        <v>39.799649838554359</v>
      </c>
      <c r="I27" s="3">
        <v>51.35696672359704</v>
      </c>
      <c r="J27" s="1"/>
      <c r="K27" s="1"/>
    </row>
    <row r="28" spans="1:11" ht="12.75" customHeight="1" thickBot="1" x14ac:dyDescent="0.25">
      <c r="A28" s="32">
        <v>40713</v>
      </c>
      <c r="B28" s="33"/>
      <c r="C28" s="3">
        <v>93.122627258300781</v>
      </c>
      <c r="D28" s="3">
        <v>5.0762200355529785</v>
      </c>
      <c r="E28" s="3">
        <v>0.22708627581596375</v>
      </c>
      <c r="F28" s="5">
        <v>0.59164315462112427</v>
      </c>
      <c r="G28" s="3">
        <v>0.81872940063476563</v>
      </c>
      <c r="H28" s="3">
        <v>39.527743654492795</v>
      </c>
      <c r="I28" s="3">
        <v>51.165571072103077</v>
      </c>
      <c r="J28" s="1"/>
      <c r="K28" s="1"/>
    </row>
    <row r="29" spans="1:11" ht="12.75" customHeight="1" thickBot="1" x14ac:dyDescent="0.25">
      <c r="A29" s="32">
        <v>40714</v>
      </c>
      <c r="B29" s="33"/>
      <c r="C29" s="3">
        <v>93.34014892578125</v>
      </c>
      <c r="D29" s="3">
        <v>5.3143219947814941</v>
      </c>
      <c r="E29" s="3">
        <v>0.25232788920402527</v>
      </c>
      <c r="F29" s="5">
        <v>0.4697701632976532</v>
      </c>
      <c r="G29" s="3">
        <v>0.72209805250167847</v>
      </c>
      <c r="H29" s="3">
        <v>39.412885589749571</v>
      </c>
      <c r="I29" s="3">
        <v>51.175612579085943</v>
      </c>
      <c r="J29" s="1"/>
      <c r="K29" s="1"/>
    </row>
    <row r="30" spans="1:11" ht="12.75" customHeight="1" thickBot="1" x14ac:dyDescent="0.25">
      <c r="A30" s="32">
        <v>40715</v>
      </c>
      <c r="B30" s="33"/>
      <c r="C30" s="3">
        <v>93.63031005859375</v>
      </c>
      <c r="D30" s="3">
        <v>4.9114413261413574</v>
      </c>
      <c r="E30" s="3">
        <v>0.28033366799354553</v>
      </c>
      <c r="F30" s="5">
        <v>0.6285361647605896</v>
      </c>
      <c r="G30" s="3">
        <v>0.90886986255645752</v>
      </c>
      <c r="H30" s="3">
        <v>39.183731707089876</v>
      </c>
      <c r="I30" s="3">
        <v>50.923687052090656</v>
      </c>
      <c r="J30" s="1"/>
      <c r="K30" s="1"/>
    </row>
    <row r="31" spans="1:11" ht="12.75" customHeight="1" thickBot="1" x14ac:dyDescent="0.25">
      <c r="A31" s="32">
        <v>40716</v>
      </c>
      <c r="B31" s="33"/>
      <c r="C31" s="3">
        <v>93.5814208984375</v>
      </c>
      <c r="D31" s="3">
        <v>4.9493374824523926</v>
      </c>
      <c r="E31" s="3">
        <v>0.27224671840667725</v>
      </c>
      <c r="F31" s="5">
        <v>0.67225390672683716</v>
      </c>
      <c r="G31" s="3">
        <v>0.9445006251335144</v>
      </c>
      <c r="H31" s="3">
        <v>39.163803531270815</v>
      </c>
      <c r="I31" s="3">
        <v>50.885945637128295</v>
      </c>
      <c r="J31" s="1"/>
      <c r="K31" s="1"/>
    </row>
    <row r="32" spans="1:11" ht="12.75" customHeight="1" thickBot="1" x14ac:dyDescent="0.25">
      <c r="A32" s="32">
        <v>40717</v>
      </c>
      <c r="B32" s="33"/>
      <c r="C32" s="3">
        <v>93.569107055664063</v>
      </c>
      <c r="D32" s="3">
        <v>4.9748678207397461</v>
      </c>
      <c r="E32" s="3">
        <v>0.25820055603981018</v>
      </c>
      <c r="F32" s="5">
        <v>0.68401587009429932</v>
      </c>
      <c r="G32" s="3">
        <v>0.94221639633178711</v>
      </c>
      <c r="H32" s="3">
        <v>39.166641924258926</v>
      </c>
      <c r="I32" s="3">
        <v>50.885824165021646</v>
      </c>
      <c r="J32" s="1"/>
      <c r="K32" s="1"/>
    </row>
    <row r="33" spans="1:12" ht="12.75" customHeight="1" thickBot="1" x14ac:dyDescent="0.25">
      <c r="A33" s="32">
        <v>40718</v>
      </c>
      <c r="B33" s="33"/>
      <c r="C33" s="3">
        <v>93.749198913574219</v>
      </c>
      <c r="D33" s="3">
        <v>4.7334713935852051</v>
      </c>
      <c r="E33" s="3">
        <v>0.27429896593093872</v>
      </c>
      <c r="F33" s="5">
        <v>0.77040940523147583</v>
      </c>
      <c r="G33" s="3">
        <v>1.0447083711624146</v>
      </c>
      <c r="H33" s="3">
        <v>39.034121118951582</v>
      </c>
      <c r="I33" s="3">
        <v>50.743761316600427</v>
      </c>
      <c r="J33" s="1"/>
      <c r="K33" s="1"/>
    </row>
    <row r="34" spans="1:12" ht="12.75" customHeight="1" thickBot="1" x14ac:dyDescent="0.25">
      <c r="A34" s="32">
        <v>40719</v>
      </c>
      <c r="B34" s="33"/>
      <c r="C34" s="3">
        <v>93.655487060546875</v>
      </c>
      <c r="D34" s="3">
        <v>4.8604168891906738</v>
      </c>
      <c r="E34" s="3">
        <v>0.26253867149353027</v>
      </c>
      <c r="F34" s="5">
        <v>0.74300640821456909</v>
      </c>
      <c r="G34" s="3">
        <v>1.0055451393127441</v>
      </c>
      <c r="H34" s="3">
        <v>39.087301891186542</v>
      </c>
      <c r="I34" s="3">
        <v>50.798242875142527</v>
      </c>
      <c r="J34" s="1"/>
      <c r="K34" s="1"/>
    </row>
    <row r="35" spans="1:12" ht="12.75" customHeight="1" thickBot="1" x14ac:dyDescent="0.25">
      <c r="A35" s="32">
        <v>40720</v>
      </c>
      <c r="B35" s="33"/>
      <c r="C35" s="3">
        <v>93.763328552246094</v>
      </c>
      <c r="D35" s="3">
        <v>4.7600202560424805</v>
      </c>
      <c r="E35" s="3">
        <v>0.27083808183670044</v>
      </c>
      <c r="F35" s="5">
        <v>0.79863691329956055</v>
      </c>
      <c r="G35" s="3">
        <v>1.0694749355316162</v>
      </c>
      <c r="H35" s="3">
        <v>38.988184943548134</v>
      </c>
      <c r="I35" s="3">
        <v>50.700070710004574</v>
      </c>
      <c r="J35" s="1"/>
      <c r="K35" s="1"/>
    </row>
    <row r="36" spans="1:12" ht="12.75" customHeight="1" thickBot="1" x14ac:dyDescent="0.25">
      <c r="A36" s="32">
        <v>40721</v>
      </c>
      <c r="B36" s="33"/>
      <c r="C36" s="3">
        <v>93.587677001953125</v>
      </c>
      <c r="D36" s="3">
        <v>5.0244550704956055</v>
      </c>
      <c r="E36" s="3">
        <v>0.24714000523090363</v>
      </c>
      <c r="F36" s="5">
        <v>0.64277416467666626</v>
      </c>
      <c r="G36" s="3">
        <v>0.88991415500640869</v>
      </c>
      <c r="H36" s="3">
        <v>39.186575782682723</v>
      </c>
      <c r="I36" s="3">
        <v>50.930851989540443</v>
      </c>
      <c r="J36" s="1"/>
      <c r="K36" s="1"/>
    </row>
    <row r="37" spans="1:12" ht="12.75" customHeight="1" thickBot="1" x14ac:dyDescent="0.25">
      <c r="A37" s="32">
        <v>40722</v>
      </c>
      <c r="B37" s="33"/>
      <c r="C37" s="3">
        <v>93.493324279785156</v>
      </c>
      <c r="D37" s="3">
        <v>5.1270980834960937</v>
      </c>
      <c r="E37" s="3">
        <v>0.26117116212844849</v>
      </c>
      <c r="F37" s="5">
        <v>0.60122585296630859</v>
      </c>
      <c r="G37" s="3">
        <v>0.86239701509475708</v>
      </c>
      <c r="H37" s="3">
        <v>39.236483246036045</v>
      </c>
      <c r="I37" s="3">
        <v>50.981423129280799</v>
      </c>
      <c r="J37" s="1"/>
      <c r="K37" s="1"/>
    </row>
    <row r="38" spans="1:12" ht="12.75" customHeight="1" thickBot="1" x14ac:dyDescent="0.25">
      <c r="A38" s="32">
        <v>40723</v>
      </c>
      <c r="B38" s="33"/>
      <c r="C38" s="3">
        <v>93.362823486328125</v>
      </c>
      <c r="D38" s="3">
        <v>5.306786060333252</v>
      </c>
      <c r="E38" s="3">
        <v>0.25051036477088928</v>
      </c>
      <c r="F38" s="5">
        <v>0.52358967065811157</v>
      </c>
      <c r="G38" s="3">
        <v>0.77410006523132324</v>
      </c>
      <c r="H38" s="3">
        <v>39.344338481067531</v>
      </c>
      <c r="I38" s="3">
        <v>51.100852150084876</v>
      </c>
      <c r="J38" s="1"/>
      <c r="K38" s="1"/>
    </row>
    <row r="39" spans="1:12" ht="12.75" customHeight="1" thickBot="1" x14ac:dyDescent="0.25">
      <c r="A39" s="32">
        <v>40724</v>
      </c>
      <c r="B39" s="33"/>
      <c r="C39" s="3">
        <v>93.514724731445313</v>
      </c>
      <c r="D39" s="3">
        <v>5.0192327499389648</v>
      </c>
      <c r="E39" s="3">
        <v>0.26148241758346558</v>
      </c>
      <c r="F39" s="5">
        <v>0.69323945045471191</v>
      </c>
      <c r="G39" s="3">
        <v>0.95472186803817749</v>
      </c>
      <c r="H39" s="3">
        <v>39.168816318190302</v>
      </c>
      <c r="I39" s="3">
        <v>50.879256740312464</v>
      </c>
      <c r="J39" s="1"/>
      <c r="K39" s="1"/>
    </row>
    <row r="40" spans="1:12" ht="12.75" customHeight="1" thickBot="1" x14ac:dyDescent="0.25">
      <c r="A40" s="35" t="s">
        <v>6</v>
      </c>
      <c r="B40" s="36"/>
      <c r="C40" s="6">
        <f t="shared" ref="C40:I40" si="0">AVERAGE(C10:C39)</f>
        <v>93.294186147054035</v>
      </c>
      <c r="D40" s="6">
        <f t="shared" si="0"/>
        <v>5.0213631153106686</v>
      </c>
      <c r="E40" s="6">
        <f t="shared" si="0"/>
        <v>0.23257420907417933</v>
      </c>
      <c r="F40" s="6">
        <f t="shared" si="0"/>
        <v>0.62360217869281764</v>
      </c>
      <c r="G40" s="6">
        <f t="shared" si="0"/>
        <v>0.85617638627688086</v>
      </c>
      <c r="H40" s="6">
        <f t="shared" si="0"/>
        <v>39.404673663777274</v>
      </c>
      <c r="I40" s="6">
        <f t="shared" si="0"/>
        <v>51.072047522872381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34" t="s">
        <v>44</v>
      </c>
      <c r="I42" s="34"/>
      <c r="J42" s="20"/>
      <c r="K42" s="20"/>
      <c r="L42" s="20"/>
    </row>
    <row r="43" spans="1:12" ht="13.5" thickBot="1" x14ac:dyDescent="0.25"/>
    <row r="44" spans="1:12" ht="23.25" thickBot="1" x14ac:dyDescent="0.25">
      <c r="A44" s="45"/>
      <c r="B44" s="46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47" t="s">
        <v>85</v>
      </c>
      <c r="B45" s="48"/>
      <c r="C45" s="26">
        <f t="shared" ref="C45:I45" si="1">MAX(C10:C39)</f>
        <v>93.763328552246094</v>
      </c>
      <c r="D45" s="21">
        <f t="shared" si="1"/>
        <v>5.3879752159118652</v>
      </c>
      <c r="E45" s="26">
        <f t="shared" si="1"/>
        <v>0.28033366799354553</v>
      </c>
      <c r="F45" s="26">
        <f t="shared" si="1"/>
        <v>0.80060756206512451</v>
      </c>
      <c r="G45" s="21">
        <f t="shared" si="1"/>
        <v>1.0694749355316162</v>
      </c>
      <c r="H45" s="26">
        <f t="shared" si="1"/>
        <v>39.893218082930559</v>
      </c>
      <c r="I45" s="22">
        <f t="shared" si="1"/>
        <v>51.430958161202703</v>
      </c>
    </row>
    <row r="46" spans="1:12" ht="13.5" thickBot="1" x14ac:dyDescent="0.25">
      <c r="A46" s="47" t="s">
        <v>86</v>
      </c>
      <c r="B46" s="48"/>
      <c r="C46" s="23">
        <f t="shared" ref="C46:I46" si="2">MIN(C10:C39)</f>
        <v>92.534950256347656</v>
      </c>
      <c r="D46" s="26">
        <f t="shared" si="2"/>
        <v>4.6870980262756348</v>
      </c>
      <c r="E46" s="26">
        <f t="shared" si="2"/>
        <v>0.1876300573348999</v>
      </c>
      <c r="F46" s="23">
        <f t="shared" si="2"/>
        <v>0.4697701632976532</v>
      </c>
      <c r="G46" s="26">
        <f t="shared" si="2"/>
        <v>0.71660763025283813</v>
      </c>
      <c r="H46" s="23">
        <f t="shared" si="2"/>
        <v>38.988184943548134</v>
      </c>
      <c r="I46" s="26">
        <f t="shared" si="2"/>
        <v>50.700070710004574</v>
      </c>
    </row>
    <row r="47" spans="1:12" ht="13.5" thickBot="1" x14ac:dyDescent="0.25">
      <c r="A47" s="49" t="s">
        <v>87</v>
      </c>
      <c r="B47" s="50"/>
      <c r="C47" s="26">
        <f t="shared" ref="C47:I47" si="3">STDEV(C10:C39)</f>
        <v>0.35613551734482524</v>
      </c>
      <c r="D47" s="24">
        <f t="shared" si="3"/>
        <v>0.21675036263636058</v>
      </c>
      <c r="E47" s="26">
        <f t="shared" si="3"/>
        <v>2.8766991639120734E-2</v>
      </c>
      <c r="F47" s="26">
        <f t="shared" si="3"/>
        <v>8.4235355092210459E-2</v>
      </c>
      <c r="G47" s="24">
        <f t="shared" si="3"/>
        <v>0.1054139967994295</v>
      </c>
      <c r="H47" s="26">
        <f t="shared" si="3"/>
        <v>0.25391352194423117</v>
      </c>
      <c r="I47" s="25">
        <f t="shared" si="3"/>
        <v>0.20316820978351754</v>
      </c>
    </row>
    <row r="49" spans="3:9" x14ac:dyDescent="0.2">
      <c r="C49" s="30">
        <f>COUNTIF(C10:C39,"&lt;84.0")</f>
        <v>0</v>
      </c>
      <c r="D49" s="30">
        <f>COUNTIF(D10:D39,"&gt;11.0")</f>
        <v>0</v>
      </c>
      <c r="E49" s="30">
        <f>COUNTIF(E10:E39,"&gt;4.0")</f>
        <v>0</v>
      </c>
      <c r="F49" s="30">
        <f>COUNTIF(F10:F39,"&gt;3.0")</f>
        <v>0</v>
      </c>
      <c r="G49" s="30">
        <f>COUNTIF(G10:G39,"&gt;4.0")</f>
        <v>0</v>
      </c>
      <c r="H49" s="30">
        <f>COUNTIF(H10:H39,"&lt;37.30")</f>
        <v>0</v>
      </c>
      <c r="I49" s="30">
        <f>COUNTIF(I10:I39,"&lt;48.20")</f>
        <v>0</v>
      </c>
    </row>
    <row r="50" spans="3:9" x14ac:dyDescent="0.2">
      <c r="C50" s="31"/>
      <c r="D50" s="31"/>
      <c r="E50" s="31"/>
      <c r="F50" s="31"/>
      <c r="G50" s="30"/>
      <c r="H50" s="30">
        <f>COUNTIF(H10:H39,"&gt;43.60")</f>
        <v>0</v>
      </c>
      <c r="I50" s="30">
        <f>COUNTIF(I10:I39,"&gt;53.20")</f>
        <v>0</v>
      </c>
    </row>
  </sheetData>
  <mergeCells count="44">
    <mergeCell ref="A44:B44"/>
    <mergeCell ref="A45:B45"/>
    <mergeCell ref="A46:B46"/>
    <mergeCell ref="A47:B47"/>
    <mergeCell ref="A16:B16"/>
    <mergeCell ref="A21:B21"/>
    <mergeCell ref="A18:B18"/>
    <mergeCell ref="A19:B19"/>
    <mergeCell ref="A24:B24"/>
    <mergeCell ref="A22:B22"/>
    <mergeCell ref="A11:B11"/>
    <mergeCell ref="A7:B7"/>
    <mergeCell ref="A8:B8"/>
    <mergeCell ref="A13:B13"/>
    <mergeCell ref="A15:B15"/>
    <mergeCell ref="A14:B14"/>
    <mergeCell ref="A9:B9"/>
    <mergeCell ref="A12:B12"/>
    <mergeCell ref="A10:B10"/>
    <mergeCell ref="A1:I1"/>
    <mergeCell ref="A3:I3"/>
    <mergeCell ref="A6:B6"/>
    <mergeCell ref="A4:I4"/>
    <mergeCell ref="A5:F5"/>
    <mergeCell ref="A25:B25"/>
    <mergeCell ref="A23:B23"/>
    <mergeCell ref="A17:B17"/>
    <mergeCell ref="A20:B20"/>
    <mergeCell ref="A31:B31"/>
    <mergeCell ref="A26:B26"/>
    <mergeCell ref="A28:B28"/>
    <mergeCell ref="A29:B29"/>
    <mergeCell ref="A27:B27"/>
    <mergeCell ref="A30:B30"/>
    <mergeCell ref="A32:B32"/>
    <mergeCell ref="A33:B33"/>
    <mergeCell ref="H42:I42"/>
    <mergeCell ref="A40:B40"/>
    <mergeCell ref="A34:B34"/>
    <mergeCell ref="A36:B36"/>
    <mergeCell ref="A35:B35"/>
    <mergeCell ref="A37:B37"/>
    <mergeCell ref="A39:B39"/>
    <mergeCell ref="A38:B38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28" zoomScale="90" zoomScaleNormal="90" workbookViewId="0">
      <selection activeCell="C49" sqref="C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1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1" ht="14.1" customHeight="1" thickBot="1" x14ac:dyDescent="0.25">
      <c r="A5" s="42" t="s">
        <v>48</v>
      </c>
      <c r="B5" s="42"/>
      <c r="C5" s="42"/>
      <c r="D5" s="42"/>
      <c r="E5" s="42"/>
      <c r="F5" s="42"/>
      <c r="G5" s="1"/>
      <c r="H5" s="1"/>
      <c r="I5" s="18" t="s">
        <v>99</v>
      </c>
      <c r="J5" s="1"/>
      <c r="K5" s="1"/>
    </row>
    <row r="6" spans="1:11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3"/>
      <c r="B8" s="44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45"/>
      <c r="B9" s="4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17</v>
      </c>
      <c r="I9" s="19" t="s">
        <v>16</v>
      </c>
      <c r="J9" s="1"/>
      <c r="K9" s="1"/>
    </row>
    <row r="10" spans="1:11" ht="12.75" customHeight="1" thickBot="1" x14ac:dyDescent="0.25">
      <c r="A10" s="32">
        <v>40695</v>
      </c>
      <c r="B10" s="33"/>
      <c r="C10" s="10">
        <v>93.269302368164063</v>
      </c>
      <c r="D10" s="10">
        <v>5.0891613960266113</v>
      </c>
      <c r="E10" s="10">
        <v>0.22264118492603302</v>
      </c>
      <c r="F10" s="11">
        <v>0.57870584726333618</v>
      </c>
      <c r="G10" s="10">
        <v>0.80134701728820801</v>
      </c>
      <c r="H10" s="10">
        <v>39.449239265329872</v>
      </c>
      <c r="I10" s="10">
        <v>51.134887446964385</v>
      </c>
      <c r="J10" s="1"/>
      <c r="K10" s="1"/>
    </row>
    <row r="11" spans="1:11" ht="12.75" customHeight="1" thickBot="1" x14ac:dyDescent="0.25">
      <c r="A11" s="32">
        <v>40696</v>
      </c>
      <c r="B11" s="33"/>
      <c r="C11" s="3">
        <v>93.465400695800781</v>
      </c>
      <c r="D11" s="3">
        <v>4.8585333824157715</v>
      </c>
      <c r="E11" s="3">
        <v>0.21957305073738098</v>
      </c>
      <c r="F11" s="5">
        <v>0.6138492226600647</v>
      </c>
      <c r="G11" s="3">
        <v>0.83342230319976807</v>
      </c>
      <c r="H11" s="3">
        <v>39.377884554525799</v>
      </c>
      <c r="I11" s="3">
        <v>51.071668018050765</v>
      </c>
      <c r="J11" s="1"/>
      <c r="K11" s="1"/>
    </row>
    <row r="12" spans="1:11" ht="12.75" customHeight="1" thickBot="1" x14ac:dyDescent="0.25">
      <c r="A12" s="32">
        <v>40697</v>
      </c>
      <c r="B12" s="33"/>
      <c r="C12" s="3">
        <v>93.476417541503906</v>
      </c>
      <c r="D12" s="3">
        <v>4.8424072265625</v>
      </c>
      <c r="E12" s="3">
        <v>0.22871863842010498</v>
      </c>
      <c r="F12" s="5">
        <v>0.64381009340286255</v>
      </c>
      <c r="G12" s="3">
        <v>0.87252873182296753</v>
      </c>
      <c r="H12" s="3">
        <v>39.334963950424815</v>
      </c>
      <c r="I12" s="3">
        <v>51.02271627736171</v>
      </c>
      <c r="J12" s="1"/>
      <c r="K12" s="1"/>
    </row>
    <row r="13" spans="1:11" ht="12.75" customHeight="1" thickBot="1" x14ac:dyDescent="0.25">
      <c r="A13" s="32">
        <v>40698</v>
      </c>
      <c r="B13" s="33"/>
      <c r="C13" s="3">
        <v>93.537681579589844</v>
      </c>
      <c r="D13" s="3">
        <v>4.7695927619934082</v>
      </c>
      <c r="E13" s="3">
        <v>0.22997318208217621</v>
      </c>
      <c r="F13" s="5">
        <v>0.66201835870742798</v>
      </c>
      <c r="G13" s="3">
        <v>0.89199155569076538</v>
      </c>
      <c r="H13" s="3">
        <v>39.301993604801375</v>
      </c>
      <c r="I13" s="3">
        <v>50.990996315391754</v>
      </c>
      <c r="J13" s="1"/>
      <c r="K13" s="1"/>
    </row>
    <row r="14" spans="1:11" ht="12.75" customHeight="1" thickBot="1" x14ac:dyDescent="0.25">
      <c r="A14" s="32">
        <v>40699</v>
      </c>
      <c r="B14" s="33"/>
      <c r="C14" s="3">
        <v>93.530899047851563</v>
      </c>
      <c r="D14" s="3">
        <v>4.6963729858398437</v>
      </c>
      <c r="E14" s="3">
        <v>0.23661346733570099</v>
      </c>
      <c r="F14" s="5">
        <v>0.70961451530456543</v>
      </c>
      <c r="G14" s="3">
        <v>0.94622796773910522</v>
      </c>
      <c r="H14" s="3">
        <v>39.278584514849612</v>
      </c>
      <c r="I14" s="3">
        <v>50.941694591256145</v>
      </c>
      <c r="J14" s="1"/>
      <c r="K14" s="1"/>
    </row>
    <row r="15" spans="1:11" ht="12.75" customHeight="1" thickBot="1" x14ac:dyDescent="0.25">
      <c r="A15" s="32">
        <v>40700</v>
      </c>
      <c r="B15" s="33"/>
      <c r="C15" s="3">
        <v>93.26702880859375</v>
      </c>
      <c r="D15" s="3">
        <v>4.9042396545410156</v>
      </c>
      <c r="E15" s="3">
        <v>0.20660583674907684</v>
      </c>
      <c r="F15" s="5">
        <v>0.5760880708694458</v>
      </c>
      <c r="G15" s="3">
        <v>0.78269392251968384</v>
      </c>
      <c r="H15" s="3">
        <v>39.533101799142337</v>
      </c>
      <c r="I15" s="3">
        <v>51.190188243700383</v>
      </c>
      <c r="J15" s="1"/>
      <c r="K15" s="1"/>
    </row>
    <row r="16" spans="1:11" ht="12.75" customHeight="1" thickBot="1" x14ac:dyDescent="0.25">
      <c r="A16" s="32">
        <v>40701</v>
      </c>
      <c r="B16" s="33"/>
      <c r="C16" s="3">
        <v>93.162139892578125</v>
      </c>
      <c r="D16" s="3">
        <v>4.967038631439209</v>
      </c>
      <c r="E16" s="3">
        <v>0.21780136227607727</v>
      </c>
      <c r="F16" s="5">
        <v>0.57720780372619629</v>
      </c>
      <c r="G16" s="3">
        <v>0.79500913619995117</v>
      </c>
      <c r="H16" s="3">
        <v>39.567715591911423</v>
      </c>
      <c r="I16" s="3">
        <v>51.203611383902668</v>
      </c>
      <c r="J16" s="1"/>
      <c r="K16" s="1"/>
    </row>
    <row r="17" spans="1:11" ht="12.75" customHeight="1" thickBot="1" x14ac:dyDescent="0.25">
      <c r="A17" s="32">
        <v>40702</v>
      </c>
      <c r="B17" s="33"/>
      <c r="C17" s="3">
        <v>93.42803955078125</v>
      </c>
      <c r="D17" s="3">
        <v>4.7900681495666504</v>
      </c>
      <c r="E17" s="3">
        <v>0.23095586895942688</v>
      </c>
      <c r="F17" s="5">
        <v>0.65960651636123657</v>
      </c>
      <c r="G17" s="3">
        <v>0.89056241512298584</v>
      </c>
      <c r="H17" s="3">
        <v>39.367261168509494</v>
      </c>
      <c r="I17" s="3">
        <v>51.028610478611327</v>
      </c>
      <c r="J17" s="1"/>
      <c r="K17" s="1"/>
    </row>
    <row r="18" spans="1:11" ht="12.75" customHeight="1" thickBot="1" x14ac:dyDescent="0.25">
      <c r="A18" s="32">
        <v>40703</v>
      </c>
      <c r="B18" s="33"/>
      <c r="C18" s="3">
        <v>93.180992126464844</v>
      </c>
      <c r="D18" s="3">
        <v>4.9992833137512207</v>
      </c>
      <c r="E18" s="3">
        <v>0.20335577428340912</v>
      </c>
      <c r="F18" s="5">
        <v>0.5898970365524292</v>
      </c>
      <c r="G18" s="3">
        <v>0.79325282573699951</v>
      </c>
      <c r="H18" s="3">
        <v>39.546123494321421</v>
      </c>
      <c r="I18" s="3">
        <v>51.189336775326723</v>
      </c>
      <c r="J18" s="1"/>
      <c r="K18" s="1"/>
    </row>
    <row r="19" spans="1:11" ht="12.75" customHeight="1" thickBot="1" x14ac:dyDescent="0.25">
      <c r="A19" s="32">
        <v>40704</v>
      </c>
      <c r="B19" s="33"/>
      <c r="C19" s="3">
        <v>93.147911071777344</v>
      </c>
      <c r="D19" s="3">
        <v>5.0000195503234863</v>
      </c>
      <c r="E19" s="3">
        <v>0.20963749289512634</v>
      </c>
      <c r="F19" s="5">
        <v>0.5946805477142334</v>
      </c>
      <c r="G19" s="3">
        <v>0.80431807041168213</v>
      </c>
      <c r="H19" s="3">
        <v>39.5545603272028</v>
      </c>
      <c r="I19" s="3">
        <v>51.188000238902958</v>
      </c>
      <c r="J19" s="1"/>
      <c r="K19" s="1"/>
    </row>
    <row r="20" spans="1:11" ht="12.75" customHeight="1" thickBot="1" x14ac:dyDescent="0.25">
      <c r="A20" s="32">
        <v>40705</v>
      </c>
      <c r="B20" s="33"/>
      <c r="C20" s="3">
        <v>93.058616638183594</v>
      </c>
      <c r="D20" s="3">
        <v>5.0773787498474121</v>
      </c>
      <c r="E20" s="3">
        <v>0.20592145621776581</v>
      </c>
      <c r="F20" s="5">
        <v>0.57988393306732178</v>
      </c>
      <c r="G20" s="3">
        <v>0.78580540418624878</v>
      </c>
      <c r="H20" s="3">
        <v>39.601617257249949</v>
      </c>
      <c r="I20" s="3">
        <v>51.226239248227365</v>
      </c>
      <c r="J20" s="1"/>
      <c r="K20" s="1"/>
    </row>
    <row r="21" spans="1:11" ht="12.75" customHeight="1" thickBot="1" x14ac:dyDescent="0.25">
      <c r="A21" s="32">
        <v>40706</v>
      </c>
      <c r="B21" s="33"/>
      <c r="C21" s="3">
        <v>93.468544006347656</v>
      </c>
      <c r="D21" s="3">
        <v>4.7441520690917969</v>
      </c>
      <c r="E21" s="3">
        <v>0.24124777317047119</v>
      </c>
      <c r="F21" s="5">
        <v>0.74212825298309326</v>
      </c>
      <c r="G21" s="3">
        <v>0.98337602615356445</v>
      </c>
      <c r="H21" s="3">
        <v>39.266441663078929</v>
      </c>
      <c r="I21" s="3">
        <v>50.910355409007444</v>
      </c>
      <c r="J21" s="1"/>
      <c r="K21" s="1"/>
    </row>
    <row r="22" spans="1:11" ht="12.75" customHeight="1" thickBot="1" x14ac:dyDescent="0.25">
      <c r="A22" s="32">
        <v>40707</v>
      </c>
      <c r="B22" s="33"/>
      <c r="C22" s="3">
        <v>93.014572143554688</v>
      </c>
      <c r="D22" s="3">
        <v>5.1330900192260742</v>
      </c>
      <c r="E22" s="3">
        <v>0.21933847665786743</v>
      </c>
      <c r="F22" s="5">
        <v>0.67316269874572754</v>
      </c>
      <c r="G22" s="3">
        <v>0.89250117540359497</v>
      </c>
      <c r="H22" s="3">
        <v>39.50353186885274</v>
      </c>
      <c r="I22" s="3">
        <v>51.101130472594832</v>
      </c>
      <c r="J22" s="1"/>
      <c r="K22" s="1"/>
    </row>
    <row r="23" spans="1:11" ht="12.75" customHeight="1" thickBot="1" x14ac:dyDescent="0.25">
      <c r="A23" s="32">
        <v>40708</v>
      </c>
      <c r="B23" s="33"/>
      <c r="C23" s="3">
        <v>92.701484680175781</v>
      </c>
      <c r="D23" s="3">
        <v>5.3692531585693359</v>
      </c>
      <c r="E23" s="3">
        <v>0.19609715044498444</v>
      </c>
      <c r="F23" s="5">
        <v>0.57240664958953857</v>
      </c>
      <c r="G23" s="3">
        <v>0.76850378513336182</v>
      </c>
      <c r="H23" s="3">
        <v>39.740824014077873</v>
      </c>
      <c r="I23" s="3">
        <v>51.313670302046297</v>
      </c>
      <c r="J23" s="1"/>
      <c r="K23" s="1"/>
    </row>
    <row r="24" spans="1:11" ht="12.75" customHeight="1" thickBot="1" x14ac:dyDescent="0.25">
      <c r="A24" s="32">
        <v>40709</v>
      </c>
      <c r="B24" s="33"/>
      <c r="C24" s="3">
        <v>92.794746398925781</v>
      </c>
      <c r="D24" s="3">
        <v>5.2232227325439453</v>
      </c>
      <c r="E24" s="3">
        <v>0.18587036430835724</v>
      </c>
      <c r="F24" s="5">
        <v>0.53105044364929199</v>
      </c>
      <c r="G24" s="3">
        <v>0.71692079305648804</v>
      </c>
      <c r="H24" s="3">
        <v>39.785427137311117</v>
      </c>
      <c r="I24" s="3">
        <v>51.371333681706851</v>
      </c>
      <c r="J24" s="1"/>
      <c r="K24" s="1"/>
    </row>
    <row r="25" spans="1:11" ht="12.75" customHeight="1" thickBot="1" x14ac:dyDescent="0.25">
      <c r="A25" s="32">
        <v>40710</v>
      </c>
      <c r="B25" s="33"/>
      <c r="C25" s="3">
        <v>92.586143493652344</v>
      </c>
      <c r="D25" s="3">
        <v>5.3345127105712891</v>
      </c>
      <c r="E25" s="3">
        <v>0.18759889900684357</v>
      </c>
      <c r="F25" s="5">
        <v>0.52063751220703125</v>
      </c>
      <c r="G25" s="3">
        <v>0.70823639631271362</v>
      </c>
      <c r="H25" s="3">
        <v>39.886968396371586</v>
      </c>
      <c r="I25" s="3">
        <v>51.434089237613996</v>
      </c>
      <c r="J25" s="1"/>
      <c r="K25" s="1"/>
    </row>
    <row r="26" spans="1:11" ht="12.75" customHeight="1" thickBot="1" x14ac:dyDescent="0.25">
      <c r="A26" s="32">
        <v>40711</v>
      </c>
      <c r="B26" s="33"/>
      <c r="C26" s="3">
        <v>92.50921630859375</v>
      </c>
      <c r="D26" s="3">
        <v>5.3911046981811523</v>
      </c>
      <c r="E26" s="3">
        <v>0.18791167438030243</v>
      </c>
      <c r="F26" s="5">
        <v>0.53385341167449951</v>
      </c>
      <c r="G26" s="3">
        <v>0.72176510095596313</v>
      </c>
      <c r="H26" s="3">
        <v>39.900486536704449</v>
      </c>
      <c r="I26" s="3">
        <v>51.432398574605024</v>
      </c>
      <c r="J26" s="1"/>
      <c r="K26" s="1"/>
    </row>
    <row r="27" spans="1:11" ht="12.75" customHeight="1" thickBot="1" x14ac:dyDescent="0.25">
      <c r="A27" s="32">
        <v>40712</v>
      </c>
      <c r="B27" s="33"/>
      <c r="C27" s="3">
        <v>92.6136474609375</v>
      </c>
      <c r="D27" s="3">
        <v>5.3367080688476562</v>
      </c>
      <c r="E27" s="3">
        <v>0.19394999742507935</v>
      </c>
      <c r="F27" s="5">
        <v>0.54978394508361816</v>
      </c>
      <c r="G27" s="3">
        <v>0.74373394250869751</v>
      </c>
      <c r="H27" s="3">
        <v>39.83120850332142</v>
      </c>
      <c r="I27" s="3">
        <v>51.38023745089486</v>
      </c>
      <c r="J27" s="1"/>
      <c r="K27" s="1"/>
    </row>
    <row r="28" spans="1:11" ht="12.75" customHeight="1" thickBot="1" x14ac:dyDescent="0.25">
      <c r="A28" s="32">
        <v>40713</v>
      </c>
      <c r="B28" s="33"/>
      <c r="C28" s="3">
        <v>93.055160522460937</v>
      </c>
      <c r="D28" s="3">
        <v>5.0848054885864258</v>
      </c>
      <c r="E28" s="3">
        <v>0.22083061933517456</v>
      </c>
      <c r="F28" s="5">
        <v>0.59583866596221924</v>
      </c>
      <c r="G28" s="3">
        <v>0.8166692852973938</v>
      </c>
      <c r="H28" s="3">
        <v>39.568845966682595</v>
      </c>
      <c r="I28" s="3">
        <v>51.190212526887734</v>
      </c>
      <c r="J28" s="1"/>
      <c r="K28" s="1"/>
    </row>
    <row r="29" spans="1:11" ht="12.75" customHeight="1" thickBot="1" x14ac:dyDescent="0.25">
      <c r="A29" s="32">
        <v>40714</v>
      </c>
      <c r="B29" s="33"/>
      <c r="C29" s="3">
        <v>93.345207214355469</v>
      </c>
      <c r="D29" s="3">
        <v>5.2694511413574219</v>
      </c>
      <c r="E29" s="3">
        <v>0.25118842720985413</v>
      </c>
      <c r="F29" s="5">
        <v>0.49166300892829895</v>
      </c>
      <c r="G29" s="3">
        <v>0.74285143613815308</v>
      </c>
      <c r="H29" s="3">
        <v>39.404661238399065</v>
      </c>
      <c r="I29" s="3">
        <v>51.158052975590621</v>
      </c>
      <c r="J29" s="1"/>
      <c r="K29" s="1"/>
    </row>
    <row r="30" spans="1:11" ht="12.75" customHeight="1" thickBot="1" x14ac:dyDescent="0.25">
      <c r="A30" s="32">
        <v>40715</v>
      </c>
      <c r="B30" s="33"/>
      <c r="C30" s="3">
        <v>93.567039489746094</v>
      </c>
      <c r="D30" s="3">
        <v>4.9894375801086426</v>
      </c>
      <c r="E30" s="3">
        <v>0.27106544375419617</v>
      </c>
      <c r="F30" s="5">
        <v>0.59652996063232422</v>
      </c>
      <c r="G30" s="3">
        <v>0.86759543418884277</v>
      </c>
      <c r="H30" s="3">
        <v>39.238141088648241</v>
      </c>
      <c r="I30" s="3">
        <v>50.982605036319598</v>
      </c>
      <c r="J30" s="1"/>
      <c r="K30" s="1"/>
    </row>
    <row r="31" spans="1:11" ht="12.75" customHeight="1" thickBot="1" x14ac:dyDescent="0.25">
      <c r="A31" s="32">
        <v>40716</v>
      </c>
      <c r="B31" s="33"/>
      <c r="C31" s="3">
        <v>93.572837829589844</v>
      </c>
      <c r="D31" s="3">
        <v>4.9243044853210449</v>
      </c>
      <c r="E31" s="3">
        <v>0.28566852211952209</v>
      </c>
      <c r="F31" s="5">
        <v>0.67667210102081299</v>
      </c>
      <c r="G31" s="3">
        <v>0.9623405933380127</v>
      </c>
      <c r="H31" s="3">
        <v>39.165033641546735</v>
      </c>
      <c r="I31" s="3">
        <v>50.877712744274497</v>
      </c>
      <c r="J31" s="1"/>
      <c r="K31" s="1"/>
    </row>
    <row r="32" spans="1:11" ht="12.75" customHeight="1" thickBot="1" x14ac:dyDescent="0.25">
      <c r="A32" s="32">
        <v>40717</v>
      </c>
      <c r="B32" s="33"/>
      <c r="C32" s="3">
        <v>93.552680969238281</v>
      </c>
      <c r="D32" s="3">
        <v>5.0050759315490723</v>
      </c>
      <c r="E32" s="3">
        <v>0.26354768872261047</v>
      </c>
      <c r="F32" s="5">
        <v>0.66625529527664185</v>
      </c>
      <c r="G32" s="3">
        <v>0.92980301380157471</v>
      </c>
      <c r="H32" s="3">
        <v>39.185888297344718</v>
      </c>
      <c r="I32" s="3">
        <v>50.906650160425713</v>
      </c>
      <c r="J32" s="1"/>
      <c r="K32" s="1"/>
    </row>
    <row r="33" spans="1:12" ht="12.75" customHeight="1" thickBot="1" x14ac:dyDescent="0.25">
      <c r="A33" s="32">
        <v>40718</v>
      </c>
      <c r="B33" s="33"/>
      <c r="C33" s="3">
        <v>93.588058471679688</v>
      </c>
      <c r="D33" s="3">
        <v>4.8175926208496094</v>
      </c>
      <c r="E33" s="3">
        <v>0.26626336574554443</v>
      </c>
      <c r="F33" s="5">
        <v>0.73951071500778198</v>
      </c>
      <c r="G33" s="3">
        <v>1.0057740211486816</v>
      </c>
      <c r="H33" s="3">
        <v>39.144920184056062</v>
      </c>
      <c r="I33" s="3">
        <v>50.832728105771366</v>
      </c>
      <c r="J33" s="1"/>
      <c r="K33" s="1"/>
    </row>
    <row r="34" spans="1:12" ht="12.75" customHeight="1" thickBot="1" x14ac:dyDescent="0.25">
      <c r="A34" s="32">
        <v>40719</v>
      </c>
      <c r="B34" s="33"/>
      <c r="C34" s="3">
        <v>93.669746398925781</v>
      </c>
      <c r="D34" s="3">
        <v>4.8261537551879883</v>
      </c>
      <c r="E34" s="3">
        <v>0.261208176612854</v>
      </c>
      <c r="F34" s="5">
        <v>0.7551724910736084</v>
      </c>
      <c r="G34" s="3">
        <v>1.0163806676864624</v>
      </c>
      <c r="H34" s="3">
        <v>39.079359158789146</v>
      </c>
      <c r="I34" s="3">
        <v>50.787751697256397</v>
      </c>
      <c r="J34" s="1"/>
      <c r="K34" s="1"/>
    </row>
    <row r="35" spans="1:12" ht="12.75" customHeight="1" thickBot="1" x14ac:dyDescent="0.25">
      <c r="A35" s="32">
        <v>40720</v>
      </c>
      <c r="B35" s="33"/>
      <c r="C35" s="3">
        <v>93.742103576660156</v>
      </c>
      <c r="D35" s="3">
        <v>4.7723231315612793</v>
      </c>
      <c r="E35" s="3">
        <v>0.26535791158676147</v>
      </c>
      <c r="F35" s="5">
        <v>0.79180395603179932</v>
      </c>
      <c r="G35" s="3">
        <v>1.057161808013916</v>
      </c>
      <c r="H35" s="3">
        <v>39.010119383770324</v>
      </c>
      <c r="I35" s="3">
        <v>50.721519117487681</v>
      </c>
      <c r="J35" s="1"/>
      <c r="K35" s="1"/>
    </row>
    <row r="36" spans="1:12" ht="12.75" customHeight="1" thickBot="1" x14ac:dyDescent="0.25">
      <c r="A36" s="32">
        <v>40721</v>
      </c>
      <c r="B36" s="33"/>
      <c r="C36" s="3">
        <v>93.627799987792969</v>
      </c>
      <c r="D36" s="3">
        <v>4.955378532409668</v>
      </c>
      <c r="E36" s="3">
        <v>0.24715836346149445</v>
      </c>
      <c r="F36" s="5">
        <v>0.68792366981506348</v>
      </c>
      <c r="G36" s="3">
        <v>0.93508201837539673</v>
      </c>
      <c r="H36" s="3">
        <v>39.140413137422009</v>
      </c>
      <c r="I36" s="3">
        <v>50.87536481718702</v>
      </c>
      <c r="J36" s="1"/>
      <c r="K36" s="1"/>
    </row>
    <row r="37" spans="1:12" ht="12.75" customHeight="1" thickBot="1" x14ac:dyDescent="0.25">
      <c r="A37" s="32">
        <v>40722</v>
      </c>
      <c r="B37" s="33"/>
      <c r="C37" s="3">
        <v>93.4759521484375</v>
      </c>
      <c r="D37" s="3">
        <v>5.1313667297363281</v>
      </c>
      <c r="E37" s="3">
        <v>0.25370371341705322</v>
      </c>
      <c r="F37" s="5">
        <v>0.60170507431030273</v>
      </c>
      <c r="G37" s="3">
        <v>0.85540878772735596</v>
      </c>
      <c r="H37" s="3">
        <v>39.253823679179739</v>
      </c>
      <c r="I37" s="3">
        <v>50.996044313902814</v>
      </c>
      <c r="J37" s="1"/>
      <c r="K37" s="1"/>
    </row>
    <row r="38" spans="1:12" ht="12.75" customHeight="1" thickBot="1" x14ac:dyDescent="0.25">
      <c r="A38" s="32">
        <v>40723</v>
      </c>
      <c r="B38" s="33"/>
      <c r="C38" s="3">
        <v>93.374557495117187</v>
      </c>
      <c r="D38" s="3">
        <v>5.277742862701416</v>
      </c>
      <c r="E38" s="3">
        <v>0.24802228808403015</v>
      </c>
      <c r="F38" s="5">
        <v>0.53583616018295288</v>
      </c>
      <c r="G38" s="3">
        <v>0.78385841846466064</v>
      </c>
      <c r="H38" s="3">
        <v>39.337888038069266</v>
      </c>
      <c r="I38" s="3">
        <v>51.091665150819523</v>
      </c>
      <c r="J38" s="1"/>
      <c r="K38" s="1"/>
    </row>
    <row r="39" spans="1:12" ht="12.75" customHeight="1" thickBot="1" x14ac:dyDescent="0.25">
      <c r="A39" s="32">
        <v>40724</v>
      </c>
      <c r="B39" s="33"/>
      <c r="C39" s="3">
        <v>93.427513122558594</v>
      </c>
      <c r="D39" s="3">
        <v>5.1450686454772949</v>
      </c>
      <c r="E39" s="3">
        <v>0.24831974506378174</v>
      </c>
      <c r="F39" s="5">
        <v>0.62275761365890503</v>
      </c>
      <c r="G39" s="3">
        <v>0.87107735872268677</v>
      </c>
      <c r="H39" s="3">
        <v>39.265012820529876</v>
      </c>
      <c r="I39" s="3">
        <v>50.990053854534139</v>
      </c>
      <c r="J39" s="1"/>
      <c r="K39" s="1"/>
    </row>
    <row r="40" spans="1:12" ht="12.75" customHeight="1" thickBot="1" x14ac:dyDescent="0.25">
      <c r="A40" s="35" t="s">
        <v>6</v>
      </c>
      <c r="B40" s="36"/>
      <c r="C40" s="6">
        <f t="shared" ref="C40:I40" si="0">AVERAGE(C10:C39)</f>
        <v>93.27371470133464</v>
      </c>
      <c r="D40" s="6">
        <f t="shared" si="0"/>
        <v>5.0241613388061523</v>
      </c>
      <c r="E40" s="6">
        <f t="shared" si="0"/>
        <v>0.23020486384630204</v>
      </c>
      <c r="F40" s="6">
        <f t="shared" si="0"/>
        <v>0.62233511904875438</v>
      </c>
      <c r="G40" s="6">
        <f t="shared" si="0"/>
        <v>0.85253998041152956</v>
      </c>
      <c r="H40" s="6">
        <f t="shared" si="0"/>
        <v>39.420734676080833</v>
      </c>
      <c r="I40" s="6">
        <f t="shared" si="0"/>
        <v>51.084717488220761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34" t="s">
        <v>44</v>
      </c>
      <c r="I42" s="34"/>
      <c r="J42" s="20"/>
      <c r="K42" s="20"/>
      <c r="L42" s="20"/>
    </row>
    <row r="43" spans="1:12" ht="13.5" thickBot="1" x14ac:dyDescent="0.25"/>
    <row r="44" spans="1:12" ht="23.25" thickBot="1" x14ac:dyDescent="0.25">
      <c r="A44" s="45"/>
      <c r="B44" s="46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47" t="s">
        <v>85</v>
      </c>
      <c r="B45" s="48"/>
      <c r="C45" s="26">
        <f t="shared" ref="C45:I45" si="1">MAX(C10:C39)</f>
        <v>93.742103576660156</v>
      </c>
      <c r="D45" s="21">
        <f t="shared" si="1"/>
        <v>5.3911046981811523</v>
      </c>
      <c r="E45" s="26">
        <f t="shared" si="1"/>
        <v>0.28566852211952209</v>
      </c>
      <c r="F45" s="26">
        <f t="shared" si="1"/>
        <v>0.79180395603179932</v>
      </c>
      <c r="G45" s="21">
        <f t="shared" si="1"/>
        <v>1.057161808013916</v>
      </c>
      <c r="H45" s="26">
        <f t="shared" si="1"/>
        <v>39.900486536704449</v>
      </c>
      <c r="I45" s="22">
        <f t="shared" si="1"/>
        <v>51.434089237613996</v>
      </c>
    </row>
    <row r="46" spans="1:12" ht="13.5" thickBot="1" x14ac:dyDescent="0.25">
      <c r="A46" s="47" t="s">
        <v>86</v>
      </c>
      <c r="B46" s="48"/>
      <c r="C46" s="23">
        <f t="shared" ref="C46:I46" si="2">MIN(C10:C39)</f>
        <v>92.50921630859375</v>
      </c>
      <c r="D46" s="26">
        <f t="shared" si="2"/>
        <v>4.6963729858398437</v>
      </c>
      <c r="E46" s="26">
        <f t="shared" si="2"/>
        <v>0.18587036430835724</v>
      </c>
      <c r="F46" s="23">
        <f t="shared" si="2"/>
        <v>0.49166300892829895</v>
      </c>
      <c r="G46" s="26">
        <f t="shared" si="2"/>
        <v>0.70823639631271362</v>
      </c>
      <c r="H46" s="23">
        <f t="shared" si="2"/>
        <v>39.010119383770324</v>
      </c>
      <c r="I46" s="26">
        <f t="shared" si="2"/>
        <v>50.721519117487681</v>
      </c>
    </row>
    <row r="47" spans="1:12" ht="13.5" thickBot="1" x14ac:dyDescent="0.25">
      <c r="A47" s="49" t="s">
        <v>87</v>
      </c>
      <c r="B47" s="50"/>
      <c r="C47" s="26">
        <f t="shared" ref="C47:I47" si="3">STDEV(C10:C39)</f>
        <v>0.34525856496573443</v>
      </c>
      <c r="D47" s="24">
        <f t="shared" si="3"/>
        <v>0.20400203455457988</v>
      </c>
      <c r="E47" s="26">
        <f t="shared" si="3"/>
        <v>2.7738869358425726E-2</v>
      </c>
      <c r="F47" s="26">
        <f t="shared" si="3"/>
        <v>7.6030231668992407E-2</v>
      </c>
      <c r="G47" s="24">
        <f t="shared" si="3"/>
        <v>9.5272535704690395E-2</v>
      </c>
      <c r="H47" s="26">
        <f t="shared" si="3"/>
        <v>0.2424540032132067</v>
      </c>
      <c r="I47" s="25">
        <f t="shared" si="3"/>
        <v>0.19002073530923577</v>
      </c>
    </row>
    <row r="49" spans="3:9" x14ac:dyDescent="0.2">
      <c r="C49" s="30">
        <f>COUNTIF(C10:C39,"&lt;84.0")</f>
        <v>0</v>
      </c>
      <c r="D49" s="30">
        <f>COUNTIF(D10:D39,"&gt;11.0")</f>
        <v>0</v>
      </c>
      <c r="E49" s="30">
        <f>COUNTIF(E10:E39,"&gt;4.0")</f>
        <v>0</v>
      </c>
      <c r="F49" s="30">
        <f>COUNTIF(F10:F39,"&gt;3.0")</f>
        <v>0</v>
      </c>
      <c r="G49" s="30">
        <f>COUNTIF(G10:G39,"&gt;4.0")</f>
        <v>0</v>
      </c>
      <c r="H49" s="30">
        <f>COUNTIF(H10:H39,"&lt;37.30")</f>
        <v>0</v>
      </c>
      <c r="I49" s="30">
        <f>COUNTIF(I10:I39,"&lt;48.20")</f>
        <v>0</v>
      </c>
    </row>
    <row r="50" spans="3:9" x14ac:dyDescent="0.2">
      <c r="C50" s="31"/>
      <c r="D50" s="31"/>
      <c r="E50" s="31"/>
      <c r="F50" s="31"/>
      <c r="G50" s="30"/>
      <c r="H50" s="30">
        <f>COUNTIF(H10:H39,"&gt;43.60")</f>
        <v>0</v>
      </c>
      <c r="I50" s="30">
        <f>COUNTIF(I10:I39,"&gt;53.20")</f>
        <v>0</v>
      </c>
    </row>
  </sheetData>
  <mergeCells count="44">
    <mergeCell ref="A44:B44"/>
    <mergeCell ref="A45:B45"/>
    <mergeCell ref="A46:B46"/>
    <mergeCell ref="A47:B47"/>
    <mergeCell ref="A16:B16"/>
    <mergeCell ref="A21:B21"/>
    <mergeCell ref="A18:B18"/>
    <mergeCell ref="A19:B19"/>
    <mergeCell ref="A24:B24"/>
    <mergeCell ref="A22:B22"/>
    <mergeCell ref="A11:B11"/>
    <mergeCell ref="A7:B7"/>
    <mergeCell ref="A8:B8"/>
    <mergeCell ref="A13:B13"/>
    <mergeCell ref="A15:B15"/>
    <mergeCell ref="A14:B14"/>
    <mergeCell ref="A9:B9"/>
    <mergeCell ref="A12:B12"/>
    <mergeCell ref="A10:B10"/>
    <mergeCell ref="A1:I1"/>
    <mergeCell ref="A3:I3"/>
    <mergeCell ref="A6:B6"/>
    <mergeCell ref="A4:I4"/>
    <mergeCell ref="A5:F5"/>
    <mergeCell ref="A25:B25"/>
    <mergeCell ref="A23:B23"/>
    <mergeCell ref="A17:B17"/>
    <mergeCell ref="A20:B20"/>
    <mergeCell ref="A31:B31"/>
    <mergeCell ref="A26:B26"/>
    <mergeCell ref="A28:B28"/>
    <mergeCell ref="A29:B29"/>
    <mergeCell ref="A27:B27"/>
    <mergeCell ref="A30:B30"/>
    <mergeCell ref="A32:B32"/>
    <mergeCell ref="A33:B33"/>
    <mergeCell ref="H42:I42"/>
    <mergeCell ref="A40:B40"/>
    <mergeCell ref="A34:B34"/>
    <mergeCell ref="A36:B36"/>
    <mergeCell ref="A35:B35"/>
    <mergeCell ref="A37:B37"/>
    <mergeCell ref="A39:B39"/>
    <mergeCell ref="A38:B38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28" zoomScale="90" zoomScaleNormal="90" workbookViewId="0">
      <selection activeCell="C49" sqref="C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1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1" ht="14.1" customHeight="1" thickBot="1" x14ac:dyDescent="0.25">
      <c r="A5" s="42" t="s">
        <v>88</v>
      </c>
      <c r="B5" s="42"/>
      <c r="C5" s="42"/>
      <c r="D5" s="42"/>
      <c r="E5" s="42"/>
      <c r="F5" s="42"/>
      <c r="G5" s="1"/>
      <c r="H5" s="1"/>
      <c r="I5" s="18" t="s">
        <v>99</v>
      </c>
      <c r="J5" s="1"/>
      <c r="K5" s="1"/>
    </row>
    <row r="6" spans="1:11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3"/>
      <c r="B8" s="44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45"/>
      <c r="B9" s="4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40695</v>
      </c>
      <c r="B10" s="33"/>
      <c r="C10" s="10">
        <v>93.245796203613281</v>
      </c>
      <c r="D10" s="10">
        <v>5.1031918525695801</v>
      </c>
      <c r="E10" s="10">
        <v>0.2208135575056076</v>
      </c>
      <c r="F10" s="11">
        <v>0.59345024824142456</v>
      </c>
      <c r="G10" s="10">
        <v>0.81426382064819336</v>
      </c>
      <c r="H10" s="10">
        <v>39.447281525389002</v>
      </c>
      <c r="I10" s="10">
        <v>51.122551495668269</v>
      </c>
      <c r="J10" s="1"/>
      <c r="K10" s="1"/>
    </row>
    <row r="11" spans="1:11" ht="12.75" customHeight="1" thickBot="1" x14ac:dyDescent="0.25">
      <c r="A11" s="32">
        <v>40696</v>
      </c>
      <c r="B11" s="33"/>
      <c r="C11" s="3">
        <v>93.498832702636719</v>
      </c>
      <c r="D11" s="3">
        <v>4.8425354957580566</v>
      </c>
      <c r="E11" s="3">
        <v>0.22390438616275787</v>
      </c>
      <c r="F11" s="5">
        <v>0.61830312013626099</v>
      </c>
      <c r="G11" s="3">
        <v>0.84220749139785767</v>
      </c>
      <c r="H11" s="3">
        <v>39.353085435782134</v>
      </c>
      <c r="I11" s="3">
        <v>51.050889182459244</v>
      </c>
      <c r="J11" s="1"/>
      <c r="K11" s="1"/>
    </row>
    <row r="12" spans="1:11" ht="12.75" customHeight="1" thickBot="1" x14ac:dyDescent="0.25">
      <c r="A12" s="32">
        <v>40697</v>
      </c>
      <c r="B12" s="33"/>
      <c r="C12" s="3">
        <v>93.52130126953125</v>
      </c>
      <c r="D12" s="3">
        <v>4.8224573135375977</v>
      </c>
      <c r="E12" s="3">
        <v>0.23093776404857635</v>
      </c>
      <c r="F12" s="5">
        <v>0.64324367046356201</v>
      </c>
      <c r="G12" s="3">
        <v>0.87418144941329956</v>
      </c>
      <c r="H12" s="3">
        <v>39.311592526277387</v>
      </c>
      <c r="I12" s="3">
        <v>51.00720146566627</v>
      </c>
      <c r="J12" s="1"/>
      <c r="K12" s="1"/>
    </row>
    <row r="13" spans="1:11" ht="12.75" customHeight="1" thickBot="1" x14ac:dyDescent="0.25">
      <c r="A13" s="32">
        <v>40698</v>
      </c>
      <c r="B13" s="33"/>
      <c r="C13" s="3">
        <v>93.549140930175781</v>
      </c>
      <c r="D13" s="3">
        <v>4.7628288269042969</v>
      </c>
      <c r="E13" s="3">
        <v>0.23145289719104767</v>
      </c>
      <c r="F13" s="5">
        <v>0.66146725416183472</v>
      </c>
      <c r="G13" s="3">
        <v>0.89292013645172119</v>
      </c>
      <c r="H13" s="3">
        <v>39.29628151471816</v>
      </c>
      <c r="I13" s="3">
        <v>50.985631593997809</v>
      </c>
      <c r="J13" s="1"/>
      <c r="K13" s="1"/>
    </row>
    <row r="14" spans="1:11" ht="12.75" customHeight="1" thickBot="1" x14ac:dyDescent="0.25">
      <c r="A14" s="32">
        <v>40699</v>
      </c>
      <c r="B14" s="33"/>
      <c r="C14" s="3">
        <v>93.558181762695313</v>
      </c>
      <c r="D14" s="3">
        <v>4.6870980262756348</v>
      </c>
      <c r="E14" s="3">
        <v>0.24131737649440765</v>
      </c>
      <c r="F14" s="5">
        <v>0.71367079019546509</v>
      </c>
      <c r="G14" s="3">
        <v>0.95498818159103394</v>
      </c>
      <c r="H14" s="3">
        <v>39.255872660506675</v>
      </c>
      <c r="I14" s="3">
        <v>50.922164525706833</v>
      </c>
      <c r="J14" s="1"/>
      <c r="K14" s="1"/>
    </row>
    <row r="15" spans="1:11" ht="12.75" customHeight="1" thickBot="1" x14ac:dyDescent="0.25">
      <c r="A15" s="32">
        <v>40700</v>
      </c>
      <c r="B15" s="33"/>
      <c r="C15" s="3">
        <v>93.237991333007812</v>
      </c>
      <c r="D15" s="3">
        <v>4.945004940032959</v>
      </c>
      <c r="E15" s="3">
        <v>0.2035028487443924</v>
      </c>
      <c r="F15" s="5">
        <v>0.55212318897247314</v>
      </c>
      <c r="G15" s="3">
        <v>0.75562602281570435</v>
      </c>
      <c r="H15" s="3">
        <v>39.564374792658526</v>
      </c>
      <c r="I15" s="3">
        <v>51.2238284964711</v>
      </c>
      <c r="J15" s="1"/>
      <c r="K15" s="1"/>
    </row>
    <row r="16" spans="1:11" ht="12.75" customHeight="1" thickBot="1" x14ac:dyDescent="0.25">
      <c r="A16" s="32">
        <v>40701</v>
      </c>
      <c r="B16" s="33"/>
      <c r="C16" s="3">
        <v>93.189285278320313</v>
      </c>
      <c r="D16" s="3">
        <v>4.9650092124938965</v>
      </c>
      <c r="E16" s="3">
        <v>0.22225144505500793</v>
      </c>
      <c r="F16" s="5">
        <v>0.58071637153625488</v>
      </c>
      <c r="G16" s="3">
        <v>0.80296778678894043</v>
      </c>
      <c r="H16" s="3">
        <v>39.543154147389401</v>
      </c>
      <c r="I16" s="3">
        <v>51.183650467316063</v>
      </c>
      <c r="J16" s="1"/>
      <c r="K16" s="1"/>
    </row>
    <row r="17" spans="1:11" ht="12.75" customHeight="1" thickBot="1" x14ac:dyDescent="0.25">
      <c r="A17" s="32">
        <v>40702</v>
      </c>
      <c r="B17" s="33"/>
      <c r="C17" s="3">
        <v>93.487808227539063</v>
      </c>
      <c r="D17" s="3">
        <v>4.761934757232666</v>
      </c>
      <c r="E17" s="3">
        <v>0.23389336466789246</v>
      </c>
      <c r="F17" s="5">
        <v>0.66293054819107056</v>
      </c>
      <c r="G17" s="3">
        <v>0.89682388305664063</v>
      </c>
      <c r="H17" s="3">
        <v>39.333254768957936</v>
      </c>
      <c r="I17" s="3">
        <v>51.004084946215819</v>
      </c>
      <c r="J17" s="1"/>
      <c r="K17" s="1"/>
    </row>
    <row r="18" spans="1:11" ht="12.75" customHeight="1" thickBot="1" x14ac:dyDescent="0.25">
      <c r="A18" s="32">
        <v>40703</v>
      </c>
      <c r="B18" s="33"/>
      <c r="C18" s="3">
        <v>93.165962219238281</v>
      </c>
      <c r="D18" s="3">
        <v>5.0202536582946777</v>
      </c>
      <c r="E18" s="3">
        <v>0.20120878517627716</v>
      </c>
      <c r="F18" s="5">
        <v>0.57513928413391113</v>
      </c>
      <c r="G18" s="3">
        <v>0.7763480544090271</v>
      </c>
      <c r="H18" s="3">
        <v>39.565361626599568</v>
      </c>
      <c r="I18" s="3">
        <v>51.209587814153373</v>
      </c>
      <c r="J18" s="1"/>
      <c r="K18" s="1"/>
    </row>
    <row r="19" spans="1:11" ht="12.75" customHeight="1" thickBot="1" x14ac:dyDescent="0.25">
      <c r="A19" s="32">
        <v>40704</v>
      </c>
      <c r="B19" s="33"/>
      <c r="C19" s="3">
        <v>93.145332336425781</v>
      </c>
      <c r="D19" s="3">
        <v>5.0220417976379395</v>
      </c>
      <c r="E19" s="3">
        <v>0.21207641065120697</v>
      </c>
      <c r="F19" s="5">
        <v>0.59382617473602295</v>
      </c>
      <c r="G19" s="3">
        <v>0.80590260028839111</v>
      </c>
      <c r="H19" s="3">
        <v>39.54693827746177</v>
      </c>
      <c r="I19" s="3">
        <v>51.18144208799707</v>
      </c>
      <c r="J19" s="1"/>
      <c r="K19" s="1"/>
    </row>
    <row r="20" spans="1:11" ht="12.75" customHeight="1" thickBot="1" x14ac:dyDescent="0.25">
      <c r="A20" s="32">
        <v>40705</v>
      </c>
      <c r="B20" s="33"/>
      <c r="C20" s="3">
        <v>93.070869445800781</v>
      </c>
      <c r="D20" s="3">
        <v>5.0791006088256836</v>
      </c>
      <c r="E20" s="3">
        <v>0.20604053139686584</v>
      </c>
      <c r="F20" s="5">
        <v>0.57244628667831421</v>
      </c>
      <c r="G20" s="3">
        <v>0.77848684787750244</v>
      </c>
      <c r="H20" s="3">
        <v>39.60070746796648</v>
      </c>
      <c r="I20" s="3">
        <v>51.228983879799074</v>
      </c>
      <c r="J20" s="1"/>
      <c r="K20" s="1"/>
    </row>
    <row r="21" spans="1:11" ht="12.75" customHeight="1" thickBot="1" x14ac:dyDescent="0.25">
      <c r="A21" s="32">
        <v>40706</v>
      </c>
      <c r="B21" s="33"/>
      <c r="C21" s="3">
        <v>93.563819885253906</v>
      </c>
      <c r="D21" s="3">
        <v>4.6925244331359863</v>
      </c>
      <c r="E21" s="3">
        <v>0.25999501347541809</v>
      </c>
      <c r="F21" s="5">
        <v>0.80060756206512451</v>
      </c>
      <c r="G21" s="3">
        <v>1.0606025457382202</v>
      </c>
      <c r="H21" s="3">
        <v>39.147680018095365</v>
      </c>
      <c r="I21" s="3">
        <v>50.792899944180569</v>
      </c>
      <c r="J21" s="1"/>
      <c r="K21" s="1"/>
    </row>
    <row r="22" spans="1:11" ht="12.75" customHeight="1" thickBot="1" x14ac:dyDescent="0.25">
      <c r="A22" s="32">
        <v>40707</v>
      </c>
      <c r="B22" s="33"/>
      <c r="C22" s="3">
        <v>92.908821105957031</v>
      </c>
      <c r="D22" s="3">
        <v>5.2288684844970703</v>
      </c>
      <c r="E22" s="3">
        <v>0.20997074246406555</v>
      </c>
      <c r="F22" s="5">
        <v>0.62367719411849976</v>
      </c>
      <c r="G22" s="3">
        <v>0.8336479663848877</v>
      </c>
      <c r="H22" s="3">
        <v>39.594604817072678</v>
      </c>
      <c r="I22" s="3">
        <v>51.18862806500762</v>
      </c>
      <c r="J22" s="1"/>
      <c r="K22" s="1"/>
    </row>
    <row r="23" spans="1:11" ht="12.75" customHeight="1" thickBot="1" x14ac:dyDescent="0.25">
      <c r="A23" s="32">
        <v>40708</v>
      </c>
      <c r="B23" s="33"/>
      <c r="C23" s="3">
        <v>92.715667724609375</v>
      </c>
      <c r="D23" s="3">
        <v>5.3699350357055664</v>
      </c>
      <c r="E23" s="3">
        <v>0.19468796253204346</v>
      </c>
      <c r="F23" s="5">
        <v>0.55848348140716553</v>
      </c>
      <c r="G23" s="3">
        <v>0.75317144393920898</v>
      </c>
      <c r="H23" s="3">
        <v>39.746432199923056</v>
      </c>
      <c r="I23" s="3">
        <v>51.325216545557097</v>
      </c>
      <c r="J23" s="1"/>
      <c r="K23" s="1"/>
    </row>
    <row r="24" spans="1:11" ht="12.75" customHeight="1" thickBot="1" x14ac:dyDescent="0.25">
      <c r="A24" s="32">
        <v>40709</v>
      </c>
      <c r="B24" s="33"/>
      <c r="C24" s="3">
        <v>92.821746826171875</v>
      </c>
      <c r="D24" s="3">
        <v>5.2105917930603027</v>
      </c>
      <c r="E24" s="3">
        <v>0.1876300573348999</v>
      </c>
      <c r="F24" s="5">
        <v>0.52897757291793823</v>
      </c>
      <c r="G24" s="3">
        <v>0.71660763025283813</v>
      </c>
      <c r="H24" s="3">
        <v>39.77318514405281</v>
      </c>
      <c r="I24" s="3">
        <v>51.363318836715479</v>
      </c>
      <c r="J24" s="1"/>
      <c r="K24" s="1"/>
    </row>
    <row r="25" spans="1:11" ht="12.75" customHeight="1" thickBot="1" x14ac:dyDescent="0.25">
      <c r="A25" s="32">
        <v>40710</v>
      </c>
      <c r="B25" s="33"/>
      <c r="C25" s="3">
        <v>92.534950256347656</v>
      </c>
      <c r="D25" s="3">
        <v>5.3879752159118652</v>
      </c>
      <c r="E25" s="3">
        <v>0.19278320670127869</v>
      </c>
      <c r="F25" s="5">
        <v>0.52422410249710083</v>
      </c>
      <c r="G25" s="3">
        <v>0.71700727939605713</v>
      </c>
      <c r="H25" s="3">
        <v>39.893218082930559</v>
      </c>
      <c r="I25" s="3">
        <v>51.430958161202703</v>
      </c>
      <c r="J25" s="1"/>
      <c r="K25" s="1"/>
    </row>
    <row r="26" spans="1:11" ht="12.75" customHeight="1" thickBot="1" x14ac:dyDescent="0.25">
      <c r="A26" s="32">
        <v>40711</v>
      </c>
      <c r="B26" s="33"/>
      <c r="C26" s="3">
        <v>92.578826904296875</v>
      </c>
      <c r="D26" s="3">
        <v>5.3610639572143555</v>
      </c>
      <c r="E26" s="3">
        <v>0.1891942024230957</v>
      </c>
      <c r="F26" s="5">
        <v>0.53246313333511353</v>
      </c>
      <c r="G26" s="3">
        <v>0.72165733575820923</v>
      </c>
      <c r="H26" s="3">
        <v>39.866906880457776</v>
      </c>
      <c r="I26" s="3">
        <v>51.412322038064346</v>
      </c>
      <c r="J26" s="1"/>
      <c r="K26" s="1"/>
    </row>
    <row r="27" spans="1:11" ht="12.75" customHeight="1" thickBot="1" x14ac:dyDescent="0.25">
      <c r="A27" s="32">
        <v>40712</v>
      </c>
      <c r="B27" s="33"/>
      <c r="C27" s="3">
        <v>92.66107177734375</v>
      </c>
      <c r="D27" s="3">
        <v>5.3208088874816895</v>
      </c>
      <c r="E27" s="3">
        <v>0.19739094376564026</v>
      </c>
      <c r="F27" s="5">
        <v>0.55321425199508667</v>
      </c>
      <c r="G27" s="3">
        <v>0.75060522556304932</v>
      </c>
      <c r="H27" s="3">
        <v>39.799649838554359</v>
      </c>
      <c r="I27" s="3">
        <v>51.35696672359704</v>
      </c>
      <c r="J27" s="1"/>
      <c r="K27" s="1"/>
    </row>
    <row r="28" spans="1:11" ht="12.75" customHeight="1" thickBot="1" x14ac:dyDescent="0.25">
      <c r="A28" s="32">
        <v>40713</v>
      </c>
      <c r="B28" s="33"/>
      <c r="C28" s="3">
        <v>93.122627258300781</v>
      </c>
      <c r="D28" s="3">
        <v>5.0762200355529785</v>
      </c>
      <c r="E28" s="3">
        <v>0.22708627581596375</v>
      </c>
      <c r="F28" s="5">
        <v>0.59164315462112427</v>
      </c>
      <c r="G28" s="3">
        <v>0.81872940063476563</v>
      </c>
      <c r="H28" s="3">
        <v>39.527743654492795</v>
      </c>
      <c r="I28" s="3">
        <v>51.165571072103077</v>
      </c>
      <c r="J28" s="1"/>
      <c r="K28" s="1"/>
    </row>
    <row r="29" spans="1:11" ht="12.75" customHeight="1" thickBot="1" x14ac:dyDescent="0.25">
      <c r="A29" s="32">
        <v>40714</v>
      </c>
      <c r="B29" s="33"/>
      <c r="C29" s="3">
        <v>93.34014892578125</v>
      </c>
      <c r="D29" s="3">
        <v>5.3143219947814941</v>
      </c>
      <c r="E29" s="3">
        <v>0.25232788920402527</v>
      </c>
      <c r="F29" s="5">
        <v>0.4697701632976532</v>
      </c>
      <c r="G29" s="3">
        <v>0.72209805250167847</v>
      </c>
      <c r="H29" s="3">
        <v>39.412885589749571</v>
      </c>
      <c r="I29" s="3">
        <v>51.175612579085943</v>
      </c>
      <c r="J29" s="1"/>
      <c r="K29" s="1"/>
    </row>
    <row r="30" spans="1:11" ht="12.75" customHeight="1" thickBot="1" x14ac:dyDescent="0.25">
      <c r="A30" s="32">
        <v>40715</v>
      </c>
      <c r="B30" s="33"/>
      <c r="C30" s="3">
        <v>93.63031005859375</v>
      </c>
      <c r="D30" s="3">
        <v>4.9114413261413574</v>
      </c>
      <c r="E30" s="3">
        <v>0.28033366799354553</v>
      </c>
      <c r="F30" s="5">
        <v>0.6285361647605896</v>
      </c>
      <c r="G30" s="3">
        <v>0.90886986255645752</v>
      </c>
      <c r="H30" s="3">
        <v>39.183731707089876</v>
      </c>
      <c r="I30" s="3">
        <v>50.923687052090656</v>
      </c>
      <c r="J30" s="1"/>
      <c r="K30" s="1"/>
    </row>
    <row r="31" spans="1:11" ht="12.75" customHeight="1" thickBot="1" x14ac:dyDescent="0.25">
      <c r="A31" s="32">
        <v>40716</v>
      </c>
      <c r="B31" s="33"/>
      <c r="C31" s="3">
        <v>93.5814208984375</v>
      </c>
      <c r="D31" s="3">
        <v>4.9493374824523926</v>
      </c>
      <c r="E31" s="3">
        <v>0.27224671840667725</v>
      </c>
      <c r="F31" s="5">
        <v>0.67225390672683716</v>
      </c>
      <c r="G31" s="3">
        <v>0.9445006251335144</v>
      </c>
      <c r="H31" s="3">
        <v>39.163803531270815</v>
      </c>
      <c r="I31" s="3">
        <v>50.885945637128295</v>
      </c>
      <c r="J31" s="1"/>
      <c r="K31" s="1"/>
    </row>
    <row r="32" spans="1:11" ht="12.75" customHeight="1" thickBot="1" x14ac:dyDescent="0.25">
      <c r="A32" s="32">
        <v>40717</v>
      </c>
      <c r="B32" s="33"/>
      <c r="C32" s="3">
        <v>93.569107055664063</v>
      </c>
      <c r="D32" s="3">
        <v>4.9748678207397461</v>
      </c>
      <c r="E32" s="3">
        <v>0.25820055603981018</v>
      </c>
      <c r="F32" s="5">
        <v>0.68401587009429932</v>
      </c>
      <c r="G32" s="3">
        <v>0.94221639633178711</v>
      </c>
      <c r="H32" s="3">
        <v>39.166641924258926</v>
      </c>
      <c r="I32" s="3">
        <v>50.885824165021646</v>
      </c>
      <c r="J32" s="1"/>
      <c r="K32" s="1"/>
    </row>
    <row r="33" spans="1:12" ht="12.75" customHeight="1" thickBot="1" x14ac:dyDescent="0.25">
      <c r="A33" s="32">
        <v>40718</v>
      </c>
      <c r="B33" s="33"/>
      <c r="C33" s="3">
        <v>93.749198913574219</v>
      </c>
      <c r="D33" s="3">
        <v>4.7334713935852051</v>
      </c>
      <c r="E33" s="3">
        <v>0.27429896593093872</v>
      </c>
      <c r="F33" s="5">
        <v>0.77040940523147583</v>
      </c>
      <c r="G33" s="3">
        <v>1.0447083711624146</v>
      </c>
      <c r="H33" s="3">
        <v>39.034121118951582</v>
      </c>
      <c r="I33" s="3">
        <v>50.743761316600427</v>
      </c>
      <c r="J33" s="1"/>
      <c r="K33" s="1"/>
    </row>
    <row r="34" spans="1:12" ht="12.75" customHeight="1" thickBot="1" x14ac:dyDescent="0.25">
      <c r="A34" s="32">
        <v>40719</v>
      </c>
      <c r="B34" s="33"/>
      <c r="C34" s="3">
        <v>93.655487060546875</v>
      </c>
      <c r="D34" s="3">
        <v>4.8604168891906738</v>
      </c>
      <c r="E34" s="3">
        <v>0.26253867149353027</v>
      </c>
      <c r="F34" s="5">
        <v>0.74300640821456909</v>
      </c>
      <c r="G34" s="3">
        <v>1.0055451393127441</v>
      </c>
      <c r="H34" s="3">
        <v>39.087301891186542</v>
      </c>
      <c r="I34" s="3">
        <v>50.798242875142527</v>
      </c>
      <c r="J34" s="1"/>
      <c r="K34" s="1"/>
    </row>
    <row r="35" spans="1:12" ht="12.75" customHeight="1" thickBot="1" x14ac:dyDescent="0.25">
      <c r="A35" s="32">
        <v>40720</v>
      </c>
      <c r="B35" s="33"/>
      <c r="C35" s="3">
        <v>93.763328552246094</v>
      </c>
      <c r="D35" s="3">
        <v>4.7600202560424805</v>
      </c>
      <c r="E35" s="3">
        <v>0.27083808183670044</v>
      </c>
      <c r="F35" s="5">
        <v>0.79863691329956055</v>
      </c>
      <c r="G35" s="3">
        <v>1.0694749355316162</v>
      </c>
      <c r="H35" s="3">
        <v>38.988184943548134</v>
      </c>
      <c r="I35" s="3">
        <v>50.700070710004574</v>
      </c>
      <c r="J35" s="1"/>
      <c r="K35" s="1"/>
    </row>
    <row r="36" spans="1:12" ht="12.75" customHeight="1" thickBot="1" x14ac:dyDescent="0.25">
      <c r="A36" s="32">
        <v>40721</v>
      </c>
      <c r="B36" s="33"/>
      <c r="C36" s="3">
        <v>93.587677001953125</v>
      </c>
      <c r="D36" s="3">
        <v>5.0244550704956055</v>
      </c>
      <c r="E36" s="3">
        <v>0.24714000523090363</v>
      </c>
      <c r="F36" s="5">
        <v>0.64277416467666626</v>
      </c>
      <c r="G36" s="3">
        <v>0.88991415500640869</v>
      </c>
      <c r="H36" s="3">
        <v>39.186575782682723</v>
      </c>
      <c r="I36" s="3">
        <v>50.930851989540443</v>
      </c>
      <c r="J36" s="1"/>
      <c r="K36" s="1"/>
    </row>
    <row r="37" spans="1:12" ht="12.75" customHeight="1" thickBot="1" x14ac:dyDescent="0.25">
      <c r="A37" s="32">
        <v>40722</v>
      </c>
      <c r="B37" s="33"/>
      <c r="C37" s="3">
        <v>93.493324279785156</v>
      </c>
      <c r="D37" s="3">
        <v>5.1270980834960937</v>
      </c>
      <c r="E37" s="3">
        <v>0.26117116212844849</v>
      </c>
      <c r="F37" s="5">
        <v>0.60122585296630859</v>
      </c>
      <c r="G37" s="3">
        <v>0.86239701509475708</v>
      </c>
      <c r="H37" s="3">
        <v>39.236483246036045</v>
      </c>
      <c r="I37" s="3">
        <v>50.981423129280799</v>
      </c>
      <c r="J37" s="1"/>
      <c r="K37" s="1"/>
    </row>
    <row r="38" spans="1:12" ht="12.75" customHeight="1" thickBot="1" x14ac:dyDescent="0.25">
      <c r="A38" s="32">
        <v>40723</v>
      </c>
      <c r="B38" s="33"/>
      <c r="C38" s="3">
        <v>93.362823486328125</v>
      </c>
      <c r="D38" s="3">
        <v>5.306786060333252</v>
      </c>
      <c r="E38" s="3">
        <v>0.25051036477088928</v>
      </c>
      <c r="F38" s="5">
        <v>0.52358967065811157</v>
      </c>
      <c r="G38" s="3">
        <v>0.77410006523132324</v>
      </c>
      <c r="H38" s="3">
        <v>39.344338481067531</v>
      </c>
      <c r="I38" s="3">
        <v>51.100852150084876</v>
      </c>
      <c r="J38" s="1"/>
      <c r="K38" s="1"/>
    </row>
    <row r="39" spans="1:12" ht="12.75" customHeight="1" thickBot="1" x14ac:dyDescent="0.25">
      <c r="A39" s="32">
        <v>40724</v>
      </c>
      <c r="B39" s="33"/>
      <c r="C39" s="3">
        <v>93.514724731445313</v>
      </c>
      <c r="D39" s="3">
        <v>5.0192327499389648</v>
      </c>
      <c r="E39" s="3">
        <v>0.26148241758346558</v>
      </c>
      <c r="F39" s="5">
        <v>0.69323945045471191</v>
      </c>
      <c r="G39" s="3">
        <v>0.95472186803817749</v>
      </c>
      <c r="H39" s="3">
        <v>39.168816318190302</v>
      </c>
      <c r="I39" s="3">
        <v>50.879256740312464</v>
      </c>
      <c r="J39" s="1"/>
      <c r="K39" s="1"/>
    </row>
    <row r="40" spans="1:12" ht="12.75" customHeight="1" thickBot="1" x14ac:dyDescent="0.25">
      <c r="A40" s="35" t="s">
        <v>6</v>
      </c>
      <c r="B40" s="36"/>
      <c r="C40" s="6">
        <f t="shared" ref="C40:I40" si="0">AVERAGE(C10:C39)</f>
        <v>93.294186147054035</v>
      </c>
      <c r="D40" s="6">
        <f t="shared" si="0"/>
        <v>5.0213631153106686</v>
      </c>
      <c r="E40" s="6">
        <f t="shared" si="0"/>
        <v>0.23257420907417933</v>
      </c>
      <c r="F40" s="6">
        <f t="shared" si="0"/>
        <v>0.62360217869281764</v>
      </c>
      <c r="G40" s="6">
        <f t="shared" si="0"/>
        <v>0.85617638627688086</v>
      </c>
      <c r="H40" s="6">
        <f t="shared" si="0"/>
        <v>39.404673663777274</v>
      </c>
      <c r="I40" s="6">
        <f t="shared" si="0"/>
        <v>51.072047522872381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34" t="s">
        <v>44</v>
      </c>
      <c r="I42" s="34"/>
      <c r="J42" s="20"/>
      <c r="K42" s="20"/>
      <c r="L42" s="20"/>
    </row>
    <row r="43" spans="1:12" ht="13.5" thickBot="1" x14ac:dyDescent="0.25"/>
    <row r="44" spans="1:12" ht="13.5" thickBot="1" x14ac:dyDescent="0.25">
      <c r="A44" s="45"/>
      <c r="B44" s="46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31</v>
      </c>
      <c r="I44" s="19" t="s">
        <v>32</v>
      </c>
    </row>
    <row r="45" spans="1:12" ht="13.5" thickBot="1" x14ac:dyDescent="0.25">
      <c r="A45" s="47" t="s">
        <v>85</v>
      </c>
      <c r="B45" s="48"/>
      <c r="C45" s="26">
        <f t="shared" ref="C45:I45" si="1">MAX(C10:C39)</f>
        <v>93.763328552246094</v>
      </c>
      <c r="D45" s="21">
        <f t="shared" si="1"/>
        <v>5.3879752159118652</v>
      </c>
      <c r="E45" s="26">
        <f t="shared" si="1"/>
        <v>0.28033366799354553</v>
      </c>
      <c r="F45" s="26">
        <f t="shared" si="1"/>
        <v>0.80060756206512451</v>
      </c>
      <c r="G45" s="21">
        <f t="shared" si="1"/>
        <v>1.0694749355316162</v>
      </c>
      <c r="H45" s="26">
        <f t="shared" si="1"/>
        <v>39.893218082930559</v>
      </c>
      <c r="I45" s="22">
        <f t="shared" si="1"/>
        <v>51.430958161202703</v>
      </c>
    </row>
    <row r="46" spans="1:12" ht="13.5" thickBot="1" x14ac:dyDescent="0.25">
      <c r="A46" s="47" t="s">
        <v>86</v>
      </c>
      <c r="B46" s="48"/>
      <c r="C46" s="23">
        <f t="shared" ref="C46:I46" si="2">MIN(C10:C39)</f>
        <v>92.534950256347656</v>
      </c>
      <c r="D46" s="26">
        <f t="shared" si="2"/>
        <v>4.6870980262756348</v>
      </c>
      <c r="E46" s="26">
        <f t="shared" si="2"/>
        <v>0.1876300573348999</v>
      </c>
      <c r="F46" s="23">
        <f t="shared" si="2"/>
        <v>0.4697701632976532</v>
      </c>
      <c r="G46" s="26">
        <f t="shared" si="2"/>
        <v>0.71660763025283813</v>
      </c>
      <c r="H46" s="23">
        <f t="shared" si="2"/>
        <v>38.988184943548134</v>
      </c>
      <c r="I46" s="26">
        <f t="shared" si="2"/>
        <v>50.700070710004574</v>
      </c>
    </row>
    <row r="47" spans="1:12" ht="13.5" thickBot="1" x14ac:dyDescent="0.25">
      <c r="A47" s="49" t="s">
        <v>87</v>
      </c>
      <c r="B47" s="50"/>
      <c r="C47" s="26">
        <f t="shared" ref="C47:I47" si="3">STDEV(C10:C39)</f>
        <v>0.35613551734482524</v>
      </c>
      <c r="D47" s="24">
        <f t="shared" si="3"/>
        <v>0.21675036263636058</v>
      </c>
      <c r="E47" s="26">
        <f t="shared" si="3"/>
        <v>2.8766991639120734E-2</v>
      </c>
      <c r="F47" s="26">
        <f t="shared" si="3"/>
        <v>8.4235355092210459E-2</v>
      </c>
      <c r="G47" s="24">
        <f t="shared" si="3"/>
        <v>0.1054139967994295</v>
      </c>
      <c r="H47" s="26">
        <f t="shared" si="3"/>
        <v>0.25391352194423117</v>
      </c>
      <c r="I47" s="25">
        <f t="shared" si="3"/>
        <v>0.20316820978351754</v>
      </c>
    </row>
    <row r="49" spans="3:9" x14ac:dyDescent="0.2">
      <c r="C49" s="30">
        <f>COUNTIF(C10:C39,"&lt;84.0")</f>
        <v>0</v>
      </c>
      <c r="D49" s="30">
        <f>COUNTIF(D10:D39,"&gt;11.0")</f>
        <v>0</v>
      </c>
      <c r="E49" s="30">
        <f>COUNTIF(E10:E39,"&gt;4.0")</f>
        <v>0</v>
      </c>
      <c r="F49" s="30">
        <f>COUNTIF(F10:F39,"&gt;3.0")</f>
        <v>0</v>
      </c>
      <c r="G49" s="30">
        <f>COUNTIF(G10:G39,"&gt;4.0")</f>
        <v>0</v>
      </c>
      <c r="H49" s="30">
        <f>COUNTIF(H10:H39,"&lt;37.30")</f>
        <v>0</v>
      </c>
      <c r="I49" s="30">
        <f>COUNTIF(I10:I39,"&lt;48.20")</f>
        <v>0</v>
      </c>
    </row>
    <row r="50" spans="3:9" x14ac:dyDescent="0.2">
      <c r="C50" s="31"/>
      <c r="D50" s="31"/>
      <c r="E50" s="31"/>
      <c r="F50" s="31"/>
      <c r="G50" s="30"/>
      <c r="H50" s="30">
        <f>COUNTIF(H10:H39,"&gt;43.60")</f>
        <v>0</v>
      </c>
      <c r="I50" s="30">
        <f>COUNTIF(I10:I39,"&gt;53.20")</f>
        <v>0</v>
      </c>
    </row>
  </sheetData>
  <mergeCells count="44">
    <mergeCell ref="A32:B32"/>
    <mergeCell ref="A33:B33"/>
    <mergeCell ref="H42:I42"/>
    <mergeCell ref="A40:B40"/>
    <mergeCell ref="A34:B34"/>
    <mergeCell ref="A36:B36"/>
    <mergeCell ref="A35:B35"/>
    <mergeCell ref="A37:B37"/>
    <mergeCell ref="A39:B39"/>
    <mergeCell ref="A26:B26"/>
    <mergeCell ref="A28:B28"/>
    <mergeCell ref="A29:B29"/>
    <mergeCell ref="A27:B27"/>
    <mergeCell ref="A30:B30"/>
    <mergeCell ref="A7:B7"/>
    <mergeCell ref="A8:B8"/>
    <mergeCell ref="A13:B13"/>
    <mergeCell ref="A15:B15"/>
    <mergeCell ref="A10:B10"/>
    <mergeCell ref="A14:B14"/>
    <mergeCell ref="A9:B9"/>
    <mergeCell ref="A11:B11"/>
    <mergeCell ref="A12:B12"/>
    <mergeCell ref="A1:I1"/>
    <mergeCell ref="A3:I3"/>
    <mergeCell ref="A6:B6"/>
    <mergeCell ref="A4:I4"/>
    <mergeCell ref="A5:F5"/>
    <mergeCell ref="A45:B45"/>
    <mergeCell ref="A46:B46"/>
    <mergeCell ref="A47:B47"/>
    <mergeCell ref="A16:B16"/>
    <mergeCell ref="A44:B44"/>
    <mergeCell ref="A22:B22"/>
    <mergeCell ref="A38:B38"/>
    <mergeCell ref="A24:B24"/>
    <mergeCell ref="A25:B25"/>
    <mergeCell ref="A23:B23"/>
    <mergeCell ref="A17:B17"/>
    <mergeCell ref="A20:B20"/>
    <mergeCell ref="A21:B21"/>
    <mergeCell ref="A18:B18"/>
    <mergeCell ref="A19:B19"/>
    <mergeCell ref="A31:B31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28" zoomScale="90" zoomScaleNormal="90" workbookViewId="0">
      <selection activeCell="C49" sqref="C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1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1" ht="14.1" customHeight="1" thickBot="1" x14ac:dyDescent="0.25">
      <c r="A5" s="42" t="s">
        <v>94</v>
      </c>
      <c r="B5" s="42"/>
      <c r="C5" s="42"/>
      <c r="D5" s="42"/>
      <c r="E5" s="42"/>
      <c r="F5" s="42"/>
      <c r="G5" s="1"/>
      <c r="H5" s="1"/>
      <c r="I5" s="18" t="s">
        <v>99</v>
      </c>
      <c r="J5" s="1"/>
      <c r="K5" s="1"/>
    </row>
    <row r="6" spans="1:11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3"/>
      <c r="B8" s="44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45"/>
      <c r="B9" s="4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40695</v>
      </c>
      <c r="B10" s="33"/>
      <c r="C10" s="10">
        <v>92.776992797851562</v>
      </c>
      <c r="D10" s="10">
        <v>5.7764444351196289</v>
      </c>
      <c r="E10" s="10">
        <v>0.35859861969947815</v>
      </c>
      <c r="F10" s="11">
        <v>0.59023559093475342</v>
      </c>
      <c r="G10" s="10">
        <v>0.94883418083190918</v>
      </c>
      <c r="H10" s="10">
        <v>39.38032009962653</v>
      </c>
      <c r="I10" s="10">
        <v>51.024759711341915</v>
      </c>
      <c r="J10" s="1"/>
      <c r="K10" s="1"/>
    </row>
    <row r="11" spans="1:11" ht="12.75" customHeight="1" thickBot="1" x14ac:dyDescent="0.25">
      <c r="A11" s="32">
        <v>40696</v>
      </c>
      <c r="B11" s="33"/>
      <c r="C11" s="3">
        <v>92.631675720214844</v>
      </c>
      <c r="D11" s="3">
        <v>5.7851791381835938</v>
      </c>
      <c r="E11" s="3">
        <v>0.3453315794467926</v>
      </c>
      <c r="F11" s="5">
        <v>0.51583433151245117</v>
      </c>
      <c r="G11" s="3">
        <v>0.86116588115692139</v>
      </c>
      <c r="H11" s="3">
        <v>39.549709490141787</v>
      </c>
      <c r="I11" s="3">
        <v>51.176660421530109</v>
      </c>
      <c r="J11" s="1"/>
      <c r="K11" s="1"/>
    </row>
    <row r="12" spans="1:11" ht="12.75" customHeight="1" thickBot="1" x14ac:dyDescent="0.25">
      <c r="A12" s="32">
        <v>40697</v>
      </c>
      <c r="B12" s="33"/>
      <c r="C12" s="3">
        <v>92.6993408203125</v>
      </c>
      <c r="D12" s="3">
        <v>5.7393732070922852</v>
      </c>
      <c r="E12" s="3">
        <v>0.31041049957275391</v>
      </c>
      <c r="F12" s="5">
        <v>0.51409053802490234</v>
      </c>
      <c r="G12" s="3">
        <v>0.82450103759765625</v>
      </c>
      <c r="H12" s="3">
        <v>39.561868582875711</v>
      </c>
      <c r="I12" s="3">
        <v>51.200350778086516</v>
      </c>
      <c r="J12" s="1"/>
      <c r="K12" s="1"/>
    </row>
    <row r="13" spans="1:11" ht="12.75" customHeight="1" thickBot="1" x14ac:dyDescent="0.25">
      <c r="A13" s="32">
        <v>40698</v>
      </c>
      <c r="B13" s="33"/>
      <c r="C13" s="3">
        <v>92.867942810058594</v>
      </c>
      <c r="D13" s="3">
        <v>5.5615992546081543</v>
      </c>
      <c r="E13" s="3">
        <v>0.31361600756645203</v>
      </c>
      <c r="F13" s="5">
        <v>0.55169683694839478</v>
      </c>
      <c r="G13" s="3">
        <v>0.86531281471252441</v>
      </c>
      <c r="H13" s="3">
        <v>39.476995355743327</v>
      </c>
      <c r="I13" s="3">
        <v>51.125371029532857</v>
      </c>
      <c r="J13" s="1"/>
      <c r="K13" s="1"/>
    </row>
    <row r="14" spans="1:11" ht="12.75" customHeight="1" thickBot="1" x14ac:dyDescent="0.25">
      <c r="A14" s="32">
        <v>40699</v>
      </c>
      <c r="B14" s="33"/>
      <c r="C14" s="3">
        <v>92.890846252441406</v>
      </c>
      <c r="D14" s="3">
        <v>5.5591716766357422</v>
      </c>
      <c r="E14" s="3">
        <v>0.32082870602607727</v>
      </c>
      <c r="F14" s="5">
        <v>0.55027300119400024</v>
      </c>
      <c r="G14" s="3">
        <v>0.8711017370223999</v>
      </c>
      <c r="H14" s="3">
        <v>39.458355367080472</v>
      </c>
      <c r="I14" s="3">
        <v>51.112458133869566</v>
      </c>
      <c r="J14" s="1"/>
      <c r="K14" s="1"/>
    </row>
    <row r="15" spans="1:11" ht="12.75" customHeight="1" thickBot="1" x14ac:dyDescent="0.25">
      <c r="A15" s="32">
        <v>40700</v>
      </c>
      <c r="B15" s="33"/>
      <c r="C15" s="3">
        <v>92.825538635253906</v>
      </c>
      <c r="D15" s="3">
        <v>5.6111526489257813</v>
      </c>
      <c r="E15" s="3">
        <v>0.31333214044570923</v>
      </c>
      <c r="F15" s="5">
        <v>0.55064737796783447</v>
      </c>
      <c r="G15" s="3">
        <v>0.8639795184135437</v>
      </c>
      <c r="H15" s="3">
        <v>39.491567523704568</v>
      </c>
      <c r="I15" s="3">
        <v>51.133856857251246</v>
      </c>
      <c r="J15" s="1"/>
      <c r="K15" s="1"/>
    </row>
    <row r="16" spans="1:11" ht="12.75" customHeight="1" thickBot="1" x14ac:dyDescent="0.25">
      <c r="A16" s="32">
        <v>40701</v>
      </c>
      <c r="B16" s="33"/>
      <c r="C16" s="3">
        <v>92.803573608398438</v>
      </c>
      <c r="D16" s="3">
        <v>5.6390380859375</v>
      </c>
      <c r="E16" s="3">
        <v>0.31602057814598083</v>
      </c>
      <c r="F16" s="5">
        <v>0.5203702449798584</v>
      </c>
      <c r="G16" s="3">
        <v>0.83639085292816162</v>
      </c>
      <c r="H16" s="3">
        <v>39.520705791576098</v>
      </c>
      <c r="I16" s="3">
        <v>51.170411710404892</v>
      </c>
      <c r="J16" s="1"/>
      <c r="K16" s="1"/>
    </row>
    <row r="17" spans="1:11" ht="12.75" customHeight="1" thickBot="1" x14ac:dyDescent="0.25">
      <c r="A17" s="32">
        <v>40702</v>
      </c>
      <c r="B17" s="33"/>
      <c r="C17" s="3">
        <v>92.587654113769531</v>
      </c>
      <c r="D17" s="3">
        <v>5.7422361373901367</v>
      </c>
      <c r="E17" s="3">
        <v>0.31026631593704224</v>
      </c>
      <c r="F17" s="5">
        <v>0.51787954568862915</v>
      </c>
      <c r="G17" s="3">
        <v>0.82814586162567139</v>
      </c>
      <c r="H17" s="3">
        <v>39.626256676603887</v>
      </c>
      <c r="I17" s="3">
        <v>51.233603448853195</v>
      </c>
      <c r="J17" s="1"/>
      <c r="K17" s="1"/>
    </row>
    <row r="18" spans="1:11" ht="12.75" customHeight="1" thickBot="1" x14ac:dyDescent="0.25">
      <c r="A18" s="32">
        <v>40703</v>
      </c>
      <c r="B18" s="33"/>
      <c r="C18" s="3">
        <v>92.605712890625</v>
      </c>
      <c r="D18" s="3">
        <v>5.7217092514038086</v>
      </c>
      <c r="E18" s="3">
        <v>0.31493663787841797</v>
      </c>
      <c r="F18" s="5">
        <v>0.51213198900222778</v>
      </c>
      <c r="G18" s="3">
        <v>0.82706862688064575</v>
      </c>
      <c r="H18" s="3">
        <v>39.461983868371632</v>
      </c>
      <c r="I18" s="3">
        <v>51.02423424261918</v>
      </c>
      <c r="J18" s="1"/>
      <c r="K18" s="1"/>
    </row>
    <row r="19" spans="1:11" ht="12.75" customHeight="1" thickBot="1" x14ac:dyDescent="0.25">
      <c r="A19" s="32">
        <v>40704</v>
      </c>
      <c r="B19" s="33"/>
      <c r="C19" s="3">
        <v>92.569686889648438</v>
      </c>
      <c r="D19" s="3">
        <v>5.7657771110534668</v>
      </c>
      <c r="E19" s="3">
        <v>0.32027387619018555</v>
      </c>
      <c r="F19" s="5">
        <v>0.58886927366256714</v>
      </c>
      <c r="G19" s="3">
        <v>0.90914314985275269</v>
      </c>
      <c r="H19" s="3">
        <v>39.551828870315795</v>
      </c>
      <c r="I19" s="3">
        <v>51.138502831859007</v>
      </c>
      <c r="J19" s="1"/>
      <c r="K19" s="1"/>
    </row>
    <row r="20" spans="1:11" ht="12.75" customHeight="1" thickBot="1" x14ac:dyDescent="0.25">
      <c r="A20" s="32">
        <v>40705</v>
      </c>
      <c r="B20" s="33"/>
      <c r="C20" s="3">
        <v>92.514076232910156</v>
      </c>
      <c r="D20" s="3">
        <v>5.8113951683044434</v>
      </c>
      <c r="E20" s="3">
        <v>0.29634597897529602</v>
      </c>
      <c r="F20" s="5">
        <v>0.49239778518676758</v>
      </c>
      <c r="G20" s="3">
        <v>0.78874373435974121</v>
      </c>
      <c r="H20" s="3">
        <v>39.688513442956626</v>
      </c>
      <c r="I20" s="3">
        <v>51.292263367013142</v>
      </c>
      <c r="J20" s="1"/>
      <c r="K20" s="1"/>
    </row>
    <row r="21" spans="1:11" ht="12.75" customHeight="1" thickBot="1" x14ac:dyDescent="0.25">
      <c r="A21" s="32">
        <v>40706</v>
      </c>
      <c r="B21" s="33"/>
      <c r="C21" s="3">
        <v>92.481040954589844</v>
      </c>
      <c r="D21" s="3">
        <v>5.9255547523498535</v>
      </c>
      <c r="E21" s="3">
        <v>0.31446471810340881</v>
      </c>
      <c r="F21" s="5">
        <v>0.49783563613891602</v>
      </c>
      <c r="G21" s="3">
        <v>0.81230032444000244</v>
      </c>
      <c r="H21" s="3">
        <v>39.64866823438112</v>
      </c>
      <c r="I21" s="3">
        <v>51.258397129888095</v>
      </c>
      <c r="J21" s="1"/>
      <c r="K21" s="1"/>
    </row>
    <row r="22" spans="1:11" ht="12.75" customHeight="1" thickBot="1" x14ac:dyDescent="0.25">
      <c r="A22" s="32">
        <v>40707</v>
      </c>
      <c r="B22" s="33"/>
      <c r="C22" s="3">
        <v>95.873947143554688</v>
      </c>
      <c r="D22" s="3">
        <v>2.9493186473846436</v>
      </c>
      <c r="E22" s="3">
        <v>0.29320618510246277</v>
      </c>
      <c r="F22" s="5">
        <v>0.29442614316940308</v>
      </c>
      <c r="G22" s="3">
        <v>0.58763229846954346</v>
      </c>
      <c r="H22" s="3">
        <v>38.85401181129032</v>
      </c>
      <c r="I22" s="3">
        <v>50.962902886689044</v>
      </c>
      <c r="J22" s="1"/>
      <c r="K22" s="1"/>
    </row>
    <row r="23" spans="1:11" ht="12.75" customHeight="1" thickBot="1" x14ac:dyDescent="0.25">
      <c r="A23" s="32">
        <v>40708</v>
      </c>
      <c r="B23" s="33"/>
      <c r="C23" s="3">
        <v>93.220298767089844</v>
      </c>
      <c r="D23" s="3">
        <v>5.1854453086853027</v>
      </c>
      <c r="E23" s="3">
        <v>0.38499921560287476</v>
      </c>
      <c r="F23" s="5">
        <v>0.46420541405677795</v>
      </c>
      <c r="G23" s="3">
        <v>0.8492046594619751</v>
      </c>
      <c r="H23" s="3">
        <v>39.422708506337742</v>
      </c>
      <c r="I23" s="3">
        <v>51.122274067772864</v>
      </c>
      <c r="J23" s="1"/>
      <c r="K23" s="1"/>
    </row>
    <row r="24" spans="1:11" ht="12.75" customHeight="1" thickBot="1" x14ac:dyDescent="0.25">
      <c r="A24" s="32">
        <v>40709</v>
      </c>
      <c r="B24" s="33"/>
      <c r="C24" s="3">
        <v>95.743766784667969</v>
      </c>
      <c r="D24" s="3">
        <v>3.0337164402008057</v>
      </c>
      <c r="E24" s="3">
        <v>0.27921921014785767</v>
      </c>
      <c r="F24" s="5">
        <v>0.32864981889724731</v>
      </c>
      <c r="G24" s="3">
        <v>0.60786902904510498</v>
      </c>
      <c r="H24" s="3">
        <v>38.892076767878102</v>
      </c>
      <c r="I24" s="3">
        <v>50.966347776498601</v>
      </c>
      <c r="J24" s="1"/>
      <c r="K24" s="1"/>
    </row>
    <row r="25" spans="1:11" ht="12.75" customHeight="1" thickBot="1" x14ac:dyDescent="0.25">
      <c r="A25" s="32">
        <v>40710</v>
      </c>
      <c r="B25" s="33"/>
      <c r="C25" s="3">
        <v>97.115097045898438</v>
      </c>
      <c r="D25" s="3">
        <v>1.8929010629653931</v>
      </c>
      <c r="E25" s="3">
        <v>0.16502863168716431</v>
      </c>
      <c r="F25" s="5">
        <v>0.21876099705696106</v>
      </c>
      <c r="G25" s="3">
        <v>0.38378962874412537</v>
      </c>
      <c r="H25" s="3">
        <v>38.695291345853846</v>
      </c>
      <c r="I25" s="3">
        <v>50.986217978780431</v>
      </c>
      <c r="J25" s="1"/>
      <c r="K25" s="1"/>
    </row>
    <row r="26" spans="1:11" ht="12.75" customHeight="1" thickBot="1" x14ac:dyDescent="0.25">
      <c r="A26" s="32">
        <v>40711</v>
      </c>
      <c r="B26" s="33"/>
      <c r="C26" s="3">
        <v>92.786888122558594</v>
      </c>
      <c r="D26" s="3">
        <v>5.4645986557006836</v>
      </c>
      <c r="E26" s="3">
        <v>0.29635953903198242</v>
      </c>
      <c r="F26" s="5">
        <v>0.4260229766368866</v>
      </c>
      <c r="G26" s="3">
        <v>0.72238254547119141</v>
      </c>
      <c r="H26" s="3">
        <v>39.709364664536125</v>
      </c>
      <c r="I26" s="3">
        <v>51.349009380426466</v>
      </c>
      <c r="J26" s="1"/>
      <c r="K26" s="1"/>
    </row>
    <row r="27" spans="1:11" ht="12.75" customHeight="1" thickBot="1" x14ac:dyDescent="0.25">
      <c r="A27" s="32">
        <v>40712</v>
      </c>
      <c r="B27" s="33"/>
      <c r="C27" s="3">
        <v>92.659393310546875</v>
      </c>
      <c r="D27" s="3">
        <v>5.4942889213562012</v>
      </c>
      <c r="E27" s="3">
        <v>0.29738700389862061</v>
      </c>
      <c r="F27" s="5">
        <v>0.43099084496498108</v>
      </c>
      <c r="G27" s="3">
        <v>0.7283778190612793</v>
      </c>
      <c r="H27" s="3">
        <v>39.77077335147726</v>
      </c>
      <c r="I27" s="3">
        <v>51.379028084136721</v>
      </c>
      <c r="J27" s="1"/>
      <c r="K27" s="1"/>
    </row>
    <row r="28" spans="1:11" ht="12.75" customHeight="1" thickBot="1" x14ac:dyDescent="0.25">
      <c r="A28" s="32">
        <v>40713</v>
      </c>
      <c r="B28" s="33"/>
      <c r="C28" s="3">
        <v>92.381484985351562</v>
      </c>
      <c r="D28" s="3">
        <v>5.7115130424499512</v>
      </c>
      <c r="E28" s="3">
        <v>0.2922329306602478</v>
      </c>
      <c r="F28" s="5">
        <v>0.45914140343666077</v>
      </c>
      <c r="G28" s="3">
        <v>0.75137436389923096</v>
      </c>
      <c r="H28" s="3">
        <v>39.841360035130755</v>
      </c>
      <c r="I28" s="3">
        <v>51.401331794179917</v>
      </c>
      <c r="J28" s="1"/>
      <c r="K28" s="1"/>
    </row>
    <row r="29" spans="1:11" ht="12.75" customHeight="1" thickBot="1" x14ac:dyDescent="0.25">
      <c r="A29" s="32">
        <v>40714</v>
      </c>
      <c r="B29" s="33"/>
      <c r="C29" s="3">
        <v>92.666572570800781</v>
      </c>
      <c r="D29" s="3">
        <v>5.4679718017578125</v>
      </c>
      <c r="E29" s="3">
        <v>0.29605084657669067</v>
      </c>
      <c r="F29" s="5">
        <v>0.50051212310791016</v>
      </c>
      <c r="G29" s="3">
        <v>0.79656296968460083</v>
      </c>
      <c r="H29" s="3">
        <v>39.698800943738156</v>
      </c>
      <c r="I29" s="3">
        <v>51.291638370530059</v>
      </c>
      <c r="J29" s="1"/>
      <c r="K29" s="1"/>
    </row>
    <row r="30" spans="1:11" ht="12.75" customHeight="1" thickBot="1" x14ac:dyDescent="0.25">
      <c r="A30" s="32">
        <v>40715</v>
      </c>
      <c r="B30" s="33"/>
      <c r="C30" s="3">
        <v>93.0948486328125</v>
      </c>
      <c r="D30" s="3">
        <v>5.3749370574951172</v>
      </c>
      <c r="E30" s="3">
        <v>0.34504362940788269</v>
      </c>
      <c r="F30" s="5">
        <v>0.51175135374069214</v>
      </c>
      <c r="G30" s="3">
        <v>0.85679495334625244</v>
      </c>
      <c r="H30" s="3">
        <v>39.409036538021525</v>
      </c>
      <c r="I30" s="3">
        <v>51.100150251722305</v>
      </c>
      <c r="J30" s="1"/>
      <c r="K30" s="1"/>
    </row>
    <row r="31" spans="1:11" ht="12.75" customHeight="1" thickBot="1" x14ac:dyDescent="0.25">
      <c r="A31" s="32">
        <v>40716</v>
      </c>
      <c r="B31" s="33"/>
      <c r="C31" s="3">
        <v>92.759689331054688</v>
      </c>
      <c r="D31" s="3">
        <v>5.87188720703125</v>
      </c>
      <c r="E31" s="3">
        <v>0.33466890454292297</v>
      </c>
      <c r="F31" s="5">
        <v>0.41952121257781982</v>
      </c>
      <c r="G31" s="3">
        <v>0.75419008731842041</v>
      </c>
      <c r="H31" s="3">
        <v>39.550343254447981</v>
      </c>
      <c r="I31" s="3">
        <v>51.248970326695066</v>
      </c>
      <c r="J31" s="1"/>
      <c r="K31" s="1"/>
    </row>
    <row r="32" spans="1:11" ht="12.75" customHeight="1" thickBot="1" x14ac:dyDescent="0.25">
      <c r="A32" s="32">
        <v>40717</v>
      </c>
      <c r="B32" s="33"/>
      <c r="C32" s="3">
        <v>93.153312683105469</v>
      </c>
      <c r="D32" s="3">
        <v>5.4467625617980957</v>
      </c>
      <c r="E32" s="3">
        <v>0.35751578211784363</v>
      </c>
      <c r="F32" s="5">
        <v>0.55544352531433105</v>
      </c>
      <c r="G32" s="3">
        <v>0.91295933723449707</v>
      </c>
      <c r="H32" s="3">
        <v>39.293118103563074</v>
      </c>
      <c r="I32" s="3">
        <v>51.000121847044007</v>
      </c>
      <c r="J32" s="1"/>
      <c r="K32" s="1"/>
    </row>
    <row r="33" spans="1:12" ht="12.75" customHeight="1" thickBot="1" x14ac:dyDescent="0.25">
      <c r="A33" s="32">
        <v>40718</v>
      </c>
      <c r="B33" s="33"/>
      <c r="C33" s="3">
        <v>93.097114562988281</v>
      </c>
      <c r="D33" s="3">
        <v>5.4899678230285645</v>
      </c>
      <c r="E33" s="3">
        <v>0.36358308792114258</v>
      </c>
      <c r="F33" s="5">
        <v>0.55586802959442139</v>
      </c>
      <c r="G33" s="3">
        <v>0.91945111751556396</v>
      </c>
      <c r="H33" s="3">
        <v>39.306978556105229</v>
      </c>
      <c r="I33" s="3">
        <v>51.004866725598355</v>
      </c>
      <c r="J33" s="1"/>
      <c r="K33" s="1"/>
    </row>
    <row r="34" spans="1:12" ht="12.75" customHeight="1" thickBot="1" x14ac:dyDescent="0.25">
      <c r="A34" s="32">
        <v>40719</v>
      </c>
      <c r="B34" s="33"/>
      <c r="C34" s="3">
        <v>93.097114562988281</v>
      </c>
      <c r="D34" s="3">
        <v>5.4899678230285645</v>
      </c>
      <c r="E34" s="3">
        <v>0.36358308792114258</v>
      </c>
      <c r="F34" s="5">
        <v>0.55586802959442139</v>
      </c>
      <c r="G34" s="3">
        <v>0.91945111751556396</v>
      </c>
      <c r="H34" s="3">
        <v>39.306978556105229</v>
      </c>
      <c r="I34" s="3">
        <v>51.004866725598355</v>
      </c>
      <c r="J34" s="1"/>
      <c r="K34" s="1"/>
    </row>
    <row r="35" spans="1:12" ht="12.75" customHeight="1" thickBot="1" x14ac:dyDescent="0.25">
      <c r="A35" s="32">
        <v>40720</v>
      </c>
      <c r="B35" s="33"/>
      <c r="C35" s="3">
        <v>93.097114562988281</v>
      </c>
      <c r="D35" s="3">
        <v>5.4899678230285645</v>
      </c>
      <c r="E35" s="3">
        <v>0.36358308792114258</v>
      </c>
      <c r="F35" s="5">
        <v>0.55586802959442139</v>
      </c>
      <c r="G35" s="3">
        <v>0.91945111751556396</v>
      </c>
      <c r="H35" s="3">
        <v>39.306978556105229</v>
      </c>
      <c r="I35" s="3">
        <v>51.004866725598355</v>
      </c>
      <c r="J35" s="1"/>
      <c r="K35" s="1"/>
    </row>
    <row r="36" spans="1:12" ht="12.75" customHeight="1" thickBot="1" x14ac:dyDescent="0.25">
      <c r="A36" s="32">
        <v>40721</v>
      </c>
      <c r="B36" s="33"/>
      <c r="C36" s="3">
        <v>92.874755859375</v>
      </c>
      <c r="D36" s="3">
        <v>5.7534937858581543</v>
      </c>
      <c r="E36" s="3">
        <v>0.34870213270187378</v>
      </c>
      <c r="F36" s="5">
        <v>0.52178698778152466</v>
      </c>
      <c r="G36" s="3">
        <v>0.87048912048339844</v>
      </c>
      <c r="H36" s="3">
        <v>39.404446845760752</v>
      </c>
      <c r="I36" s="3">
        <v>51.090190171739167</v>
      </c>
      <c r="J36" s="1"/>
      <c r="K36" s="1"/>
    </row>
    <row r="37" spans="1:12" ht="12.75" customHeight="1" thickBot="1" x14ac:dyDescent="0.25">
      <c r="A37" s="32">
        <v>40722</v>
      </c>
      <c r="B37" s="33"/>
      <c r="C37" s="3">
        <v>92.952812194824219</v>
      </c>
      <c r="D37" s="3">
        <v>5.6636013984680176</v>
      </c>
      <c r="E37" s="3">
        <v>0.36593079566955566</v>
      </c>
      <c r="F37" s="5">
        <v>0.60820114612579346</v>
      </c>
      <c r="G37" s="3">
        <v>0.97413194179534912</v>
      </c>
      <c r="H37" s="3">
        <v>39.281405310885063</v>
      </c>
      <c r="I37" s="3">
        <v>50.953580812777652</v>
      </c>
      <c r="J37" s="1"/>
      <c r="K37" s="1"/>
    </row>
    <row r="38" spans="1:12" ht="12.75" customHeight="1" thickBot="1" x14ac:dyDescent="0.25">
      <c r="A38" s="32">
        <v>40723</v>
      </c>
      <c r="B38" s="33"/>
      <c r="C38" s="3">
        <v>92.958206176757813</v>
      </c>
      <c r="D38" s="3">
        <v>5.7052206993103027</v>
      </c>
      <c r="E38" s="3">
        <v>0.32048755884170532</v>
      </c>
      <c r="F38" s="5">
        <v>0.56585973501205444</v>
      </c>
      <c r="G38" s="3">
        <v>0.88634729385375977</v>
      </c>
      <c r="H38" s="3">
        <v>39.351191969176533</v>
      </c>
      <c r="I38" s="3">
        <v>51.042619554364393</v>
      </c>
      <c r="J38" s="1"/>
      <c r="K38" s="1"/>
    </row>
    <row r="39" spans="1:12" ht="12.75" customHeight="1" thickBot="1" x14ac:dyDescent="0.25">
      <c r="A39" s="32">
        <v>40724</v>
      </c>
      <c r="B39" s="33"/>
      <c r="C39" s="3">
        <v>92.9630126953125</v>
      </c>
      <c r="D39" s="3">
        <v>5.6840462684631348</v>
      </c>
      <c r="E39" s="3">
        <v>0.32760569453239441</v>
      </c>
      <c r="F39" s="5">
        <v>0.55869549512863159</v>
      </c>
      <c r="G39" s="3">
        <v>0.88630115985870361</v>
      </c>
      <c r="H39" s="3">
        <v>39.354862168616776</v>
      </c>
      <c r="I39" s="3">
        <v>51.04647411004003</v>
      </c>
      <c r="J39" s="1"/>
      <c r="K39" s="1"/>
    </row>
    <row r="40" spans="1:12" ht="12.75" customHeight="1" thickBot="1" x14ac:dyDescent="0.25">
      <c r="A40" s="35" t="s">
        <v>6</v>
      </c>
      <c r="B40" s="36"/>
      <c r="C40" s="6">
        <f t="shared" ref="C40:I40" si="0">AVERAGE(C10:C39)</f>
        <v>93.158317057291669</v>
      </c>
      <c r="D40" s="6">
        <f t="shared" si="0"/>
        <v>5.3269412398338316</v>
      </c>
      <c r="E40" s="6">
        <f t="shared" si="0"/>
        <v>0.32098709940910342</v>
      </c>
      <c r="F40" s="6">
        <f t="shared" si="0"/>
        <v>0.49779451390107471</v>
      </c>
      <c r="G40" s="6">
        <f t="shared" si="0"/>
        <v>0.8187816093365351</v>
      </c>
      <c r="H40" s="6">
        <f t="shared" si="0"/>
        <v>39.428883352946904</v>
      </c>
      <c r="I40" s="6">
        <f t="shared" si="0"/>
        <v>51.128210908414708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34" t="s">
        <v>44</v>
      </c>
      <c r="I42" s="34"/>
      <c r="J42" s="20"/>
      <c r="K42" s="20"/>
      <c r="L42" s="20"/>
    </row>
    <row r="43" spans="1:12" ht="13.5" thickBot="1" x14ac:dyDescent="0.25"/>
    <row r="44" spans="1:12" ht="13.5" thickBot="1" x14ac:dyDescent="0.25">
      <c r="A44" s="45"/>
      <c r="B44" s="46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31</v>
      </c>
      <c r="I44" s="19" t="s">
        <v>32</v>
      </c>
    </row>
    <row r="45" spans="1:12" ht="13.5" thickBot="1" x14ac:dyDescent="0.25">
      <c r="A45" s="47" t="s">
        <v>85</v>
      </c>
      <c r="B45" s="48"/>
      <c r="C45" s="26">
        <f t="shared" ref="C45:I45" si="1">MAX(C10:C39)</f>
        <v>97.115097045898438</v>
      </c>
      <c r="D45" s="21">
        <f t="shared" si="1"/>
        <v>5.9255547523498535</v>
      </c>
      <c r="E45" s="26">
        <f t="shared" si="1"/>
        <v>0.38499921560287476</v>
      </c>
      <c r="F45" s="26">
        <f t="shared" si="1"/>
        <v>0.60820114612579346</v>
      </c>
      <c r="G45" s="21">
        <f t="shared" si="1"/>
        <v>0.97413194179534912</v>
      </c>
      <c r="H45" s="26">
        <f t="shared" si="1"/>
        <v>39.841360035130755</v>
      </c>
      <c r="I45" s="22">
        <f t="shared" si="1"/>
        <v>51.401331794179917</v>
      </c>
    </row>
    <row r="46" spans="1:12" ht="13.5" thickBot="1" x14ac:dyDescent="0.25">
      <c r="A46" s="47" t="s">
        <v>86</v>
      </c>
      <c r="B46" s="48"/>
      <c r="C46" s="23">
        <f t="shared" ref="C46:I46" si="2">MIN(C10:C39)</f>
        <v>92.381484985351562</v>
      </c>
      <c r="D46" s="26">
        <f t="shared" si="2"/>
        <v>1.8929010629653931</v>
      </c>
      <c r="E46" s="26">
        <f t="shared" si="2"/>
        <v>0.16502863168716431</v>
      </c>
      <c r="F46" s="23">
        <f t="shared" si="2"/>
        <v>0.21876099705696106</v>
      </c>
      <c r="G46" s="26">
        <f t="shared" si="2"/>
        <v>0.38378962874412537</v>
      </c>
      <c r="H46" s="23">
        <f t="shared" si="2"/>
        <v>38.695291345853846</v>
      </c>
      <c r="I46" s="26">
        <f t="shared" si="2"/>
        <v>50.953580812777652</v>
      </c>
    </row>
    <row r="47" spans="1:12" ht="13.5" thickBot="1" x14ac:dyDescent="0.25">
      <c r="A47" s="49" t="s">
        <v>87</v>
      </c>
      <c r="B47" s="50"/>
      <c r="C47" s="26">
        <f t="shared" ref="C47:I47" si="3">STDEV(C10:C39)</f>
        <v>1.0860154405433446</v>
      </c>
      <c r="D47" s="24">
        <f t="shared" si="3"/>
        <v>0.94471053592591314</v>
      </c>
      <c r="E47" s="26">
        <f t="shared" si="3"/>
        <v>4.0250593632680909E-2</v>
      </c>
      <c r="F47" s="26">
        <f t="shared" si="3"/>
        <v>8.8663070620953952E-2</v>
      </c>
      <c r="G47" s="24">
        <f t="shared" si="3"/>
        <v>0.12129272940502141</v>
      </c>
      <c r="H47" s="26">
        <f t="shared" si="3"/>
        <v>0.25787427184259409</v>
      </c>
      <c r="I47" s="25">
        <f t="shared" si="3"/>
        <v>0.13081493267976596</v>
      </c>
    </row>
    <row r="49" spans="3:9" x14ac:dyDescent="0.2">
      <c r="C49" s="30">
        <f>COUNTIF(C10:C39,"&lt;84.0")</f>
        <v>0</v>
      </c>
      <c r="D49" s="30">
        <f>COUNTIF(D10:D39,"&gt;11.0")</f>
        <v>0</v>
      </c>
      <c r="E49" s="30">
        <f>COUNTIF(E10:E39,"&gt;4.0")</f>
        <v>0</v>
      </c>
      <c r="F49" s="30">
        <f>COUNTIF(F10:F39,"&gt;3.0")</f>
        <v>0</v>
      </c>
      <c r="G49" s="30">
        <f>COUNTIF(G10:G39,"&gt;4.0")</f>
        <v>0</v>
      </c>
      <c r="H49" s="30">
        <f>COUNTIF(H10:H39,"&lt;37.30")</f>
        <v>0</v>
      </c>
      <c r="I49" s="30">
        <f>COUNTIF(I10:I39,"&lt;48.20")</f>
        <v>0</v>
      </c>
    </row>
    <row r="50" spans="3:9" x14ac:dyDescent="0.2">
      <c r="C50" s="31"/>
      <c r="D50" s="31"/>
      <c r="E50" s="31"/>
      <c r="F50" s="31"/>
      <c r="G50" s="30"/>
      <c r="H50" s="30">
        <f>COUNTIF(H10:H39,"&gt;43.60")</f>
        <v>0</v>
      </c>
      <c r="I50" s="30">
        <f>COUNTIF(I10:I39,"&gt;53.20")</f>
        <v>0</v>
      </c>
    </row>
  </sheetData>
  <mergeCells count="44">
    <mergeCell ref="A32:B32"/>
    <mergeCell ref="A33:B33"/>
    <mergeCell ref="H42:I42"/>
    <mergeCell ref="A40:B40"/>
    <mergeCell ref="A34:B34"/>
    <mergeCell ref="A36:B36"/>
    <mergeCell ref="A35:B35"/>
    <mergeCell ref="A37:B37"/>
    <mergeCell ref="A39:B39"/>
    <mergeCell ref="A26:B26"/>
    <mergeCell ref="A28:B28"/>
    <mergeCell ref="A29:B29"/>
    <mergeCell ref="A27:B27"/>
    <mergeCell ref="A30:B30"/>
    <mergeCell ref="A7:B7"/>
    <mergeCell ref="A8:B8"/>
    <mergeCell ref="A13:B13"/>
    <mergeCell ref="A15:B15"/>
    <mergeCell ref="A10:B10"/>
    <mergeCell ref="A14:B14"/>
    <mergeCell ref="A9:B9"/>
    <mergeCell ref="A11:B11"/>
    <mergeCell ref="A12:B12"/>
    <mergeCell ref="A1:I1"/>
    <mergeCell ref="A3:I3"/>
    <mergeCell ref="A6:B6"/>
    <mergeCell ref="A4:I4"/>
    <mergeCell ref="A5:F5"/>
    <mergeCell ref="A45:B45"/>
    <mergeCell ref="A46:B46"/>
    <mergeCell ref="A47:B47"/>
    <mergeCell ref="A16:B16"/>
    <mergeCell ref="A44:B44"/>
    <mergeCell ref="A22:B22"/>
    <mergeCell ref="A38:B38"/>
    <mergeCell ref="A24:B24"/>
    <mergeCell ref="A25:B25"/>
    <mergeCell ref="A23:B23"/>
    <mergeCell ref="A17:B17"/>
    <mergeCell ref="A20:B20"/>
    <mergeCell ref="A21:B21"/>
    <mergeCell ref="A18:B18"/>
    <mergeCell ref="A19:B19"/>
    <mergeCell ref="A31:B31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28" zoomScale="90" zoomScaleNormal="90" workbookViewId="0">
      <selection activeCell="C49" sqref="C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1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1" ht="14.1" customHeight="1" thickBot="1" x14ac:dyDescent="0.25">
      <c r="A5" s="42" t="s">
        <v>49</v>
      </c>
      <c r="B5" s="42"/>
      <c r="C5" s="42"/>
      <c r="D5" s="42"/>
      <c r="E5" s="42"/>
      <c r="F5" s="42"/>
      <c r="G5" s="1"/>
      <c r="H5" s="1"/>
      <c r="I5" s="18" t="s">
        <v>99</v>
      </c>
      <c r="J5" s="1"/>
      <c r="K5" s="1"/>
    </row>
    <row r="6" spans="1:11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3"/>
      <c r="B8" s="44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45"/>
      <c r="B9" s="4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40695</v>
      </c>
      <c r="B10" s="33"/>
      <c r="C10" s="10">
        <v>89.346000671386719</v>
      </c>
      <c r="D10" s="10">
        <v>9.6899995803833008</v>
      </c>
      <c r="E10" s="10">
        <v>0.81799995899200439</v>
      </c>
      <c r="F10" s="11">
        <v>0</v>
      </c>
      <c r="G10" s="10">
        <v>0.81799995899200439</v>
      </c>
      <c r="H10" s="10">
        <v>40.217448711904524</v>
      </c>
      <c r="I10" s="10">
        <v>51.679890357943393</v>
      </c>
      <c r="J10" s="1"/>
      <c r="K10" s="1"/>
    </row>
    <row r="11" spans="1:11" ht="12.75" customHeight="1" thickBot="1" x14ac:dyDescent="0.25">
      <c r="A11" s="32">
        <v>40696</v>
      </c>
      <c r="B11" s="33"/>
      <c r="C11" s="3">
        <v>90.302001953125</v>
      </c>
      <c r="D11" s="3">
        <v>8.6230001449584961</v>
      </c>
      <c r="E11" s="3">
        <v>0.95499998331069946</v>
      </c>
      <c r="F11" s="5">
        <v>0</v>
      </c>
      <c r="G11" s="3">
        <v>0.95499998331069946</v>
      </c>
      <c r="H11" s="3">
        <v>39.848758870261562</v>
      </c>
      <c r="I11" s="3">
        <v>51.410265348519374</v>
      </c>
      <c r="J11" s="1"/>
      <c r="K11" s="1"/>
    </row>
    <row r="12" spans="1:11" ht="12.75" customHeight="1" thickBot="1" x14ac:dyDescent="0.25">
      <c r="A12" s="32">
        <v>40697</v>
      </c>
      <c r="B12" s="33"/>
      <c r="C12" s="3">
        <v>88.874000549316406</v>
      </c>
      <c r="D12" s="3">
        <v>10.170000076293945</v>
      </c>
      <c r="E12" s="3">
        <v>0.81699991226196289</v>
      </c>
      <c r="F12" s="5">
        <v>0</v>
      </c>
      <c r="G12" s="3">
        <v>0.81699991226196289</v>
      </c>
      <c r="H12" s="3">
        <v>40.349730459410893</v>
      </c>
      <c r="I12" s="3">
        <v>51.751692527028524</v>
      </c>
      <c r="J12" s="1"/>
      <c r="K12" s="1"/>
    </row>
    <row r="13" spans="1:11" ht="12.75" customHeight="1" thickBot="1" x14ac:dyDescent="0.25">
      <c r="A13" s="32">
        <v>40698</v>
      </c>
      <c r="B13" s="33"/>
      <c r="C13" s="3">
        <v>89.487998962402344</v>
      </c>
      <c r="D13" s="3">
        <v>9.4930000305175781</v>
      </c>
      <c r="E13" s="3">
        <v>0.81499999761581421</v>
      </c>
      <c r="F13" s="5">
        <v>0</v>
      </c>
      <c r="G13" s="3">
        <v>0.81499999761581421</v>
      </c>
      <c r="H13" s="3">
        <v>40.218626712960962</v>
      </c>
      <c r="I13" s="3">
        <v>51.681404103031362</v>
      </c>
      <c r="J13" s="1"/>
      <c r="K13" s="1"/>
    </row>
    <row r="14" spans="1:11" ht="12.75" customHeight="1" thickBot="1" x14ac:dyDescent="0.25">
      <c r="A14" s="32">
        <v>40699</v>
      </c>
      <c r="B14" s="33"/>
      <c r="C14" s="3">
        <v>89.500999450683594</v>
      </c>
      <c r="D14" s="3">
        <v>9.1440000534057617</v>
      </c>
      <c r="E14" s="3">
        <v>0.91900002956390381</v>
      </c>
      <c r="F14" s="5">
        <v>0</v>
      </c>
      <c r="G14" s="3">
        <v>0.91900002956390381</v>
      </c>
      <c r="H14" s="3">
        <v>40.275364824572094</v>
      </c>
      <c r="I14" s="3">
        <v>51.664813779932018</v>
      </c>
      <c r="J14" s="1"/>
      <c r="K14" s="1"/>
    </row>
    <row r="15" spans="1:11" ht="12.75" customHeight="1" thickBot="1" x14ac:dyDescent="0.25">
      <c r="A15" s="32">
        <v>40700</v>
      </c>
      <c r="B15" s="33"/>
      <c r="C15" s="3">
        <v>89.636001586914063</v>
      </c>
      <c r="D15" s="3">
        <v>9.2430000305175781</v>
      </c>
      <c r="E15" s="3">
        <v>0.85599988698959351</v>
      </c>
      <c r="F15" s="5">
        <v>0</v>
      </c>
      <c r="G15" s="3">
        <v>0.85599988698959351</v>
      </c>
      <c r="H15" s="3">
        <v>40.187702964073182</v>
      </c>
      <c r="I15" s="3">
        <v>51.645931638967483</v>
      </c>
      <c r="J15" s="1"/>
      <c r="K15" s="1"/>
    </row>
    <row r="16" spans="1:11" ht="12.75" customHeight="1" thickBot="1" x14ac:dyDescent="0.25">
      <c r="A16" s="32">
        <v>40701</v>
      </c>
      <c r="B16" s="33"/>
      <c r="C16" s="3">
        <v>90.107002258300781</v>
      </c>
      <c r="D16" s="3">
        <v>8.866999626159668</v>
      </c>
      <c r="E16" s="3">
        <v>0.86699992418289185</v>
      </c>
      <c r="F16" s="5">
        <v>3.7999998778104782E-2</v>
      </c>
      <c r="G16" s="3">
        <v>0.90499991178512573</v>
      </c>
      <c r="H16" s="3">
        <v>39.937212472434453</v>
      </c>
      <c r="I16" s="3">
        <v>51.498672062336134</v>
      </c>
      <c r="J16" s="1"/>
      <c r="K16" s="1"/>
    </row>
    <row r="17" spans="1:11" ht="12.75" customHeight="1" thickBot="1" x14ac:dyDescent="0.25">
      <c r="A17" s="32">
        <v>40702</v>
      </c>
      <c r="B17" s="33"/>
      <c r="C17" s="3">
        <v>88.524002075195313</v>
      </c>
      <c r="D17" s="3">
        <v>10.38700008392334</v>
      </c>
      <c r="E17" s="3">
        <v>0.81999999284744263</v>
      </c>
      <c r="F17" s="5">
        <v>0.1809999942779541</v>
      </c>
      <c r="G17" s="3">
        <v>1.000999927520752</v>
      </c>
      <c r="H17" s="3">
        <v>40.313286963880358</v>
      </c>
      <c r="I17" s="3">
        <v>51.72622876396381</v>
      </c>
      <c r="J17" s="1"/>
      <c r="K17" s="1"/>
    </row>
    <row r="18" spans="1:11" ht="12.75" customHeight="1" thickBot="1" x14ac:dyDescent="0.25">
      <c r="A18" s="32">
        <v>40703</v>
      </c>
      <c r="B18" s="33"/>
      <c r="C18" s="3">
        <v>88.410003662109375</v>
      </c>
      <c r="D18" s="3">
        <v>10.284000396728516</v>
      </c>
      <c r="E18" s="3">
        <v>1.0069999694824219</v>
      </c>
      <c r="F18" s="5">
        <v>0.164000004529953</v>
      </c>
      <c r="G18" s="3">
        <v>1.1710000038146973</v>
      </c>
      <c r="H18" s="3">
        <v>40.246343803897496</v>
      </c>
      <c r="I18" s="3">
        <v>51.602118897000203</v>
      </c>
      <c r="J18" s="1"/>
      <c r="K18" s="1"/>
    </row>
    <row r="19" spans="1:11" ht="12.75" customHeight="1" thickBot="1" x14ac:dyDescent="0.25">
      <c r="A19" s="32">
        <v>40704</v>
      </c>
      <c r="B19" s="33"/>
      <c r="C19" s="3">
        <v>88.282997131347656</v>
      </c>
      <c r="D19" s="3">
        <v>10.708999633789063</v>
      </c>
      <c r="E19" s="3">
        <v>0.81999999284744263</v>
      </c>
      <c r="F19" s="5">
        <v>4.3999999761581421E-2</v>
      </c>
      <c r="G19" s="3">
        <v>0.86399996280670166</v>
      </c>
      <c r="H19" s="3">
        <v>40.487481619863587</v>
      </c>
      <c r="I19" s="3">
        <v>51.826165466583994</v>
      </c>
      <c r="J19" s="1"/>
      <c r="K19" s="1"/>
    </row>
    <row r="20" spans="1:11" ht="12.75" customHeight="1" thickBot="1" x14ac:dyDescent="0.25">
      <c r="A20" s="32">
        <v>40705</v>
      </c>
      <c r="B20" s="33"/>
      <c r="C20" s="3">
        <v>88.877998352050781</v>
      </c>
      <c r="D20" s="3">
        <v>10.197999954223633</v>
      </c>
      <c r="E20" s="3">
        <v>0.82299995422363281</v>
      </c>
      <c r="F20" s="5">
        <v>0</v>
      </c>
      <c r="G20" s="3">
        <v>0.82299995422363281</v>
      </c>
      <c r="H20" s="3">
        <v>40.334075465431141</v>
      </c>
      <c r="I20" s="3">
        <v>51.740127171631777</v>
      </c>
      <c r="J20" s="1"/>
      <c r="K20" s="1"/>
    </row>
    <row r="21" spans="1:11" ht="12.75" customHeight="1" thickBot="1" x14ac:dyDescent="0.25">
      <c r="A21" s="32">
        <v>40706</v>
      </c>
      <c r="B21" s="33"/>
      <c r="C21" s="3">
        <v>89.281997680664063</v>
      </c>
      <c r="D21" s="3">
        <v>9.8249998092651367</v>
      </c>
      <c r="E21" s="3">
        <v>0.76700001955032349</v>
      </c>
      <c r="F21" s="5">
        <v>0</v>
      </c>
      <c r="G21" s="3">
        <v>0.76700001955032349</v>
      </c>
      <c r="H21" s="3">
        <v>40.263638085178222</v>
      </c>
      <c r="I21" s="3">
        <v>51.72643421704673</v>
      </c>
      <c r="J21" s="1"/>
      <c r="K21" s="1"/>
    </row>
    <row r="22" spans="1:11" ht="12.75" customHeight="1" thickBot="1" x14ac:dyDescent="0.25">
      <c r="A22" s="32">
        <v>40707</v>
      </c>
      <c r="B22" s="33"/>
      <c r="C22" s="3">
        <v>89.375</v>
      </c>
      <c r="D22" s="3">
        <v>9.6850004196166992</v>
      </c>
      <c r="E22" s="3">
        <v>0.8059999942779541</v>
      </c>
      <c r="F22" s="5">
        <v>0</v>
      </c>
      <c r="G22" s="3">
        <v>0.8059999942779541</v>
      </c>
      <c r="H22" s="3">
        <v>40.213538349785594</v>
      </c>
      <c r="I22" s="3">
        <v>51.683399321270748</v>
      </c>
      <c r="J22" s="1"/>
      <c r="K22" s="1"/>
    </row>
    <row r="23" spans="1:11" ht="12.75" customHeight="1" thickBot="1" x14ac:dyDescent="0.25">
      <c r="A23" s="32">
        <v>40708</v>
      </c>
      <c r="B23" s="33"/>
      <c r="C23" s="3">
        <v>88.985000610351563</v>
      </c>
      <c r="D23" s="3">
        <v>10.053000450134277</v>
      </c>
      <c r="E23" s="3">
        <v>0.82400006055831909</v>
      </c>
      <c r="F23" s="5">
        <v>0</v>
      </c>
      <c r="G23" s="3">
        <v>0.82400006055831909</v>
      </c>
      <c r="H23" s="3">
        <v>40.313334689978717</v>
      </c>
      <c r="I23" s="3">
        <v>51.730549242926521</v>
      </c>
      <c r="J23" s="1"/>
      <c r="K23" s="1"/>
    </row>
    <row r="24" spans="1:11" ht="12.75" customHeight="1" thickBot="1" x14ac:dyDescent="0.25">
      <c r="A24" s="32">
        <v>40709</v>
      </c>
      <c r="B24" s="33"/>
      <c r="C24" s="3">
        <v>90.220001220703125</v>
      </c>
      <c r="D24" s="3">
        <v>8.8660001754760742</v>
      </c>
      <c r="E24" s="3">
        <v>0.8059999942779541</v>
      </c>
      <c r="F24" s="5">
        <v>0</v>
      </c>
      <c r="G24" s="3">
        <v>0.8059999942779541</v>
      </c>
      <c r="H24" s="3">
        <v>39.96697431312284</v>
      </c>
      <c r="I24" s="3">
        <v>51.545622758287386</v>
      </c>
      <c r="J24" s="1"/>
      <c r="K24" s="1"/>
    </row>
    <row r="25" spans="1:11" ht="12.75" customHeight="1" thickBot="1" x14ac:dyDescent="0.25">
      <c r="A25" s="32">
        <v>40710</v>
      </c>
      <c r="B25" s="33"/>
      <c r="C25" s="3">
        <v>92.808998107910156</v>
      </c>
      <c r="D25" s="3">
        <v>6.1960000991821289</v>
      </c>
      <c r="E25" s="3">
        <v>0.85000002384185791</v>
      </c>
      <c r="F25" s="5">
        <v>0</v>
      </c>
      <c r="G25" s="3">
        <v>0.85000002384185791</v>
      </c>
      <c r="H25" s="3">
        <v>39.214739034835162</v>
      </c>
      <c r="I25" s="3">
        <v>51.105239009554118</v>
      </c>
      <c r="J25" s="1"/>
      <c r="K25" s="1"/>
    </row>
    <row r="26" spans="1:11" ht="12.75" customHeight="1" thickBot="1" x14ac:dyDescent="0.25">
      <c r="A26" s="32">
        <v>40711</v>
      </c>
      <c r="B26" s="33"/>
      <c r="C26" s="3">
        <v>92.407997131347656</v>
      </c>
      <c r="D26" s="3">
        <v>6.6639995574951172</v>
      </c>
      <c r="E26" s="3">
        <v>0.83099997043609619</v>
      </c>
      <c r="F26" s="5">
        <v>0</v>
      </c>
      <c r="G26" s="3">
        <v>0.83099997043609619</v>
      </c>
      <c r="H26" s="3">
        <v>39.327461916773451</v>
      </c>
      <c r="I26" s="3">
        <v>51.178313376360549</v>
      </c>
      <c r="J26" s="1"/>
      <c r="K26" s="1"/>
    </row>
    <row r="27" spans="1:11" ht="12.75" customHeight="1" thickBot="1" x14ac:dyDescent="0.25">
      <c r="A27" s="32">
        <v>40712</v>
      </c>
      <c r="B27" s="33"/>
      <c r="C27" s="3">
        <v>91.351997375488281</v>
      </c>
      <c r="D27" s="3">
        <v>7.3399996757507324</v>
      </c>
      <c r="E27" s="3">
        <v>0.84700000286102295</v>
      </c>
      <c r="F27" s="5">
        <v>0</v>
      </c>
      <c r="G27" s="3">
        <v>0.84700000286102295</v>
      </c>
      <c r="H27" s="3">
        <v>39.812385694276287</v>
      </c>
      <c r="I27" s="3">
        <v>51.436160790108261</v>
      </c>
      <c r="J27" s="1"/>
      <c r="K27" s="1"/>
    </row>
    <row r="28" spans="1:11" ht="12.75" customHeight="1" thickBot="1" x14ac:dyDescent="0.25">
      <c r="A28" s="32">
        <v>40713</v>
      </c>
      <c r="B28" s="33"/>
      <c r="C28" s="3">
        <v>93.093994140625</v>
      </c>
      <c r="D28" s="3">
        <v>5.8689994812011719</v>
      </c>
      <c r="E28" s="3">
        <v>0.87499988079071045</v>
      </c>
      <c r="F28" s="5">
        <v>0</v>
      </c>
      <c r="G28" s="3">
        <v>0.87499988079071045</v>
      </c>
      <c r="H28" s="3">
        <v>39.123936557338823</v>
      </c>
      <c r="I28" s="3">
        <v>51.043285325144318</v>
      </c>
      <c r="J28" s="1"/>
      <c r="K28" s="1"/>
    </row>
    <row r="29" spans="1:11" ht="12.75" customHeight="1" thickBot="1" x14ac:dyDescent="0.25">
      <c r="A29" s="32">
        <v>40714</v>
      </c>
      <c r="B29" s="33"/>
      <c r="C29" s="3">
        <v>92.523002624511719</v>
      </c>
      <c r="D29" s="3">
        <v>6.4130001068115234</v>
      </c>
      <c r="E29" s="3">
        <v>0.84800004959106445</v>
      </c>
      <c r="F29" s="5">
        <v>0</v>
      </c>
      <c r="G29" s="3">
        <v>0.84800004959106445</v>
      </c>
      <c r="H29" s="3">
        <v>39.31689179017188</v>
      </c>
      <c r="I29" s="3">
        <v>51.16455807090027</v>
      </c>
      <c r="J29" s="1"/>
      <c r="K29" s="1"/>
    </row>
    <row r="30" spans="1:11" ht="12.75" customHeight="1" thickBot="1" x14ac:dyDescent="0.25">
      <c r="A30" s="32">
        <v>40715</v>
      </c>
      <c r="B30" s="33"/>
      <c r="C30" s="3">
        <v>90.614997863769531</v>
      </c>
      <c r="D30" s="3">
        <v>8.3789997100830078</v>
      </c>
      <c r="E30" s="3">
        <v>0.85500001907348633</v>
      </c>
      <c r="F30" s="5">
        <v>0</v>
      </c>
      <c r="G30" s="3">
        <v>0.85500001907348633</v>
      </c>
      <c r="H30" s="3">
        <v>39.834684893400564</v>
      </c>
      <c r="I30" s="3">
        <v>51.447798094423959</v>
      </c>
      <c r="J30" s="1"/>
      <c r="K30" s="1"/>
    </row>
    <row r="31" spans="1:11" ht="12.75" customHeight="1" thickBot="1" x14ac:dyDescent="0.25">
      <c r="A31" s="32">
        <v>40716</v>
      </c>
      <c r="B31" s="33"/>
      <c r="C31" s="3">
        <v>89.417999267578125</v>
      </c>
      <c r="D31" s="3">
        <v>9.6999998092651367</v>
      </c>
      <c r="E31" s="3">
        <v>0.80500000715255737</v>
      </c>
      <c r="F31" s="5">
        <v>0</v>
      </c>
      <c r="G31" s="3">
        <v>0.80500000715255737</v>
      </c>
      <c r="H31" s="3">
        <v>40.186141697580211</v>
      </c>
      <c r="I31" s="3">
        <v>51.669530832615536</v>
      </c>
      <c r="J31" s="1"/>
      <c r="K31" s="1"/>
    </row>
    <row r="32" spans="1:11" ht="12.75" customHeight="1" thickBot="1" x14ac:dyDescent="0.25">
      <c r="A32" s="32">
        <v>40717</v>
      </c>
      <c r="B32" s="33"/>
      <c r="C32" s="3">
        <v>89.827995300292969</v>
      </c>
      <c r="D32" s="3">
        <v>9.2510004043579102</v>
      </c>
      <c r="E32" s="3">
        <v>0.79899996519088745</v>
      </c>
      <c r="F32" s="5">
        <v>0</v>
      </c>
      <c r="G32" s="3">
        <v>0.79899996519088745</v>
      </c>
      <c r="H32" s="3">
        <v>40.086735022507732</v>
      </c>
      <c r="I32" s="3">
        <v>51.614296498178533</v>
      </c>
      <c r="J32" s="1"/>
      <c r="K32" s="1"/>
    </row>
    <row r="33" spans="1:12" ht="12.75" customHeight="1" thickBot="1" x14ac:dyDescent="0.25">
      <c r="A33" s="32">
        <v>40718</v>
      </c>
      <c r="B33" s="33"/>
      <c r="C33" s="3">
        <v>89.818000793457031</v>
      </c>
      <c r="D33" s="3">
        <v>9.2410001754760742</v>
      </c>
      <c r="E33" s="3">
        <v>0.81599998474121094</v>
      </c>
      <c r="F33" s="5">
        <v>0</v>
      </c>
      <c r="G33" s="3">
        <v>0.81599998474121094</v>
      </c>
      <c r="H33" s="3">
        <v>40.078905878030575</v>
      </c>
      <c r="I33" s="3">
        <v>51.604215961957671</v>
      </c>
      <c r="J33" s="1"/>
      <c r="K33" s="1"/>
    </row>
    <row r="34" spans="1:12" ht="12.75" customHeight="1" thickBot="1" x14ac:dyDescent="0.25">
      <c r="A34" s="32">
        <v>40719</v>
      </c>
      <c r="B34" s="33"/>
      <c r="C34" s="3">
        <v>89.222999572753906</v>
      </c>
      <c r="D34" s="3">
        <v>9.8409996032714844</v>
      </c>
      <c r="E34" s="3">
        <v>0.78500008583068848</v>
      </c>
      <c r="F34" s="5">
        <v>0</v>
      </c>
      <c r="G34" s="3">
        <v>0.78500008583068848</v>
      </c>
      <c r="H34" s="3">
        <v>40.276159825325415</v>
      </c>
      <c r="I34" s="3">
        <v>51.853897129281449</v>
      </c>
      <c r="J34" s="1"/>
      <c r="K34" s="1"/>
    </row>
    <row r="35" spans="1:12" ht="12.75" customHeight="1" thickBot="1" x14ac:dyDescent="0.25">
      <c r="A35" s="32">
        <v>40720</v>
      </c>
      <c r="B35" s="33"/>
      <c r="C35" s="3">
        <v>89.392997741699219</v>
      </c>
      <c r="D35" s="3">
        <v>9.6630001068115234</v>
      </c>
      <c r="E35" s="3">
        <v>0.78799992799758911</v>
      </c>
      <c r="F35" s="5">
        <v>0</v>
      </c>
      <c r="G35" s="3">
        <v>0.78799992799758911</v>
      </c>
      <c r="H35" s="3">
        <v>40.226455508567206</v>
      </c>
      <c r="I35" s="3">
        <v>51.7000007620492</v>
      </c>
      <c r="J35" s="1"/>
      <c r="K35" s="1"/>
    </row>
    <row r="36" spans="1:12" ht="12.75" customHeight="1" thickBot="1" x14ac:dyDescent="0.25">
      <c r="A36" s="32">
        <v>40721</v>
      </c>
      <c r="B36" s="33"/>
      <c r="C36" s="3">
        <v>90.181999206542969</v>
      </c>
      <c r="D36" s="3">
        <v>8.7360000610351562</v>
      </c>
      <c r="E36" s="3">
        <v>0.93300008773803711</v>
      </c>
      <c r="F36" s="5">
        <v>0</v>
      </c>
      <c r="G36" s="3">
        <v>0.93300008773803711</v>
      </c>
      <c r="H36" s="3">
        <v>39.905512237624556</v>
      </c>
      <c r="I36" s="3">
        <v>51.453519104019591</v>
      </c>
      <c r="J36" s="1"/>
      <c r="K36" s="1"/>
    </row>
    <row r="37" spans="1:12" ht="12.75" customHeight="1" thickBot="1" x14ac:dyDescent="0.25">
      <c r="A37" s="32">
        <v>40722</v>
      </c>
      <c r="B37" s="33"/>
      <c r="C37" s="3">
        <v>89.220001220703125</v>
      </c>
      <c r="D37" s="3">
        <v>9.8090000152587891</v>
      </c>
      <c r="E37" s="3">
        <v>0.81900006532669067</v>
      </c>
      <c r="F37" s="5">
        <v>0</v>
      </c>
      <c r="G37" s="3">
        <v>0.81900006532669067</v>
      </c>
      <c r="H37" s="3">
        <v>40.253847216846808</v>
      </c>
      <c r="I37" s="3">
        <v>51.701058551007797</v>
      </c>
      <c r="J37" s="1"/>
      <c r="K37" s="1"/>
    </row>
    <row r="38" spans="1:12" ht="12.75" customHeight="1" thickBot="1" x14ac:dyDescent="0.25">
      <c r="A38" s="32">
        <v>40723</v>
      </c>
      <c r="B38" s="33"/>
      <c r="C38" s="3">
        <v>89.724998474121094</v>
      </c>
      <c r="D38" s="3">
        <v>9.3330001831054687</v>
      </c>
      <c r="E38" s="3">
        <v>0.79199999570846558</v>
      </c>
      <c r="F38" s="5">
        <v>0</v>
      </c>
      <c r="G38" s="3">
        <v>0.79199999570846558</v>
      </c>
      <c r="H38" s="3">
        <v>40.129395315079684</v>
      </c>
      <c r="I38" s="3">
        <v>51.643546855978748</v>
      </c>
      <c r="J38" s="1"/>
      <c r="K38" s="1"/>
    </row>
    <row r="39" spans="1:12" ht="12.75" customHeight="1" thickBot="1" x14ac:dyDescent="0.25">
      <c r="A39" s="32">
        <v>40724</v>
      </c>
      <c r="B39" s="33"/>
      <c r="C39" s="3">
        <v>89.692001342773438</v>
      </c>
      <c r="D39" s="3">
        <v>9.3339996337890625</v>
      </c>
      <c r="E39" s="3">
        <v>0.8410000205039978</v>
      </c>
      <c r="F39" s="5">
        <v>0</v>
      </c>
      <c r="G39" s="3">
        <v>0.8410000205039978</v>
      </c>
      <c r="H39" s="3">
        <v>40.100425877602305</v>
      </c>
      <c r="I39" s="3">
        <v>51.601991709651834</v>
      </c>
      <c r="J39" s="1"/>
      <c r="K39" s="1"/>
    </row>
    <row r="40" spans="1:12" ht="12.75" customHeight="1" thickBot="1" x14ac:dyDescent="0.25">
      <c r="A40" s="35" t="s">
        <v>6</v>
      </c>
      <c r="B40" s="36"/>
      <c r="C40" s="6">
        <f t="shared" ref="C40:I40" si="0">AVERAGE(C10:C39)</f>
        <v>89.950366210937503</v>
      </c>
      <c r="D40" s="6">
        <f t="shared" si="0"/>
        <v>9.0335333029429119</v>
      </c>
      <c r="E40" s="6">
        <f t="shared" si="0"/>
        <v>0.84013332525889084</v>
      </c>
      <c r="F40" s="6">
        <f t="shared" si="0"/>
        <v>1.4233333244919776E-2</v>
      </c>
      <c r="G40" s="6">
        <f t="shared" si="0"/>
        <v>0.85436665614446006</v>
      </c>
      <c r="H40" s="6">
        <f t="shared" si="0"/>
        <v>40.034906559090537</v>
      </c>
      <c r="I40" s="6">
        <f t="shared" si="0"/>
        <v>51.571024257590032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34" t="s">
        <v>44</v>
      </c>
      <c r="I42" s="34"/>
      <c r="J42" s="20"/>
      <c r="K42" s="20"/>
      <c r="L42" s="20"/>
    </row>
    <row r="43" spans="1:12" ht="13.5" thickBot="1" x14ac:dyDescent="0.25"/>
    <row r="44" spans="1:12" ht="23.25" thickBot="1" x14ac:dyDescent="0.25">
      <c r="A44" s="45"/>
      <c r="B44" s="46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47" t="s">
        <v>85</v>
      </c>
      <c r="B45" s="48"/>
      <c r="C45" s="26">
        <f t="shared" ref="C45:I45" si="1">MAX(C10:C39)</f>
        <v>93.093994140625</v>
      </c>
      <c r="D45" s="21">
        <f t="shared" si="1"/>
        <v>10.708999633789063</v>
      </c>
      <c r="E45" s="26">
        <f t="shared" si="1"/>
        <v>1.0069999694824219</v>
      </c>
      <c r="F45" s="26">
        <f t="shared" si="1"/>
        <v>0.1809999942779541</v>
      </c>
      <c r="G45" s="21">
        <f t="shared" si="1"/>
        <v>1.1710000038146973</v>
      </c>
      <c r="H45" s="26">
        <f t="shared" si="1"/>
        <v>40.487481619863587</v>
      </c>
      <c r="I45" s="22">
        <f t="shared" si="1"/>
        <v>51.853897129281449</v>
      </c>
    </row>
    <row r="46" spans="1:12" ht="13.5" thickBot="1" x14ac:dyDescent="0.25">
      <c r="A46" s="47" t="s">
        <v>86</v>
      </c>
      <c r="B46" s="48"/>
      <c r="C46" s="23">
        <f t="shared" ref="C46:I46" si="2">MIN(C10:C39)</f>
        <v>88.282997131347656</v>
      </c>
      <c r="D46" s="26">
        <f t="shared" si="2"/>
        <v>5.8689994812011719</v>
      </c>
      <c r="E46" s="26">
        <f t="shared" si="2"/>
        <v>0.76700001955032349</v>
      </c>
      <c r="F46" s="23">
        <f t="shared" si="2"/>
        <v>0</v>
      </c>
      <c r="G46" s="26">
        <f t="shared" si="2"/>
        <v>0.76700001955032349</v>
      </c>
      <c r="H46" s="23">
        <f t="shared" si="2"/>
        <v>39.123936557338823</v>
      </c>
      <c r="I46" s="26">
        <f t="shared" si="2"/>
        <v>51.043285325144318</v>
      </c>
    </row>
    <row r="47" spans="1:12" ht="13.5" thickBot="1" x14ac:dyDescent="0.25">
      <c r="A47" s="49" t="s">
        <v>87</v>
      </c>
      <c r="B47" s="50"/>
      <c r="C47" s="26">
        <f t="shared" ref="C47:I47" si="3">STDEV(C10:C39)</f>
        <v>1.2769226239606868</v>
      </c>
      <c r="D47" s="24">
        <f t="shared" si="3"/>
        <v>1.2886732717388794</v>
      </c>
      <c r="E47" s="26">
        <f t="shared" si="3"/>
        <v>5.2951983117510135E-2</v>
      </c>
      <c r="F47" s="26">
        <f t="shared" si="3"/>
        <v>4.4318349139384462E-2</v>
      </c>
      <c r="G47" s="24">
        <f t="shared" si="3"/>
        <v>8.0083351324250818E-2</v>
      </c>
      <c r="H47" s="26">
        <f t="shared" si="3"/>
        <v>0.3563656826219293</v>
      </c>
      <c r="I47" s="25">
        <f t="shared" si="3"/>
        <v>0.20995260236357002</v>
      </c>
    </row>
    <row r="49" spans="3:9" x14ac:dyDescent="0.2">
      <c r="C49" s="30">
        <f>COUNTIF(C10:C39,"&lt;84.0")</f>
        <v>0</v>
      </c>
      <c r="D49" s="30">
        <f>COUNTIF(D10:D39,"&gt;11.0")</f>
        <v>0</v>
      </c>
      <c r="E49" s="30">
        <f>COUNTIF(E10:E39,"&gt;4.0")</f>
        <v>0</v>
      </c>
      <c r="F49" s="30">
        <f>COUNTIF(F10:F39,"&gt;3.0")</f>
        <v>0</v>
      </c>
      <c r="G49" s="30">
        <f>COUNTIF(G10:G39,"&gt;4.0")</f>
        <v>0</v>
      </c>
      <c r="H49" s="30">
        <f>COUNTIF(H10:H39,"&lt;37.30")</f>
        <v>0</v>
      </c>
      <c r="I49" s="30">
        <f>COUNTIF(I10:I39,"&lt;48.20")</f>
        <v>0</v>
      </c>
    </row>
    <row r="50" spans="3:9" x14ac:dyDescent="0.2">
      <c r="C50" s="31"/>
      <c r="D50" s="31"/>
      <c r="E50" s="31"/>
      <c r="F50" s="31"/>
      <c r="G50" s="30"/>
      <c r="H50" s="30">
        <f>COUNTIF(H10:H39,"&gt;43.60")</f>
        <v>0</v>
      </c>
      <c r="I50" s="30">
        <f>COUNTIF(I10:I39,"&gt;53.20")</f>
        <v>0</v>
      </c>
    </row>
  </sheetData>
  <mergeCells count="44">
    <mergeCell ref="A44:B44"/>
    <mergeCell ref="A45:B45"/>
    <mergeCell ref="A46:B46"/>
    <mergeCell ref="A47:B47"/>
    <mergeCell ref="A16:B16"/>
    <mergeCell ref="A21:B21"/>
    <mergeCell ref="A18:B18"/>
    <mergeCell ref="A19:B19"/>
    <mergeCell ref="A24:B24"/>
    <mergeCell ref="A22:B22"/>
    <mergeCell ref="A11:B11"/>
    <mergeCell ref="A7:B7"/>
    <mergeCell ref="A8:B8"/>
    <mergeCell ref="A13:B13"/>
    <mergeCell ref="A15:B15"/>
    <mergeCell ref="A14:B14"/>
    <mergeCell ref="A9:B9"/>
    <mergeCell ref="A12:B12"/>
    <mergeCell ref="A10:B10"/>
    <mergeCell ref="A1:I1"/>
    <mergeCell ref="A3:I3"/>
    <mergeCell ref="A6:B6"/>
    <mergeCell ref="A4:I4"/>
    <mergeCell ref="A5:F5"/>
    <mergeCell ref="A25:B25"/>
    <mergeCell ref="A23:B23"/>
    <mergeCell ref="A17:B17"/>
    <mergeCell ref="A20:B20"/>
    <mergeCell ref="A31:B31"/>
    <mergeCell ref="A26:B26"/>
    <mergeCell ref="A28:B28"/>
    <mergeCell ref="A29:B29"/>
    <mergeCell ref="A27:B27"/>
    <mergeCell ref="A30:B30"/>
    <mergeCell ref="A32:B32"/>
    <mergeCell ref="A33:B33"/>
    <mergeCell ref="H42:I42"/>
    <mergeCell ref="A40:B40"/>
    <mergeCell ref="A34:B34"/>
    <mergeCell ref="A36:B36"/>
    <mergeCell ref="A35:B35"/>
    <mergeCell ref="A37:B37"/>
    <mergeCell ref="A39:B39"/>
    <mergeCell ref="A38:B38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28" zoomScale="90" zoomScaleNormal="90" workbookViewId="0">
      <selection activeCell="C49" sqref="C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1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1" ht="14.1" customHeight="1" thickBot="1" x14ac:dyDescent="0.25">
      <c r="A5" s="42" t="s">
        <v>50</v>
      </c>
      <c r="B5" s="42"/>
      <c r="C5" s="42"/>
      <c r="D5" s="42"/>
      <c r="E5" s="42"/>
      <c r="F5" s="42"/>
      <c r="G5" s="1"/>
      <c r="H5" s="1"/>
      <c r="I5" s="18" t="s">
        <v>99</v>
      </c>
      <c r="J5" s="1"/>
      <c r="K5" s="1"/>
    </row>
    <row r="6" spans="1:11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3"/>
      <c r="B8" s="44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45"/>
      <c r="B9" s="4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17</v>
      </c>
      <c r="I9" s="19" t="s">
        <v>16</v>
      </c>
      <c r="J9" s="1"/>
      <c r="K9" s="1"/>
    </row>
    <row r="10" spans="1:11" ht="12.75" customHeight="1" thickBot="1" x14ac:dyDescent="0.25">
      <c r="A10" s="32">
        <v>40695</v>
      </c>
      <c r="B10" s="33"/>
      <c r="C10" s="10">
        <v>98.659996032714844</v>
      </c>
      <c r="D10" s="10">
        <v>0.61999994516372681</v>
      </c>
      <c r="E10" s="10">
        <v>0.10999998450279236</v>
      </c>
      <c r="F10" s="11">
        <v>0.14000000059604645</v>
      </c>
      <c r="G10" s="10">
        <v>0.24999998509883881</v>
      </c>
      <c r="H10" s="10">
        <v>38.203024841651875</v>
      </c>
      <c r="I10" s="10">
        <v>50.734832651851931</v>
      </c>
      <c r="J10" s="1"/>
      <c r="K10" s="1"/>
    </row>
    <row r="11" spans="1:11" ht="12.75" customHeight="1" thickBot="1" x14ac:dyDescent="0.25">
      <c r="A11" s="32">
        <v>40696</v>
      </c>
      <c r="B11" s="33"/>
      <c r="C11" s="3">
        <v>98.659996032714844</v>
      </c>
      <c r="D11" s="3">
        <v>0.61999994516372681</v>
      </c>
      <c r="E11" s="3">
        <v>0.10999998450279236</v>
      </c>
      <c r="F11" s="5">
        <v>0.14000000059604645</v>
      </c>
      <c r="G11" s="3">
        <v>0.24999998509883881</v>
      </c>
      <c r="H11" s="3">
        <v>38.204197831626658</v>
      </c>
      <c r="I11" s="3">
        <v>50.736390419864271</v>
      </c>
      <c r="J11" s="1"/>
      <c r="K11" s="1"/>
    </row>
    <row r="12" spans="1:11" ht="12.75" customHeight="1" thickBot="1" x14ac:dyDescent="0.25">
      <c r="A12" s="32">
        <v>40697</v>
      </c>
      <c r="B12" s="33"/>
      <c r="C12" s="3">
        <v>98.650001525878906</v>
      </c>
      <c r="D12" s="3">
        <v>0.62000000476837158</v>
      </c>
      <c r="E12" s="3">
        <v>0.10999999940395355</v>
      </c>
      <c r="F12" s="5">
        <v>0.14000000059604645</v>
      </c>
      <c r="G12" s="3">
        <v>0.25</v>
      </c>
      <c r="H12" s="3">
        <v>38.204581310777868</v>
      </c>
      <c r="I12" s="3">
        <v>50.736899692379815</v>
      </c>
      <c r="J12" s="1"/>
      <c r="K12" s="1"/>
    </row>
    <row r="13" spans="1:11" ht="12.75" customHeight="1" thickBot="1" x14ac:dyDescent="0.25">
      <c r="A13" s="32">
        <v>40698</v>
      </c>
      <c r="B13" s="33"/>
      <c r="C13" s="3">
        <v>98.650001525878906</v>
      </c>
      <c r="D13" s="3">
        <v>0.62000000476837158</v>
      </c>
      <c r="E13" s="3">
        <v>0.10999999940395355</v>
      </c>
      <c r="F13" s="5">
        <v>0.14000000059604645</v>
      </c>
      <c r="G13" s="3">
        <v>0.25</v>
      </c>
      <c r="H13" s="3">
        <v>38.204190314196566</v>
      </c>
      <c r="I13" s="3">
        <v>50.736380436477909</v>
      </c>
      <c r="J13" s="1"/>
      <c r="K13" s="1"/>
    </row>
    <row r="14" spans="1:11" ht="12.75" customHeight="1" thickBot="1" x14ac:dyDescent="0.25">
      <c r="A14" s="32">
        <v>40699</v>
      </c>
      <c r="B14" s="33"/>
      <c r="C14" s="3">
        <v>98.650001525878906</v>
      </c>
      <c r="D14" s="3">
        <v>0.62999999523162842</v>
      </c>
      <c r="E14" s="3">
        <v>0.10999999940395355</v>
      </c>
      <c r="F14" s="5">
        <v>0.14000000059604645</v>
      </c>
      <c r="G14" s="3">
        <v>0.25</v>
      </c>
      <c r="H14" s="3">
        <v>38.206155241766531</v>
      </c>
      <c r="I14" s="3">
        <v>50.73898992281697</v>
      </c>
      <c r="J14" s="1"/>
      <c r="K14" s="1"/>
    </row>
    <row r="15" spans="1:11" ht="12.75" customHeight="1" thickBot="1" x14ac:dyDescent="0.25">
      <c r="A15" s="32">
        <v>40700</v>
      </c>
      <c r="B15" s="33"/>
      <c r="C15" s="3">
        <v>98.659996032714844</v>
      </c>
      <c r="D15" s="3">
        <v>0.61999994516372681</v>
      </c>
      <c r="E15" s="3">
        <v>0.10999998450279236</v>
      </c>
      <c r="F15" s="5">
        <v>0.14000000059604645</v>
      </c>
      <c r="G15" s="3">
        <v>0.24999998509883881</v>
      </c>
      <c r="H15" s="3">
        <v>38.205765542037376</v>
      </c>
      <c r="I15" s="3">
        <v>50.738472389175982</v>
      </c>
      <c r="J15" s="1"/>
      <c r="K15" s="1"/>
    </row>
    <row r="16" spans="1:11" ht="12.75" customHeight="1" thickBot="1" x14ac:dyDescent="0.25">
      <c r="A16" s="32">
        <v>40701</v>
      </c>
      <c r="B16" s="33"/>
      <c r="C16" s="3">
        <v>98.639999389648438</v>
      </c>
      <c r="D16" s="3">
        <v>0.62999999523162842</v>
      </c>
      <c r="E16" s="3">
        <v>0.10999999940395355</v>
      </c>
      <c r="F16" s="5">
        <v>0.14000000059604645</v>
      </c>
      <c r="G16" s="3">
        <v>0.25</v>
      </c>
      <c r="H16" s="3">
        <v>38.211238126398896</v>
      </c>
      <c r="I16" s="3">
        <v>50.745740155351697</v>
      </c>
      <c r="J16" s="1"/>
      <c r="K16" s="1"/>
    </row>
    <row r="17" spans="1:11" ht="12.75" customHeight="1" thickBot="1" x14ac:dyDescent="0.25">
      <c r="A17" s="32">
        <v>40702</v>
      </c>
      <c r="B17" s="33"/>
      <c r="C17" s="3">
        <v>98.599998474121094</v>
      </c>
      <c r="D17" s="3">
        <v>0.67000001668930054</v>
      </c>
      <c r="E17" s="3">
        <v>0.10999999940395355</v>
      </c>
      <c r="F17" s="5">
        <v>0.14000000059604645</v>
      </c>
      <c r="G17" s="3">
        <v>0.25</v>
      </c>
      <c r="H17" s="3">
        <v>38.219455032889343</v>
      </c>
      <c r="I17" s="3">
        <v>50.756652468641988</v>
      </c>
      <c r="J17" s="1"/>
      <c r="K17" s="1"/>
    </row>
    <row r="18" spans="1:11" ht="12.75" customHeight="1" thickBot="1" x14ac:dyDescent="0.25">
      <c r="A18" s="32">
        <v>40703</v>
      </c>
      <c r="B18" s="33"/>
      <c r="C18" s="3">
        <v>98.650001525878906</v>
      </c>
      <c r="D18" s="3">
        <v>0.62000000476837158</v>
      </c>
      <c r="E18" s="3">
        <v>0.10999999940395355</v>
      </c>
      <c r="F18" s="5">
        <v>0.14000000059604645</v>
      </c>
      <c r="G18" s="3">
        <v>0.25</v>
      </c>
      <c r="H18" s="3">
        <v>38.208498724145045</v>
      </c>
      <c r="I18" s="3">
        <v>50.742102141987814</v>
      </c>
      <c r="J18" s="1"/>
      <c r="K18" s="1"/>
    </row>
    <row r="19" spans="1:11" ht="12.75" customHeight="1" thickBot="1" x14ac:dyDescent="0.25">
      <c r="A19" s="32">
        <v>40704</v>
      </c>
      <c r="B19" s="33"/>
      <c r="C19" s="3">
        <v>98.650001525878906</v>
      </c>
      <c r="D19" s="3">
        <v>0.62000000476837158</v>
      </c>
      <c r="E19" s="3">
        <v>0.10999999940395355</v>
      </c>
      <c r="F19" s="5">
        <v>0.14000000059604645</v>
      </c>
      <c r="G19" s="3">
        <v>0.25</v>
      </c>
      <c r="H19" s="3">
        <v>38.207322010624111</v>
      </c>
      <c r="I19" s="3">
        <v>50.740539428987695</v>
      </c>
      <c r="J19" s="1"/>
      <c r="K19" s="1"/>
    </row>
    <row r="20" spans="1:11" ht="12.75" customHeight="1" thickBot="1" x14ac:dyDescent="0.25">
      <c r="A20" s="32">
        <v>40705</v>
      </c>
      <c r="B20" s="33"/>
      <c r="C20" s="3">
        <v>98.650001525878906</v>
      </c>
      <c r="D20" s="3">
        <v>0.62000000476837158</v>
      </c>
      <c r="E20" s="3">
        <v>0.10999999940395355</v>
      </c>
      <c r="F20" s="5">
        <v>0.14000000059604645</v>
      </c>
      <c r="G20" s="3">
        <v>0.25</v>
      </c>
      <c r="H20" s="3">
        <v>38.205758024298817</v>
      </c>
      <c r="I20" s="3">
        <v>50.738462405379941</v>
      </c>
      <c r="J20" s="1"/>
      <c r="K20" s="1"/>
    </row>
    <row r="21" spans="1:11" ht="12.75" customHeight="1" thickBot="1" x14ac:dyDescent="0.25">
      <c r="A21" s="32">
        <v>40706</v>
      </c>
      <c r="B21" s="33"/>
      <c r="C21" s="3">
        <v>98.650001525878906</v>
      </c>
      <c r="D21" s="3">
        <v>0.62000000476837158</v>
      </c>
      <c r="E21" s="3">
        <v>0.10999999940395355</v>
      </c>
      <c r="F21" s="5">
        <v>0.14000000059604645</v>
      </c>
      <c r="G21" s="3">
        <v>0.25</v>
      </c>
      <c r="H21" s="3">
        <v>38.206149020880126</v>
      </c>
      <c r="I21" s="3">
        <v>50.738981661281876</v>
      </c>
      <c r="J21" s="1"/>
      <c r="K21" s="1"/>
    </row>
    <row r="22" spans="1:11" ht="12.75" customHeight="1" thickBot="1" x14ac:dyDescent="0.25">
      <c r="A22" s="32">
        <v>40707</v>
      </c>
      <c r="B22" s="33"/>
      <c r="C22" s="3">
        <v>98.659996032714844</v>
      </c>
      <c r="D22" s="3">
        <v>0.61999994516372681</v>
      </c>
      <c r="E22" s="3">
        <v>0.10999998450279236</v>
      </c>
      <c r="F22" s="5">
        <v>0.14000000059604645</v>
      </c>
      <c r="G22" s="3">
        <v>0.24999998509883881</v>
      </c>
      <c r="H22" s="3">
        <v>38.204980922259132</v>
      </c>
      <c r="I22" s="3">
        <v>50.737430389143015</v>
      </c>
      <c r="J22" s="1"/>
      <c r="K22" s="1"/>
    </row>
    <row r="23" spans="1:11" ht="12.75" customHeight="1" thickBot="1" x14ac:dyDescent="0.25">
      <c r="A23" s="32">
        <v>40708</v>
      </c>
      <c r="B23" s="33"/>
      <c r="C23" s="3">
        <v>98.659996032714844</v>
      </c>
      <c r="D23" s="3">
        <v>0.61999994516372681</v>
      </c>
      <c r="E23" s="3">
        <v>0.10999998450279236</v>
      </c>
      <c r="F23" s="5">
        <v>0.14000000059604645</v>
      </c>
      <c r="G23" s="3">
        <v>0.24999998509883881</v>
      </c>
      <c r="H23" s="3">
        <v>38.202239124557657</v>
      </c>
      <c r="I23" s="3">
        <v>50.733789194548436</v>
      </c>
      <c r="J23" s="1"/>
      <c r="K23" s="1"/>
    </row>
    <row r="24" spans="1:11" ht="12.75" customHeight="1" thickBot="1" x14ac:dyDescent="0.25">
      <c r="A24" s="32">
        <v>40709</v>
      </c>
      <c r="B24" s="33"/>
      <c r="C24" s="3">
        <v>98.659996032714844</v>
      </c>
      <c r="D24" s="3">
        <v>0.61999994516372681</v>
      </c>
      <c r="E24" s="3">
        <v>0.10999998450279236</v>
      </c>
      <c r="F24" s="5">
        <v>0.14000000059604645</v>
      </c>
      <c r="G24" s="3">
        <v>0.24999998509883881</v>
      </c>
      <c r="H24" s="3">
        <v>38.20380683496839</v>
      </c>
      <c r="I24" s="3">
        <v>50.735871163860153</v>
      </c>
      <c r="J24" s="1"/>
      <c r="K24" s="1"/>
    </row>
    <row r="25" spans="1:11" ht="12.75" customHeight="1" thickBot="1" x14ac:dyDescent="0.25">
      <c r="A25" s="32">
        <v>40710</v>
      </c>
      <c r="B25" s="33"/>
      <c r="C25" s="3">
        <v>98.669998168945313</v>
      </c>
      <c r="D25" s="3">
        <v>0.62000000476837158</v>
      </c>
      <c r="E25" s="3">
        <v>0.10999999940395355</v>
      </c>
      <c r="F25" s="5">
        <v>0.14000000059604645</v>
      </c>
      <c r="G25" s="3">
        <v>0.25</v>
      </c>
      <c r="H25" s="3">
        <v>38.191813710531477</v>
      </c>
      <c r="I25" s="3">
        <v>50.719943912973562</v>
      </c>
      <c r="J25" s="1"/>
      <c r="K25" s="1"/>
    </row>
    <row r="26" spans="1:11" ht="12.75" customHeight="1" thickBot="1" x14ac:dyDescent="0.25">
      <c r="A26" s="32">
        <v>40711</v>
      </c>
      <c r="B26" s="33"/>
      <c r="C26" s="3">
        <v>98.659996032714844</v>
      </c>
      <c r="D26" s="3">
        <v>0.61999994516372681</v>
      </c>
      <c r="E26" s="3">
        <v>0.10999998450279236</v>
      </c>
      <c r="F26" s="5">
        <v>0.14000000059604645</v>
      </c>
      <c r="G26" s="3">
        <v>0.24999998509883881</v>
      </c>
      <c r="H26" s="3">
        <v>38.207329528670421</v>
      </c>
      <c r="I26" s="3">
        <v>50.740549413192426</v>
      </c>
      <c r="J26" s="1"/>
      <c r="K26" s="1"/>
    </row>
    <row r="27" spans="1:11" ht="12.75" customHeight="1" thickBot="1" x14ac:dyDescent="0.25">
      <c r="A27" s="32">
        <v>40712</v>
      </c>
      <c r="B27" s="33"/>
      <c r="C27" s="3">
        <v>98.659996032714844</v>
      </c>
      <c r="D27" s="3">
        <v>0.61999994516372681</v>
      </c>
      <c r="E27" s="3">
        <v>0.10999998450279236</v>
      </c>
      <c r="F27" s="5">
        <v>0.14000000059604645</v>
      </c>
      <c r="G27" s="3">
        <v>0.24999998509883881</v>
      </c>
      <c r="H27" s="3">
        <v>38.200675137924605</v>
      </c>
      <c r="I27" s="3">
        <v>50.731712170531978</v>
      </c>
      <c r="J27" s="1"/>
      <c r="K27" s="1"/>
    </row>
    <row r="28" spans="1:11" ht="12.75" customHeight="1" thickBot="1" x14ac:dyDescent="0.25">
      <c r="A28" s="32">
        <v>40713</v>
      </c>
      <c r="B28" s="33"/>
      <c r="C28" s="3">
        <v>98.669998168945313</v>
      </c>
      <c r="D28" s="3">
        <v>0.62000000476837158</v>
      </c>
      <c r="E28" s="3">
        <v>0.10999999940395355</v>
      </c>
      <c r="F28" s="5">
        <v>0.14000000059604645</v>
      </c>
      <c r="G28" s="3">
        <v>0.25</v>
      </c>
      <c r="H28" s="3">
        <v>38.197153608433339</v>
      </c>
      <c r="I28" s="3">
        <v>50.727035467308639</v>
      </c>
      <c r="J28" s="1"/>
      <c r="K28" s="1"/>
    </row>
    <row r="29" spans="1:11" ht="12.75" customHeight="1" thickBot="1" x14ac:dyDescent="0.25">
      <c r="A29" s="32">
        <v>40714</v>
      </c>
      <c r="B29" s="33"/>
      <c r="C29" s="3">
        <v>98.669998168945313</v>
      </c>
      <c r="D29" s="3">
        <v>0.62000000476837158</v>
      </c>
      <c r="E29" s="3">
        <v>0.10999999940395355</v>
      </c>
      <c r="F29" s="5">
        <v>0.14000000059604645</v>
      </c>
      <c r="G29" s="3">
        <v>0.25</v>
      </c>
      <c r="H29" s="3">
        <v>38.196371615016737</v>
      </c>
      <c r="I29" s="3">
        <v>50.725996955167517</v>
      </c>
      <c r="J29" s="1"/>
      <c r="K29" s="1"/>
    </row>
    <row r="30" spans="1:11" ht="12.75" customHeight="1" thickBot="1" x14ac:dyDescent="0.25">
      <c r="A30" s="32">
        <v>40715</v>
      </c>
      <c r="B30" s="33"/>
      <c r="C30" s="3">
        <v>98.659996032714844</v>
      </c>
      <c r="D30" s="3">
        <v>0.61999994516372681</v>
      </c>
      <c r="E30" s="3">
        <v>0.10999998450279236</v>
      </c>
      <c r="F30" s="5">
        <v>0.14000000059604645</v>
      </c>
      <c r="G30" s="3">
        <v>0.24999998509883881</v>
      </c>
      <c r="H30" s="3">
        <v>38.202633844993599</v>
      </c>
      <c r="I30" s="3">
        <v>50.734313395847799</v>
      </c>
      <c r="J30" s="1"/>
      <c r="K30" s="1"/>
    </row>
    <row r="31" spans="1:11" ht="12.75" customHeight="1" thickBot="1" x14ac:dyDescent="0.25">
      <c r="A31" s="32">
        <v>40716</v>
      </c>
      <c r="B31" s="33"/>
      <c r="C31" s="3">
        <v>98.659996032714844</v>
      </c>
      <c r="D31" s="3">
        <v>0.61999994516372681</v>
      </c>
      <c r="E31" s="3">
        <v>0.10999998450279236</v>
      </c>
      <c r="F31" s="5">
        <v>0.14000000059604645</v>
      </c>
      <c r="G31" s="3">
        <v>0.24999998509883881</v>
      </c>
      <c r="H31" s="3">
        <v>38.202633844993599</v>
      </c>
      <c r="I31" s="3">
        <v>50.734313395847799</v>
      </c>
      <c r="J31" s="1"/>
      <c r="K31" s="1"/>
    </row>
    <row r="32" spans="1:11" ht="12.75" customHeight="1" thickBot="1" x14ac:dyDescent="0.25">
      <c r="A32" s="32">
        <v>40717</v>
      </c>
      <c r="B32" s="33"/>
      <c r="C32" s="3">
        <v>98.659996032714844</v>
      </c>
      <c r="D32" s="3">
        <v>0.61999994516372681</v>
      </c>
      <c r="E32" s="3">
        <v>0.10999998450279236</v>
      </c>
      <c r="F32" s="5">
        <v>0.14000000059604645</v>
      </c>
      <c r="G32" s="3">
        <v>0.24999998509883881</v>
      </c>
      <c r="H32" s="3">
        <v>38.200675137924605</v>
      </c>
      <c r="I32" s="3">
        <v>50.731712170531978</v>
      </c>
      <c r="J32" s="1"/>
      <c r="K32" s="1"/>
    </row>
    <row r="33" spans="1:12" ht="12.75" customHeight="1" thickBot="1" x14ac:dyDescent="0.25">
      <c r="A33" s="32">
        <v>40718</v>
      </c>
      <c r="B33" s="33"/>
      <c r="C33" s="3">
        <v>98.650001525878906</v>
      </c>
      <c r="D33" s="3">
        <v>0.62000000476837158</v>
      </c>
      <c r="E33" s="3">
        <v>0.10999999940395355</v>
      </c>
      <c r="F33" s="5">
        <v>0.14000000059604645</v>
      </c>
      <c r="G33" s="3">
        <v>0.25</v>
      </c>
      <c r="H33" s="3">
        <v>38.20654001746145</v>
      </c>
      <c r="I33" s="3">
        <v>50.739500917183804</v>
      </c>
      <c r="J33" s="1"/>
      <c r="K33" s="1"/>
    </row>
    <row r="34" spans="1:12" ht="12.75" customHeight="1" thickBot="1" x14ac:dyDescent="0.25">
      <c r="A34" s="32">
        <v>40719</v>
      </c>
      <c r="B34" s="33"/>
      <c r="C34" s="3">
        <v>98.650001525878906</v>
      </c>
      <c r="D34" s="3">
        <v>0.62000000476837158</v>
      </c>
      <c r="E34" s="3">
        <v>0.10999999940395355</v>
      </c>
      <c r="F34" s="5">
        <v>0.14000000059604645</v>
      </c>
      <c r="G34" s="3">
        <v>0.25</v>
      </c>
      <c r="H34" s="3">
        <v>38.21202141715392</v>
      </c>
      <c r="I34" s="3">
        <v>50.74678039039955</v>
      </c>
      <c r="J34" s="1"/>
      <c r="K34" s="1"/>
    </row>
    <row r="35" spans="1:12" ht="12.75" customHeight="1" thickBot="1" x14ac:dyDescent="0.25">
      <c r="A35" s="32">
        <v>40720</v>
      </c>
      <c r="B35" s="33"/>
      <c r="C35" s="3">
        <v>98.650001525878906</v>
      </c>
      <c r="D35" s="3">
        <v>0.62000000476837158</v>
      </c>
      <c r="E35" s="3">
        <v>0.10999999940395355</v>
      </c>
      <c r="F35" s="5">
        <v>0.14000000059604645</v>
      </c>
      <c r="G35" s="3">
        <v>0.25</v>
      </c>
      <c r="H35" s="3">
        <v>38.209280717307685</v>
      </c>
      <c r="I35" s="3">
        <v>50.743140653791691</v>
      </c>
      <c r="J35" s="1"/>
      <c r="K35" s="1"/>
    </row>
    <row r="36" spans="1:12" ht="12.75" customHeight="1" thickBot="1" x14ac:dyDescent="0.25">
      <c r="A36" s="32">
        <v>40721</v>
      </c>
      <c r="B36" s="33"/>
      <c r="C36" s="3">
        <v>98.650001525878906</v>
      </c>
      <c r="D36" s="3">
        <v>0.62000000476837158</v>
      </c>
      <c r="E36" s="3">
        <v>0.10999999940395355</v>
      </c>
      <c r="F36" s="5">
        <v>0.14000000059604645</v>
      </c>
      <c r="G36" s="3">
        <v>0.25</v>
      </c>
      <c r="H36" s="3">
        <v>38.208107727563707</v>
      </c>
      <c r="I36" s="3">
        <v>50.741582886085858</v>
      </c>
      <c r="J36" s="1"/>
      <c r="K36" s="1"/>
    </row>
    <row r="37" spans="1:12" ht="12.75" customHeight="1" thickBot="1" x14ac:dyDescent="0.25">
      <c r="A37" s="32">
        <v>40722</v>
      </c>
      <c r="B37" s="33"/>
      <c r="C37" s="3">
        <v>98.650001525878906</v>
      </c>
      <c r="D37" s="3">
        <v>0.62999999523162842</v>
      </c>
      <c r="E37" s="3">
        <v>0.10999999940395355</v>
      </c>
      <c r="F37" s="5">
        <v>0.14000000059604645</v>
      </c>
      <c r="G37" s="3">
        <v>0.25</v>
      </c>
      <c r="H37" s="3">
        <v>38.206546238411512</v>
      </c>
      <c r="I37" s="3">
        <v>50.739509178803438</v>
      </c>
      <c r="J37" s="1"/>
      <c r="K37" s="1"/>
    </row>
    <row r="38" spans="1:12" ht="12.75" customHeight="1" thickBot="1" x14ac:dyDescent="0.25">
      <c r="A38" s="32">
        <v>40723</v>
      </c>
      <c r="B38" s="33"/>
      <c r="C38" s="3">
        <v>98.650001525878906</v>
      </c>
      <c r="D38" s="3">
        <v>0.62999999523162842</v>
      </c>
      <c r="E38" s="3">
        <v>0.10999999940395355</v>
      </c>
      <c r="F38" s="5">
        <v>0.14000000059604645</v>
      </c>
      <c r="G38" s="3">
        <v>0.25</v>
      </c>
      <c r="H38" s="3">
        <v>38.206937235056508</v>
      </c>
      <c r="I38" s="3">
        <v>50.740028434789934</v>
      </c>
      <c r="J38" s="1"/>
      <c r="K38" s="1"/>
    </row>
    <row r="39" spans="1:12" ht="12.75" customHeight="1" thickBot="1" x14ac:dyDescent="0.25">
      <c r="A39" s="32">
        <v>40724</v>
      </c>
      <c r="B39" s="33"/>
      <c r="C39" s="3">
        <v>98.639999389648438</v>
      </c>
      <c r="D39" s="3">
        <v>0.62999999523162842</v>
      </c>
      <c r="E39" s="3">
        <v>0.10999999940395355</v>
      </c>
      <c r="F39" s="5">
        <v>0.14000000059604645</v>
      </c>
      <c r="G39" s="3">
        <v>0.25</v>
      </c>
      <c r="H39" s="3">
        <v>38.209670416349859</v>
      </c>
      <c r="I39" s="3">
        <v>50.743658186520328</v>
      </c>
      <c r="J39" s="1"/>
      <c r="K39" s="1"/>
    </row>
    <row r="40" spans="1:12" ht="12.75" customHeight="1" thickBot="1" x14ac:dyDescent="0.25">
      <c r="A40" s="35" t="s">
        <v>6</v>
      </c>
      <c r="B40" s="36"/>
      <c r="C40" s="6">
        <f t="shared" ref="C40:I40" si="0">AVERAGE(C10:C39)</f>
        <v>98.653332265218097</v>
      </c>
      <c r="D40" s="6">
        <f t="shared" si="0"/>
        <v>0.62333331505457557</v>
      </c>
      <c r="E40" s="6">
        <f t="shared" si="0"/>
        <v>0.10999999394019445</v>
      </c>
      <c r="F40" s="6">
        <f t="shared" si="0"/>
        <v>0.14000000059604645</v>
      </c>
      <c r="G40" s="6">
        <f t="shared" si="0"/>
        <v>0.24999999453624089</v>
      </c>
      <c r="H40" s="6">
        <f t="shared" si="0"/>
        <v>38.205191770029039</v>
      </c>
      <c r="I40" s="6">
        <f t="shared" si="0"/>
        <v>50.737710401690855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34" t="s">
        <v>44</v>
      </c>
      <c r="I42" s="34"/>
      <c r="J42" s="20"/>
      <c r="K42" s="20"/>
      <c r="L42" s="20"/>
    </row>
    <row r="43" spans="1:12" ht="13.5" thickBot="1" x14ac:dyDescent="0.25"/>
    <row r="44" spans="1:12" ht="23.25" thickBot="1" x14ac:dyDescent="0.25">
      <c r="A44" s="45"/>
      <c r="B44" s="46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47" t="s">
        <v>85</v>
      </c>
      <c r="B45" s="48"/>
      <c r="C45" s="26">
        <f t="shared" ref="C45:I45" si="1">MAX(C10:C39)</f>
        <v>98.669998168945313</v>
      </c>
      <c r="D45" s="21">
        <f t="shared" si="1"/>
        <v>0.67000001668930054</v>
      </c>
      <c r="E45" s="26">
        <f t="shared" si="1"/>
        <v>0.10999999940395355</v>
      </c>
      <c r="F45" s="26">
        <f t="shared" si="1"/>
        <v>0.14000000059604645</v>
      </c>
      <c r="G45" s="21">
        <f t="shared" si="1"/>
        <v>0.25</v>
      </c>
      <c r="H45" s="26">
        <f t="shared" si="1"/>
        <v>38.219455032889343</v>
      </c>
      <c r="I45" s="22">
        <f t="shared" si="1"/>
        <v>50.756652468641988</v>
      </c>
    </row>
    <row r="46" spans="1:12" ht="13.5" thickBot="1" x14ac:dyDescent="0.25">
      <c r="A46" s="47" t="s">
        <v>86</v>
      </c>
      <c r="B46" s="48"/>
      <c r="C46" s="23">
        <f t="shared" ref="C46:I46" si="2">MIN(C10:C39)</f>
        <v>98.599998474121094</v>
      </c>
      <c r="D46" s="26">
        <f t="shared" si="2"/>
        <v>0.61999994516372681</v>
      </c>
      <c r="E46" s="26">
        <f t="shared" si="2"/>
        <v>0.10999998450279236</v>
      </c>
      <c r="F46" s="23">
        <f t="shared" si="2"/>
        <v>0.14000000059604645</v>
      </c>
      <c r="G46" s="26">
        <f t="shared" si="2"/>
        <v>0.24999998509883881</v>
      </c>
      <c r="H46" s="23">
        <f t="shared" si="2"/>
        <v>38.191813710531477</v>
      </c>
      <c r="I46" s="26">
        <f t="shared" si="2"/>
        <v>50.719943912973562</v>
      </c>
    </row>
    <row r="47" spans="1:12" ht="13.5" thickBot="1" x14ac:dyDescent="0.25">
      <c r="A47" s="49" t="s">
        <v>87</v>
      </c>
      <c r="B47" s="50"/>
      <c r="C47" s="26">
        <f t="shared" ref="C47:I47" si="3">STDEV(C10:C39)</f>
        <v>1.268445280332851E-2</v>
      </c>
      <c r="D47" s="24">
        <f t="shared" si="3"/>
        <v>9.5892747461095353E-3</v>
      </c>
      <c r="E47" s="26">
        <f t="shared" si="3"/>
        <v>7.3035436548823241E-9</v>
      </c>
      <c r="F47" s="26">
        <f t="shared" si="3"/>
        <v>0</v>
      </c>
      <c r="G47" s="24">
        <f t="shared" si="3"/>
        <v>7.3035436548823257E-9</v>
      </c>
      <c r="H47" s="26">
        <f t="shared" si="3"/>
        <v>5.0995818733894759E-3</v>
      </c>
      <c r="I47" s="25">
        <f t="shared" si="3"/>
        <v>6.7724070021472982E-3</v>
      </c>
    </row>
    <row r="49" spans="3:9" x14ac:dyDescent="0.2">
      <c r="C49" s="30">
        <f>COUNTIF(C10:C39,"&lt;84.0")</f>
        <v>0</v>
      </c>
      <c r="D49" s="30">
        <f>COUNTIF(D10:D39,"&gt;11.0")</f>
        <v>0</v>
      </c>
      <c r="E49" s="30">
        <f>COUNTIF(E10:E39,"&gt;4.0")</f>
        <v>0</v>
      </c>
      <c r="F49" s="30">
        <f>COUNTIF(F10:F39,"&gt;3.0")</f>
        <v>0</v>
      </c>
      <c r="G49" s="30">
        <f>COUNTIF(G10:G39,"&gt;4.0")</f>
        <v>0</v>
      </c>
      <c r="H49" s="30">
        <f>COUNTIF(H10:H39,"&lt;37.30")</f>
        <v>0</v>
      </c>
      <c r="I49" s="30">
        <f>COUNTIF(I10:I39,"&lt;48.20")</f>
        <v>0</v>
      </c>
    </row>
    <row r="50" spans="3:9" x14ac:dyDescent="0.2">
      <c r="C50" s="31"/>
      <c r="D50" s="31"/>
      <c r="E50" s="31"/>
      <c r="F50" s="31"/>
      <c r="G50" s="30"/>
      <c r="H50" s="30">
        <f>COUNTIF(H10:H39,"&gt;43.60")</f>
        <v>0</v>
      </c>
      <c r="I50" s="30">
        <f>COUNTIF(I10:I39,"&gt;53.20")</f>
        <v>0</v>
      </c>
    </row>
  </sheetData>
  <mergeCells count="44">
    <mergeCell ref="A44:B44"/>
    <mergeCell ref="A45:B45"/>
    <mergeCell ref="A46:B46"/>
    <mergeCell ref="A47:B47"/>
    <mergeCell ref="A16:B16"/>
    <mergeCell ref="A21:B21"/>
    <mergeCell ref="A18:B18"/>
    <mergeCell ref="A19:B19"/>
    <mergeCell ref="A24:B24"/>
    <mergeCell ref="A22:B22"/>
    <mergeCell ref="A11:B11"/>
    <mergeCell ref="A7:B7"/>
    <mergeCell ref="A8:B8"/>
    <mergeCell ref="A13:B13"/>
    <mergeCell ref="A15:B15"/>
    <mergeCell ref="A14:B14"/>
    <mergeCell ref="A9:B9"/>
    <mergeCell ref="A12:B12"/>
    <mergeCell ref="A10:B10"/>
    <mergeCell ref="A1:I1"/>
    <mergeCell ref="A3:I3"/>
    <mergeCell ref="A6:B6"/>
    <mergeCell ref="A4:I4"/>
    <mergeCell ref="A5:F5"/>
    <mergeCell ref="A25:B25"/>
    <mergeCell ref="A23:B23"/>
    <mergeCell ref="A17:B17"/>
    <mergeCell ref="A20:B20"/>
    <mergeCell ref="A31:B31"/>
    <mergeCell ref="A26:B26"/>
    <mergeCell ref="A28:B28"/>
    <mergeCell ref="A29:B29"/>
    <mergeCell ref="A27:B27"/>
    <mergeCell ref="A30:B30"/>
    <mergeCell ref="A32:B32"/>
    <mergeCell ref="A33:B33"/>
    <mergeCell ref="H42:I42"/>
    <mergeCell ref="A40:B40"/>
    <mergeCell ref="A34:B34"/>
    <mergeCell ref="A36:B36"/>
    <mergeCell ref="A35:B35"/>
    <mergeCell ref="A37:B37"/>
    <mergeCell ref="A39:B39"/>
    <mergeCell ref="A38:B38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28" zoomScale="90" zoomScaleNormal="90" workbookViewId="0">
      <selection activeCell="C49" sqref="C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1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1" ht="14.1" customHeight="1" thickBot="1" x14ac:dyDescent="0.25">
      <c r="A5" s="42" t="s">
        <v>51</v>
      </c>
      <c r="B5" s="42"/>
      <c r="C5" s="42"/>
      <c r="D5" s="42"/>
      <c r="E5" s="42"/>
      <c r="F5" s="42"/>
      <c r="G5" s="1"/>
      <c r="H5" s="1"/>
      <c r="I5" s="18" t="s">
        <v>99</v>
      </c>
      <c r="J5" s="1"/>
      <c r="K5" s="1"/>
    </row>
    <row r="6" spans="1:11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3"/>
      <c r="B8" s="44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45"/>
      <c r="B9" s="4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40695</v>
      </c>
      <c r="B10" s="33"/>
      <c r="C10" s="10">
        <v>98.713668823242188</v>
      </c>
      <c r="D10" s="10">
        <v>0.66779023408889771</v>
      </c>
      <c r="E10" s="10">
        <v>0.15815827250480652</v>
      </c>
      <c r="F10" s="11">
        <v>0.13015319406986237</v>
      </c>
      <c r="G10" s="10">
        <v>0.28831148147583008</v>
      </c>
      <c r="H10" s="10">
        <v>38.070974602086658</v>
      </c>
      <c r="I10" s="10">
        <v>50.703050004065531</v>
      </c>
      <c r="J10" s="1"/>
      <c r="K10" s="1"/>
    </row>
    <row r="11" spans="1:11" ht="12.75" customHeight="1" thickBot="1" x14ac:dyDescent="0.25">
      <c r="A11" s="32">
        <v>40696</v>
      </c>
      <c r="B11" s="33"/>
      <c r="C11" s="3">
        <v>98.689697265625</v>
      </c>
      <c r="D11" s="3">
        <v>0.69217991828918457</v>
      </c>
      <c r="E11" s="3">
        <v>0.16281214356422424</v>
      </c>
      <c r="F11" s="5">
        <v>0.12847243249416351</v>
      </c>
      <c r="G11" s="3">
        <v>0.29128456115722656</v>
      </c>
      <c r="H11" s="3">
        <v>38.074478725972362</v>
      </c>
      <c r="I11" s="3">
        <v>50.70412809413142</v>
      </c>
      <c r="J11" s="1"/>
      <c r="K11" s="1"/>
    </row>
    <row r="12" spans="1:11" ht="12.75" customHeight="1" thickBot="1" x14ac:dyDescent="0.25">
      <c r="A12" s="32">
        <v>40697</v>
      </c>
      <c r="B12" s="33"/>
      <c r="C12" s="3">
        <v>98.946258544921875</v>
      </c>
      <c r="D12" s="3">
        <v>0.46218034625053406</v>
      </c>
      <c r="E12" s="3">
        <v>0.13635404407978058</v>
      </c>
      <c r="F12" s="5">
        <v>0.12321272492408752</v>
      </c>
      <c r="G12" s="3">
        <v>0.2595667839050293</v>
      </c>
      <c r="H12" s="3">
        <v>38.02334558397903</v>
      </c>
      <c r="I12" s="3">
        <v>50.691437390009575</v>
      </c>
      <c r="J12" s="1"/>
      <c r="K12" s="1"/>
    </row>
    <row r="13" spans="1:11" ht="12.75" customHeight="1" thickBot="1" x14ac:dyDescent="0.25">
      <c r="A13" s="32">
        <v>40698</v>
      </c>
      <c r="B13" s="33"/>
      <c r="C13" s="3">
        <v>98.635612487792969</v>
      </c>
      <c r="D13" s="3">
        <v>0.69451093673706055</v>
      </c>
      <c r="E13" s="3">
        <v>0.16154129803180695</v>
      </c>
      <c r="F13" s="5">
        <v>0.16961391270160675</v>
      </c>
      <c r="G13" s="3">
        <v>0.3311552107334137</v>
      </c>
      <c r="H13" s="3">
        <v>38.068220118470542</v>
      </c>
      <c r="I13" s="3">
        <v>50.671323961174068</v>
      </c>
      <c r="J13" s="1"/>
      <c r="K13" s="1"/>
    </row>
    <row r="14" spans="1:11" ht="12.75" customHeight="1" thickBot="1" x14ac:dyDescent="0.25">
      <c r="A14" s="32">
        <v>40699</v>
      </c>
      <c r="B14" s="33"/>
      <c r="C14" s="3">
        <v>98.673210144042969</v>
      </c>
      <c r="D14" s="3">
        <v>0.67139351367950439</v>
      </c>
      <c r="E14" s="3">
        <v>0.15892583131790161</v>
      </c>
      <c r="F14" s="5">
        <v>0.16574980318546295</v>
      </c>
      <c r="G14" s="3">
        <v>0.32467561960220337</v>
      </c>
      <c r="H14" s="3">
        <v>38.058913673100832</v>
      </c>
      <c r="I14" s="3">
        <v>50.67012119878207</v>
      </c>
      <c r="J14" s="1"/>
      <c r="K14" s="1"/>
    </row>
    <row r="15" spans="1:11" ht="12.75" customHeight="1" thickBot="1" x14ac:dyDescent="0.25">
      <c r="A15" s="32">
        <v>40700</v>
      </c>
      <c r="B15" s="33"/>
      <c r="C15" s="3">
        <v>98.690940856933594</v>
      </c>
      <c r="D15" s="3">
        <v>0.65819478034973145</v>
      </c>
      <c r="E15" s="3">
        <v>0.15684574842453003</v>
      </c>
      <c r="F15" s="5">
        <v>0.15990361571311951</v>
      </c>
      <c r="G15" s="3">
        <v>0.31674936413764954</v>
      </c>
      <c r="H15" s="3">
        <v>38.059344975657957</v>
      </c>
      <c r="I15" s="3">
        <v>50.675554309050071</v>
      </c>
      <c r="J15" s="1"/>
      <c r="K15" s="1"/>
    </row>
    <row r="16" spans="1:11" ht="12.75" customHeight="1" thickBot="1" x14ac:dyDescent="0.25">
      <c r="A16" s="32">
        <v>40701</v>
      </c>
      <c r="B16" s="33"/>
      <c r="C16" s="3">
        <v>98.637832641601563</v>
      </c>
      <c r="D16" s="3">
        <v>0.71439594030380249</v>
      </c>
      <c r="E16" s="3">
        <v>0.16078506410121918</v>
      </c>
      <c r="F16" s="5">
        <v>0.15883336961269379</v>
      </c>
      <c r="G16" s="3">
        <v>0.31961843371391296</v>
      </c>
      <c r="H16" s="3">
        <v>38.071517405849782</v>
      </c>
      <c r="I16" s="3">
        <v>50.681415904944735</v>
      </c>
      <c r="J16" s="1"/>
      <c r="K16" s="1"/>
    </row>
    <row r="17" spans="1:11" ht="12.75" customHeight="1" thickBot="1" x14ac:dyDescent="0.25">
      <c r="A17" s="32">
        <v>40702</v>
      </c>
      <c r="B17" s="33"/>
      <c r="C17" s="3">
        <v>98.626129150390625</v>
      </c>
      <c r="D17" s="3">
        <v>0.73813408613204956</v>
      </c>
      <c r="E17" s="3">
        <v>0.16043989360332489</v>
      </c>
      <c r="F17" s="5">
        <v>0.14153917133808136</v>
      </c>
      <c r="G17" s="3">
        <v>0.30197906494140625</v>
      </c>
      <c r="H17" s="3">
        <v>38.088239783994808</v>
      </c>
      <c r="I17" s="3">
        <v>50.703543111414923</v>
      </c>
      <c r="J17" s="1"/>
      <c r="K17" s="1"/>
    </row>
    <row r="18" spans="1:11" ht="12.75" customHeight="1" thickBot="1" x14ac:dyDescent="0.25">
      <c r="A18" s="32">
        <v>40703</v>
      </c>
      <c r="B18" s="33"/>
      <c r="C18" s="3">
        <v>98.645622253417969</v>
      </c>
      <c r="D18" s="3">
        <v>0.7272789478302002</v>
      </c>
      <c r="E18" s="3">
        <v>0.1628262996673584</v>
      </c>
      <c r="F18" s="5">
        <v>0.13531091809272766</v>
      </c>
      <c r="G18" s="3">
        <v>0.29813721776008606</v>
      </c>
      <c r="H18" s="3">
        <v>38.083109730031794</v>
      </c>
      <c r="I18" s="3">
        <v>50.705833166900334</v>
      </c>
      <c r="J18" s="1"/>
      <c r="K18" s="1"/>
    </row>
    <row r="19" spans="1:11" ht="12.75" customHeight="1" thickBot="1" x14ac:dyDescent="0.25">
      <c r="A19" s="32">
        <v>40704</v>
      </c>
      <c r="B19" s="33"/>
      <c r="C19" s="3">
        <v>98.733940124511719</v>
      </c>
      <c r="D19" s="3">
        <v>0.65566754341125488</v>
      </c>
      <c r="E19" s="3">
        <v>0.15388581156730652</v>
      </c>
      <c r="F19" s="5">
        <v>0.1296045333147049</v>
      </c>
      <c r="G19" s="3">
        <v>0.28349035978317261</v>
      </c>
      <c r="H19" s="3">
        <v>38.06553059508456</v>
      </c>
      <c r="I19" s="3">
        <v>50.702420058362598</v>
      </c>
      <c r="J19" s="1"/>
      <c r="K19" s="1"/>
    </row>
    <row r="20" spans="1:11" ht="12.75" customHeight="1" thickBot="1" x14ac:dyDescent="0.25">
      <c r="A20" s="32">
        <v>40705</v>
      </c>
      <c r="B20" s="33"/>
      <c r="C20" s="3">
        <v>98.734977722167969</v>
      </c>
      <c r="D20" s="3">
        <v>0.65366673469543457</v>
      </c>
      <c r="E20" s="3">
        <v>0.15606233477592468</v>
      </c>
      <c r="F20" s="5">
        <v>0.12705178558826447</v>
      </c>
      <c r="G20" s="3">
        <v>0.28311413526535034</v>
      </c>
      <c r="H20" s="3">
        <v>38.064357129343328</v>
      </c>
      <c r="I20" s="3">
        <v>50.70251918576723</v>
      </c>
      <c r="J20" s="1"/>
      <c r="K20" s="1"/>
    </row>
    <row r="21" spans="1:11" ht="12.75" customHeight="1" thickBot="1" x14ac:dyDescent="0.25">
      <c r="A21" s="32">
        <v>40706</v>
      </c>
      <c r="B21" s="33"/>
      <c r="C21" s="3">
        <v>98.733673095703125</v>
      </c>
      <c r="D21" s="3">
        <v>0.65502715110778809</v>
      </c>
      <c r="E21" s="3">
        <v>0.15600728988647461</v>
      </c>
      <c r="F21" s="5">
        <v>0.12664195895195007</v>
      </c>
      <c r="G21" s="3">
        <v>0.28264924883842468</v>
      </c>
      <c r="H21" s="3">
        <v>38.063708540135927</v>
      </c>
      <c r="I21" s="3">
        <v>50.702432754814218</v>
      </c>
      <c r="J21" s="1"/>
      <c r="K21" s="1"/>
    </row>
    <row r="22" spans="1:11" ht="12.75" customHeight="1" thickBot="1" x14ac:dyDescent="0.25">
      <c r="A22" s="32">
        <v>40707</v>
      </c>
      <c r="B22" s="33"/>
      <c r="C22" s="3">
        <v>98.656784057617188</v>
      </c>
      <c r="D22" s="3">
        <v>0.71418601274490356</v>
      </c>
      <c r="E22" s="3">
        <v>0.16378745436668396</v>
      </c>
      <c r="F22" s="5">
        <v>0.13391043245792389</v>
      </c>
      <c r="G22" s="3">
        <v>0.29769790172576904</v>
      </c>
      <c r="H22" s="3">
        <v>38.079038469291994</v>
      </c>
      <c r="I22" s="3">
        <v>50.702193861050581</v>
      </c>
      <c r="J22" s="1"/>
      <c r="K22" s="1"/>
    </row>
    <row r="23" spans="1:11" ht="12.75" customHeight="1" thickBot="1" x14ac:dyDescent="0.25">
      <c r="A23" s="32">
        <v>40708</v>
      </c>
      <c r="B23" s="33"/>
      <c r="C23" s="3">
        <v>98.697463989257813</v>
      </c>
      <c r="D23" s="3">
        <v>0.68224203586578369</v>
      </c>
      <c r="E23" s="3">
        <v>0.16060486435890198</v>
      </c>
      <c r="F23" s="5">
        <v>0.13111399114131927</v>
      </c>
      <c r="G23" s="3">
        <v>0.29171884059906006</v>
      </c>
      <c r="H23" s="3">
        <v>38.075073590132732</v>
      </c>
      <c r="I23" s="3">
        <v>50.703601819746623</v>
      </c>
      <c r="J23" s="1"/>
      <c r="K23" s="1"/>
    </row>
    <row r="24" spans="1:11" ht="12.75" customHeight="1" thickBot="1" x14ac:dyDescent="0.25">
      <c r="A24" s="32">
        <v>40709</v>
      </c>
      <c r="B24" s="33"/>
      <c r="C24" s="3">
        <v>98.697456359863281</v>
      </c>
      <c r="D24" s="3">
        <v>0.68649065494537354</v>
      </c>
      <c r="E24" s="3">
        <v>0.1595451831817627</v>
      </c>
      <c r="F24" s="5">
        <v>0.13045734167098999</v>
      </c>
      <c r="G24" s="3">
        <v>0.29000252485275269</v>
      </c>
      <c r="H24" s="3">
        <v>38.076428746761707</v>
      </c>
      <c r="I24" s="3">
        <v>50.705401087598617</v>
      </c>
      <c r="J24" s="1"/>
      <c r="K24" s="1"/>
    </row>
    <row r="25" spans="1:11" ht="12.75" customHeight="1" thickBot="1" x14ac:dyDescent="0.25">
      <c r="A25" s="32">
        <v>40710</v>
      </c>
      <c r="B25" s="33"/>
      <c r="C25" s="3">
        <v>98.700920104980469</v>
      </c>
      <c r="D25" s="3">
        <v>0.68574833869934082</v>
      </c>
      <c r="E25" s="3">
        <v>0.15955987572669983</v>
      </c>
      <c r="F25" s="5">
        <v>0.13072384893894196</v>
      </c>
      <c r="G25" s="3">
        <v>0.29028373956680298</v>
      </c>
      <c r="H25" s="3">
        <v>38.074291185622414</v>
      </c>
      <c r="I25" s="3">
        <v>50.704044496277668</v>
      </c>
      <c r="J25" s="1"/>
      <c r="K25" s="1"/>
    </row>
    <row r="26" spans="1:11" ht="12.75" customHeight="1" thickBot="1" x14ac:dyDescent="0.25">
      <c r="A26" s="32">
        <v>40711</v>
      </c>
      <c r="B26" s="33"/>
      <c r="C26" s="3">
        <v>98.698776245117188</v>
      </c>
      <c r="D26" s="3">
        <v>0.67808938026428223</v>
      </c>
      <c r="E26" s="3">
        <v>0.15938757359981537</v>
      </c>
      <c r="F26" s="5">
        <v>0.12877032160758972</v>
      </c>
      <c r="G26" s="3">
        <v>0.2881578803062439</v>
      </c>
      <c r="H26" s="3">
        <v>38.067501031518887</v>
      </c>
      <c r="I26" s="3">
        <v>50.70118177250373</v>
      </c>
      <c r="J26" s="1"/>
      <c r="K26" s="1"/>
    </row>
    <row r="27" spans="1:11" ht="12.75" customHeight="1" thickBot="1" x14ac:dyDescent="0.25">
      <c r="A27" s="32">
        <v>40712</v>
      </c>
      <c r="B27" s="33"/>
      <c r="C27" s="3">
        <v>98.70147705078125</v>
      </c>
      <c r="D27" s="3">
        <v>0.67137408256530762</v>
      </c>
      <c r="E27" s="3">
        <v>0.15827088057994843</v>
      </c>
      <c r="F27" s="5">
        <v>0.12813737988471985</v>
      </c>
      <c r="G27" s="3">
        <v>0.28640824556350708</v>
      </c>
      <c r="H27" s="3">
        <v>38.06735853662326</v>
      </c>
      <c r="I27" s="3">
        <v>50.701940862973224</v>
      </c>
      <c r="J27" s="1"/>
      <c r="K27" s="1"/>
    </row>
    <row r="28" spans="1:11" ht="12.75" customHeight="1" thickBot="1" x14ac:dyDescent="0.25">
      <c r="A28" s="32">
        <v>40713</v>
      </c>
      <c r="B28" s="33"/>
      <c r="C28" s="3">
        <v>98.715591430664063</v>
      </c>
      <c r="D28" s="3">
        <v>0.64893746376037598</v>
      </c>
      <c r="E28" s="3">
        <v>0.15672563016414642</v>
      </c>
      <c r="F28" s="5">
        <v>0.13607048988342285</v>
      </c>
      <c r="G28" s="3">
        <v>0.29279613494873047</v>
      </c>
      <c r="H28" s="3">
        <v>38.059473592441627</v>
      </c>
      <c r="I28" s="3">
        <v>50.692422474597109</v>
      </c>
      <c r="J28" s="1"/>
      <c r="K28" s="1"/>
    </row>
    <row r="29" spans="1:11" ht="12.75" customHeight="1" thickBot="1" x14ac:dyDescent="0.25">
      <c r="A29" s="32">
        <v>40714</v>
      </c>
      <c r="B29" s="33"/>
      <c r="C29" s="3">
        <v>98.667633056640625</v>
      </c>
      <c r="D29" s="3">
        <v>0.68292468786239624</v>
      </c>
      <c r="E29" s="3">
        <v>0.16000789403915405</v>
      </c>
      <c r="F29" s="5">
        <v>0.14688020944595337</v>
      </c>
      <c r="G29" s="3">
        <v>0.30688810348510742</v>
      </c>
      <c r="H29" s="3">
        <v>38.064148865370548</v>
      </c>
      <c r="I29" s="3">
        <v>50.685667822345017</v>
      </c>
      <c r="J29" s="1"/>
      <c r="K29" s="1"/>
    </row>
    <row r="30" spans="1:11" ht="12.75" customHeight="1" thickBot="1" x14ac:dyDescent="0.25">
      <c r="A30" s="32">
        <v>40715</v>
      </c>
      <c r="B30" s="33"/>
      <c r="C30" s="3">
        <v>98.672752380371094</v>
      </c>
      <c r="D30" s="3">
        <v>0.67933613061904907</v>
      </c>
      <c r="E30" s="3">
        <v>0.15857599675655365</v>
      </c>
      <c r="F30" s="5">
        <v>0.14866717159748077</v>
      </c>
      <c r="G30" s="3">
        <v>0.30724316835403442</v>
      </c>
      <c r="H30" s="3">
        <v>38.062489475833566</v>
      </c>
      <c r="I30" s="3">
        <v>50.684229562867628</v>
      </c>
      <c r="J30" s="1"/>
      <c r="K30" s="1"/>
    </row>
    <row r="31" spans="1:11" ht="12.75" customHeight="1" thickBot="1" x14ac:dyDescent="0.25">
      <c r="A31" s="32">
        <v>40716</v>
      </c>
      <c r="B31" s="33"/>
      <c r="C31" s="3">
        <v>98.698402404785156</v>
      </c>
      <c r="D31" s="3">
        <v>0.6614229679107666</v>
      </c>
      <c r="E31" s="3">
        <v>0.15758560597896576</v>
      </c>
      <c r="F31" s="5">
        <v>0.14269253611564636</v>
      </c>
      <c r="G31" s="3">
        <v>0.30027812719345093</v>
      </c>
      <c r="H31" s="3">
        <v>38.060154624564845</v>
      </c>
      <c r="I31" s="3">
        <v>50.687734302219042</v>
      </c>
      <c r="J31" s="1"/>
      <c r="K31" s="1"/>
    </row>
    <row r="32" spans="1:11" ht="12.75" customHeight="1" thickBot="1" x14ac:dyDescent="0.25">
      <c r="A32" s="32">
        <v>40717</v>
      </c>
      <c r="B32" s="33"/>
      <c r="C32" s="3">
        <v>98.714096069335938</v>
      </c>
      <c r="D32" s="3">
        <v>0.66888272762298584</v>
      </c>
      <c r="E32" s="3">
        <v>0.15794385969638824</v>
      </c>
      <c r="F32" s="5">
        <v>0.13779416680335999</v>
      </c>
      <c r="G32" s="3">
        <v>0.29573804140090942</v>
      </c>
      <c r="H32" s="3">
        <v>38.055892677627256</v>
      </c>
      <c r="I32" s="3">
        <v>50.689215392378905</v>
      </c>
      <c r="J32" s="1"/>
      <c r="K32" s="1"/>
    </row>
    <row r="33" spans="1:12" ht="12.75" customHeight="1" thickBot="1" x14ac:dyDescent="0.25">
      <c r="A33" s="32">
        <v>40718</v>
      </c>
      <c r="B33" s="33"/>
      <c r="C33" s="3">
        <v>98.70135498046875</v>
      </c>
      <c r="D33" s="3">
        <v>0.65716636180877686</v>
      </c>
      <c r="E33" s="3">
        <v>0.15555424988269806</v>
      </c>
      <c r="F33" s="5">
        <v>0.15778499841690063</v>
      </c>
      <c r="G33" s="3">
        <v>0.3133392333984375</v>
      </c>
      <c r="H33" s="3">
        <v>38.049689282748666</v>
      </c>
      <c r="I33" s="3">
        <v>50.672237935730621</v>
      </c>
      <c r="J33" s="1"/>
      <c r="K33" s="1"/>
    </row>
    <row r="34" spans="1:12" ht="12.75" customHeight="1" thickBot="1" x14ac:dyDescent="0.25">
      <c r="A34" s="32">
        <v>40719</v>
      </c>
      <c r="B34" s="33"/>
      <c r="C34" s="3">
        <v>98.746917724609375</v>
      </c>
      <c r="D34" s="3">
        <v>0.61841559410095215</v>
      </c>
      <c r="E34" s="3">
        <v>0.15402169525623322</v>
      </c>
      <c r="F34" s="5">
        <v>0.15312938392162323</v>
      </c>
      <c r="G34" s="3">
        <v>0.30715107917785645</v>
      </c>
      <c r="H34" s="3">
        <v>38.040197157112146</v>
      </c>
      <c r="I34" s="3">
        <v>50.670894907395116</v>
      </c>
      <c r="J34" s="1"/>
      <c r="K34" s="1"/>
    </row>
    <row r="35" spans="1:12" ht="12.75" customHeight="1" thickBot="1" x14ac:dyDescent="0.25">
      <c r="A35" s="32">
        <v>40720</v>
      </c>
      <c r="B35" s="33"/>
      <c r="C35" s="3">
        <v>98.769927978515625</v>
      </c>
      <c r="D35" s="3">
        <v>0.60081851482391357</v>
      </c>
      <c r="E35" s="3">
        <v>0.1533561646938324</v>
      </c>
      <c r="F35" s="5">
        <v>0.15422166883945465</v>
      </c>
      <c r="G35" s="3">
        <v>0.30757784843444824</v>
      </c>
      <c r="H35" s="3">
        <v>38.031415037813311</v>
      </c>
      <c r="I35" s="3">
        <v>50.665554797753551</v>
      </c>
      <c r="J35" s="1"/>
      <c r="K35" s="1"/>
    </row>
    <row r="36" spans="1:12" ht="12.75" customHeight="1" thickBot="1" x14ac:dyDescent="0.25">
      <c r="A36" s="32">
        <v>40721</v>
      </c>
      <c r="B36" s="33"/>
      <c r="C36" s="3">
        <v>98.670318603515625</v>
      </c>
      <c r="D36" s="3">
        <v>0.68104469776153564</v>
      </c>
      <c r="E36" s="3">
        <v>0.15941715240478516</v>
      </c>
      <c r="F36" s="5">
        <v>0.15960362553596497</v>
      </c>
      <c r="G36" s="3">
        <v>0.31902077794075012</v>
      </c>
      <c r="H36" s="3">
        <v>38.054041322108802</v>
      </c>
      <c r="I36" s="3">
        <v>50.671459031859484</v>
      </c>
      <c r="J36" s="1"/>
      <c r="K36" s="1"/>
    </row>
    <row r="37" spans="1:12" ht="12.75" customHeight="1" thickBot="1" x14ac:dyDescent="0.25">
      <c r="A37" s="32">
        <v>40722</v>
      </c>
      <c r="B37" s="33"/>
      <c r="C37" s="3">
        <v>98.686805725097656</v>
      </c>
      <c r="D37" s="3">
        <v>0.67026573419570923</v>
      </c>
      <c r="E37" s="3">
        <v>0.15846946835517883</v>
      </c>
      <c r="F37" s="5">
        <v>0.15485009551048279</v>
      </c>
      <c r="G37" s="3">
        <v>0.31331956386566162</v>
      </c>
      <c r="H37" s="3">
        <v>38.053163733262899</v>
      </c>
      <c r="I37" s="3">
        <v>50.674829429286156</v>
      </c>
      <c r="J37" s="1"/>
      <c r="K37" s="1"/>
    </row>
    <row r="38" spans="1:12" ht="12.75" customHeight="1" thickBot="1" x14ac:dyDescent="0.25">
      <c r="A38" s="32">
        <v>40723</v>
      </c>
      <c r="B38" s="33"/>
      <c r="C38" s="3">
        <v>98.687179565429687</v>
      </c>
      <c r="D38" s="3">
        <v>0.68350440263748169</v>
      </c>
      <c r="E38" s="3">
        <v>0.16015665233135223</v>
      </c>
      <c r="F38" s="5">
        <v>0.1556512713432312</v>
      </c>
      <c r="G38" s="3">
        <v>0.31580793857574463</v>
      </c>
      <c r="H38" s="3">
        <v>38.050033207476844</v>
      </c>
      <c r="I38" s="3">
        <v>50.672195115599614</v>
      </c>
      <c r="J38" s="1"/>
      <c r="K38" s="1"/>
    </row>
    <row r="39" spans="1:12" ht="12.75" customHeight="1" thickBot="1" x14ac:dyDescent="0.25">
      <c r="A39" s="32">
        <v>40724</v>
      </c>
      <c r="B39" s="33"/>
      <c r="C39" s="3">
        <v>98.699989318847656</v>
      </c>
      <c r="D39" s="3">
        <v>0.71605294942855835</v>
      </c>
      <c r="E39" s="3">
        <v>0.16082006692886353</v>
      </c>
      <c r="F39" s="5">
        <v>0.15081746876239777</v>
      </c>
      <c r="G39" s="3">
        <v>0.3116375207901001</v>
      </c>
      <c r="H39" s="3">
        <v>38.044173373486842</v>
      </c>
      <c r="I39" s="3">
        <v>50.673501167300159</v>
      </c>
      <c r="J39" s="1"/>
      <c r="K39" s="1"/>
    </row>
    <row r="40" spans="1:12" ht="12.75" customHeight="1" thickBot="1" x14ac:dyDescent="0.25">
      <c r="A40" s="35" t="s">
        <v>6</v>
      </c>
      <c r="B40" s="36"/>
      <c r="C40" s="6">
        <f t="shared" ref="C40:I40" si="0">AVERAGE(C10:C39)</f>
        <v>98.701513671875006</v>
      </c>
      <c r="D40" s="6">
        <f t="shared" si="0"/>
        <v>0.66924409568309784</v>
      </c>
      <c r="E40" s="6">
        <f t="shared" si="0"/>
        <v>0.15794780999422073</v>
      </c>
      <c r="F40" s="6">
        <f t="shared" si="0"/>
        <v>0.14257879406213761</v>
      </c>
      <c r="G40" s="6">
        <f t="shared" si="0"/>
        <v>0.30052660504976908</v>
      </c>
      <c r="H40" s="6">
        <f t="shared" si="0"/>
        <v>38.061876825783536</v>
      </c>
      <c r="I40" s="6">
        <f t="shared" si="0"/>
        <v>50.689069499296664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34" t="s">
        <v>23</v>
      </c>
      <c r="I42" s="34"/>
      <c r="J42" s="20"/>
      <c r="K42" s="20"/>
      <c r="L42" s="20"/>
    </row>
    <row r="43" spans="1:12" ht="13.5" thickBot="1" x14ac:dyDescent="0.25"/>
    <row r="44" spans="1:12" ht="23.25" thickBot="1" x14ac:dyDescent="0.25">
      <c r="A44" s="45"/>
      <c r="B44" s="46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47" t="s">
        <v>85</v>
      </c>
      <c r="B45" s="48"/>
      <c r="C45" s="26">
        <f t="shared" ref="C45:I45" si="1">MAX(C10:C39)</f>
        <v>98.946258544921875</v>
      </c>
      <c r="D45" s="21">
        <f t="shared" si="1"/>
        <v>0.73813408613204956</v>
      </c>
      <c r="E45" s="26">
        <f t="shared" si="1"/>
        <v>0.16378745436668396</v>
      </c>
      <c r="F45" s="26">
        <f t="shared" si="1"/>
        <v>0.16961391270160675</v>
      </c>
      <c r="G45" s="21">
        <f t="shared" si="1"/>
        <v>0.3311552107334137</v>
      </c>
      <c r="H45" s="26">
        <f t="shared" si="1"/>
        <v>38.088239783994808</v>
      </c>
      <c r="I45" s="22">
        <f t="shared" si="1"/>
        <v>50.705833166900334</v>
      </c>
    </row>
    <row r="46" spans="1:12" ht="13.5" thickBot="1" x14ac:dyDescent="0.25">
      <c r="A46" s="47" t="s">
        <v>86</v>
      </c>
      <c r="B46" s="48"/>
      <c r="C46" s="23">
        <f t="shared" ref="C46:I46" si="2">MIN(C10:C39)</f>
        <v>98.626129150390625</v>
      </c>
      <c r="D46" s="26">
        <f t="shared" si="2"/>
        <v>0.46218034625053406</v>
      </c>
      <c r="E46" s="26">
        <f t="shared" si="2"/>
        <v>0.13635404407978058</v>
      </c>
      <c r="F46" s="23">
        <f t="shared" si="2"/>
        <v>0.12321272492408752</v>
      </c>
      <c r="G46" s="26">
        <f t="shared" si="2"/>
        <v>0.2595667839050293</v>
      </c>
      <c r="H46" s="23">
        <f t="shared" si="2"/>
        <v>38.02334558397903</v>
      </c>
      <c r="I46" s="26">
        <f t="shared" si="2"/>
        <v>50.665554797753551</v>
      </c>
    </row>
    <row r="47" spans="1:12" ht="13.5" thickBot="1" x14ac:dyDescent="0.25">
      <c r="A47" s="49" t="s">
        <v>87</v>
      </c>
      <c r="B47" s="50"/>
      <c r="C47" s="26">
        <f t="shared" ref="C47:I47" si="3">STDEV(C10:C39)</f>
        <v>5.6943049781897105E-2</v>
      </c>
      <c r="D47" s="24">
        <f t="shared" si="3"/>
        <v>4.860131126788985E-2</v>
      </c>
      <c r="E47" s="26">
        <f t="shared" si="3"/>
        <v>4.8405641818605591E-3</v>
      </c>
      <c r="F47" s="26">
        <f t="shared" si="3"/>
        <v>1.3707910960239992E-2</v>
      </c>
      <c r="G47" s="24">
        <f t="shared" si="3"/>
        <v>1.5452341175890527E-2</v>
      </c>
      <c r="H47" s="26">
        <f t="shared" si="3"/>
        <v>1.4535431386460669E-2</v>
      </c>
      <c r="I47" s="25">
        <f t="shared" si="3"/>
        <v>1.415752741088435E-2</v>
      </c>
    </row>
    <row r="49" spans="3:9" x14ac:dyDescent="0.2">
      <c r="C49" s="29" t="s">
        <v>102</v>
      </c>
      <c r="D49" s="29">
        <f>COUNTIF(D10:D39,"&gt;12.0")</f>
        <v>0</v>
      </c>
      <c r="E49" s="29">
        <f>COUNTIF(E10:E39,"&gt;8.0")</f>
        <v>0</v>
      </c>
      <c r="F49" s="29">
        <f>COUNTIF(F10:F39,"&gt;3.0")</f>
        <v>0</v>
      </c>
      <c r="G49" s="29">
        <f>COUNTIF(G10:G39,"&gt;8.0")</f>
        <v>0</v>
      </c>
      <c r="H49" s="29">
        <f>COUNTIF(H10:H39,"&lt;36.30")</f>
        <v>0</v>
      </c>
      <c r="I49" s="29">
        <f>COUNTIF(I10:I39,"&lt;46.20")</f>
        <v>0</v>
      </c>
    </row>
    <row r="50" spans="3:9" x14ac:dyDescent="0.2">
      <c r="G50" s="29"/>
      <c r="H50" s="29">
        <f>COUNTIF(H10:H39,"&gt;43.60")</f>
        <v>0</v>
      </c>
      <c r="I50" s="29">
        <f>COUNTIF(I10:I39,"&gt;53.20")</f>
        <v>0</v>
      </c>
    </row>
  </sheetData>
  <mergeCells count="44">
    <mergeCell ref="A32:B32"/>
    <mergeCell ref="A33:B33"/>
    <mergeCell ref="H42:I42"/>
    <mergeCell ref="A40:B40"/>
    <mergeCell ref="A34:B34"/>
    <mergeCell ref="A47:B47"/>
    <mergeCell ref="A36:B36"/>
    <mergeCell ref="A35:B35"/>
    <mergeCell ref="A37:B37"/>
    <mergeCell ref="A39:B39"/>
    <mergeCell ref="A38:B38"/>
    <mergeCell ref="A44:B44"/>
    <mergeCell ref="A45:B45"/>
    <mergeCell ref="A46:B46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28" zoomScale="90" zoomScaleNormal="90" workbookViewId="0">
      <selection activeCell="C49" sqref="C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1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1" ht="14.1" customHeight="1" thickBot="1" x14ac:dyDescent="0.25">
      <c r="A5" s="42" t="s">
        <v>52</v>
      </c>
      <c r="B5" s="42"/>
      <c r="C5" s="42"/>
      <c r="D5" s="42"/>
      <c r="E5" s="42"/>
      <c r="F5" s="42"/>
      <c r="G5" s="1"/>
      <c r="H5" s="1"/>
      <c r="I5" s="18" t="s">
        <v>99</v>
      </c>
      <c r="J5" s="1"/>
      <c r="K5" s="1"/>
    </row>
    <row r="6" spans="1:11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3"/>
      <c r="B8" s="44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45"/>
      <c r="B9" s="4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40695</v>
      </c>
      <c r="B10" s="33"/>
      <c r="C10" s="10">
        <v>98.605354309082031</v>
      </c>
      <c r="D10" s="10">
        <v>0.47417396306991577</v>
      </c>
      <c r="E10" s="10">
        <v>0.174356609582901</v>
      </c>
      <c r="F10" s="11">
        <v>0.1873602569103241</v>
      </c>
      <c r="G10" s="10">
        <v>0.3617168664932251</v>
      </c>
      <c r="H10" s="10">
        <v>38.275107076079131</v>
      </c>
      <c r="I10" s="10">
        <v>50.768888899830074</v>
      </c>
      <c r="J10" s="1"/>
      <c r="K10" s="1"/>
    </row>
    <row r="11" spans="1:11" ht="12.75" customHeight="1" thickBot="1" x14ac:dyDescent="0.25">
      <c r="A11" s="32">
        <v>40696</v>
      </c>
      <c r="B11" s="33"/>
      <c r="C11" s="3">
        <v>98.607093811035156</v>
      </c>
      <c r="D11" s="3">
        <v>0.47311300039291382</v>
      </c>
      <c r="E11" s="3">
        <v>0.17409707605838776</v>
      </c>
      <c r="F11" s="5">
        <v>0.18728937208652496</v>
      </c>
      <c r="G11" s="3">
        <v>0.36138644814491272</v>
      </c>
      <c r="H11" s="3">
        <v>38.274727560484003</v>
      </c>
      <c r="I11" s="3">
        <v>50.76884869464029</v>
      </c>
      <c r="J11" s="1"/>
      <c r="K11" s="1"/>
    </row>
    <row r="12" spans="1:11" ht="12.75" customHeight="1" thickBot="1" x14ac:dyDescent="0.25">
      <c r="A12" s="32">
        <v>40697</v>
      </c>
      <c r="B12" s="33"/>
      <c r="C12" s="3">
        <v>98.604194641113281</v>
      </c>
      <c r="D12" s="3">
        <v>0.47408333420753479</v>
      </c>
      <c r="E12" s="3">
        <v>0.17432789504528046</v>
      </c>
      <c r="F12" s="5">
        <v>0.18747271597385406</v>
      </c>
      <c r="G12" s="3">
        <v>0.36180061101913452</v>
      </c>
      <c r="H12" s="3">
        <v>38.276677162888546</v>
      </c>
      <c r="I12" s="3">
        <v>50.769688400746027</v>
      </c>
      <c r="J12" s="1"/>
      <c r="K12" s="1"/>
    </row>
    <row r="13" spans="1:11" ht="12.75" customHeight="1" thickBot="1" x14ac:dyDescent="0.25">
      <c r="A13" s="32">
        <v>40698</v>
      </c>
      <c r="B13" s="33"/>
      <c r="C13" s="3">
        <v>98.605384826660156</v>
      </c>
      <c r="D13" s="3">
        <v>0.47388431429862976</v>
      </c>
      <c r="E13" s="3">
        <v>0.17508071660995483</v>
      </c>
      <c r="F13" s="5">
        <v>0.18714012205600739</v>
      </c>
      <c r="G13" s="3">
        <v>0.36222082376480103</v>
      </c>
      <c r="H13" s="3">
        <v>38.275112159369684</v>
      </c>
      <c r="I13" s="3">
        <v>50.768701316514488</v>
      </c>
      <c r="J13" s="1"/>
      <c r="K13" s="1"/>
    </row>
    <row r="14" spans="1:11" ht="12.75" customHeight="1" thickBot="1" x14ac:dyDescent="0.25">
      <c r="A14" s="32">
        <v>40699</v>
      </c>
      <c r="B14" s="33"/>
      <c r="C14" s="3">
        <v>98.597915649414063</v>
      </c>
      <c r="D14" s="3">
        <v>0.47846487164497375</v>
      </c>
      <c r="E14" s="3">
        <v>0.17426773905754089</v>
      </c>
      <c r="F14" s="5">
        <v>0.18712115287780762</v>
      </c>
      <c r="G14" s="3">
        <v>0.36138889193534851</v>
      </c>
      <c r="H14" s="3">
        <v>38.279527425364662</v>
      </c>
      <c r="I14" s="3">
        <v>50.771562981993434</v>
      </c>
      <c r="J14" s="1"/>
      <c r="K14" s="1"/>
    </row>
    <row r="15" spans="1:11" ht="12.75" customHeight="1" thickBot="1" x14ac:dyDescent="0.25">
      <c r="A15" s="32">
        <v>40700</v>
      </c>
      <c r="B15" s="33"/>
      <c r="C15" s="3">
        <v>98.593574523925781</v>
      </c>
      <c r="D15" s="3">
        <v>0.48149269819259644</v>
      </c>
      <c r="E15" s="3">
        <v>0.17293404042720795</v>
      </c>
      <c r="F15" s="5">
        <v>0.18662934005260468</v>
      </c>
      <c r="G15" s="3">
        <v>0.35956338047981262</v>
      </c>
      <c r="H15" s="3">
        <v>38.282892870353862</v>
      </c>
      <c r="I15" s="3">
        <v>50.774434863994017</v>
      </c>
      <c r="J15" s="1"/>
      <c r="K15" s="1"/>
    </row>
    <row r="16" spans="1:11" ht="12.75" customHeight="1" thickBot="1" x14ac:dyDescent="0.25">
      <c r="A16" s="32">
        <v>40701</v>
      </c>
      <c r="B16" s="33"/>
      <c r="C16" s="3">
        <v>98.59271240234375</v>
      </c>
      <c r="D16" s="3">
        <v>0.4814617931842804</v>
      </c>
      <c r="E16" s="3">
        <v>0.17314904928207397</v>
      </c>
      <c r="F16" s="5">
        <v>0.18683184683322906</v>
      </c>
      <c r="G16" s="3">
        <v>0.35998088121414185</v>
      </c>
      <c r="H16" s="3">
        <v>38.283393341602512</v>
      </c>
      <c r="I16" s="3">
        <v>50.774462469568746</v>
      </c>
      <c r="J16" s="1"/>
      <c r="K16" s="1"/>
    </row>
    <row r="17" spans="1:11" ht="12.75" customHeight="1" thickBot="1" x14ac:dyDescent="0.25">
      <c r="A17" s="32">
        <v>40702</v>
      </c>
      <c r="B17" s="33"/>
      <c r="C17" s="3">
        <v>98.592231750488281</v>
      </c>
      <c r="D17" s="3">
        <v>0.48171883821487427</v>
      </c>
      <c r="E17" s="3">
        <v>0.17334753274917603</v>
      </c>
      <c r="F17" s="5">
        <v>0.18690431118011475</v>
      </c>
      <c r="G17" s="3">
        <v>0.36025184392929077</v>
      </c>
      <c r="H17" s="3">
        <v>38.283448836255786</v>
      </c>
      <c r="I17" s="3">
        <v>50.774347088367101</v>
      </c>
      <c r="J17" s="1"/>
      <c r="K17" s="1"/>
    </row>
    <row r="18" spans="1:11" ht="12.75" customHeight="1" thickBot="1" x14ac:dyDescent="0.25">
      <c r="A18" s="32">
        <v>40703</v>
      </c>
      <c r="B18" s="33"/>
      <c r="C18" s="3">
        <v>98.668907165527344</v>
      </c>
      <c r="D18" s="3">
        <v>0.45107173919677734</v>
      </c>
      <c r="E18" s="3">
        <v>0.16580404341220856</v>
      </c>
      <c r="F18" s="5">
        <v>0.18065428733825684</v>
      </c>
      <c r="G18" s="3">
        <v>0.3464583158493042</v>
      </c>
      <c r="H18" s="3">
        <v>38.243259298418941</v>
      </c>
      <c r="I18" s="3">
        <v>50.755139827310892</v>
      </c>
      <c r="J18" s="1"/>
      <c r="K18" s="1"/>
    </row>
    <row r="19" spans="1:11" ht="12.75" customHeight="1" thickBot="1" x14ac:dyDescent="0.25">
      <c r="A19" s="32">
        <v>40704</v>
      </c>
      <c r="B19" s="33"/>
      <c r="C19" s="3">
        <v>98.591026306152344</v>
      </c>
      <c r="D19" s="3">
        <v>0.48195764422416687</v>
      </c>
      <c r="E19" s="3">
        <v>0.17335586249828339</v>
      </c>
      <c r="F19" s="5">
        <v>0.18703319132328033</v>
      </c>
      <c r="G19" s="3">
        <v>0.36038905382156372</v>
      </c>
      <c r="H19" s="3">
        <v>38.284487592395934</v>
      </c>
      <c r="I19" s="3">
        <v>50.774822442991379</v>
      </c>
      <c r="J19" s="1"/>
      <c r="K19" s="1"/>
    </row>
    <row r="20" spans="1:11" ht="12.75" customHeight="1" thickBot="1" x14ac:dyDescent="0.25">
      <c r="A20" s="32">
        <v>40705</v>
      </c>
      <c r="B20" s="33"/>
      <c r="C20" s="3">
        <v>98.589096069335938</v>
      </c>
      <c r="D20" s="3">
        <v>0.48253020644187927</v>
      </c>
      <c r="E20" s="3">
        <v>0.17389725148677826</v>
      </c>
      <c r="F20" s="5">
        <v>0.18701867759227753</v>
      </c>
      <c r="G20" s="3">
        <v>0.36091592907905579</v>
      </c>
      <c r="H20" s="3">
        <v>38.28535204529274</v>
      </c>
      <c r="I20" s="3">
        <v>50.775055984854014</v>
      </c>
      <c r="J20" s="1"/>
      <c r="K20" s="1"/>
    </row>
    <row r="21" spans="1:11" ht="12.75" customHeight="1" thickBot="1" x14ac:dyDescent="0.25">
      <c r="A21" s="32">
        <v>40706</v>
      </c>
      <c r="B21" s="33"/>
      <c r="C21" s="3">
        <v>98.590797424316406</v>
      </c>
      <c r="D21" s="3">
        <v>0.4816950261592865</v>
      </c>
      <c r="E21" s="3">
        <v>0.17357778549194336</v>
      </c>
      <c r="F21" s="5">
        <v>0.18713459372520447</v>
      </c>
      <c r="G21" s="3">
        <v>0.36071237921714783</v>
      </c>
      <c r="H21" s="3">
        <v>38.284495648594522</v>
      </c>
      <c r="I21" s="3">
        <v>50.774646813562555</v>
      </c>
      <c r="J21" s="1"/>
      <c r="K21" s="1"/>
    </row>
    <row r="22" spans="1:11" ht="12.75" customHeight="1" thickBot="1" x14ac:dyDescent="0.25">
      <c r="A22" s="32">
        <v>40707</v>
      </c>
      <c r="B22" s="33"/>
      <c r="C22" s="3">
        <v>98.589065551757813</v>
      </c>
      <c r="D22" s="3">
        <v>0.48457130789756775</v>
      </c>
      <c r="E22" s="3">
        <v>0.17385144531726837</v>
      </c>
      <c r="F22" s="5">
        <v>0.18662230670452118</v>
      </c>
      <c r="G22" s="3">
        <v>0.36047375202178955</v>
      </c>
      <c r="H22" s="3">
        <v>38.283160792279261</v>
      </c>
      <c r="I22" s="3">
        <v>50.774162029440276</v>
      </c>
      <c r="J22" s="1"/>
      <c r="K22" s="1"/>
    </row>
    <row r="23" spans="1:11" ht="12.75" customHeight="1" thickBot="1" x14ac:dyDescent="0.25">
      <c r="A23" s="32">
        <v>40708</v>
      </c>
      <c r="B23" s="33"/>
      <c r="C23" s="3">
        <v>98.590904235839844</v>
      </c>
      <c r="D23" s="3">
        <v>0.48382633924484253</v>
      </c>
      <c r="E23" s="3">
        <v>0.1735680103302002</v>
      </c>
      <c r="F23" s="5">
        <v>0.18671014904975891</v>
      </c>
      <c r="G23" s="3">
        <v>0.36027815937995911</v>
      </c>
      <c r="H23" s="3">
        <v>38.281924851728185</v>
      </c>
      <c r="I23" s="3">
        <v>50.773547588349402</v>
      </c>
      <c r="J23" s="1"/>
      <c r="K23" s="1"/>
    </row>
    <row r="24" spans="1:11" ht="12.75" customHeight="1" thickBot="1" x14ac:dyDescent="0.25">
      <c r="A24" s="32">
        <v>40709</v>
      </c>
      <c r="B24" s="33"/>
      <c r="C24" s="3">
        <v>98.590827941894531</v>
      </c>
      <c r="D24" s="3">
        <v>0.4825473427772522</v>
      </c>
      <c r="E24" s="3">
        <v>0.17335742712020874</v>
      </c>
      <c r="F24" s="5">
        <v>0.18732847273349762</v>
      </c>
      <c r="G24" s="3">
        <v>0.36068588495254517</v>
      </c>
      <c r="H24" s="3">
        <v>38.283437462271309</v>
      </c>
      <c r="I24" s="3">
        <v>50.774031232667006</v>
      </c>
      <c r="J24" s="1"/>
      <c r="K24" s="1"/>
    </row>
    <row r="25" spans="1:11" ht="12.75" customHeight="1" thickBot="1" x14ac:dyDescent="0.25">
      <c r="A25" s="32">
        <v>40710</v>
      </c>
      <c r="B25" s="33"/>
      <c r="C25" s="3">
        <v>98.588890075683594</v>
      </c>
      <c r="D25" s="3">
        <v>0.48341912031173706</v>
      </c>
      <c r="E25" s="3">
        <v>0.17351816594600677</v>
      </c>
      <c r="F25" s="5">
        <v>0.18732587993144989</v>
      </c>
      <c r="G25" s="3">
        <v>0.36084404587745667</v>
      </c>
      <c r="H25" s="3">
        <v>38.284732015342783</v>
      </c>
      <c r="I25" s="3">
        <v>50.774675501939669</v>
      </c>
      <c r="J25" s="1"/>
      <c r="K25" s="1"/>
    </row>
    <row r="26" spans="1:11" ht="12.75" customHeight="1" thickBot="1" x14ac:dyDescent="0.25">
      <c r="A26" s="32">
        <v>40711</v>
      </c>
      <c r="B26" s="33"/>
      <c r="C26" s="3">
        <v>98.588218688964844</v>
      </c>
      <c r="D26" s="3">
        <v>0.48379892110824585</v>
      </c>
      <c r="E26" s="3">
        <v>0.17380255460739136</v>
      </c>
      <c r="F26" s="5">
        <v>0.18731421232223511</v>
      </c>
      <c r="G26" s="3">
        <v>0.36111676692962646</v>
      </c>
      <c r="H26" s="3">
        <v>38.284741328475818</v>
      </c>
      <c r="I26" s="3">
        <v>50.774554774609115</v>
      </c>
      <c r="J26" s="1"/>
      <c r="K26" s="1"/>
    </row>
    <row r="27" spans="1:11" ht="12.75" customHeight="1" thickBot="1" x14ac:dyDescent="0.25">
      <c r="A27" s="32">
        <v>40712</v>
      </c>
      <c r="B27" s="33"/>
      <c r="C27" s="3">
        <v>98.586341857910156</v>
      </c>
      <c r="D27" s="3">
        <v>0.48501309752464294</v>
      </c>
      <c r="E27" s="3">
        <v>0.17387242615222931</v>
      </c>
      <c r="F27" s="5">
        <v>0.18740002810955048</v>
      </c>
      <c r="G27" s="3">
        <v>0.36127245426177979</v>
      </c>
      <c r="H27" s="3">
        <v>38.285348085253773</v>
      </c>
      <c r="I27" s="3">
        <v>50.774797886781471</v>
      </c>
      <c r="J27" s="1"/>
      <c r="K27" s="1"/>
    </row>
    <row r="28" spans="1:11" ht="12.75" customHeight="1" thickBot="1" x14ac:dyDescent="0.25">
      <c r="A28" s="32">
        <v>40713</v>
      </c>
      <c r="B28" s="33"/>
      <c r="C28" s="3">
        <v>98.583580017089844</v>
      </c>
      <c r="D28" s="3">
        <v>0.48641875386238098</v>
      </c>
      <c r="E28" s="3">
        <v>0.17394442856311798</v>
      </c>
      <c r="F28" s="5">
        <v>0.18733316659927368</v>
      </c>
      <c r="G28" s="3">
        <v>0.36127758026123047</v>
      </c>
      <c r="H28" s="3">
        <v>38.286913857241814</v>
      </c>
      <c r="I28" s="3">
        <v>50.775684739361267</v>
      </c>
      <c r="J28" s="1"/>
      <c r="K28" s="1"/>
    </row>
    <row r="29" spans="1:11" ht="12.75" customHeight="1" thickBot="1" x14ac:dyDescent="0.25">
      <c r="A29" s="32">
        <v>40714</v>
      </c>
      <c r="B29" s="33"/>
      <c r="C29" s="3">
        <v>98.584121704101563</v>
      </c>
      <c r="D29" s="3">
        <v>0.48625126481056213</v>
      </c>
      <c r="E29" s="3">
        <v>0.17397737503051758</v>
      </c>
      <c r="F29" s="5">
        <v>0.18701066076755524</v>
      </c>
      <c r="G29" s="3">
        <v>0.36098802089691162</v>
      </c>
      <c r="H29" s="3">
        <v>38.286981484015527</v>
      </c>
      <c r="I29" s="3">
        <v>50.775939435649448</v>
      </c>
      <c r="J29" s="1"/>
      <c r="K29" s="1"/>
    </row>
    <row r="30" spans="1:11" ht="12.75" customHeight="1" thickBot="1" x14ac:dyDescent="0.25">
      <c r="A30" s="32">
        <v>40715</v>
      </c>
      <c r="B30" s="33"/>
      <c r="C30" s="3">
        <v>98.582817077636719</v>
      </c>
      <c r="D30" s="3">
        <v>0.48711204528808594</v>
      </c>
      <c r="E30" s="3">
        <v>0.17406746745109558</v>
      </c>
      <c r="F30" s="5">
        <v>0.18690532445907593</v>
      </c>
      <c r="G30" s="3">
        <v>0.36097279191017151</v>
      </c>
      <c r="H30" s="3">
        <v>38.287515849545841</v>
      </c>
      <c r="I30" s="3">
        <v>50.776272839149406</v>
      </c>
      <c r="J30" s="1"/>
      <c r="K30" s="1"/>
    </row>
    <row r="31" spans="1:11" ht="12.75" customHeight="1" thickBot="1" x14ac:dyDescent="0.25">
      <c r="A31" s="32">
        <v>40716</v>
      </c>
      <c r="B31" s="33"/>
      <c r="C31" s="3">
        <v>98.580612182617188</v>
      </c>
      <c r="D31" s="3">
        <v>0.48783069849014282</v>
      </c>
      <c r="E31" s="3">
        <v>0.17467330396175385</v>
      </c>
      <c r="F31" s="5">
        <v>0.18711301684379578</v>
      </c>
      <c r="G31" s="3">
        <v>0.36178630590438843</v>
      </c>
      <c r="H31" s="3">
        <v>38.288429664019759</v>
      </c>
      <c r="I31" s="3">
        <v>50.776340313058917</v>
      </c>
      <c r="J31" s="1"/>
      <c r="K31" s="1"/>
    </row>
    <row r="32" spans="1:11" ht="12.75" customHeight="1" thickBot="1" x14ac:dyDescent="0.25">
      <c r="A32" s="32">
        <v>40717</v>
      </c>
      <c r="B32" s="33"/>
      <c r="C32" s="3">
        <v>98.579841613769531</v>
      </c>
      <c r="D32" s="3">
        <v>0.48781108856201172</v>
      </c>
      <c r="E32" s="3">
        <v>0.1748129278421402</v>
      </c>
      <c r="F32" s="5">
        <v>0.18770739436149597</v>
      </c>
      <c r="G32" s="3">
        <v>0.36252033710479736</v>
      </c>
      <c r="H32" s="3">
        <v>38.288411974723033</v>
      </c>
      <c r="I32" s="3">
        <v>50.775829837662833</v>
      </c>
      <c r="J32" s="1"/>
      <c r="K32" s="1"/>
    </row>
    <row r="33" spans="1:12" ht="12.75" customHeight="1" thickBot="1" x14ac:dyDescent="0.25">
      <c r="A33" s="32">
        <v>40718</v>
      </c>
      <c r="B33" s="33"/>
      <c r="C33" s="3">
        <v>98.578773498535156</v>
      </c>
      <c r="D33" s="3">
        <v>0.4875236451625824</v>
      </c>
      <c r="E33" s="3">
        <v>0.17475344240665436</v>
      </c>
      <c r="F33" s="5">
        <v>0.1875762939453125</v>
      </c>
      <c r="G33" s="3">
        <v>0.36232972145080566</v>
      </c>
      <c r="H33" s="3">
        <v>38.290390585350735</v>
      </c>
      <c r="I33" s="3">
        <v>50.777048597256432</v>
      </c>
      <c r="J33" s="1"/>
      <c r="K33" s="1"/>
    </row>
    <row r="34" spans="1:12" ht="12.75" customHeight="1" thickBot="1" x14ac:dyDescent="0.25">
      <c r="A34" s="32">
        <v>40719</v>
      </c>
      <c r="B34" s="33"/>
      <c r="C34" s="3">
        <v>98.578865051269531</v>
      </c>
      <c r="D34" s="3">
        <v>0.48809784650802612</v>
      </c>
      <c r="E34" s="3">
        <v>0.174786776304245</v>
      </c>
      <c r="F34" s="5">
        <v>0.18703475594520569</v>
      </c>
      <c r="G34" s="3">
        <v>0.36182153224945068</v>
      </c>
      <c r="H34" s="3">
        <v>38.290269748225867</v>
      </c>
      <c r="I34" s="3">
        <v>50.777362048310792</v>
      </c>
      <c r="J34" s="1"/>
      <c r="K34" s="1"/>
    </row>
    <row r="35" spans="1:12" ht="12.75" customHeight="1" thickBot="1" x14ac:dyDescent="0.25">
      <c r="A35" s="32">
        <v>40720</v>
      </c>
      <c r="B35" s="33"/>
      <c r="C35" s="3">
        <v>98.579566955566406</v>
      </c>
      <c r="D35" s="3">
        <v>0.48896396160125732</v>
      </c>
      <c r="E35" s="3">
        <v>0.17409899830818176</v>
      </c>
      <c r="F35" s="5">
        <v>0.18718308210372925</v>
      </c>
      <c r="G35" s="3">
        <v>0.36128208041191101</v>
      </c>
      <c r="H35" s="3">
        <v>38.288769030808098</v>
      </c>
      <c r="I35" s="3">
        <v>50.776753106611622</v>
      </c>
      <c r="J35" s="1"/>
      <c r="K35" s="1"/>
    </row>
    <row r="36" spans="1:12" ht="12.75" customHeight="1" thickBot="1" x14ac:dyDescent="0.25">
      <c r="A36" s="32">
        <v>40721</v>
      </c>
      <c r="B36" s="33"/>
      <c r="C36" s="3">
        <v>98.577262878417969</v>
      </c>
      <c r="D36" s="3">
        <v>0.4888988733291626</v>
      </c>
      <c r="E36" s="3">
        <v>0.17456629872322083</v>
      </c>
      <c r="F36" s="5">
        <v>0.18705697357654572</v>
      </c>
      <c r="G36" s="3">
        <v>0.36162328720092773</v>
      </c>
      <c r="H36" s="3">
        <v>38.291743624011787</v>
      </c>
      <c r="I36" s="3">
        <v>50.77826804392334</v>
      </c>
      <c r="J36" s="1"/>
      <c r="K36" s="1"/>
    </row>
    <row r="37" spans="1:12" ht="12.75" customHeight="1" thickBot="1" x14ac:dyDescent="0.25">
      <c r="A37" s="32">
        <v>40722</v>
      </c>
      <c r="B37" s="33"/>
      <c r="C37" s="3">
        <v>98.577011108398438</v>
      </c>
      <c r="D37" s="3">
        <v>0.48858004808425903</v>
      </c>
      <c r="E37" s="3">
        <v>0.17446227371692657</v>
      </c>
      <c r="F37" s="5">
        <v>0.18697789311408997</v>
      </c>
      <c r="G37" s="3">
        <v>0.36144018173217773</v>
      </c>
      <c r="H37" s="3">
        <v>38.292991926409933</v>
      </c>
      <c r="I37" s="3">
        <v>50.779066499591465</v>
      </c>
      <c r="J37" s="1"/>
      <c r="K37" s="1"/>
    </row>
    <row r="38" spans="1:12" ht="12.75" customHeight="1" thickBot="1" x14ac:dyDescent="0.25">
      <c r="A38" s="32">
        <v>40723</v>
      </c>
      <c r="B38" s="33"/>
      <c r="C38" s="3">
        <v>98.576820373535156</v>
      </c>
      <c r="D38" s="3">
        <v>0.48863089084625244</v>
      </c>
      <c r="E38" s="3">
        <v>0.17440707981586456</v>
      </c>
      <c r="F38" s="5">
        <v>0.18713214993476868</v>
      </c>
      <c r="G38" s="3">
        <v>0.36153924465179443</v>
      </c>
      <c r="H38" s="3">
        <v>38.293103758548241</v>
      </c>
      <c r="I38" s="3">
        <v>50.779041823586645</v>
      </c>
      <c r="J38" s="1"/>
      <c r="K38" s="1"/>
    </row>
    <row r="39" spans="1:12" ht="12.75" customHeight="1" thickBot="1" x14ac:dyDescent="0.25">
      <c r="A39" s="32">
        <v>40724</v>
      </c>
      <c r="B39" s="33"/>
      <c r="C39" s="3">
        <v>98.578147888183594</v>
      </c>
      <c r="D39" s="3">
        <v>0.4886874258518219</v>
      </c>
      <c r="E39" s="3">
        <v>0.17422740161418915</v>
      </c>
      <c r="F39" s="5">
        <v>0.18709781765937805</v>
      </c>
      <c r="G39" s="3">
        <v>0.36132520437240601</v>
      </c>
      <c r="H39" s="3">
        <v>38.291561037700767</v>
      </c>
      <c r="I39" s="3">
        <v>50.778297358943568</v>
      </c>
      <c r="J39" s="1"/>
      <c r="K39" s="1"/>
    </row>
    <row r="40" spans="1:12" ht="12.75" customHeight="1" thickBot="1" x14ac:dyDescent="0.25">
      <c r="A40" s="35" t="s">
        <v>6</v>
      </c>
      <c r="B40" s="36"/>
      <c r="C40" s="6">
        <f t="shared" ref="C40:I40" si="0">AVERAGE(C10:C39)</f>
        <v>98.590998586018884</v>
      </c>
      <c r="D40" s="6">
        <f t="shared" si="0"/>
        <v>0.4824543366829554</v>
      </c>
      <c r="E40" s="6">
        <f t="shared" si="0"/>
        <v>0.17376478016376495</v>
      </c>
      <c r="F40" s="6">
        <f t="shared" si="0"/>
        <v>0.18691398153702418</v>
      </c>
      <c r="G40" s="6">
        <f t="shared" si="0"/>
        <v>0.36067875921726228</v>
      </c>
      <c r="H40" s="6">
        <f t="shared" si="0"/>
        <v>38.28363026976843</v>
      </c>
      <c r="I40" s="6">
        <f t="shared" si="0"/>
        <v>50.774075781375508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34" t="s">
        <v>23</v>
      </c>
      <c r="I42" s="34"/>
      <c r="J42" s="20"/>
      <c r="K42" s="20"/>
      <c r="L42" s="20"/>
    </row>
    <row r="43" spans="1:12" ht="13.5" thickBot="1" x14ac:dyDescent="0.25"/>
    <row r="44" spans="1:12" ht="23.25" thickBot="1" x14ac:dyDescent="0.25">
      <c r="A44" s="45"/>
      <c r="B44" s="46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47" t="s">
        <v>85</v>
      </c>
      <c r="B45" s="48"/>
      <c r="C45" s="26">
        <f t="shared" ref="C45:I45" si="1">MAX(C10:C39)</f>
        <v>98.668907165527344</v>
      </c>
      <c r="D45" s="21">
        <f t="shared" si="1"/>
        <v>0.48896396160125732</v>
      </c>
      <c r="E45" s="26">
        <f t="shared" si="1"/>
        <v>0.17508071660995483</v>
      </c>
      <c r="F45" s="26">
        <f t="shared" si="1"/>
        <v>0.18770739436149597</v>
      </c>
      <c r="G45" s="21">
        <f t="shared" si="1"/>
        <v>0.36252033710479736</v>
      </c>
      <c r="H45" s="26">
        <f t="shared" si="1"/>
        <v>38.293103758548241</v>
      </c>
      <c r="I45" s="22">
        <f t="shared" si="1"/>
        <v>50.779066499591465</v>
      </c>
    </row>
    <row r="46" spans="1:12" ht="13.5" thickBot="1" x14ac:dyDescent="0.25">
      <c r="A46" s="47" t="s">
        <v>86</v>
      </c>
      <c r="B46" s="48"/>
      <c r="C46" s="23">
        <f t="shared" ref="C46:I46" si="2">MIN(C10:C39)</f>
        <v>98.576820373535156</v>
      </c>
      <c r="D46" s="26">
        <f t="shared" si="2"/>
        <v>0.45107173919677734</v>
      </c>
      <c r="E46" s="26">
        <f t="shared" si="2"/>
        <v>0.16580404341220856</v>
      </c>
      <c r="F46" s="23">
        <f t="shared" si="2"/>
        <v>0.18065428733825684</v>
      </c>
      <c r="G46" s="26">
        <f t="shared" si="2"/>
        <v>0.3464583158493042</v>
      </c>
      <c r="H46" s="23">
        <f t="shared" si="2"/>
        <v>38.243259298418941</v>
      </c>
      <c r="I46" s="26">
        <f t="shared" si="2"/>
        <v>50.755139827310892</v>
      </c>
    </row>
    <row r="47" spans="1:12" ht="13.5" thickBot="1" x14ac:dyDescent="0.25">
      <c r="A47" s="49" t="s">
        <v>87</v>
      </c>
      <c r="B47" s="50"/>
      <c r="C47" s="26">
        <f t="shared" ref="C47:I47" si="3">STDEV(C10:C39)</f>
        <v>1.7216352481894709E-2</v>
      </c>
      <c r="D47" s="24">
        <f t="shared" si="3"/>
        <v>7.6213703868393649E-3</v>
      </c>
      <c r="E47" s="26">
        <f t="shared" si="3"/>
        <v>1.595976514281662E-3</v>
      </c>
      <c r="F47" s="26">
        <f t="shared" si="3"/>
        <v>1.2097612922427423E-3</v>
      </c>
      <c r="G47" s="24">
        <f t="shared" si="3"/>
        <v>2.7727352085476263E-3</v>
      </c>
      <c r="H47" s="26">
        <f t="shared" si="3"/>
        <v>9.1696911845170342E-3</v>
      </c>
      <c r="I47" s="25">
        <f t="shared" si="3"/>
        <v>4.5550456710630018E-3</v>
      </c>
    </row>
    <row r="49" spans="3:9" x14ac:dyDescent="0.2">
      <c r="C49" s="29" t="s">
        <v>102</v>
      </c>
      <c r="D49" s="29">
        <f>COUNTIF(D10:D39,"&gt;12.0")</f>
        <v>0</v>
      </c>
      <c r="E49" s="29">
        <f>COUNTIF(E10:E39,"&gt;8.0")</f>
        <v>0</v>
      </c>
      <c r="F49" s="29">
        <f>COUNTIF(F10:F39,"&gt;3.0")</f>
        <v>0</v>
      </c>
      <c r="G49" s="29">
        <f>COUNTIF(G10:G39,"&gt;8.0")</f>
        <v>0</v>
      </c>
      <c r="H49" s="29">
        <f>COUNTIF(H10:H39,"&lt;36.30")</f>
        <v>0</v>
      </c>
      <c r="I49" s="29">
        <f>COUNTIF(I10:I39,"&lt;46.20")</f>
        <v>0</v>
      </c>
    </row>
    <row r="50" spans="3:9" x14ac:dyDescent="0.2">
      <c r="G50" s="29"/>
      <c r="H50" s="29">
        <f>COUNTIF(H10:H39,"&gt;43.60")</f>
        <v>0</v>
      </c>
      <c r="I50" s="29">
        <f>COUNTIF(I10:I39,"&gt;53.20")</f>
        <v>0</v>
      </c>
    </row>
  </sheetData>
  <mergeCells count="44">
    <mergeCell ref="A32:B32"/>
    <mergeCell ref="A33:B33"/>
    <mergeCell ref="H42:I42"/>
    <mergeCell ref="A40:B40"/>
    <mergeCell ref="A34:B34"/>
    <mergeCell ref="A47:B47"/>
    <mergeCell ref="A36:B36"/>
    <mergeCell ref="A35:B35"/>
    <mergeCell ref="A37:B37"/>
    <mergeCell ref="A39:B39"/>
    <mergeCell ref="A38:B38"/>
    <mergeCell ref="A44:B44"/>
    <mergeCell ref="A45:B45"/>
    <mergeCell ref="A46:B46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28" zoomScale="90" zoomScaleNormal="90" workbookViewId="0">
      <selection activeCell="C49" sqref="C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1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1" ht="14.1" customHeight="1" thickBot="1" x14ac:dyDescent="0.25">
      <c r="A5" s="42" t="s">
        <v>53</v>
      </c>
      <c r="B5" s="42"/>
      <c r="C5" s="42"/>
      <c r="D5" s="42"/>
      <c r="E5" s="42"/>
      <c r="F5" s="42"/>
      <c r="G5" s="1"/>
      <c r="H5" s="1"/>
      <c r="I5" s="18" t="s">
        <v>99</v>
      </c>
      <c r="J5" s="1"/>
      <c r="K5" s="1"/>
    </row>
    <row r="6" spans="1:11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3"/>
      <c r="B8" s="44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45"/>
      <c r="B9" s="4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40695</v>
      </c>
      <c r="B10" s="33"/>
      <c r="C10" s="10">
        <v>99.546562194824219</v>
      </c>
      <c r="D10" s="10">
        <v>0.11205165833234787</v>
      </c>
      <c r="E10" s="10">
        <v>8.1472620368003845E-2</v>
      </c>
      <c r="F10" s="11">
        <v>0.11092099547386169</v>
      </c>
      <c r="G10" s="10">
        <v>0.19239361584186554</v>
      </c>
      <c r="H10" s="10">
        <v>37.877108381713363</v>
      </c>
      <c r="I10" s="10">
        <v>50.647724216637286</v>
      </c>
      <c r="J10" s="1"/>
      <c r="K10" s="1"/>
    </row>
    <row r="11" spans="1:11" ht="12.75" customHeight="1" thickBot="1" x14ac:dyDescent="0.25">
      <c r="A11" s="32">
        <v>40696</v>
      </c>
      <c r="B11" s="33"/>
      <c r="C11" s="3">
        <v>99.541984558105469</v>
      </c>
      <c r="D11" s="3">
        <v>0.11484852433204651</v>
      </c>
      <c r="E11" s="3">
        <v>8.1667095422744751E-2</v>
      </c>
      <c r="F11" s="5">
        <v>0.11122741550207138</v>
      </c>
      <c r="G11" s="3">
        <v>0.19289451837539673</v>
      </c>
      <c r="H11" s="3">
        <v>37.879012823540478</v>
      </c>
      <c r="I11" s="3">
        <v>50.64847333997178</v>
      </c>
      <c r="J11" s="1"/>
      <c r="K11" s="1"/>
    </row>
    <row r="12" spans="1:11" ht="12.75" customHeight="1" thickBot="1" x14ac:dyDescent="0.25">
      <c r="A12" s="32">
        <v>40697</v>
      </c>
      <c r="B12" s="33"/>
      <c r="C12" s="3">
        <v>99.537223815917969</v>
      </c>
      <c r="D12" s="3">
        <v>0.11702712625265121</v>
      </c>
      <c r="E12" s="3">
        <v>8.2245349884033203E-2</v>
      </c>
      <c r="F12" s="5">
        <v>0.11186829209327698</v>
      </c>
      <c r="G12" s="3">
        <v>0.19411364197731018</v>
      </c>
      <c r="H12" s="3">
        <v>37.880676247603546</v>
      </c>
      <c r="I12" s="3">
        <v>50.64864925770619</v>
      </c>
      <c r="J12" s="1"/>
      <c r="K12" s="1"/>
    </row>
    <row r="13" spans="1:11" ht="12.75" customHeight="1" thickBot="1" x14ac:dyDescent="0.25">
      <c r="A13" s="32">
        <v>40698</v>
      </c>
      <c r="B13" s="33"/>
      <c r="C13" s="3">
        <v>99.536026000976563</v>
      </c>
      <c r="D13" s="3">
        <v>0.11725940555334091</v>
      </c>
      <c r="E13" s="3">
        <v>8.227895200252533E-2</v>
      </c>
      <c r="F13" s="5">
        <v>0.11201459914445877</v>
      </c>
      <c r="G13" s="3">
        <v>0.1942935585975647</v>
      </c>
      <c r="H13" s="3">
        <v>37.881540816880211</v>
      </c>
      <c r="I13" s="3">
        <v>50.649009187420845</v>
      </c>
      <c r="J13" s="1"/>
      <c r="K13" s="1"/>
    </row>
    <row r="14" spans="1:11" ht="12.75" customHeight="1" thickBot="1" x14ac:dyDescent="0.25">
      <c r="A14" s="32">
        <v>40699</v>
      </c>
      <c r="B14" s="33"/>
      <c r="C14" s="3">
        <v>99.539100646972656</v>
      </c>
      <c r="D14" s="3">
        <v>0.11564607173204422</v>
      </c>
      <c r="E14" s="3">
        <v>8.1907443702220917E-2</v>
      </c>
      <c r="F14" s="5">
        <v>0.11181233078241348</v>
      </c>
      <c r="G14" s="3">
        <v>0.1937197744846344</v>
      </c>
      <c r="H14" s="3">
        <v>37.880390884354107</v>
      </c>
      <c r="I14" s="3">
        <v>50.648694071670718</v>
      </c>
      <c r="J14" s="1"/>
      <c r="K14" s="1"/>
    </row>
    <row r="15" spans="1:11" ht="12.75" customHeight="1" thickBot="1" x14ac:dyDescent="0.25">
      <c r="A15" s="32">
        <v>40700</v>
      </c>
      <c r="B15" s="33"/>
      <c r="C15" s="3">
        <v>99.541915893554688</v>
      </c>
      <c r="D15" s="3">
        <v>0.11423181742429733</v>
      </c>
      <c r="E15" s="3">
        <v>8.1897974014282227E-2</v>
      </c>
      <c r="F15" s="5">
        <v>0.11133747547864914</v>
      </c>
      <c r="G15" s="3">
        <v>0.19323545694351196</v>
      </c>
      <c r="H15" s="3">
        <v>37.879305647957658</v>
      </c>
      <c r="I15" s="3">
        <v>50.648438489108166</v>
      </c>
      <c r="J15" s="1"/>
      <c r="K15" s="1"/>
    </row>
    <row r="16" spans="1:11" ht="12.75" customHeight="1" thickBot="1" x14ac:dyDescent="0.25">
      <c r="A16" s="32">
        <v>40701</v>
      </c>
      <c r="B16" s="33"/>
      <c r="C16" s="3">
        <v>99.544876098632813</v>
      </c>
      <c r="D16" s="3">
        <v>0.11260608583688736</v>
      </c>
      <c r="E16" s="3">
        <v>8.195805549621582E-2</v>
      </c>
      <c r="F16" s="5">
        <v>0.11112795770168304</v>
      </c>
      <c r="G16" s="3">
        <v>0.19308601319789886</v>
      </c>
      <c r="H16" s="3">
        <v>37.877849652931722</v>
      </c>
      <c r="I16" s="3">
        <v>50.647749240194457</v>
      </c>
      <c r="J16" s="1"/>
      <c r="K16" s="1"/>
    </row>
    <row r="17" spans="1:11" ht="12.75" customHeight="1" thickBot="1" x14ac:dyDescent="0.25">
      <c r="A17" s="32">
        <v>40702</v>
      </c>
      <c r="B17" s="33"/>
      <c r="C17" s="3">
        <v>99.548164367675781</v>
      </c>
      <c r="D17" s="3">
        <v>0.11083415150642395</v>
      </c>
      <c r="E17" s="3">
        <v>8.1700421869754791E-2</v>
      </c>
      <c r="F17" s="5">
        <v>0.11087449640035629</v>
      </c>
      <c r="G17" s="3">
        <v>0.19257491827011108</v>
      </c>
      <c r="H17" s="3">
        <v>37.876236318635172</v>
      </c>
      <c r="I17" s="3">
        <v>50.64715996646764</v>
      </c>
      <c r="J17" s="1"/>
      <c r="K17" s="1"/>
    </row>
    <row r="18" spans="1:11" ht="12.75" customHeight="1" thickBot="1" x14ac:dyDescent="0.25">
      <c r="A18" s="32">
        <v>40703</v>
      </c>
      <c r="B18" s="33"/>
      <c r="C18" s="3">
        <v>99.462387084960938</v>
      </c>
      <c r="D18" s="3">
        <v>0.14177605509757996</v>
      </c>
      <c r="E18" s="3">
        <v>8.8930666446685791E-2</v>
      </c>
      <c r="F18" s="5">
        <v>0.11702059954404831</v>
      </c>
      <c r="G18" s="3">
        <v>0.2059512734413147</v>
      </c>
      <c r="H18" s="3">
        <v>37.86983071389372</v>
      </c>
      <c r="I18" s="3">
        <v>50.604246360733946</v>
      </c>
      <c r="J18" s="1"/>
      <c r="K18" s="1"/>
    </row>
    <row r="19" spans="1:11" ht="12.75" customHeight="1" thickBot="1" x14ac:dyDescent="0.25">
      <c r="A19" s="32">
        <v>40704</v>
      </c>
      <c r="B19" s="33"/>
      <c r="C19" s="3">
        <v>99.546432495117188</v>
      </c>
      <c r="D19" s="3">
        <v>0.11191215366125107</v>
      </c>
      <c r="E19" s="3">
        <v>8.1114523112773895E-2</v>
      </c>
      <c r="F19" s="5">
        <v>0.11081667244434357</v>
      </c>
      <c r="G19" s="3">
        <v>0.19193118810653687</v>
      </c>
      <c r="H19" s="3">
        <v>37.877408359061668</v>
      </c>
      <c r="I19" s="3">
        <v>50.648138828396192</v>
      </c>
      <c r="J19" s="1"/>
      <c r="K19" s="1"/>
    </row>
    <row r="20" spans="1:11" ht="12.75" customHeight="1" thickBot="1" x14ac:dyDescent="0.25">
      <c r="A20" s="32">
        <v>40705</v>
      </c>
      <c r="B20" s="33"/>
      <c r="C20" s="3">
        <v>99.561111450195313</v>
      </c>
      <c r="D20" s="3">
        <v>0.10488765686750412</v>
      </c>
      <c r="E20" s="3">
        <v>8.0613553524017334E-2</v>
      </c>
      <c r="F20" s="5">
        <v>0.10955748707056046</v>
      </c>
      <c r="G20" s="3">
        <v>0.19017103314399719</v>
      </c>
      <c r="H20" s="3">
        <v>37.870071382304751</v>
      </c>
      <c r="I20" s="3">
        <v>50.6452156767457</v>
      </c>
      <c r="J20" s="1"/>
      <c r="K20" s="1"/>
    </row>
    <row r="21" spans="1:11" ht="12.75" customHeight="1" thickBot="1" x14ac:dyDescent="0.25">
      <c r="A21" s="32">
        <v>40706</v>
      </c>
      <c r="B21" s="33"/>
      <c r="C21" s="3">
        <v>99.544639587402344</v>
      </c>
      <c r="D21" s="3">
        <v>0.11313912272453308</v>
      </c>
      <c r="E21" s="3">
        <v>8.1292688846588135E-2</v>
      </c>
      <c r="F21" s="5">
        <v>0.11119306087493896</v>
      </c>
      <c r="G21" s="3">
        <v>0.1924857497215271</v>
      </c>
      <c r="H21" s="3">
        <v>37.877307946237082</v>
      </c>
      <c r="I21" s="3">
        <v>50.647726581057121</v>
      </c>
      <c r="J21" s="1"/>
      <c r="K21" s="1"/>
    </row>
    <row r="22" spans="1:11" ht="12.75" customHeight="1" thickBot="1" x14ac:dyDescent="0.25">
      <c r="A22" s="32">
        <v>40707</v>
      </c>
      <c r="B22" s="33"/>
      <c r="C22" s="3">
        <v>99.547805786132813</v>
      </c>
      <c r="D22" s="3">
        <v>0.11132579296827316</v>
      </c>
      <c r="E22" s="3">
        <v>8.1036433577537537E-2</v>
      </c>
      <c r="F22" s="5">
        <v>0.11100752651691437</v>
      </c>
      <c r="G22" s="3">
        <v>0.1920439600944519</v>
      </c>
      <c r="H22" s="3">
        <v>37.876071147953695</v>
      </c>
      <c r="I22" s="3">
        <v>50.647295357226504</v>
      </c>
      <c r="J22" s="1"/>
      <c r="K22" s="1"/>
    </row>
    <row r="23" spans="1:11" ht="12.75" customHeight="1" thickBot="1" x14ac:dyDescent="0.25">
      <c r="A23" s="32">
        <v>40708</v>
      </c>
      <c r="B23" s="33"/>
      <c r="C23" s="3">
        <v>99.548812866210938</v>
      </c>
      <c r="D23" s="3">
        <v>0.11047269403934479</v>
      </c>
      <c r="E23" s="3">
        <v>8.0916032195091248E-2</v>
      </c>
      <c r="F23" s="5">
        <v>0.11107776314020157</v>
      </c>
      <c r="G23" s="3">
        <v>0.19199380278587341</v>
      </c>
      <c r="H23" s="3">
        <v>37.875965224347141</v>
      </c>
      <c r="I23" s="3">
        <v>50.647240083046739</v>
      </c>
      <c r="J23" s="1"/>
      <c r="K23" s="1"/>
    </row>
    <row r="24" spans="1:11" ht="12.75" customHeight="1" thickBot="1" x14ac:dyDescent="0.25">
      <c r="A24" s="32">
        <v>40709</v>
      </c>
      <c r="B24" s="33"/>
      <c r="C24" s="3">
        <v>99.5535888671875</v>
      </c>
      <c r="D24" s="3">
        <v>0.10838600993156433</v>
      </c>
      <c r="E24" s="3">
        <v>8.0746598541736603E-2</v>
      </c>
      <c r="F24" s="5">
        <v>0.11064736545085907</v>
      </c>
      <c r="G24" s="3">
        <v>0.19139397144317627</v>
      </c>
      <c r="H24" s="3">
        <v>37.873422137447037</v>
      </c>
      <c r="I24" s="3">
        <v>50.646219956465799</v>
      </c>
      <c r="J24" s="1"/>
      <c r="K24" s="1"/>
    </row>
    <row r="25" spans="1:11" ht="12.75" customHeight="1" thickBot="1" x14ac:dyDescent="0.25">
      <c r="A25" s="32">
        <v>40710</v>
      </c>
      <c r="B25" s="33"/>
      <c r="C25" s="3">
        <v>99.552284240722656</v>
      </c>
      <c r="D25" s="3">
        <v>0.10893601179122925</v>
      </c>
      <c r="E25" s="3">
        <v>8.0847121775150299E-2</v>
      </c>
      <c r="F25" s="5">
        <v>0.11087773740291595</v>
      </c>
      <c r="G25" s="3">
        <v>0.19172486662864685</v>
      </c>
      <c r="H25" s="3">
        <v>37.873839473048406</v>
      </c>
      <c r="I25" s="3">
        <v>50.646235518055107</v>
      </c>
      <c r="J25" s="1"/>
      <c r="K25" s="1"/>
    </row>
    <row r="26" spans="1:11" ht="12.75" customHeight="1" thickBot="1" x14ac:dyDescent="0.25">
      <c r="A26" s="32">
        <v>40711</v>
      </c>
      <c r="B26" s="33"/>
      <c r="C26" s="3">
        <v>99.545700073242188</v>
      </c>
      <c r="D26" s="3">
        <v>0.11187303066253662</v>
      </c>
      <c r="E26" s="3">
        <v>8.1220172345638275E-2</v>
      </c>
      <c r="F26" s="5">
        <v>0.11130111664533615</v>
      </c>
      <c r="G26" s="3">
        <v>0.19252128899097443</v>
      </c>
      <c r="H26" s="3">
        <v>37.877285995898944</v>
      </c>
      <c r="I26" s="3">
        <v>50.647664844484034</v>
      </c>
      <c r="J26" s="1"/>
      <c r="K26" s="1"/>
    </row>
    <row r="27" spans="1:11" ht="12.75" customHeight="1" thickBot="1" x14ac:dyDescent="0.25">
      <c r="A27" s="32">
        <v>40712</v>
      </c>
      <c r="B27" s="33"/>
      <c r="C27" s="3">
        <v>99.539253234863281</v>
      </c>
      <c r="D27" s="3">
        <v>0.11506140232086182</v>
      </c>
      <c r="E27" s="3">
        <v>8.1214286386966705E-2</v>
      </c>
      <c r="F27" s="5">
        <v>0.11182928085327148</v>
      </c>
      <c r="G27" s="3">
        <v>0.19304355978965759</v>
      </c>
      <c r="H27" s="3">
        <v>37.880808800820304</v>
      </c>
      <c r="I27" s="3">
        <v>50.649242060593458</v>
      </c>
      <c r="J27" s="1"/>
      <c r="K27" s="1"/>
    </row>
    <row r="28" spans="1:11" ht="12.75" customHeight="1" thickBot="1" x14ac:dyDescent="0.25">
      <c r="A28" s="32">
        <v>40713</v>
      </c>
      <c r="B28" s="33"/>
      <c r="C28" s="3">
        <v>99.540809631347656</v>
      </c>
      <c r="D28" s="3">
        <v>0.11452904343605042</v>
      </c>
      <c r="E28" s="3">
        <v>8.0902338027954102E-2</v>
      </c>
      <c r="F28" s="5">
        <v>0.1117178276181221</v>
      </c>
      <c r="G28" s="3">
        <v>0.19262015819549561</v>
      </c>
      <c r="H28" s="3">
        <v>37.880033622881236</v>
      </c>
      <c r="I28" s="3">
        <v>50.649044847214604</v>
      </c>
      <c r="J28" s="1"/>
      <c r="K28" s="1"/>
    </row>
    <row r="29" spans="1:11" ht="12.75" customHeight="1" thickBot="1" x14ac:dyDescent="0.25">
      <c r="A29" s="32">
        <v>40714</v>
      </c>
      <c r="B29" s="33"/>
      <c r="C29" s="3">
        <v>99.548019409179688</v>
      </c>
      <c r="D29" s="3">
        <v>0.11091958731412888</v>
      </c>
      <c r="E29" s="3">
        <v>8.1048719584941864E-2</v>
      </c>
      <c r="F29" s="5">
        <v>0.1110486164689064</v>
      </c>
      <c r="G29" s="3">
        <v>0.19209733605384827</v>
      </c>
      <c r="H29" s="3">
        <v>37.876116745845536</v>
      </c>
      <c r="I29" s="3">
        <v>50.647283459414062</v>
      </c>
      <c r="J29" s="1"/>
      <c r="K29" s="1"/>
    </row>
    <row r="30" spans="1:11" ht="12.75" customHeight="1" thickBot="1" x14ac:dyDescent="0.25">
      <c r="A30" s="32">
        <v>40715</v>
      </c>
      <c r="B30" s="33"/>
      <c r="C30" s="3">
        <v>99.548583984375</v>
      </c>
      <c r="D30" s="3">
        <v>0.11078617721796036</v>
      </c>
      <c r="E30" s="3">
        <v>8.0930352210998535E-2</v>
      </c>
      <c r="F30" s="5">
        <v>0.11096144467592239</v>
      </c>
      <c r="G30" s="3">
        <v>0.19189178943634033</v>
      </c>
      <c r="H30" s="3">
        <v>37.875893363384861</v>
      </c>
      <c r="I30" s="3">
        <v>50.64727893781091</v>
      </c>
      <c r="J30" s="1"/>
      <c r="K30" s="1"/>
    </row>
    <row r="31" spans="1:11" ht="12.75" customHeight="1" thickBot="1" x14ac:dyDescent="0.25">
      <c r="A31" s="32">
        <v>40716</v>
      </c>
      <c r="B31" s="33"/>
      <c r="C31" s="3">
        <v>99.545578002929687</v>
      </c>
      <c r="D31" s="3">
        <v>0.1123240664601326</v>
      </c>
      <c r="E31" s="3">
        <v>8.1272736191749573E-2</v>
      </c>
      <c r="F31" s="5">
        <v>0.11115571856498718</v>
      </c>
      <c r="G31" s="3">
        <v>0.19242845475673676</v>
      </c>
      <c r="H31" s="3">
        <v>37.877286105177149</v>
      </c>
      <c r="I31" s="3">
        <v>50.647748653609334</v>
      </c>
      <c r="J31" s="1"/>
      <c r="K31" s="1"/>
    </row>
    <row r="32" spans="1:11" ht="12.75" customHeight="1" thickBot="1" x14ac:dyDescent="0.25">
      <c r="A32" s="32">
        <v>40717</v>
      </c>
      <c r="B32" s="33"/>
      <c r="C32" s="3">
        <v>99.541938781738281</v>
      </c>
      <c r="D32" s="3">
        <v>0.11431647092103958</v>
      </c>
      <c r="E32" s="3">
        <v>8.1414736807346344E-2</v>
      </c>
      <c r="F32" s="5">
        <v>0.11144735664129257</v>
      </c>
      <c r="G32" s="3">
        <v>0.19286209344863892</v>
      </c>
      <c r="H32" s="3">
        <v>37.878892474890165</v>
      </c>
      <c r="I32" s="3">
        <v>50.648360996587158</v>
      </c>
      <c r="J32" s="1"/>
      <c r="K32" s="1"/>
    </row>
    <row r="33" spans="1:12" ht="12.75" customHeight="1" thickBot="1" x14ac:dyDescent="0.25">
      <c r="A33" s="32">
        <v>40718</v>
      </c>
      <c r="B33" s="33"/>
      <c r="C33" s="3">
        <v>99.54132080078125</v>
      </c>
      <c r="D33" s="3">
        <v>0.11460491269826889</v>
      </c>
      <c r="E33" s="3">
        <v>8.1515289843082428E-2</v>
      </c>
      <c r="F33" s="5">
        <v>0.11179055273532867</v>
      </c>
      <c r="G33" s="3">
        <v>0.1933058500289917</v>
      </c>
      <c r="H33" s="3">
        <v>37.87866650435781</v>
      </c>
      <c r="I33" s="3">
        <v>50.647937408902408</v>
      </c>
      <c r="J33" s="1"/>
      <c r="K33" s="1"/>
    </row>
    <row r="34" spans="1:12" ht="12.75" customHeight="1" thickBot="1" x14ac:dyDescent="0.25">
      <c r="A34" s="32">
        <v>40719</v>
      </c>
      <c r="B34" s="33"/>
      <c r="C34" s="3">
        <v>99.541030883789063</v>
      </c>
      <c r="D34" s="3">
        <v>0.1147431954741478</v>
      </c>
      <c r="E34" s="3">
        <v>8.1516556441783905E-2</v>
      </c>
      <c r="F34" s="5">
        <v>0.11189793050289154</v>
      </c>
      <c r="G34" s="3">
        <v>0.19341447949409485</v>
      </c>
      <c r="H34" s="3">
        <v>37.878616191963452</v>
      </c>
      <c r="I34" s="3">
        <v>50.647829656106545</v>
      </c>
      <c r="J34" s="1"/>
      <c r="K34" s="1"/>
    </row>
    <row r="35" spans="1:12" ht="12.75" customHeight="1" thickBot="1" x14ac:dyDescent="0.25">
      <c r="A35" s="32">
        <v>40720</v>
      </c>
      <c r="B35" s="33"/>
      <c r="C35" s="3">
        <v>99.543540954589844</v>
      </c>
      <c r="D35" s="3">
        <v>0.11377082765102386</v>
      </c>
      <c r="E35" s="3">
        <v>8.1044867634773254E-2</v>
      </c>
      <c r="F35" s="5">
        <v>0.11171495914459229</v>
      </c>
      <c r="G35" s="3">
        <v>0.19275982677936554</v>
      </c>
      <c r="H35" s="3">
        <v>37.877529522529692</v>
      </c>
      <c r="I35" s="3">
        <v>50.647588357473509</v>
      </c>
      <c r="J35" s="1"/>
      <c r="K35" s="1"/>
    </row>
    <row r="36" spans="1:12" ht="12.75" customHeight="1" thickBot="1" x14ac:dyDescent="0.25">
      <c r="A36" s="32">
        <v>40721</v>
      </c>
      <c r="B36" s="33"/>
      <c r="C36" s="3">
        <v>99.544540405273437</v>
      </c>
      <c r="D36" s="3">
        <v>0.11337816715240479</v>
      </c>
      <c r="E36" s="3">
        <v>8.0808863043785095E-2</v>
      </c>
      <c r="F36" s="5">
        <v>0.11145772039890289</v>
      </c>
      <c r="G36" s="3">
        <v>0.19226658344268799</v>
      </c>
      <c r="H36" s="3">
        <v>37.877426026410475</v>
      </c>
      <c r="I36" s="3">
        <v>50.647833194815888</v>
      </c>
      <c r="J36" s="1"/>
      <c r="K36" s="1"/>
    </row>
    <row r="37" spans="1:12" ht="12.75" customHeight="1" thickBot="1" x14ac:dyDescent="0.25">
      <c r="A37" s="32">
        <v>40722</v>
      </c>
      <c r="B37" s="33"/>
      <c r="C37" s="3">
        <v>99.542900085449219</v>
      </c>
      <c r="D37" s="3">
        <v>0.11399520933628082</v>
      </c>
      <c r="E37" s="3">
        <v>8.101440966129303E-2</v>
      </c>
      <c r="F37" s="5">
        <v>0.11177211254835129</v>
      </c>
      <c r="G37" s="3">
        <v>0.19278651475906372</v>
      </c>
      <c r="H37" s="3">
        <v>37.877914791202237</v>
      </c>
      <c r="I37" s="3">
        <v>50.647774267918329</v>
      </c>
      <c r="J37" s="1"/>
      <c r="K37" s="1"/>
    </row>
    <row r="38" spans="1:12" ht="12.75" customHeight="1" thickBot="1" x14ac:dyDescent="0.25">
      <c r="A38" s="32">
        <v>40723</v>
      </c>
      <c r="B38" s="33"/>
      <c r="C38" s="3">
        <v>99.542984008789063</v>
      </c>
      <c r="D38" s="3">
        <v>0.11265629529953003</v>
      </c>
      <c r="E38" s="3">
        <v>8.2878939807415009E-2</v>
      </c>
      <c r="F38" s="5">
        <v>0.11172489076852798</v>
      </c>
      <c r="G38" s="3">
        <v>0.19460383057594299</v>
      </c>
      <c r="H38" s="3">
        <v>37.876960895536612</v>
      </c>
      <c r="I38" s="3">
        <v>50.646374645546437</v>
      </c>
      <c r="J38" s="1"/>
      <c r="K38" s="1"/>
    </row>
    <row r="39" spans="1:12" ht="12.75" customHeight="1" thickBot="1" x14ac:dyDescent="0.25">
      <c r="A39" s="32">
        <v>40724</v>
      </c>
      <c r="B39" s="33"/>
      <c r="C39" s="3">
        <v>99.544921875</v>
      </c>
      <c r="D39" s="3">
        <v>0.11107390373945236</v>
      </c>
      <c r="E39" s="3">
        <v>8.4275893867015839E-2</v>
      </c>
      <c r="F39" s="5">
        <v>0.11142607033252716</v>
      </c>
      <c r="G39" s="3">
        <v>0.1957019567489624</v>
      </c>
      <c r="H39" s="3">
        <v>37.874899421415755</v>
      </c>
      <c r="I39" s="3">
        <v>50.644773183714392</v>
      </c>
      <c r="J39" s="1"/>
      <c r="K39" s="1"/>
    </row>
    <row r="40" spans="1:12" ht="12.75" customHeight="1" thickBot="1" x14ac:dyDescent="0.25">
      <c r="A40" s="35" t="s">
        <v>6</v>
      </c>
      <c r="B40" s="36"/>
      <c r="C40" s="6">
        <f t="shared" ref="C40:I40" si="0">AVERAGE(C10:C39)</f>
        <v>99.542134602864579</v>
      </c>
      <c r="D40" s="6">
        <f t="shared" si="0"/>
        <v>0.11364575425783793</v>
      </c>
      <c r="E40" s="6">
        <f t="shared" si="0"/>
        <v>8.1722789754470185E-2</v>
      </c>
      <c r="F40" s="6">
        <f t="shared" si="0"/>
        <v>0.11148757909735044</v>
      </c>
      <c r="G40" s="6">
        <f t="shared" si="0"/>
        <v>0.19321036885182064</v>
      </c>
      <c r="H40" s="6">
        <f t="shared" si="0"/>
        <v>37.877145587340799</v>
      </c>
      <c r="I40" s="6">
        <f t="shared" si="0"/>
        <v>50.646165021503172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34" t="s">
        <v>23</v>
      </c>
      <c r="I42" s="34"/>
      <c r="J42" s="20"/>
      <c r="K42" s="20"/>
      <c r="L42" s="20"/>
    </row>
    <row r="43" spans="1:12" ht="13.5" thickBot="1" x14ac:dyDescent="0.25"/>
    <row r="44" spans="1:12" ht="23.25" thickBot="1" x14ac:dyDescent="0.25">
      <c r="A44" s="45"/>
      <c r="B44" s="46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47" t="s">
        <v>85</v>
      </c>
      <c r="B45" s="48"/>
      <c r="C45" s="26">
        <f t="shared" ref="C45:I45" si="1">MAX(C10:C39)</f>
        <v>99.561111450195313</v>
      </c>
      <c r="D45" s="21">
        <f t="shared" si="1"/>
        <v>0.14177605509757996</v>
      </c>
      <c r="E45" s="26">
        <f t="shared" si="1"/>
        <v>8.8930666446685791E-2</v>
      </c>
      <c r="F45" s="26">
        <f t="shared" si="1"/>
        <v>0.11702059954404831</v>
      </c>
      <c r="G45" s="21">
        <f t="shared" si="1"/>
        <v>0.2059512734413147</v>
      </c>
      <c r="H45" s="26">
        <f t="shared" si="1"/>
        <v>37.881540816880211</v>
      </c>
      <c r="I45" s="22">
        <f t="shared" si="1"/>
        <v>50.649242060593458</v>
      </c>
    </row>
    <row r="46" spans="1:12" ht="13.5" thickBot="1" x14ac:dyDescent="0.25">
      <c r="A46" s="47" t="s">
        <v>86</v>
      </c>
      <c r="B46" s="48"/>
      <c r="C46" s="23">
        <f t="shared" ref="C46:I46" si="2">MIN(C10:C39)</f>
        <v>99.462387084960938</v>
      </c>
      <c r="D46" s="26">
        <f t="shared" si="2"/>
        <v>0.10488765686750412</v>
      </c>
      <c r="E46" s="26">
        <f t="shared" si="2"/>
        <v>8.0613553524017334E-2</v>
      </c>
      <c r="F46" s="23">
        <f t="shared" si="2"/>
        <v>0.10955748707056046</v>
      </c>
      <c r="G46" s="26">
        <f t="shared" si="2"/>
        <v>0.19017103314399719</v>
      </c>
      <c r="H46" s="23">
        <f t="shared" si="2"/>
        <v>37.86983071389372</v>
      </c>
      <c r="I46" s="26">
        <f t="shared" si="2"/>
        <v>50.604246360733946</v>
      </c>
    </row>
    <row r="47" spans="1:12" ht="13.5" thickBot="1" x14ac:dyDescent="0.25">
      <c r="A47" s="49" t="s">
        <v>87</v>
      </c>
      <c r="B47" s="50"/>
      <c r="C47" s="26">
        <f t="shared" ref="C47:I47" si="3">STDEV(C10:C39)</f>
        <v>1.5886785089713036E-2</v>
      </c>
      <c r="D47" s="24">
        <f t="shared" si="3"/>
        <v>5.9074699474078148E-3</v>
      </c>
      <c r="E47" s="26">
        <f t="shared" si="3"/>
        <v>1.5497567125921277E-3</v>
      </c>
      <c r="F47" s="26">
        <f t="shared" si="3"/>
        <v>1.1602156689162926E-3</v>
      </c>
      <c r="G47" s="24">
        <f t="shared" si="3"/>
        <v>2.623150645843363E-3</v>
      </c>
      <c r="H47" s="26">
        <f t="shared" si="3"/>
        <v>2.7582582181565622E-3</v>
      </c>
      <c r="I47" s="25">
        <f t="shared" si="3"/>
        <v>7.9850302510434991E-3</v>
      </c>
    </row>
    <row r="49" spans="3:9" x14ac:dyDescent="0.2">
      <c r="C49" s="29" t="s">
        <v>102</v>
      </c>
      <c r="D49" s="29">
        <f>COUNTIF(D10:D39,"&gt;12.0")</f>
        <v>0</v>
      </c>
      <c r="E49" s="29">
        <f>COUNTIF(E10:E39,"&gt;8.0")</f>
        <v>0</v>
      </c>
      <c r="F49" s="29">
        <f>COUNTIF(F10:F39,"&gt;3.0")</f>
        <v>0</v>
      </c>
      <c r="G49" s="29">
        <f>COUNTIF(G10:G39,"&gt;8.0")</f>
        <v>0</v>
      </c>
      <c r="H49" s="29">
        <f>COUNTIF(H10:H39,"&lt;36.30")</f>
        <v>0</v>
      </c>
      <c r="I49" s="29">
        <f>COUNTIF(I10:I39,"&lt;46.20")</f>
        <v>0</v>
      </c>
    </row>
    <row r="50" spans="3:9" x14ac:dyDescent="0.2">
      <c r="G50" s="29"/>
      <c r="H50" s="29">
        <f>COUNTIF(H10:H39,"&gt;43.60")</f>
        <v>0</v>
      </c>
      <c r="I50" s="29">
        <f>COUNTIF(I10:I39,"&gt;53.20")</f>
        <v>0</v>
      </c>
    </row>
  </sheetData>
  <mergeCells count="44">
    <mergeCell ref="A32:B32"/>
    <mergeCell ref="A33:B33"/>
    <mergeCell ref="H42:I42"/>
    <mergeCell ref="A40:B40"/>
    <mergeCell ref="A34:B34"/>
    <mergeCell ref="A47:B47"/>
    <mergeCell ref="A36:B36"/>
    <mergeCell ref="A35:B35"/>
    <mergeCell ref="A37:B37"/>
    <mergeCell ref="A39:B39"/>
    <mergeCell ref="A38:B38"/>
    <mergeCell ref="A44:B44"/>
    <mergeCell ref="A45:B45"/>
    <mergeCell ref="A46:B46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28" zoomScale="90" zoomScaleNormal="90" workbookViewId="0">
      <selection activeCell="C49" sqref="C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1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1" ht="14.1" customHeight="1" thickBot="1" x14ac:dyDescent="0.25">
      <c r="A5" s="42" t="s">
        <v>54</v>
      </c>
      <c r="B5" s="42"/>
      <c r="C5" s="42"/>
      <c r="D5" s="42"/>
      <c r="E5" s="42"/>
      <c r="F5" s="42"/>
      <c r="G5" s="1"/>
      <c r="H5" s="1"/>
      <c r="I5" s="18" t="s">
        <v>99</v>
      </c>
      <c r="J5" s="1"/>
      <c r="K5" s="1"/>
    </row>
    <row r="6" spans="1:11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3"/>
      <c r="B8" s="44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45"/>
      <c r="B9" s="4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40695</v>
      </c>
      <c r="B10" s="33"/>
      <c r="C10" s="10">
        <v>99.372604370117187</v>
      </c>
      <c r="D10" s="10">
        <v>0.16499769687652588</v>
      </c>
      <c r="E10" s="10">
        <v>0.12599818408489227</v>
      </c>
      <c r="F10" s="11">
        <v>0.11899829655885696</v>
      </c>
      <c r="G10" s="10">
        <v>0.24499648809432983</v>
      </c>
      <c r="H10" s="10">
        <v>37.92599772176176</v>
      </c>
      <c r="I10" s="10">
        <v>50.635556580083509</v>
      </c>
      <c r="J10" s="1"/>
      <c r="K10" s="1"/>
    </row>
    <row r="11" spans="1:11" ht="12.75" customHeight="1" thickBot="1" x14ac:dyDescent="0.25">
      <c r="A11" s="32">
        <v>40696</v>
      </c>
      <c r="B11" s="33"/>
      <c r="C11" s="3">
        <v>99.367706298828125</v>
      </c>
      <c r="D11" s="3">
        <v>0.1679978221654892</v>
      </c>
      <c r="E11" s="3">
        <v>0.12699835002422333</v>
      </c>
      <c r="F11" s="5">
        <v>0.11999844759702682</v>
      </c>
      <c r="G11" s="3">
        <v>0.24699679017066956</v>
      </c>
      <c r="H11" s="3">
        <v>37.925811198456074</v>
      </c>
      <c r="I11" s="3">
        <v>50.635307550078608</v>
      </c>
      <c r="J11" s="1"/>
      <c r="K11" s="1"/>
    </row>
    <row r="12" spans="1:11" ht="12.75" customHeight="1" thickBot="1" x14ac:dyDescent="0.25">
      <c r="A12" s="32">
        <v>40697</v>
      </c>
      <c r="B12" s="33"/>
      <c r="C12" s="3">
        <v>99.370597839355469</v>
      </c>
      <c r="D12" s="3">
        <v>0.16500099003314972</v>
      </c>
      <c r="E12" s="3">
        <v>0.12600076198577881</v>
      </c>
      <c r="F12" s="5">
        <v>0.121000736951828</v>
      </c>
      <c r="G12" s="3">
        <v>0.24700149893760681</v>
      </c>
      <c r="H12" s="3">
        <v>37.926742360722358</v>
      </c>
      <c r="I12" s="3">
        <v>50.636550758496377</v>
      </c>
      <c r="J12" s="1"/>
      <c r="K12" s="1"/>
    </row>
    <row r="13" spans="1:11" ht="12.75" customHeight="1" thickBot="1" x14ac:dyDescent="0.25">
      <c r="A13" s="32">
        <v>40698</v>
      </c>
      <c r="B13" s="33"/>
      <c r="C13" s="3">
        <v>99.383506774902344</v>
      </c>
      <c r="D13" s="3">
        <v>0.15899918973445892</v>
      </c>
      <c r="E13" s="3">
        <v>0.12199939042329788</v>
      </c>
      <c r="F13" s="5">
        <v>0.11899939179420471</v>
      </c>
      <c r="G13" s="3">
        <v>0.240998774766922</v>
      </c>
      <c r="H13" s="3">
        <v>37.926296336840814</v>
      </c>
      <c r="I13" s="3">
        <v>50.635955265461341</v>
      </c>
      <c r="J13" s="1"/>
      <c r="K13" s="1"/>
    </row>
    <row r="14" spans="1:11" ht="12.75" customHeight="1" thickBot="1" x14ac:dyDescent="0.25">
      <c r="A14" s="32">
        <v>40699</v>
      </c>
      <c r="B14" s="33"/>
      <c r="C14" s="3">
        <v>99.403495788574219</v>
      </c>
      <c r="D14" s="3">
        <v>0.15000075101852417</v>
      </c>
      <c r="E14" s="3">
        <v>0.11500057578086853</v>
      </c>
      <c r="F14" s="5">
        <v>0.1180005818605423</v>
      </c>
      <c r="G14" s="3">
        <v>0.23300115764141083</v>
      </c>
      <c r="H14" s="3">
        <v>37.923542835875338</v>
      </c>
      <c r="I14" s="3">
        <v>50.632279025881473</v>
      </c>
      <c r="J14" s="1"/>
      <c r="K14" s="1"/>
    </row>
    <row r="15" spans="1:11" ht="12.75" customHeight="1" thickBot="1" x14ac:dyDescent="0.25">
      <c r="A15" s="32">
        <v>40700</v>
      </c>
      <c r="B15" s="33"/>
      <c r="C15" s="3">
        <v>99.429794311523438</v>
      </c>
      <c r="D15" s="3">
        <v>0.13500107824802399</v>
      </c>
      <c r="E15" s="3">
        <v>0.10600085556507111</v>
      </c>
      <c r="F15" s="5">
        <v>0.11800094693899155</v>
      </c>
      <c r="G15" s="3">
        <v>0.22400179505348206</v>
      </c>
      <c r="H15" s="3">
        <v>37.920454914759844</v>
      </c>
      <c r="I15" s="3">
        <v>50.673339264143834</v>
      </c>
      <c r="J15" s="1"/>
      <c r="K15" s="1"/>
    </row>
    <row r="16" spans="1:11" ht="12.75" customHeight="1" thickBot="1" x14ac:dyDescent="0.25">
      <c r="A16" s="32">
        <v>40701</v>
      </c>
      <c r="B16" s="33"/>
      <c r="C16" s="3">
        <v>99.430503845214844</v>
      </c>
      <c r="D16" s="3">
        <v>0.13599932193756104</v>
      </c>
      <c r="E16" s="3">
        <v>0.1069994643330574</v>
      </c>
      <c r="F16" s="5">
        <v>0.11799940466880798</v>
      </c>
      <c r="G16" s="3">
        <v>0.22499886155128479</v>
      </c>
      <c r="H16" s="3">
        <v>37.919077093603043</v>
      </c>
      <c r="I16" s="3">
        <v>50.67149807318026</v>
      </c>
      <c r="J16" s="1"/>
      <c r="K16" s="1"/>
    </row>
    <row r="17" spans="1:11" ht="12.75" customHeight="1" thickBot="1" x14ac:dyDescent="0.25">
      <c r="A17" s="32">
        <v>40702</v>
      </c>
      <c r="B17" s="33"/>
      <c r="C17" s="3">
        <v>99.430198669433594</v>
      </c>
      <c r="D17" s="3">
        <v>0.14100028574466705</v>
      </c>
      <c r="E17" s="3">
        <v>0.10800021886825562</v>
      </c>
      <c r="F17" s="5">
        <v>0.1120002269744873</v>
      </c>
      <c r="G17" s="3">
        <v>0.22000044584274292</v>
      </c>
      <c r="H17" s="3">
        <v>37.922614726991448</v>
      </c>
      <c r="I17" s="3">
        <v>50.676225434634269</v>
      </c>
      <c r="J17" s="1"/>
      <c r="K17" s="1"/>
    </row>
    <row r="18" spans="1:11" ht="12.75" customHeight="1" thickBot="1" x14ac:dyDescent="0.25">
      <c r="A18" s="32">
        <v>40703</v>
      </c>
      <c r="B18" s="33"/>
      <c r="C18" s="3">
        <v>99.439292907714844</v>
      </c>
      <c r="D18" s="3">
        <v>0.13700178265571594</v>
      </c>
      <c r="E18" s="3">
        <v>0.10500136762857437</v>
      </c>
      <c r="F18" s="5">
        <v>0.1120014563202858</v>
      </c>
      <c r="G18" s="3">
        <v>0.21700282394886017</v>
      </c>
      <c r="H18" s="3">
        <v>37.921126165313311</v>
      </c>
      <c r="I18" s="3">
        <v>50.674236260424692</v>
      </c>
      <c r="J18" s="1"/>
      <c r="K18" s="1"/>
    </row>
    <row r="19" spans="1:11" ht="12.75" customHeight="1" thickBot="1" x14ac:dyDescent="0.25">
      <c r="A19" s="32">
        <v>40704</v>
      </c>
      <c r="B19" s="33"/>
      <c r="C19" s="3">
        <v>99.44110107421875</v>
      </c>
      <c r="D19" s="3">
        <v>0.1360001415014267</v>
      </c>
      <c r="E19" s="3">
        <v>0.10500011593103409</v>
      </c>
      <c r="F19" s="5">
        <v>0.11300011724233627</v>
      </c>
      <c r="G19" s="3">
        <v>0.21800023317337036</v>
      </c>
      <c r="H19" s="3">
        <v>37.918482710232944</v>
      </c>
      <c r="I19" s="3">
        <v>50.670703794993621</v>
      </c>
      <c r="J19" s="1"/>
      <c r="K19" s="1"/>
    </row>
    <row r="20" spans="1:11" ht="12.75" customHeight="1" thickBot="1" x14ac:dyDescent="0.25">
      <c r="A20" s="32">
        <v>40705</v>
      </c>
      <c r="B20" s="33"/>
      <c r="C20" s="3">
        <v>99.40899658203125</v>
      </c>
      <c r="D20" s="3">
        <v>0.15800000727176666</v>
      </c>
      <c r="E20" s="3">
        <v>0.11599999666213989</v>
      </c>
      <c r="F20" s="5">
        <v>0.10999999940395355</v>
      </c>
      <c r="G20" s="3">
        <v>0.22599999606609344</v>
      </c>
      <c r="H20" s="3">
        <v>37.924140045806908</v>
      </c>
      <c r="I20" s="3">
        <v>50.678263727634601</v>
      </c>
      <c r="J20" s="1"/>
      <c r="K20" s="1"/>
    </row>
    <row r="21" spans="1:11" ht="12.75" customHeight="1" thickBot="1" x14ac:dyDescent="0.25">
      <c r="A21" s="32">
        <v>40706</v>
      </c>
      <c r="B21" s="33"/>
      <c r="C21" s="3">
        <v>99.403106689453125</v>
      </c>
      <c r="D21" s="3">
        <v>0.1599985659122467</v>
      </c>
      <c r="E21" s="3">
        <v>0.11699894815683365</v>
      </c>
      <c r="F21" s="5">
        <v>0.10999900847673416</v>
      </c>
      <c r="G21" s="3">
        <v>0.22699795663356781</v>
      </c>
      <c r="H21" s="3">
        <v>37.925628491937687</v>
      </c>
      <c r="I21" s="3">
        <v>50.680252747437514</v>
      </c>
      <c r="J21" s="1"/>
      <c r="K21" s="1"/>
    </row>
    <row r="22" spans="1:11" ht="12.75" customHeight="1" thickBot="1" x14ac:dyDescent="0.25">
      <c r="A22" s="32">
        <v>40707</v>
      </c>
      <c r="B22" s="33"/>
      <c r="C22" s="3">
        <v>99.355499267578125</v>
      </c>
      <c r="D22" s="3">
        <v>0.15999919176101685</v>
      </c>
      <c r="E22" s="3">
        <v>0.12099939584732056</v>
      </c>
      <c r="F22" s="5">
        <v>0.11099939048290253</v>
      </c>
      <c r="G22" s="3">
        <v>0.23199878633022308</v>
      </c>
      <c r="H22" s="3">
        <v>37.947700664407691</v>
      </c>
      <c r="I22" s="3">
        <v>50.664532497562718</v>
      </c>
      <c r="J22" s="1"/>
      <c r="K22" s="1"/>
    </row>
    <row r="23" spans="1:11" ht="12.75" customHeight="1" thickBot="1" x14ac:dyDescent="0.25">
      <c r="A23" s="32">
        <v>40708</v>
      </c>
      <c r="B23" s="33"/>
      <c r="C23" s="3">
        <v>99.331192016601562</v>
      </c>
      <c r="D23" s="3">
        <v>0.1590019017457962</v>
      </c>
      <c r="E23" s="3">
        <v>0.12300148606300354</v>
      </c>
      <c r="F23" s="5">
        <v>0.11100133508443832</v>
      </c>
      <c r="G23" s="3">
        <v>0.23400282859802246</v>
      </c>
      <c r="H23" s="3">
        <v>37.96147350465899</v>
      </c>
      <c r="I23" s="3">
        <v>50.682920818864886</v>
      </c>
      <c r="J23" s="1"/>
      <c r="K23" s="1"/>
    </row>
    <row r="24" spans="1:11" ht="12.75" customHeight="1" thickBot="1" x14ac:dyDescent="0.25">
      <c r="A24" s="32">
        <v>40709</v>
      </c>
      <c r="B24" s="33"/>
      <c r="C24" s="3">
        <v>99.329994201660156</v>
      </c>
      <c r="D24" s="3">
        <v>0.15900158882141113</v>
      </c>
      <c r="E24" s="3">
        <v>0.12300122529268265</v>
      </c>
      <c r="F24" s="5">
        <v>0.11100111156702042</v>
      </c>
      <c r="G24" s="3">
        <v>0.23400233685970306</v>
      </c>
      <c r="H24" s="3">
        <v>37.9623298931497</v>
      </c>
      <c r="I24" s="3">
        <v>50.684064195716672</v>
      </c>
      <c r="J24" s="1"/>
      <c r="K24" s="1"/>
    </row>
    <row r="25" spans="1:11" ht="12.75" customHeight="1" thickBot="1" x14ac:dyDescent="0.25">
      <c r="A25" s="32">
        <v>40710</v>
      </c>
      <c r="B25" s="33"/>
      <c r="C25" s="3">
        <v>99.333999633789063</v>
      </c>
      <c r="D25" s="3">
        <v>0.15899999439716339</v>
      </c>
      <c r="E25" s="3">
        <v>0.12300000339746475</v>
      </c>
      <c r="F25" s="5">
        <v>0.10899998992681503</v>
      </c>
      <c r="G25" s="3">
        <v>0.23199999332427979</v>
      </c>
      <c r="H25" s="3">
        <v>37.961287586042708</v>
      </c>
      <c r="I25" s="3">
        <v>50.68267259618969</v>
      </c>
      <c r="J25" s="1"/>
      <c r="K25" s="1"/>
    </row>
    <row r="26" spans="1:11" ht="12.75" customHeight="1" thickBot="1" x14ac:dyDescent="0.25">
      <c r="A26" s="32">
        <v>40711</v>
      </c>
      <c r="B26" s="33"/>
      <c r="C26" s="3">
        <v>99.340988159179688</v>
      </c>
      <c r="D26" s="3">
        <v>0.15500310063362122</v>
      </c>
      <c r="E26" s="3">
        <v>0.12100242078304291</v>
      </c>
      <c r="F26" s="5">
        <v>0.11000219732522964</v>
      </c>
      <c r="G26" s="3">
        <v>0.23100462555885315</v>
      </c>
      <c r="H26" s="3">
        <v>37.959389867983738</v>
      </c>
      <c r="I26" s="3">
        <v>50.680138924937253</v>
      </c>
      <c r="J26" s="1"/>
      <c r="K26" s="1"/>
    </row>
    <row r="27" spans="1:11" ht="12.75" customHeight="1" thickBot="1" x14ac:dyDescent="0.25">
      <c r="A27" s="32">
        <v>40712</v>
      </c>
      <c r="B27" s="33"/>
      <c r="C27" s="3">
        <v>99.360000610351563</v>
      </c>
      <c r="D27" s="3">
        <v>0.14300000667572021</v>
      </c>
      <c r="E27" s="3">
        <v>0.11500000208616257</v>
      </c>
      <c r="F27" s="5">
        <v>0.11100000888109207</v>
      </c>
      <c r="G27" s="3">
        <v>0.22600001096725464</v>
      </c>
      <c r="H27" s="3">
        <v>37.955444229723675</v>
      </c>
      <c r="I27" s="3">
        <v>50.674871045346372</v>
      </c>
      <c r="J27" s="1"/>
      <c r="K27" s="1"/>
    </row>
    <row r="28" spans="1:11" ht="12.75" customHeight="1" thickBot="1" x14ac:dyDescent="0.25">
      <c r="A28" s="32">
        <v>40713</v>
      </c>
      <c r="B28" s="33"/>
      <c r="C28" s="3">
        <v>99.355003356933594</v>
      </c>
      <c r="D28" s="3">
        <v>0.14699998497962952</v>
      </c>
      <c r="E28" s="3">
        <v>0.11699999123811722</v>
      </c>
      <c r="F28" s="5">
        <v>0.11099999397993088</v>
      </c>
      <c r="G28" s="3">
        <v>0.2279999852180481</v>
      </c>
      <c r="H28" s="3">
        <v>37.955704737898188</v>
      </c>
      <c r="I28" s="3">
        <v>50.675218853636274</v>
      </c>
      <c r="J28" s="1"/>
      <c r="K28" s="1"/>
    </row>
    <row r="29" spans="1:11" ht="12.75" customHeight="1" thickBot="1" x14ac:dyDescent="0.25">
      <c r="A29" s="32">
        <v>40714</v>
      </c>
      <c r="B29" s="33"/>
      <c r="C29" s="3">
        <v>99.352989196777344</v>
      </c>
      <c r="D29" s="3">
        <v>0.15000298619270325</v>
      </c>
      <c r="E29" s="3">
        <v>0.11900239437818527</v>
      </c>
      <c r="F29" s="5">
        <v>0.11100219190120697</v>
      </c>
      <c r="G29" s="3">
        <v>0.23000457882881165</v>
      </c>
      <c r="H29" s="3">
        <v>37.956821804816144</v>
      </c>
      <c r="I29" s="3">
        <v>50.676710266084868</v>
      </c>
      <c r="J29" s="1"/>
      <c r="K29" s="1"/>
    </row>
    <row r="30" spans="1:11" ht="12.75" customHeight="1" thickBot="1" x14ac:dyDescent="0.25">
      <c r="A30" s="32">
        <v>40715</v>
      </c>
      <c r="B30" s="33"/>
      <c r="C30" s="3">
        <v>99.349990844726563</v>
      </c>
      <c r="D30" s="3">
        <v>0.15000149607658386</v>
      </c>
      <c r="E30" s="3">
        <v>0.12000119686126709</v>
      </c>
      <c r="F30" s="5">
        <v>0.11400113254785538</v>
      </c>
      <c r="G30" s="3">
        <v>0.23400232195854187</v>
      </c>
      <c r="H30" s="3">
        <v>37.954475197729579</v>
      </c>
      <c r="I30" s="3">
        <v>50.673577276498811</v>
      </c>
      <c r="J30" s="1"/>
      <c r="K30" s="1"/>
    </row>
    <row r="31" spans="1:11" ht="12.75" customHeight="1" thickBot="1" x14ac:dyDescent="0.25">
      <c r="A31" s="32">
        <v>40716</v>
      </c>
      <c r="B31" s="33"/>
      <c r="C31" s="3">
        <v>99.351997375488281</v>
      </c>
      <c r="D31" s="3">
        <v>0.15099999308586121</v>
      </c>
      <c r="E31" s="3">
        <v>0.11999999731779099</v>
      </c>
      <c r="F31" s="5">
        <v>0.11399999260902405</v>
      </c>
      <c r="G31" s="3">
        <v>0.23399999737739563</v>
      </c>
      <c r="H31" s="3">
        <v>37.953060957228452</v>
      </c>
      <c r="I31" s="3">
        <v>50.671689103234712</v>
      </c>
      <c r="J31" s="1"/>
      <c r="K31" s="1"/>
    </row>
    <row r="32" spans="1:11" ht="12.75" customHeight="1" thickBot="1" x14ac:dyDescent="0.25">
      <c r="A32" s="32">
        <v>40717</v>
      </c>
      <c r="B32" s="33"/>
      <c r="C32" s="3">
        <v>99.355003356933594</v>
      </c>
      <c r="D32" s="3">
        <v>0.15099999308586121</v>
      </c>
      <c r="E32" s="3">
        <v>0.12099999189376831</v>
      </c>
      <c r="F32" s="5">
        <v>0.11399999260902405</v>
      </c>
      <c r="G32" s="3">
        <v>0.23499998450279236</v>
      </c>
      <c r="H32" s="3">
        <v>37.950082688435543</v>
      </c>
      <c r="I32" s="3">
        <v>50.667712772827258</v>
      </c>
      <c r="J32" s="1"/>
      <c r="K32" s="1"/>
    </row>
    <row r="33" spans="1:12" ht="12.75" customHeight="1" thickBot="1" x14ac:dyDescent="0.25">
      <c r="A33" s="32">
        <v>40718</v>
      </c>
      <c r="B33" s="33"/>
      <c r="C33" s="3">
        <v>99.374000549316406</v>
      </c>
      <c r="D33" s="3">
        <v>0.14100000262260437</v>
      </c>
      <c r="E33" s="3">
        <v>0.11500000208616257</v>
      </c>
      <c r="F33" s="5">
        <v>0.11899999529123306</v>
      </c>
      <c r="G33" s="3">
        <v>0.23399999737739563</v>
      </c>
      <c r="H33" s="3">
        <v>37.942973071554839</v>
      </c>
      <c r="I33" s="3">
        <v>50.658220618910399</v>
      </c>
      <c r="J33" s="1"/>
      <c r="K33" s="1"/>
    </row>
    <row r="34" spans="1:12" ht="12.75" customHeight="1" thickBot="1" x14ac:dyDescent="0.25">
      <c r="A34" s="32">
        <v>40719</v>
      </c>
      <c r="B34" s="33"/>
      <c r="C34" s="3">
        <v>99.356002807617188</v>
      </c>
      <c r="D34" s="3">
        <v>0.15199999511241913</v>
      </c>
      <c r="E34" s="3">
        <v>0.12099999934434891</v>
      </c>
      <c r="F34" s="5">
        <v>0.11500000208616257</v>
      </c>
      <c r="G34" s="3">
        <v>0.23600000143051147</v>
      </c>
      <c r="H34" s="3">
        <v>37.9484447335482</v>
      </c>
      <c r="I34" s="3">
        <v>50.665525915200419</v>
      </c>
      <c r="J34" s="1"/>
      <c r="K34" s="1"/>
    </row>
    <row r="35" spans="1:12" ht="12.75" customHeight="1" thickBot="1" x14ac:dyDescent="0.25">
      <c r="A35" s="32">
        <v>40720</v>
      </c>
      <c r="B35" s="33"/>
      <c r="C35" s="3">
        <v>99.355003356933594</v>
      </c>
      <c r="D35" s="3">
        <v>0.15199999511241913</v>
      </c>
      <c r="E35" s="3">
        <v>0.12099999189376831</v>
      </c>
      <c r="F35" s="5">
        <v>0.11399999260902405</v>
      </c>
      <c r="G35" s="3">
        <v>0.23499998450279236</v>
      </c>
      <c r="H35" s="3">
        <v>37.949747653396102</v>
      </c>
      <c r="I35" s="3">
        <v>50.667265462625437</v>
      </c>
      <c r="J35" s="1"/>
      <c r="K35" s="1"/>
    </row>
    <row r="36" spans="1:12" ht="12.75" customHeight="1" thickBot="1" x14ac:dyDescent="0.25">
      <c r="A36" s="32">
        <v>40721</v>
      </c>
      <c r="B36" s="33"/>
      <c r="C36" s="3">
        <v>99.305374145507813</v>
      </c>
      <c r="D36" s="3">
        <v>0.15091849863529205</v>
      </c>
      <c r="E36" s="3">
        <v>0.12093469500541687</v>
      </c>
      <c r="F36" s="5">
        <v>0.11493793129920959</v>
      </c>
      <c r="G36" s="3">
        <v>0.23587262630462646</v>
      </c>
      <c r="H36" s="3">
        <v>37.946594867953252</v>
      </c>
      <c r="I36" s="3">
        <v>50.663056132475489</v>
      </c>
      <c r="J36" s="1"/>
      <c r="K36" s="1"/>
    </row>
    <row r="37" spans="1:12" ht="12.75" customHeight="1" thickBot="1" x14ac:dyDescent="0.25">
      <c r="A37" s="32">
        <v>40722</v>
      </c>
      <c r="B37" s="33"/>
      <c r="C37" s="3">
        <v>99.309379577636719</v>
      </c>
      <c r="D37" s="3">
        <v>0.15091851353645325</v>
      </c>
      <c r="E37" s="3">
        <v>0.12093470245599747</v>
      </c>
      <c r="F37" s="5">
        <v>0.11493793874979019</v>
      </c>
      <c r="G37" s="3">
        <v>0.23587264120578766</v>
      </c>
      <c r="H37" s="3">
        <v>37.944212334624176</v>
      </c>
      <c r="I37" s="3">
        <v>50.659875177235406</v>
      </c>
      <c r="J37" s="1"/>
      <c r="K37" s="1"/>
    </row>
    <row r="38" spans="1:12" ht="12.75" customHeight="1" thickBot="1" x14ac:dyDescent="0.25">
      <c r="A38" s="32">
        <v>40723</v>
      </c>
      <c r="B38" s="33"/>
      <c r="C38" s="3">
        <v>99.340377807617188</v>
      </c>
      <c r="D38" s="3">
        <v>0.1339290589094162</v>
      </c>
      <c r="E38" s="3">
        <v>0.109941765666008</v>
      </c>
      <c r="F38" s="5">
        <v>0.11893700808286667</v>
      </c>
      <c r="G38" s="3">
        <v>0.22887876629829407</v>
      </c>
      <c r="H38" s="3">
        <v>37.93699208191579</v>
      </c>
      <c r="I38" s="3">
        <v>50.650235311800095</v>
      </c>
      <c r="J38" s="1"/>
      <c r="K38" s="1"/>
    </row>
    <row r="39" spans="1:12" ht="12.75" customHeight="1" thickBot="1" x14ac:dyDescent="0.25">
      <c r="A39" s="32">
        <v>40724</v>
      </c>
      <c r="B39" s="33"/>
      <c r="C39" s="3">
        <v>99.385002136230469</v>
      </c>
      <c r="D39" s="3">
        <v>0.13699999451637268</v>
      </c>
      <c r="E39" s="3">
        <v>0.11299999803304672</v>
      </c>
      <c r="F39" s="5">
        <v>0.11800000071525574</v>
      </c>
      <c r="G39" s="3">
        <v>0.23100000619888306</v>
      </c>
      <c r="H39" s="3">
        <v>37.93992094419422</v>
      </c>
      <c r="I39" s="3">
        <v>50.654145678844422</v>
      </c>
      <c r="J39" s="1"/>
      <c r="K39" s="1"/>
    </row>
    <row r="40" spans="1:12" ht="12.75" customHeight="1" thickBot="1" x14ac:dyDescent="0.25">
      <c r="A40" s="35" t="s">
        <v>6</v>
      </c>
      <c r="B40" s="36"/>
      <c r="C40" s="6">
        <f t="shared" ref="C40:I40" si="0">AVERAGE(C10:C39)</f>
        <v>99.370756785074875</v>
      </c>
      <c r="D40" s="6">
        <f t="shared" si="0"/>
        <v>0.1503924642999967</v>
      </c>
      <c r="E40" s="6">
        <f t="shared" si="0"/>
        <v>0.11749391630291939</v>
      </c>
      <c r="F40" s="6">
        <f t="shared" si="0"/>
        <v>0.11439396068453789</v>
      </c>
      <c r="G40" s="6">
        <f t="shared" si="0"/>
        <v>0.2318878764907519</v>
      </c>
      <c r="H40" s="6">
        <f t="shared" si="0"/>
        <v>37.940219047385412</v>
      </c>
      <c r="I40" s="6">
        <f t="shared" si="0"/>
        <v>50.665086704348035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34" t="s">
        <v>23</v>
      </c>
      <c r="I42" s="34"/>
      <c r="J42" s="20"/>
      <c r="K42" s="20"/>
      <c r="L42" s="20"/>
    </row>
    <row r="43" spans="1:12" ht="13.5" thickBot="1" x14ac:dyDescent="0.25"/>
    <row r="44" spans="1:12" ht="23.25" thickBot="1" x14ac:dyDescent="0.25">
      <c r="A44" s="45"/>
      <c r="B44" s="46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47" t="s">
        <v>85</v>
      </c>
      <c r="B45" s="48"/>
      <c r="C45" s="26">
        <f t="shared" ref="C45:I45" si="1">MAX(C10:C39)</f>
        <v>99.44110107421875</v>
      </c>
      <c r="D45" s="21">
        <f t="shared" si="1"/>
        <v>0.1679978221654892</v>
      </c>
      <c r="E45" s="26">
        <f t="shared" si="1"/>
        <v>0.12699835002422333</v>
      </c>
      <c r="F45" s="26">
        <f t="shared" si="1"/>
        <v>0.121000736951828</v>
      </c>
      <c r="G45" s="21">
        <f t="shared" si="1"/>
        <v>0.24700149893760681</v>
      </c>
      <c r="H45" s="26">
        <f t="shared" si="1"/>
        <v>37.9623298931497</v>
      </c>
      <c r="I45" s="22">
        <f t="shared" si="1"/>
        <v>50.684064195716672</v>
      </c>
    </row>
    <row r="46" spans="1:12" ht="13.5" thickBot="1" x14ac:dyDescent="0.25">
      <c r="A46" s="47" t="s">
        <v>86</v>
      </c>
      <c r="B46" s="48"/>
      <c r="C46" s="23">
        <f t="shared" ref="C46:I46" si="2">MIN(C10:C39)</f>
        <v>99.305374145507813</v>
      </c>
      <c r="D46" s="26">
        <f t="shared" si="2"/>
        <v>0.1339290589094162</v>
      </c>
      <c r="E46" s="26">
        <f t="shared" si="2"/>
        <v>0.10500011593103409</v>
      </c>
      <c r="F46" s="23">
        <f t="shared" si="2"/>
        <v>0.10899998992681503</v>
      </c>
      <c r="G46" s="26">
        <f t="shared" si="2"/>
        <v>0.21700282394886017</v>
      </c>
      <c r="H46" s="23">
        <f t="shared" si="2"/>
        <v>37.918482710232944</v>
      </c>
      <c r="I46" s="26">
        <f t="shared" si="2"/>
        <v>50.632279025881473</v>
      </c>
    </row>
    <row r="47" spans="1:12" ht="13.5" thickBot="1" x14ac:dyDescent="0.25">
      <c r="A47" s="49" t="s">
        <v>87</v>
      </c>
      <c r="B47" s="50"/>
      <c r="C47" s="26">
        <f t="shared" ref="C47:I47" si="3">STDEV(C10:C39)</f>
        <v>3.7619718767995171E-2</v>
      </c>
      <c r="D47" s="24">
        <f t="shared" si="3"/>
        <v>9.8736666309385355E-3</v>
      </c>
      <c r="E47" s="26">
        <f t="shared" si="3"/>
        <v>6.4042537299997598E-3</v>
      </c>
      <c r="F47" s="26">
        <f t="shared" si="3"/>
        <v>3.6313418736951047E-3</v>
      </c>
      <c r="G47" s="24">
        <f t="shared" si="3"/>
        <v>7.4071381663329567E-3</v>
      </c>
      <c r="H47" s="26">
        <f t="shared" si="3"/>
        <v>1.5282624792115606E-2</v>
      </c>
      <c r="I47" s="25">
        <f t="shared" si="3"/>
        <v>1.5913946729977368E-2</v>
      </c>
    </row>
    <row r="49" spans="3:9" x14ac:dyDescent="0.2">
      <c r="C49" s="29" t="s">
        <v>102</v>
      </c>
      <c r="D49" s="29">
        <f>COUNTIF(D10:D39,"&gt;12.0")</f>
        <v>0</v>
      </c>
      <c r="E49" s="29">
        <f>COUNTIF(E10:E39,"&gt;8.0")</f>
        <v>0</v>
      </c>
      <c r="F49" s="29">
        <f>COUNTIF(F10:F39,"&gt;3.0")</f>
        <v>0</v>
      </c>
      <c r="G49" s="29">
        <f>COUNTIF(G10:G39,"&gt;8.0")</f>
        <v>0</v>
      </c>
      <c r="H49" s="29">
        <f>COUNTIF(H10:H39,"&lt;36.30")</f>
        <v>0</v>
      </c>
      <c r="I49" s="29">
        <f>COUNTIF(I10:I39,"&lt;46.20")</f>
        <v>0</v>
      </c>
    </row>
    <row r="50" spans="3:9" x14ac:dyDescent="0.2">
      <c r="G50" s="29"/>
      <c r="H50" s="29">
        <f>COUNTIF(H10:H39,"&gt;43.60")</f>
        <v>0</v>
      </c>
      <c r="I50" s="29">
        <f>COUNTIF(I10:I39,"&gt;53.20")</f>
        <v>0</v>
      </c>
    </row>
  </sheetData>
  <mergeCells count="44">
    <mergeCell ref="A32:B32"/>
    <mergeCell ref="A33:B33"/>
    <mergeCell ref="H42:I42"/>
    <mergeCell ref="A40:B40"/>
    <mergeCell ref="A34:B34"/>
    <mergeCell ref="A47:B47"/>
    <mergeCell ref="A36:B36"/>
    <mergeCell ref="A35:B35"/>
    <mergeCell ref="A37:B37"/>
    <mergeCell ref="A39:B39"/>
    <mergeCell ref="A38:B38"/>
    <mergeCell ref="A44:B44"/>
    <mergeCell ref="A45:B45"/>
    <mergeCell ref="A46:B46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28" zoomScale="90" zoomScaleNormal="90" workbookViewId="0">
      <selection activeCell="C49" sqref="C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1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1" ht="14.1" customHeight="1" thickBot="1" x14ac:dyDescent="0.25">
      <c r="A5" s="42" t="s">
        <v>55</v>
      </c>
      <c r="B5" s="42"/>
      <c r="C5" s="42"/>
      <c r="D5" s="42"/>
      <c r="E5" s="42"/>
      <c r="F5" s="42"/>
      <c r="G5" s="1"/>
      <c r="H5" s="1"/>
      <c r="I5" s="18" t="s">
        <v>99</v>
      </c>
      <c r="J5" s="1"/>
      <c r="K5" s="1"/>
    </row>
    <row r="6" spans="1:11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3"/>
      <c r="B8" s="44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45"/>
      <c r="B9" s="4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40695</v>
      </c>
      <c r="B10" s="33"/>
      <c r="C10" s="10">
        <v>99.3551025390625</v>
      </c>
      <c r="D10" s="10">
        <v>0.20820000767707825</v>
      </c>
      <c r="E10" s="10">
        <v>0</v>
      </c>
      <c r="F10" s="11">
        <v>8.320000022649765E-2</v>
      </c>
      <c r="G10" s="10">
        <v>8.320000022649765E-2</v>
      </c>
      <c r="H10" s="10">
        <v>38.090625901864414</v>
      </c>
      <c r="I10" s="10">
        <v>50.819131701308891</v>
      </c>
      <c r="J10" s="1"/>
      <c r="K10" s="1"/>
    </row>
    <row r="11" spans="1:11" ht="12.75" customHeight="1" thickBot="1" x14ac:dyDescent="0.25">
      <c r="A11" s="32">
        <v>40696</v>
      </c>
      <c r="B11" s="33"/>
      <c r="C11" s="3">
        <v>99.356399536132813</v>
      </c>
      <c r="D11" s="3">
        <v>0.20790000259876251</v>
      </c>
      <c r="E11" s="3">
        <v>0</v>
      </c>
      <c r="F11" s="5">
        <v>8.2800000905990601E-2</v>
      </c>
      <c r="G11" s="3">
        <v>8.2800000905990601E-2</v>
      </c>
      <c r="H11" s="3">
        <v>38.09009742943234</v>
      </c>
      <c r="I11" s="3">
        <v>50.822950809008141</v>
      </c>
      <c r="J11" s="1"/>
      <c r="K11" s="1"/>
    </row>
    <row r="12" spans="1:11" ht="12.75" customHeight="1" thickBot="1" x14ac:dyDescent="0.25">
      <c r="A12" s="32">
        <v>40697</v>
      </c>
      <c r="B12" s="33"/>
      <c r="C12" s="3">
        <v>99.357101440429688</v>
      </c>
      <c r="D12" s="3">
        <v>0.20769979059696198</v>
      </c>
      <c r="E12" s="3">
        <v>0</v>
      </c>
      <c r="F12" s="5">
        <v>8.2799896597862244E-2</v>
      </c>
      <c r="G12" s="3">
        <v>8.2799896597862244E-2</v>
      </c>
      <c r="H12" s="3">
        <v>38.089539129702011</v>
      </c>
      <c r="I12" s="3">
        <v>50.822205879442556</v>
      </c>
      <c r="J12" s="1"/>
      <c r="K12" s="1"/>
    </row>
    <row r="13" spans="1:11" ht="12.75" customHeight="1" thickBot="1" x14ac:dyDescent="0.25">
      <c r="A13" s="32">
        <v>40698</v>
      </c>
      <c r="B13" s="33"/>
      <c r="C13" s="3">
        <v>99.357101440429688</v>
      </c>
      <c r="D13" s="3">
        <v>0.20769999921321869</v>
      </c>
      <c r="E13" s="3">
        <v>0</v>
      </c>
      <c r="F13" s="5">
        <v>8.2899995148181915E-2</v>
      </c>
      <c r="G13" s="3">
        <v>8.2899995148181915E-2</v>
      </c>
      <c r="H13" s="3">
        <v>38.08937905244769</v>
      </c>
      <c r="I13" s="3">
        <v>50.821992291161848</v>
      </c>
      <c r="J13" s="1"/>
      <c r="K13" s="1"/>
    </row>
    <row r="14" spans="1:11" ht="12.75" customHeight="1" thickBot="1" x14ac:dyDescent="0.25">
      <c r="A14" s="32">
        <v>40699</v>
      </c>
      <c r="B14" s="33"/>
      <c r="C14" s="3">
        <v>99.356903076171875</v>
      </c>
      <c r="D14" s="3">
        <v>0.20769999921321869</v>
      </c>
      <c r="E14" s="3">
        <v>0</v>
      </c>
      <c r="F14" s="5">
        <v>8.2999996840953827E-2</v>
      </c>
      <c r="G14" s="3">
        <v>8.2999996840953827E-2</v>
      </c>
      <c r="H14" s="3">
        <v>38.089427405886596</v>
      </c>
      <c r="I14" s="3">
        <v>50.822056808309696</v>
      </c>
      <c r="J14" s="1"/>
      <c r="K14" s="1"/>
    </row>
    <row r="15" spans="1:11" ht="12.75" customHeight="1" thickBot="1" x14ac:dyDescent="0.25">
      <c r="A15" s="32">
        <v>40700</v>
      </c>
      <c r="B15" s="33"/>
      <c r="C15" s="3">
        <v>99.356903076171875</v>
      </c>
      <c r="D15" s="3">
        <v>0.20739999413490295</v>
      </c>
      <c r="E15" s="3">
        <v>0</v>
      </c>
      <c r="F15" s="5">
        <v>8.2800000905990601E-2</v>
      </c>
      <c r="G15" s="3">
        <v>8.2800000905990601E-2</v>
      </c>
      <c r="H15" s="3">
        <v>38.089293141229021</v>
      </c>
      <c r="I15" s="3">
        <v>50.821877661325367</v>
      </c>
      <c r="J15" s="1"/>
      <c r="K15" s="1"/>
    </row>
    <row r="16" spans="1:11" ht="12.75" customHeight="1" thickBot="1" x14ac:dyDescent="0.25">
      <c r="A16" s="32">
        <v>40701</v>
      </c>
      <c r="B16" s="33"/>
      <c r="C16" s="3">
        <v>99.358200073242188</v>
      </c>
      <c r="D16" s="3">
        <v>0.20719999074935913</v>
      </c>
      <c r="E16" s="3">
        <v>0</v>
      </c>
      <c r="F16" s="5">
        <v>8.2699999213218689E-2</v>
      </c>
      <c r="G16" s="3">
        <v>8.2699999213218689E-2</v>
      </c>
      <c r="H16" s="3">
        <v>38.089029231051953</v>
      </c>
      <c r="I16" s="3">
        <v>50.821525530591856</v>
      </c>
      <c r="J16" s="1"/>
      <c r="K16" s="1"/>
    </row>
    <row r="17" spans="1:11" ht="12.75" customHeight="1" thickBot="1" x14ac:dyDescent="0.25">
      <c r="A17" s="32">
        <v>40702</v>
      </c>
      <c r="B17" s="33"/>
      <c r="C17" s="3">
        <v>99.363601684570313</v>
      </c>
      <c r="D17" s="3">
        <v>0.20489999651908875</v>
      </c>
      <c r="E17" s="3">
        <v>0</v>
      </c>
      <c r="F17" s="5">
        <v>8.2000002264976501E-2</v>
      </c>
      <c r="G17" s="3">
        <v>8.2000002264976501E-2</v>
      </c>
      <c r="H17" s="3">
        <v>38.009602042228074</v>
      </c>
      <c r="I17" s="3">
        <v>50.715547221715852</v>
      </c>
      <c r="J17" s="1"/>
      <c r="K17" s="1"/>
    </row>
    <row r="18" spans="1:11" ht="12.75" customHeight="1" thickBot="1" x14ac:dyDescent="0.25">
      <c r="A18" s="32">
        <v>40703</v>
      </c>
      <c r="B18" s="33"/>
      <c r="C18" s="3">
        <v>99.36090087890625</v>
      </c>
      <c r="D18" s="3">
        <v>0.20600001513957977</v>
      </c>
      <c r="E18" s="3">
        <v>0</v>
      </c>
      <c r="F18" s="5">
        <v>8.2299999892711639E-2</v>
      </c>
      <c r="G18" s="3">
        <v>8.2299999892711639E-2</v>
      </c>
      <c r="H18" s="3">
        <v>38.087849398472464</v>
      </c>
      <c r="I18" s="3">
        <v>50.819951300616161</v>
      </c>
      <c r="J18" s="1"/>
      <c r="K18" s="1"/>
    </row>
    <row r="19" spans="1:11" ht="12.75" customHeight="1" thickBot="1" x14ac:dyDescent="0.25">
      <c r="A19" s="32">
        <v>40704</v>
      </c>
      <c r="B19" s="33"/>
      <c r="C19" s="3">
        <v>99.353897094726563</v>
      </c>
      <c r="D19" s="3">
        <v>0.20900000631809235</v>
      </c>
      <c r="E19" s="3">
        <v>0</v>
      </c>
      <c r="F19" s="5">
        <v>8.320000022649765E-2</v>
      </c>
      <c r="G19" s="3">
        <v>8.320000022649765E-2</v>
      </c>
      <c r="H19" s="3">
        <v>38.091050260131667</v>
      </c>
      <c r="I19" s="3">
        <v>50.819697864719473</v>
      </c>
      <c r="J19" s="1"/>
      <c r="K19" s="1"/>
    </row>
    <row r="20" spans="1:11" ht="12.75" customHeight="1" thickBot="1" x14ac:dyDescent="0.25">
      <c r="A20" s="32">
        <v>40705</v>
      </c>
      <c r="B20" s="33"/>
      <c r="C20" s="3">
        <v>99.350395202636719</v>
      </c>
      <c r="D20" s="3">
        <v>0.21040000021457672</v>
      </c>
      <c r="E20" s="3">
        <v>0</v>
      </c>
      <c r="F20" s="5">
        <v>8.35999995470047E-2</v>
      </c>
      <c r="G20" s="3">
        <v>8.35999995470047E-2</v>
      </c>
      <c r="H20" s="3">
        <v>38.092881482781117</v>
      </c>
      <c r="I20" s="3">
        <v>50.822141015568107</v>
      </c>
      <c r="J20" s="1"/>
      <c r="K20" s="1"/>
    </row>
    <row r="21" spans="1:11" ht="12.75" customHeight="1" thickBot="1" x14ac:dyDescent="0.25">
      <c r="A21" s="32">
        <v>40706</v>
      </c>
      <c r="B21" s="33"/>
      <c r="C21" s="3">
        <v>99.350799560546875</v>
      </c>
      <c r="D21" s="3">
        <v>0.21029999852180481</v>
      </c>
      <c r="E21" s="3">
        <v>0</v>
      </c>
      <c r="F21" s="5">
        <v>8.35999995470047E-2</v>
      </c>
      <c r="G21" s="3">
        <v>8.35999995470047E-2</v>
      </c>
      <c r="H21" s="3">
        <v>38.092568813618747</v>
      </c>
      <c r="I21" s="3">
        <v>50.821723863710794</v>
      </c>
      <c r="J21" s="1"/>
      <c r="K21" s="1"/>
    </row>
    <row r="22" spans="1:11" ht="12.75" customHeight="1" thickBot="1" x14ac:dyDescent="0.25">
      <c r="A22" s="32">
        <v>40707</v>
      </c>
      <c r="B22" s="33"/>
      <c r="C22" s="3">
        <v>99.350898742675781</v>
      </c>
      <c r="D22" s="3">
        <v>0.21040020883083344</v>
      </c>
      <c r="E22" s="3">
        <v>0</v>
      </c>
      <c r="F22" s="5">
        <v>8.3700083196163177E-2</v>
      </c>
      <c r="G22" s="3">
        <v>8.3700083196163177E-2</v>
      </c>
      <c r="H22" s="3">
        <v>38.092270983507099</v>
      </c>
      <c r="I22" s="3">
        <v>50.821326509576799</v>
      </c>
      <c r="J22" s="1"/>
      <c r="K22" s="1"/>
    </row>
    <row r="23" spans="1:11" ht="12.75" customHeight="1" thickBot="1" x14ac:dyDescent="0.25">
      <c r="A23" s="32">
        <v>40708</v>
      </c>
      <c r="B23" s="33"/>
      <c r="C23" s="3">
        <v>99.3511962890625</v>
      </c>
      <c r="D23" s="3">
        <v>0.21009999513626099</v>
      </c>
      <c r="E23" s="3">
        <v>0</v>
      </c>
      <c r="F23" s="5">
        <v>8.3499997854232788E-2</v>
      </c>
      <c r="G23" s="3">
        <v>8.3499997854232788E-2</v>
      </c>
      <c r="H23" s="3">
        <v>38.092464595433285</v>
      </c>
      <c r="I23" s="3">
        <v>50.821584819587272</v>
      </c>
      <c r="J23" s="1"/>
      <c r="K23" s="1"/>
    </row>
    <row r="24" spans="1:11" ht="12.75" customHeight="1" thickBot="1" x14ac:dyDescent="0.25">
      <c r="A24" s="32">
        <v>40709</v>
      </c>
      <c r="B24" s="33"/>
      <c r="C24" s="3">
        <v>99.351295471191406</v>
      </c>
      <c r="D24" s="3">
        <v>0.20999999344348907</v>
      </c>
      <c r="E24" s="3">
        <v>0</v>
      </c>
      <c r="F24" s="5">
        <v>8.3399996161460876E-2</v>
      </c>
      <c r="G24" s="3">
        <v>8.3399996161460876E-2</v>
      </c>
      <c r="H24" s="3">
        <v>38.092643304940822</v>
      </c>
      <c r="I24" s="3">
        <v>50.821823247331217</v>
      </c>
      <c r="J24" s="1"/>
      <c r="K24" s="1"/>
    </row>
    <row r="25" spans="1:11" ht="12.75" customHeight="1" thickBot="1" x14ac:dyDescent="0.25">
      <c r="A25" s="32">
        <v>40710</v>
      </c>
      <c r="B25" s="33"/>
      <c r="C25" s="3">
        <v>99.371498107910156</v>
      </c>
      <c r="D25" s="3">
        <v>0.20079998672008514</v>
      </c>
      <c r="E25" s="3">
        <v>0</v>
      </c>
      <c r="F25" s="5">
        <v>8.1200003623962402E-2</v>
      </c>
      <c r="G25" s="3">
        <v>8.1200003623962402E-2</v>
      </c>
      <c r="H25" s="3">
        <v>38.083364454266146</v>
      </c>
      <c r="I25" s="3">
        <v>50.818489006280302</v>
      </c>
      <c r="J25" s="1"/>
      <c r="K25" s="1"/>
    </row>
    <row r="26" spans="1:11" ht="12.75" customHeight="1" thickBot="1" x14ac:dyDescent="0.25">
      <c r="A26" s="32">
        <v>40711</v>
      </c>
      <c r="B26" s="33"/>
      <c r="C26" s="3">
        <v>99.377098083496094</v>
      </c>
      <c r="D26" s="3">
        <v>0.19859999418258667</v>
      </c>
      <c r="E26" s="3">
        <v>0</v>
      </c>
      <c r="F26" s="5">
        <v>8.0700002610683441E-2</v>
      </c>
      <c r="G26" s="3">
        <v>8.0700002610683441E-2</v>
      </c>
      <c r="H26" s="3">
        <v>38.080353331356037</v>
      </c>
      <c r="I26" s="3">
        <v>50.818996395459862</v>
      </c>
      <c r="J26" s="1"/>
      <c r="K26" s="1"/>
    </row>
    <row r="27" spans="1:11" ht="12.75" customHeight="1" thickBot="1" x14ac:dyDescent="0.25">
      <c r="A27" s="32">
        <v>40712</v>
      </c>
      <c r="B27" s="33"/>
      <c r="C27" s="3">
        <v>99.376800537109375</v>
      </c>
      <c r="D27" s="3">
        <v>0.19869999587535858</v>
      </c>
      <c r="E27" s="3">
        <v>0</v>
      </c>
      <c r="F27" s="5">
        <v>8.0799996852874756E-2</v>
      </c>
      <c r="G27" s="3">
        <v>8.0799996852874756E-2</v>
      </c>
      <c r="H27" s="3">
        <v>38.08045752859077</v>
      </c>
      <c r="I27" s="3">
        <v>50.819135448762488</v>
      </c>
      <c r="J27" s="1"/>
      <c r="K27" s="1"/>
    </row>
    <row r="28" spans="1:11" ht="12.75" customHeight="1" thickBot="1" x14ac:dyDescent="0.25">
      <c r="A28" s="32">
        <v>40713</v>
      </c>
      <c r="B28" s="33"/>
      <c r="C28" s="3">
        <v>99.376800537109375</v>
      </c>
      <c r="D28" s="3">
        <v>0.19859999418258667</v>
      </c>
      <c r="E28" s="3">
        <v>0</v>
      </c>
      <c r="F28" s="5">
        <v>8.060000091791153E-2</v>
      </c>
      <c r="G28" s="3">
        <v>8.060000091791153E-2</v>
      </c>
      <c r="H28" s="3">
        <v>38.080874448668048</v>
      </c>
      <c r="I28" s="3">
        <v>50.8196918369798</v>
      </c>
      <c r="J28" s="1"/>
      <c r="K28" s="1"/>
    </row>
    <row r="29" spans="1:11" ht="12.75" customHeight="1" thickBot="1" x14ac:dyDescent="0.25">
      <c r="A29" s="32">
        <v>40714</v>
      </c>
      <c r="B29" s="33"/>
      <c r="C29" s="3">
        <v>99.376197814941406</v>
      </c>
      <c r="D29" s="3">
        <v>0.19879999756813049</v>
      </c>
      <c r="E29" s="3">
        <v>0</v>
      </c>
      <c r="F29" s="5">
        <v>8.0700002610683441E-2</v>
      </c>
      <c r="G29" s="3">
        <v>8.0700002610683441E-2</v>
      </c>
      <c r="H29" s="3">
        <v>38.081175963249329</v>
      </c>
      <c r="I29" s="3">
        <v>50.820094214244698</v>
      </c>
      <c r="J29" s="1"/>
      <c r="K29" s="1"/>
    </row>
    <row r="30" spans="1:11" ht="12.75" customHeight="1" thickBot="1" x14ac:dyDescent="0.25">
      <c r="A30" s="32">
        <v>40715</v>
      </c>
      <c r="B30" s="33"/>
      <c r="C30" s="3">
        <v>99.376396179199219</v>
      </c>
      <c r="D30" s="3">
        <v>0.19880020618438721</v>
      </c>
      <c r="E30" s="3">
        <v>0</v>
      </c>
      <c r="F30" s="5">
        <v>8.070007711648941E-2</v>
      </c>
      <c r="G30" s="3">
        <v>8.070007711648941E-2</v>
      </c>
      <c r="H30" s="3">
        <v>38.080948904637829</v>
      </c>
      <c r="I30" s="3">
        <v>50.819791199966978</v>
      </c>
      <c r="J30" s="1"/>
      <c r="K30" s="1"/>
    </row>
    <row r="31" spans="1:11" ht="12.75" customHeight="1" thickBot="1" x14ac:dyDescent="0.25">
      <c r="A31" s="32">
        <v>40716</v>
      </c>
      <c r="B31" s="33"/>
      <c r="C31" s="3">
        <v>99.421730041503906</v>
      </c>
      <c r="D31" s="3">
        <v>0.16144843399524689</v>
      </c>
      <c r="E31" s="3">
        <v>0</v>
      </c>
      <c r="F31" s="5">
        <v>8.0924279987812042E-2</v>
      </c>
      <c r="G31" s="3">
        <v>8.0924279987812042E-2</v>
      </c>
      <c r="H31" s="3">
        <v>38.07065347010451</v>
      </c>
      <c r="I31" s="3">
        <v>50.810577227398085</v>
      </c>
      <c r="J31" s="1"/>
      <c r="K31" s="1"/>
    </row>
    <row r="32" spans="1:11" ht="12.75" customHeight="1" thickBot="1" x14ac:dyDescent="0.25">
      <c r="A32" s="32">
        <v>40717</v>
      </c>
      <c r="B32" s="33"/>
      <c r="C32" s="3">
        <v>99.402496337890625</v>
      </c>
      <c r="D32" s="3">
        <v>0.18610000610351563</v>
      </c>
      <c r="E32" s="3">
        <v>0</v>
      </c>
      <c r="F32" s="5">
        <v>8.1699997186660767E-2</v>
      </c>
      <c r="G32" s="3">
        <v>8.1699997186660767E-2</v>
      </c>
      <c r="H32" s="3">
        <v>38.062591053242478</v>
      </c>
      <c r="I32" s="3">
        <v>50.808866808369615</v>
      </c>
      <c r="J32" s="1"/>
      <c r="K32" s="1"/>
    </row>
    <row r="33" spans="1:12" ht="12.75" customHeight="1" thickBot="1" x14ac:dyDescent="0.25">
      <c r="A33" s="32">
        <v>40718</v>
      </c>
      <c r="B33" s="33"/>
      <c r="C33" s="3">
        <v>99.403099060058594</v>
      </c>
      <c r="D33" s="3">
        <v>0.18549999594688416</v>
      </c>
      <c r="E33" s="3">
        <v>0</v>
      </c>
      <c r="F33" s="5">
        <v>8.1699997186660767E-2</v>
      </c>
      <c r="G33" s="3">
        <v>8.1699997186660767E-2</v>
      </c>
      <c r="H33" s="3">
        <v>38.062390081073907</v>
      </c>
      <c r="I33" s="3">
        <v>50.808598535299851</v>
      </c>
      <c r="J33" s="1"/>
      <c r="K33" s="1"/>
    </row>
    <row r="34" spans="1:12" ht="12.75" customHeight="1" thickBot="1" x14ac:dyDescent="0.25">
      <c r="A34" s="32">
        <v>40719</v>
      </c>
      <c r="B34" s="33"/>
      <c r="C34" s="3">
        <v>99.401298522949219</v>
      </c>
      <c r="D34" s="3">
        <v>0.18670094013214111</v>
      </c>
      <c r="E34" s="3">
        <v>0</v>
      </c>
      <c r="F34" s="5">
        <v>8.1800408661365509E-2</v>
      </c>
      <c r="G34" s="3">
        <v>8.1800408661365509E-2</v>
      </c>
      <c r="H34" s="3">
        <v>38.063544142922652</v>
      </c>
      <c r="I34" s="3">
        <v>50.805614698200223</v>
      </c>
      <c r="J34" s="1"/>
      <c r="K34" s="1"/>
    </row>
    <row r="35" spans="1:12" ht="12.75" customHeight="1" thickBot="1" x14ac:dyDescent="0.25">
      <c r="A35" s="32">
        <v>40720</v>
      </c>
      <c r="B35" s="33"/>
      <c r="C35" s="3">
        <v>99.400199890136719</v>
      </c>
      <c r="D35" s="3">
        <v>0.18710093200206757</v>
      </c>
      <c r="E35" s="3">
        <v>0</v>
      </c>
      <c r="F35" s="5">
        <v>8.1700406968593597E-2</v>
      </c>
      <c r="G35" s="3">
        <v>8.1700406968593597E-2</v>
      </c>
      <c r="H35" s="3">
        <v>38.064627332713187</v>
      </c>
      <c r="I35" s="3">
        <v>50.807060494286262</v>
      </c>
      <c r="J35" s="1"/>
      <c r="K35" s="1"/>
    </row>
    <row r="36" spans="1:12" ht="12.75" customHeight="1" thickBot="1" x14ac:dyDescent="0.25">
      <c r="A36" s="32">
        <v>40721</v>
      </c>
      <c r="B36" s="33"/>
      <c r="C36" s="3">
        <v>99.401596069335938</v>
      </c>
      <c r="D36" s="3">
        <v>0.18629997968673706</v>
      </c>
      <c r="E36" s="3">
        <v>0</v>
      </c>
      <c r="F36" s="5">
        <v>8.1599995493888855E-2</v>
      </c>
      <c r="G36" s="3">
        <v>8.1599995493888855E-2</v>
      </c>
      <c r="H36" s="3">
        <v>38.063476951043619</v>
      </c>
      <c r="I36" s="3">
        <v>50.805525013311602</v>
      </c>
      <c r="J36" s="1"/>
      <c r="K36" s="1"/>
    </row>
    <row r="37" spans="1:12" ht="12.75" customHeight="1" thickBot="1" x14ac:dyDescent="0.25">
      <c r="A37" s="32">
        <v>40722</v>
      </c>
      <c r="B37" s="33"/>
      <c r="C37" s="3">
        <v>99.403297424316406</v>
      </c>
      <c r="D37" s="3">
        <v>0.18509981036186218</v>
      </c>
      <c r="E37" s="3">
        <v>0</v>
      </c>
      <c r="F37" s="5">
        <v>8.1599920988082886E-2</v>
      </c>
      <c r="G37" s="3">
        <v>8.1599920988082886E-2</v>
      </c>
      <c r="H37" s="3">
        <v>38.062743695732074</v>
      </c>
      <c r="I37" s="3">
        <v>50.809070567275896</v>
      </c>
      <c r="J37" s="1"/>
      <c r="K37" s="1"/>
    </row>
    <row r="38" spans="1:12" ht="12.75" customHeight="1" thickBot="1" x14ac:dyDescent="0.25">
      <c r="A38" s="32">
        <v>40723</v>
      </c>
      <c r="B38" s="33"/>
      <c r="C38" s="3">
        <v>99.402999877929688</v>
      </c>
      <c r="D38" s="3">
        <v>0.18509963154792786</v>
      </c>
      <c r="E38" s="3">
        <v>0</v>
      </c>
      <c r="F38" s="5">
        <v>8.1499919295310974E-2</v>
      </c>
      <c r="G38" s="3">
        <v>8.1499919295310974E-2</v>
      </c>
      <c r="H38" s="3">
        <v>38.063205292856146</v>
      </c>
      <c r="I38" s="3">
        <v>50.805162415410827</v>
      </c>
      <c r="J38" s="1"/>
      <c r="K38" s="1"/>
    </row>
    <row r="39" spans="1:12" ht="12.75" customHeight="1" thickBot="1" x14ac:dyDescent="0.25">
      <c r="A39" s="32">
        <v>40724</v>
      </c>
      <c r="B39" s="33"/>
      <c r="C39" s="3">
        <v>99.394096374511719</v>
      </c>
      <c r="D39" s="3">
        <v>0.18720018863677979</v>
      </c>
      <c r="E39" s="3">
        <v>0</v>
      </c>
      <c r="F39" s="5">
        <v>8.300008624792099E-2</v>
      </c>
      <c r="G39" s="3">
        <v>8.300008624792099E-2</v>
      </c>
      <c r="H39" s="3">
        <v>38.068125715017338</v>
      </c>
      <c r="I39" s="3">
        <v>50.807203586985793</v>
      </c>
      <c r="J39" s="1"/>
      <c r="K39" s="1"/>
    </row>
    <row r="40" spans="1:12" ht="12.75" customHeight="1" thickBot="1" x14ac:dyDescent="0.25">
      <c r="A40" s="35" t="s">
        <v>6</v>
      </c>
      <c r="B40" s="36"/>
      <c r="C40" s="6">
        <f t="shared" ref="C40:I40" si="0">AVERAGE(C10:C39)</f>
        <v>99.373876698811856</v>
      </c>
      <c r="D40" s="6">
        <f t="shared" si="0"/>
        <v>0.19899166971445084</v>
      </c>
      <c r="E40" s="6">
        <f t="shared" si="0"/>
        <v>0</v>
      </c>
      <c r="F40" s="6">
        <f t="shared" si="0"/>
        <v>8.2190835475921625E-2</v>
      </c>
      <c r="G40" s="6">
        <f t="shared" si="0"/>
        <v>8.2190835475921625E-2</v>
      </c>
      <c r="H40" s="6">
        <f t="shared" si="0"/>
        <v>38.078241817940032</v>
      </c>
      <c r="I40" s="6">
        <f t="shared" si="0"/>
        <v>50.813313799073555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34" t="s">
        <v>23</v>
      </c>
      <c r="I42" s="34"/>
      <c r="J42" s="20"/>
      <c r="K42" s="20"/>
      <c r="L42" s="20"/>
    </row>
    <row r="43" spans="1:12" ht="13.5" thickBot="1" x14ac:dyDescent="0.25"/>
    <row r="44" spans="1:12" ht="23.25" thickBot="1" x14ac:dyDescent="0.25">
      <c r="A44" s="45"/>
      <c r="B44" s="46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47" t="s">
        <v>85</v>
      </c>
      <c r="B45" s="48"/>
      <c r="C45" s="26">
        <f t="shared" ref="C45:I45" si="1">MAX(C10:C39)</f>
        <v>99.421730041503906</v>
      </c>
      <c r="D45" s="21">
        <f t="shared" si="1"/>
        <v>0.21040020883083344</v>
      </c>
      <c r="E45" s="26">
        <f t="shared" si="1"/>
        <v>0</v>
      </c>
      <c r="F45" s="26">
        <f t="shared" si="1"/>
        <v>8.3700083196163177E-2</v>
      </c>
      <c r="G45" s="21">
        <f t="shared" si="1"/>
        <v>8.3700083196163177E-2</v>
      </c>
      <c r="H45" s="26">
        <f t="shared" si="1"/>
        <v>38.092881482781117</v>
      </c>
      <c r="I45" s="22">
        <f t="shared" si="1"/>
        <v>50.822950809008141</v>
      </c>
    </row>
    <row r="46" spans="1:12" ht="13.5" thickBot="1" x14ac:dyDescent="0.25">
      <c r="A46" s="47" t="s">
        <v>86</v>
      </c>
      <c r="B46" s="48"/>
      <c r="C46" s="23">
        <f t="shared" ref="C46:I46" si="2">MIN(C10:C39)</f>
        <v>99.350395202636719</v>
      </c>
      <c r="D46" s="26">
        <f t="shared" si="2"/>
        <v>0.16144843399524689</v>
      </c>
      <c r="E46" s="26">
        <f t="shared" si="2"/>
        <v>0</v>
      </c>
      <c r="F46" s="23">
        <f t="shared" si="2"/>
        <v>8.060000091791153E-2</v>
      </c>
      <c r="G46" s="26">
        <f t="shared" si="2"/>
        <v>8.060000091791153E-2</v>
      </c>
      <c r="H46" s="23">
        <f t="shared" si="2"/>
        <v>38.009602042228074</v>
      </c>
      <c r="I46" s="26">
        <f t="shared" si="2"/>
        <v>50.715547221715852</v>
      </c>
    </row>
    <row r="47" spans="1:12" ht="13.5" thickBot="1" x14ac:dyDescent="0.25">
      <c r="A47" s="49" t="s">
        <v>87</v>
      </c>
      <c r="B47" s="50"/>
      <c r="C47" s="26">
        <f t="shared" ref="C47:I47" si="3">STDEV(C10:C39)</f>
        <v>2.173168251699896E-2</v>
      </c>
      <c r="D47" s="24">
        <f t="shared" si="3"/>
        <v>1.1870965998509311E-2</v>
      </c>
      <c r="E47" s="26">
        <f t="shared" si="3"/>
        <v>0</v>
      </c>
      <c r="F47" s="26">
        <f t="shared" si="3"/>
        <v>1.024937584554712E-3</v>
      </c>
      <c r="G47" s="24">
        <f t="shared" si="3"/>
        <v>1.024937584554712E-3</v>
      </c>
      <c r="H47" s="26">
        <f t="shared" si="3"/>
        <v>1.7323855137662835E-2</v>
      </c>
      <c r="I47" s="25">
        <f t="shared" si="3"/>
        <v>1.9517464906943584E-2</v>
      </c>
    </row>
    <row r="49" spans="3:9" x14ac:dyDescent="0.2">
      <c r="C49" s="29" t="s">
        <v>102</v>
      </c>
      <c r="D49" s="29">
        <f>COUNTIF(D10:D39,"&gt;12.0")</f>
        <v>0</v>
      </c>
      <c r="E49" s="29">
        <f>COUNTIF(E10:E39,"&gt;8.0")</f>
        <v>0</v>
      </c>
      <c r="F49" s="29">
        <f>COUNTIF(F10:F39,"&gt;3.0")</f>
        <v>0</v>
      </c>
      <c r="G49" s="29">
        <f>COUNTIF(G10:G39,"&gt;8.0")</f>
        <v>0</v>
      </c>
      <c r="H49" s="29">
        <f>COUNTIF(H10:H39,"&lt;36.30")</f>
        <v>0</v>
      </c>
      <c r="I49" s="29">
        <f>COUNTIF(I10:I39,"&lt;46.20")</f>
        <v>0</v>
      </c>
    </row>
    <row r="50" spans="3:9" x14ac:dyDescent="0.2">
      <c r="G50" s="29"/>
      <c r="H50" s="29">
        <f>COUNTIF(H10:H39,"&gt;43.60")</f>
        <v>0</v>
      </c>
      <c r="I50" s="29">
        <f>COUNTIF(I10:I39,"&gt;53.20")</f>
        <v>0</v>
      </c>
    </row>
  </sheetData>
  <mergeCells count="44">
    <mergeCell ref="A32:B32"/>
    <mergeCell ref="A33:B33"/>
    <mergeCell ref="H42:I42"/>
    <mergeCell ref="A40:B40"/>
    <mergeCell ref="A34:B34"/>
    <mergeCell ref="A47:B47"/>
    <mergeCell ref="A36:B36"/>
    <mergeCell ref="A35:B35"/>
    <mergeCell ref="A37:B37"/>
    <mergeCell ref="A39:B39"/>
    <mergeCell ref="A38:B38"/>
    <mergeCell ref="A44:B44"/>
    <mergeCell ref="A45:B45"/>
    <mergeCell ref="A46:B46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28" zoomScale="90" zoomScaleNormal="90" workbookViewId="0">
      <selection activeCell="C49" sqref="C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1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1" ht="14.1" customHeight="1" thickBot="1" x14ac:dyDescent="0.25">
      <c r="A5" s="42" t="s">
        <v>56</v>
      </c>
      <c r="B5" s="42"/>
      <c r="C5" s="42"/>
      <c r="D5" s="42"/>
      <c r="E5" s="42"/>
      <c r="F5" s="42"/>
      <c r="G5" s="1"/>
      <c r="H5" s="1"/>
      <c r="I5" s="18" t="s">
        <v>99</v>
      </c>
      <c r="J5" s="1"/>
      <c r="K5" s="1"/>
    </row>
    <row r="6" spans="1:11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3"/>
      <c r="B8" s="44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45"/>
      <c r="B9" s="4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40695</v>
      </c>
      <c r="B10" s="33"/>
      <c r="C10" s="10">
        <v>85.207435607910156</v>
      </c>
      <c r="D10" s="10">
        <v>7.5872435569763184</v>
      </c>
      <c r="E10" s="10">
        <v>6.8839783668518066</v>
      </c>
      <c r="F10" s="11">
        <v>1.8104895949363708E-2</v>
      </c>
      <c r="G10" s="10">
        <v>6.9020833969116211</v>
      </c>
      <c r="H10" s="10">
        <v>37.517519964297577</v>
      </c>
      <c r="I10" s="10">
        <v>47.506807972921521</v>
      </c>
      <c r="J10" s="1"/>
      <c r="K10" s="1"/>
    </row>
    <row r="11" spans="1:11" ht="12.75" customHeight="1" thickBot="1" x14ac:dyDescent="0.25">
      <c r="A11" s="32">
        <v>40696</v>
      </c>
      <c r="B11" s="33"/>
      <c r="C11" s="3">
        <v>85.940109252929688</v>
      </c>
      <c r="D11" s="3">
        <v>7.2797932624816895</v>
      </c>
      <c r="E11" s="3">
        <v>6.5661921501159668</v>
      </c>
      <c r="F11" s="5">
        <v>1.8342813476920128E-2</v>
      </c>
      <c r="G11" s="3">
        <v>6.5845351219177246</v>
      </c>
      <c r="H11" s="3">
        <v>37.479779084034433</v>
      </c>
      <c r="I11" s="3">
        <v>47.6126932930515</v>
      </c>
      <c r="J11" s="1"/>
      <c r="K11" s="1"/>
    </row>
    <row r="12" spans="1:11" ht="12.75" customHeight="1" thickBot="1" x14ac:dyDescent="0.25">
      <c r="A12" s="32">
        <v>40697</v>
      </c>
      <c r="B12" s="33"/>
      <c r="C12" s="3">
        <v>84.904335021972656</v>
      </c>
      <c r="D12" s="3">
        <v>7.5993924140930176</v>
      </c>
      <c r="E12" s="3">
        <v>7.2182731628417969</v>
      </c>
      <c r="F12" s="5">
        <v>5.9016677550971508E-3</v>
      </c>
      <c r="G12" s="3">
        <v>7.224174976348877</v>
      </c>
      <c r="H12" s="3">
        <v>37.371268550706844</v>
      </c>
      <c r="I12" s="3">
        <v>47.289786947879612</v>
      </c>
      <c r="J12" s="1"/>
      <c r="K12" s="1"/>
    </row>
    <row r="13" spans="1:11" ht="12.75" customHeight="1" thickBot="1" x14ac:dyDescent="0.25">
      <c r="A13" s="32">
        <v>40698</v>
      </c>
      <c r="B13" s="33"/>
      <c r="C13" s="3">
        <v>83.579322814941406</v>
      </c>
      <c r="D13" s="3">
        <v>7.9113879203796387</v>
      </c>
      <c r="E13" s="3">
        <v>8.2845315933227539</v>
      </c>
      <c r="F13" s="5">
        <v>7.220463827252388E-3</v>
      </c>
      <c r="G13" s="3">
        <v>8.2917518615722656</v>
      </c>
      <c r="H13" s="3">
        <v>37.025320776778344</v>
      </c>
      <c r="I13" s="3">
        <v>46.650699836485416</v>
      </c>
      <c r="J13" s="1"/>
      <c r="K13" s="1"/>
    </row>
    <row r="14" spans="1:11" ht="12.75" customHeight="1" thickBot="1" x14ac:dyDescent="0.25">
      <c r="A14" s="32">
        <v>40699</v>
      </c>
      <c r="B14" s="33"/>
      <c r="C14" s="3">
        <v>83.452674865722656</v>
      </c>
      <c r="D14" s="3">
        <v>8.0104207992553711</v>
      </c>
      <c r="E14" s="3">
        <v>8.2686614990234375</v>
      </c>
      <c r="F14" s="5">
        <v>5.9645962901413441E-3</v>
      </c>
      <c r="G14" s="3">
        <v>8.2746257781982422</v>
      </c>
      <c r="H14" s="3">
        <v>37.087655001453527</v>
      </c>
      <c r="I14" s="3">
        <v>46.69659473205683</v>
      </c>
      <c r="J14" s="1"/>
      <c r="K14" s="1"/>
    </row>
    <row r="15" spans="1:11" ht="12.75" customHeight="1" thickBot="1" x14ac:dyDescent="0.25">
      <c r="A15" s="32">
        <v>40700</v>
      </c>
      <c r="B15" s="33"/>
      <c r="C15" s="3">
        <v>83.743484497070312</v>
      </c>
      <c r="D15" s="3">
        <v>8.0759391784667969</v>
      </c>
      <c r="E15" s="3">
        <v>7.908867359161377</v>
      </c>
      <c r="F15" s="5">
        <v>1.0449058376252651E-2</v>
      </c>
      <c r="G15" s="3">
        <v>7.919316291809082</v>
      </c>
      <c r="H15" s="3">
        <v>37.239884213320934</v>
      </c>
      <c r="I15" s="3">
        <v>46.930642426934803</v>
      </c>
      <c r="J15" s="1"/>
      <c r="K15" s="1"/>
    </row>
    <row r="16" spans="1:11" ht="12.75" customHeight="1" thickBot="1" x14ac:dyDescent="0.25">
      <c r="A16" s="32">
        <v>40701</v>
      </c>
      <c r="B16" s="33"/>
      <c r="C16" s="3">
        <v>84.675865173339844</v>
      </c>
      <c r="D16" s="3">
        <v>7.6721796989440918</v>
      </c>
      <c r="E16" s="3">
        <v>7.3938102722167969</v>
      </c>
      <c r="F16" s="5">
        <v>1.4289527200162411E-2</v>
      </c>
      <c r="G16" s="3">
        <v>7.4080996513366699</v>
      </c>
      <c r="H16" s="3">
        <v>37.312589143816119</v>
      </c>
      <c r="I16" s="3">
        <v>47.17807209394838</v>
      </c>
      <c r="J16" s="1"/>
      <c r="K16" s="1"/>
    </row>
    <row r="17" spans="1:11" ht="12.75" customHeight="1" thickBot="1" x14ac:dyDescent="0.25">
      <c r="A17" s="32">
        <v>40702</v>
      </c>
      <c r="B17" s="33"/>
      <c r="C17" s="3">
        <v>85.505439758300781</v>
      </c>
      <c r="D17" s="3">
        <v>7.3644423484802246</v>
      </c>
      <c r="E17" s="3">
        <v>6.8966512680053711</v>
      </c>
      <c r="F17" s="5">
        <v>9.6379229798913002E-3</v>
      </c>
      <c r="G17" s="3">
        <v>6.9062891006469727</v>
      </c>
      <c r="H17" s="3">
        <v>37.400197460267037</v>
      </c>
      <c r="I17" s="3">
        <v>47.434959990477296</v>
      </c>
      <c r="J17" s="1"/>
      <c r="K17" s="1"/>
    </row>
    <row r="18" spans="1:11" ht="12.75" customHeight="1" thickBot="1" x14ac:dyDescent="0.25">
      <c r="A18" s="32">
        <v>40703</v>
      </c>
      <c r="B18" s="33"/>
      <c r="C18" s="3">
        <v>85.71875</v>
      </c>
      <c r="D18" s="3">
        <v>6.9487934112548828</v>
      </c>
      <c r="E18" s="3">
        <v>7.0596222877502441</v>
      </c>
      <c r="F18" s="5">
        <v>8.3745736628770828E-3</v>
      </c>
      <c r="G18" s="3">
        <v>7.0679969787597656</v>
      </c>
      <c r="H18" s="3">
        <v>37.249069260670929</v>
      </c>
      <c r="I18" s="3">
        <v>47.276379954247119</v>
      </c>
      <c r="J18" s="1"/>
      <c r="K18" s="1"/>
    </row>
    <row r="19" spans="1:11" ht="12.75" customHeight="1" thickBot="1" x14ac:dyDescent="0.25">
      <c r="A19" s="32">
        <v>40704</v>
      </c>
      <c r="B19" s="33"/>
      <c r="C19" s="3">
        <v>85.361442565917969</v>
      </c>
      <c r="D19" s="3">
        <v>7.497797966003418</v>
      </c>
      <c r="E19" s="3">
        <v>6.883185863494873</v>
      </c>
      <c r="F19" s="5">
        <v>7.1051125414669514E-3</v>
      </c>
      <c r="G19" s="3">
        <v>6.8902912139892578</v>
      </c>
      <c r="H19" s="3">
        <v>37.461414868935485</v>
      </c>
      <c r="I19" s="3">
        <v>47.479575267253807</v>
      </c>
      <c r="J19" s="1"/>
      <c r="K19" s="1"/>
    </row>
    <row r="20" spans="1:11" ht="12.75" customHeight="1" thickBot="1" x14ac:dyDescent="0.25">
      <c r="A20" s="32">
        <v>40705</v>
      </c>
      <c r="B20" s="33"/>
      <c r="C20" s="3">
        <v>85.65655517578125</v>
      </c>
      <c r="D20" s="3">
        <v>7.3221464157104492</v>
      </c>
      <c r="E20" s="3">
        <v>6.7524466514587402</v>
      </c>
      <c r="F20" s="5">
        <v>1.8162177875638008E-2</v>
      </c>
      <c r="G20" s="3">
        <v>6.7706089019775391</v>
      </c>
      <c r="H20" s="3">
        <v>37.45711735578849</v>
      </c>
      <c r="I20" s="3">
        <v>47.523002153656279</v>
      </c>
      <c r="J20" s="1"/>
      <c r="K20" s="1"/>
    </row>
    <row r="21" spans="1:11" ht="12.75" customHeight="1" thickBot="1" x14ac:dyDescent="0.25">
      <c r="A21" s="32">
        <v>40706</v>
      </c>
      <c r="B21" s="33"/>
      <c r="C21" s="3">
        <v>85.529335021972656</v>
      </c>
      <c r="D21" s="3">
        <v>7.5398721694946289</v>
      </c>
      <c r="E21" s="3">
        <v>6.637718677520752</v>
      </c>
      <c r="F21" s="5">
        <v>1.9113296642899513E-2</v>
      </c>
      <c r="G21" s="3">
        <v>6.6568317413330078</v>
      </c>
      <c r="H21" s="3">
        <v>37.576479299511064</v>
      </c>
      <c r="I21" s="3">
        <v>47.642198295356039</v>
      </c>
      <c r="J21" s="1"/>
      <c r="K21" s="1"/>
    </row>
    <row r="22" spans="1:11" ht="12.75" customHeight="1" thickBot="1" x14ac:dyDescent="0.25">
      <c r="A22" s="32">
        <v>40707</v>
      </c>
      <c r="B22" s="33"/>
      <c r="C22" s="3">
        <v>85.810646057128906</v>
      </c>
      <c r="D22" s="3">
        <v>7.2070884704589844</v>
      </c>
      <c r="E22" s="3">
        <v>6.5794062614440918</v>
      </c>
      <c r="F22" s="5">
        <v>1.8489701673388481E-2</v>
      </c>
      <c r="G22" s="3">
        <v>6.5978960990905762</v>
      </c>
      <c r="H22" s="3">
        <v>37.572768510295319</v>
      </c>
      <c r="I22" s="3">
        <v>47.663524845033294</v>
      </c>
      <c r="J22" s="1"/>
      <c r="K22" s="1"/>
    </row>
    <row r="23" spans="1:11" ht="12.75" customHeight="1" thickBot="1" x14ac:dyDescent="0.25">
      <c r="A23" s="32">
        <v>40708</v>
      </c>
      <c r="B23" s="33"/>
      <c r="C23" s="3">
        <v>85.468070983886719</v>
      </c>
      <c r="D23" s="3">
        <v>7.5187492370605469</v>
      </c>
      <c r="E23" s="3">
        <v>6.6695208549499512</v>
      </c>
      <c r="F23" s="5">
        <v>1.500471867620945E-2</v>
      </c>
      <c r="G23" s="3">
        <v>6.6845254898071289</v>
      </c>
      <c r="H23" s="3">
        <v>37.593684685366931</v>
      </c>
      <c r="I23" s="3">
        <v>47.642186308149235</v>
      </c>
      <c r="J23" s="1"/>
      <c r="K23" s="1"/>
    </row>
    <row r="24" spans="1:11" ht="12.75" customHeight="1" thickBot="1" x14ac:dyDescent="0.25">
      <c r="A24" s="32">
        <v>40709</v>
      </c>
      <c r="B24" s="33"/>
      <c r="C24" s="3">
        <v>85.576637268066406</v>
      </c>
      <c r="D24" s="3">
        <v>7.5745573043823242</v>
      </c>
      <c r="E24" s="3">
        <v>6.4429593086242676</v>
      </c>
      <c r="F24" s="5">
        <v>2.7188019827008247E-2</v>
      </c>
      <c r="G24" s="3">
        <v>6.4701471328735352</v>
      </c>
      <c r="H24" s="3">
        <v>37.721318737039972</v>
      </c>
      <c r="I24" s="3">
        <v>47.804640694215387</v>
      </c>
      <c r="J24" s="1"/>
      <c r="K24" s="1"/>
    </row>
    <row r="25" spans="1:11" ht="12.75" customHeight="1" thickBot="1" x14ac:dyDescent="0.25">
      <c r="A25" s="32">
        <v>40710</v>
      </c>
      <c r="B25" s="33"/>
      <c r="C25" s="3">
        <v>84.479721069335937</v>
      </c>
      <c r="D25" s="3">
        <v>7.7339344024658203</v>
      </c>
      <c r="E25" s="3">
        <v>7.4509377479553223</v>
      </c>
      <c r="F25" s="5">
        <v>2.1389201283454895E-2</v>
      </c>
      <c r="G25" s="3">
        <v>7.4723267555236816</v>
      </c>
      <c r="H25" s="3">
        <v>37.346312359755842</v>
      </c>
      <c r="I25" s="3">
        <v>47.171645018521751</v>
      </c>
      <c r="J25" s="1"/>
      <c r="K25" s="1"/>
    </row>
    <row r="26" spans="1:11" ht="12.75" customHeight="1" thickBot="1" x14ac:dyDescent="0.25">
      <c r="A26" s="32">
        <v>40711</v>
      </c>
      <c r="B26" s="33"/>
      <c r="C26" s="3">
        <v>84.517692565917969</v>
      </c>
      <c r="D26" s="3">
        <v>7.509925365447998</v>
      </c>
      <c r="E26" s="3">
        <v>7.6915740966796875</v>
      </c>
      <c r="F26" s="5">
        <v>1.4651160687208176E-2</v>
      </c>
      <c r="G26" s="3">
        <v>7.7062253952026367</v>
      </c>
      <c r="H26" s="3">
        <v>37.167080252654863</v>
      </c>
      <c r="I26" s="3">
        <v>46.968691238133964</v>
      </c>
      <c r="J26" s="1"/>
      <c r="K26" s="1"/>
    </row>
    <row r="27" spans="1:11" ht="12.75" customHeight="1" thickBot="1" x14ac:dyDescent="0.25">
      <c r="A27" s="32">
        <v>40712</v>
      </c>
      <c r="B27" s="33"/>
      <c r="C27" s="3">
        <v>84.601226806640625</v>
      </c>
      <c r="D27" s="3">
        <v>7.8857402801513672</v>
      </c>
      <c r="E27" s="3">
        <v>7.1678543090820313</v>
      </c>
      <c r="F27" s="5">
        <v>3.4015510231256485E-2</v>
      </c>
      <c r="G27" s="3">
        <v>7.2018699645996094</v>
      </c>
      <c r="H27" s="3">
        <v>37.491082518691798</v>
      </c>
      <c r="I27" s="3">
        <v>47.366678810143895</v>
      </c>
      <c r="J27" s="1"/>
      <c r="K27" s="1"/>
    </row>
    <row r="28" spans="1:11" ht="12.75" customHeight="1" thickBot="1" x14ac:dyDescent="0.25">
      <c r="A28" s="32">
        <v>40713</v>
      </c>
      <c r="B28" s="33"/>
      <c r="C28" s="3">
        <v>84.864837646484375</v>
      </c>
      <c r="D28" s="3">
        <v>8.0456991195678711</v>
      </c>
      <c r="E28" s="3">
        <v>6.7606706619262695</v>
      </c>
      <c r="F28" s="5">
        <v>3.5078238695859909E-2</v>
      </c>
      <c r="G28" s="3">
        <v>6.7957487106323242</v>
      </c>
      <c r="H28" s="3">
        <v>37.681682676613846</v>
      </c>
      <c r="I28" s="3">
        <v>47.647110780280933</v>
      </c>
      <c r="J28" s="1"/>
      <c r="K28" s="1"/>
    </row>
    <row r="29" spans="1:11" ht="12.75" customHeight="1" thickBot="1" x14ac:dyDescent="0.25">
      <c r="A29" s="32">
        <v>40714</v>
      </c>
      <c r="B29" s="33"/>
      <c r="C29" s="3">
        <v>84.620269775390625</v>
      </c>
      <c r="D29" s="3">
        <v>8.2512416839599609</v>
      </c>
      <c r="E29" s="3">
        <v>6.7472243309020996</v>
      </c>
      <c r="F29" s="5">
        <v>4.1146595031023026E-2</v>
      </c>
      <c r="G29" s="3">
        <v>6.7883710861206055</v>
      </c>
      <c r="H29" s="3">
        <v>37.769117976189825</v>
      </c>
      <c r="I29" s="3">
        <v>47.70229922952587</v>
      </c>
      <c r="J29" s="1"/>
      <c r="K29" s="1"/>
    </row>
    <row r="30" spans="1:11" ht="12.75" customHeight="1" thickBot="1" x14ac:dyDescent="0.25">
      <c r="A30" s="32">
        <v>40715</v>
      </c>
      <c r="B30" s="33"/>
      <c r="C30" s="3">
        <v>84.512992858886719</v>
      </c>
      <c r="D30" s="3">
        <v>8.3215656280517578</v>
      </c>
      <c r="E30" s="3">
        <v>6.7904939651489258</v>
      </c>
      <c r="F30" s="5">
        <v>4.6884108334779739E-2</v>
      </c>
      <c r="G30" s="3">
        <v>6.8373780250549316</v>
      </c>
      <c r="H30" s="3">
        <v>37.763597791873352</v>
      </c>
      <c r="I30" s="3">
        <v>47.678009107714502</v>
      </c>
      <c r="J30" s="1"/>
      <c r="K30" s="1"/>
    </row>
    <row r="31" spans="1:11" ht="12.75" customHeight="1" thickBot="1" x14ac:dyDescent="0.25">
      <c r="A31" s="32">
        <v>40716</v>
      </c>
      <c r="B31" s="33"/>
      <c r="C31" s="3">
        <v>85.001663208007812</v>
      </c>
      <c r="D31" s="3">
        <v>8.0626621246337891</v>
      </c>
      <c r="E31" s="3">
        <v>6.5485696792602539</v>
      </c>
      <c r="F31" s="5">
        <v>5.5213216692209244E-2</v>
      </c>
      <c r="G31" s="3">
        <v>6.603783130645752</v>
      </c>
      <c r="H31" s="3">
        <v>37.780690397407859</v>
      </c>
      <c r="I31" s="3">
        <v>47.78099817581559</v>
      </c>
      <c r="J31" s="1"/>
      <c r="K31" s="1"/>
    </row>
    <row r="32" spans="1:11" ht="12.75" customHeight="1" thickBot="1" x14ac:dyDescent="0.25">
      <c r="A32" s="32">
        <v>40717</v>
      </c>
      <c r="B32" s="33"/>
      <c r="C32" s="3">
        <v>84.546257019042969</v>
      </c>
      <c r="D32" s="3">
        <v>8.4609088897705078</v>
      </c>
      <c r="E32" s="3">
        <v>6.6077256202697754</v>
      </c>
      <c r="F32" s="5">
        <v>3.7005752325057983E-2</v>
      </c>
      <c r="G32" s="3">
        <v>6.6447315216064453</v>
      </c>
      <c r="H32" s="3">
        <v>37.887840221930531</v>
      </c>
      <c r="I32" s="3">
        <v>47.833783832993269</v>
      </c>
      <c r="J32" s="1"/>
      <c r="K32" s="1"/>
    </row>
    <row r="33" spans="1:12" ht="12.75" customHeight="1" thickBot="1" x14ac:dyDescent="0.25">
      <c r="A33" s="32">
        <v>40718</v>
      </c>
      <c r="B33" s="33"/>
      <c r="C33" s="3">
        <v>84.378578186035156</v>
      </c>
      <c r="D33" s="3">
        <v>8.3248701095581055</v>
      </c>
      <c r="E33" s="3">
        <v>6.9316000938415527</v>
      </c>
      <c r="F33" s="5">
        <v>2.3372158408164978E-2</v>
      </c>
      <c r="G33" s="3">
        <v>6.9549722671508789</v>
      </c>
      <c r="H33" s="3">
        <v>37.727612302284321</v>
      </c>
      <c r="I33" s="3">
        <v>47.613528006270805</v>
      </c>
      <c r="J33" s="1"/>
      <c r="K33" s="1"/>
    </row>
    <row r="34" spans="1:12" ht="12.75" customHeight="1" thickBot="1" x14ac:dyDescent="0.25">
      <c r="A34" s="32">
        <v>40719</v>
      </c>
      <c r="B34" s="33"/>
      <c r="C34" s="3">
        <v>84.08673095703125</v>
      </c>
      <c r="D34" s="3">
        <v>8.5170040130615234</v>
      </c>
      <c r="E34" s="3">
        <v>7.0157537460327148</v>
      </c>
      <c r="F34" s="5">
        <v>1.7347289249300957E-2</v>
      </c>
      <c r="G34" s="3">
        <v>7.0331010818481445</v>
      </c>
      <c r="H34" s="3">
        <v>37.766038458793716</v>
      </c>
      <c r="I34" s="3">
        <v>47.606973242416032</v>
      </c>
      <c r="J34" s="1"/>
      <c r="K34" s="1"/>
    </row>
    <row r="35" spans="1:12" ht="12.75" customHeight="1" thickBot="1" x14ac:dyDescent="0.25">
      <c r="A35" s="32">
        <v>40720</v>
      </c>
      <c r="B35" s="33"/>
      <c r="C35" s="3">
        <v>84.8251953125</v>
      </c>
      <c r="D35" s="3">
        <v>8.1631965637207031</v>
      </c>
      <c r="E35" s="3">
        <v>6.6429591178894043</v>
      </c>
      <c r="F35" s="5">
        <v>2.9371749609708786E-2</v>
      </c>
      <c r="G35" s="3">
        <v>6.6723308563232422</v>
      </c>
      <c r="H35" s="3">
        <v>37.786912433410222</v>
      </c>
      <c r="I35" s="3">
        <v>47.762526023359882</v>
      </c>
      <c r="J35" s="1"/>
      <c r="K35" s="1"/>
    </row>
    <row r="36" spans="1:12" ht="12.75" customHeight="1" thickBot="1" x14ac:dyDescent="0.25">
      <c r="A36" s="32">
        <v>40721</v>
      </c>
      <c r="B36" s="33"/>
      <c r="C36" s="3">
        <v>84.832923889160156</v>
      </c>
      <c r="D36" s="3">
        <v>8.145899772644043</v>
      </c>
      <c r="E36" s="3">
        <v>6.6513919830322266</v>
      </c>
      <c r="F36" s="5">
        <v>5.6411001831293106E-2</v>
      </c>
      <c r="G36" s="3">
        <v>6.7078027725219727</v>
      </c>
      <c r="H36" s="3">
        <v>37.754929984448133</v>
      </c>
      <c r="I36" s="3">
        <v>47.722968352783965</v>
      </c>
      <c r="J36" s="1"/>
      <c r="K36" s="1"/>
    </row>
    <row r="37" spans="1:12" ht="12.75" customHeight="1" thickBot="1" x14ac:dyDescent="0.25">
      <c r="A37" s="32">
        <v>40722</v>
      </c>
      <c r="B37" s="33"/>
      <c r="C37" s="3">
        <v>84.630592346191406</v>
      </c>
      <c r="D37" s="3">
        <v>7.9397292137145996</v>
      </c>
      <c r="E37" s="3">
        <v>7.1015434265136719</v>
      </c>
      <c r="F37" s="5">
        <v>4.857553169131279E-2</v>
      </c>
      <c r="G37" s="3">
        <v>7.1501188278198242</v>
      </c>
      <c r="H37" s="3">
        <v>37.50876640510171</v>
      </c>
      <c r="I37" s="3">
        <v>47.395377080906528</v>
      </c>
      <c r="J37" s="1"/>
      <c r="K37" s="1"/>
    </row>
    <row r="38" spans="1:12" ht="12.75" customHeight="1" thickBot="1" x14ac:dyDescent="0.25">
      <c r="A38" s="32">
        <v>40723</v>
      </c>
      <c r="B38" s="33"/>
      <c r="C38" s="3">
        <v>84.769264221191406</v>
      </c>
      <c r="D38" s="3">
        <v>8.2889261245727539</v>
      </c>
      <c r="E38" s="3">
        <v>6.5076618194580078</v>
      </c>
      <c r="F38" s="5">
        <v>4.6163018792867661E-2</v>
      </c>
      <c r="G38" s="3">
        <v>6.5538249015808105</v>
      </c>
      <c r="H38" s="3">
        <v>37.895089881292421</v>
      </c>
      <c r="I38" s="3">
        <v>47.872900428652514</v>
      </c>
      <c r="J38" s="1"/>
      <c r="K38" s="1"/>
    </row>
    <row r="39" spans="1:12" ht="12.75" customHeight="1" thickBot="1" x14ac:dyDescent="0.25">
      <c r="A39" s="32">
        <v>40724</v>
      </c>
      <c r="B39" s="33"/>
      <c r="C39" s="3">
        <v>84.671852111816406</v>
      </c>
      <c r="D39" s="3">
        <v>8.4824762344360352</v>
      </c>
      <c r="E39" s="3">
        <v>6.4310145378112793</v>
      </c>
      <c r="F39" s="5">
        <v>3.2483961433172226E-2</v>
      </c>
      <c r="G39" s="3">
        <v>6.463498592376709</v>
      </c>
      <c r="H39" s="3">
        <v>37.9822454036455</v>
      </c>
      <c r="I39" s="3">
        <v>47.965561711657628</v>
      </c>
      <c r="J39" s="1"/>
      <c r="K39" s="1"/>
    </row>
    <row r="40" spans="1:12" ht="12.75" customHeight="1" thickBot="1" x14ac:dyDescent="0.25">
      <c r="A40" s="35" t="s">
        <v>6</v>
      </c>
      <c r="B40" s="36"/>
      <c r="C40" s="6">
        <f t="shared" ref="C40:I40" si="0">AVERAGE(C10:C39)</f>
        <v>84.848996734619135</v>
      </c>
      <c r="D40" s="6">
        <f t="shared" si="0"/>
        <v>7.8414527893066408</v>
      </c>
      <c r="E40" s="6">
        <f t="shared" si="0"/>
        <v>6.9830933570861813</v>
      </c>
      <c r="F40" s="6">
        <f t="shared" si="0"/>
        <v>2.4748568035041291E-2</v>
      </c>
      <c r="G40" s="6">
        <f t="shared" si="0"/>
        <v>7.0078419208526608</v>
      </c>
      <c r="H40" s="6">
        <f t="shared" si="0"/>
        <v>37.545835532545894</v>
      </c>
      <c r="I40" s="6">
        <f t="shared" si="0"/>
        <v>47.480693861694782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34" t="s">
        <v>23</v>
      </c>
      <c r="I42" s="34"/>
      <c r="J42" s="20"/>
      <c r="K42" s="20"/>
      <c r="L42" s="20"/>
    </row>
    <row r="43" spans="1:12" ht="13.5" thickBot="1" x14ac:dyDescent="0.25"/>
    <row r="44" spans="1:12" ht="23.25" thickBot="1" x14ac:dyDescent="0.25">
      <c r="A44" s="45"/>
      <c r="B44" s="46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47" t="s">
        <v>85</v>
      </c>
      <c r="B45" s="48"/>
      <c r="C45" s="26">
        <f t="shared" ref="C45:I45" si="1">MAX(C10:C39)</f>
        <v>85.940109252929688</v>
      </c>
      <c r="D45" s="21">
        <f t="shared" si="1"/>
        <v>8.5170040130615234</v>
      </c>
      <c r="E45" s="26">
        <f t="shared" si="1"/>
        <v>8.2845315933227539</v>
      </c>
      <c r="F45" s="26">
        <f t="shared" si="1"/>
        <v>5.6411001831293106E-2</v>
      </c>
      <c r="G45" s="21">
        <f t="shared" si="1"/>
        <v>8.2917518615722656</v>
      </c>
      <c r="H45" s="26">
        <f t="shared" si="1"/>
        <v>37.9822454036455</v>
      </c>
      <c r="I45" s="22">
        <f t="shared" si="1"/>
        <v>47.965561711657628</v>
      </c>
    </row>
    <row r="46" spans="1:12" ht="13.5" thickBot="1" x14ac:dyDescent="0.25">
      <c r="A46" s="47" t="s">
        <v>86</v>
      </c>
      <c r="B46" s="48"/>
      <c r="C46" s="23">
        <f t="shared" ref="C46:I46" si="2">MIN(C10:C39)</f>
        <v>83.452674865722656</v>
      </c>
      <c r="D46" s="26">
        <f t="shared" si="2"/>
        <v>6.9487934112548828</v>
      </c>
      <c r="E46" s="26">
        <f t="shared" si="2"/>
        <v>6.4310145378112793</v>
      </c>
      <c r="F46" s="23">
        <f t="shared" si="2"/>
        <v>5.9016677550971508E-3</v>
      </c>
      <c r="G46" s="26">
        <f t="shared" si="2"/>
        <v>6.463498592376709</v>
      </c>
      <c r="H46" s="23">
        <f t="shared" si="2"/>
        <v>37.025320776778344</v>
      </c>
      <c r="I46" s="26">
        <f t="shared" si="2"/>
        <v>46.650699836485416</v>
      </c>
    </row>
    <row r="47" spans="1:12" ht="13.5" thickBot="1" x14ac:dyDescent="0.25">
      <c r="A47" s="49" t="s">
        <v>87</v>
      </c>
      <c r="B47" s="50"/>
      <c r="C47" s="26">
        <f t="shared" ref="C47:I47" si="3">STDEV(C10:C39)</f>
        <v>0.64366983853704629</v>
      </c>
      <c r="D47" s="24">
        <f t="shared" si="3"/>
        <v>0.42099907137792109</v>
      </c>
      <c r="E47" s="26">
        <f t="shared" si="3"/>
        <v>0.50381663180867609</v>
      </c>
      <c r="F47" s="26">
        <f t="shared" si="3"/>
        <v>1.5253015640663115E-2</v>
      </c>
      <c r="G47" s="24">
        <f t="shared" si="3"/>
        <v>0.49610329462292241</v>
      </c>
      <c r="H47" s="26">
        <f t="shared" si="3"/>
        <v>0.2487787102067491</v>
      </c>
      <c r="I47" s="25">
        <f t="shared" si="3"/>
        <v>0.33516425812789924</v>
      </c>
    </row>
    <row r="49" spans="3:9" x14ac:dyDescent="0.2">
      <c r="C49" s="29" t="s">
        <v>102</v>
      </c>
      <c r="D49" s="29">
        <f>COUNTIF(D10:D39,"&gt;12.0")</f>
        <v>0</v>
      </c>
      <c r="E49" s="29">
        <f>COUNTIF(E10:E39,"&gt;8.0")</f>
        <v>2</v>
      </c>
      <c r="F49" s="29">
        <f>COUNTIF(F10:F39,"&gt;3.0")</f>
        <v>0</v>
      </c>
      <c r="G49" s="29">
        <f>COUNTIF(G10:G39,"&gt;8.0")</f>
        <v>2</v>
      </c>
      <c r="H49" s="29">
        <f>COUNTIF(H10:H39,"&lt;36.30")</f>
        <v>0</v>
      </c>
      <c r="I49" s="29">
        <f>COUNTIF(I10:I39,"&lt;46.20")</f>
        <v>0</v>
      </c>
    </row>
    <row r="50" spans="3:9" x14ac:dyDescent="0.2">
      <c r="G50" s="29"/>
      <c r="H50" s="29">
        <f>COUNTIF(H10:H39,"&gt;43.60")</f>
        <v>0</v>
      </c>
      <c r="I50" s="29">
        <f>COUNTIF(I10:I39,"&gt;53.20")</f>
        <v>0</v>
      </c>
    </row>
  </sheetData>
  <mergeCells count="44">
    <mergeCell ref="A32:B32"/>
    <mergeCell ref="A33:B33"/>
    <mergeCell ref="H42:I42"/>
    <mergeCell ref="A40:B40"/>
    <mergeCell ref="A34:B34"/>
    <mergeCell ref="A47:B47"/>
    <mergeCell ref="A36:B36"/>
    <mergeCell ref="A35:B35"/>
    <mergeCell ref="A37:B37"/>
    <mergeCell ref="A39:B39"/>
    <mergeCell ref="A38:B38"/>
    <mergeCell ref="A44:B44"/>
    <mergeCell ref="A45:B45"/>
    <mergeCell ref="A46:B46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28" zoomScale="90" zoomScaleNormal="90" workbookViewId="0">
      <selection activeCell="C49" sqref="C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1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1" ht="14.1" customHeight="1" thickBot="1" x14ac:dyDescent="0.25">
      <c r="A5" s="42" t="s">
        <v>57</v>
      </c>
      <c r="B5" s="42"/>
      <c r="C5" s="42"/>
      <c r="D5" s="42"/>
      <c r="E5" s="42"/>
      <c r="F5" s="42"/>
      <c r="G5" s="1"/>
      <c r="H5" s="1"/>
      <c r="I5" s="18" t="s">
        <v>99</v>
      </c>
      <c r="J5" s="1"/>
      <c r="K5" s="1"/>
    </row>
    <row r="6" spans="1:11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3"/>
      <c r="B8" s="44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45"/>
      <c r="B9" s="4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40695</v>
      </c>
      <c r="B10" s="33"/>
      <c r="C10" s="10">
        <v>85.207435607910156</v>
      </c>
      <c r="D10" s="10">
        <v>7.5872435569763184</v>
      </c>
      <c r="E10" s="10">
        <v>6.8839783668518066</v>
      </c>
      <c r="F10" s="11">
        <v>1.8104895949363708E-2</v>
      </c>
      <c r="G10" s="10">
        <v>6.9020833969116211</v>
      </c>
      <c r="H10" s="10">
        <v>37.517519964297577</v>
      </c>
      <c r="I10" s="10">
        <v>47.506807972921521</v>
      </c>
      <c r="J10" s="1"/>
      <c r="K10" s="1"/>
    </row>
    <row r="11" spans="1:11" ht="12.75" customHeight="1" thickBot="1" x14ac:dyDescent="0.25">
      <c r="A11" s="32">
        <v>40696</v>
      </c>
      <c r="B11" s="33"/>
      <c r="C11" s="3">
        <v>85.940109252929688</v>
      </c>
      <c r="D11" s="3">
        <v>7.2797932624816895</v>
      </c>
      <c r="E11" s="3">
        <v>6.5661921501159668</v>
      </c>
      <c r="F11" s="5">
        <v>1.8342813476920128E-2</v>
      </c>
      <c r="G11" s="3">
        <v>6.5845351219177246</v>
      </c>
      <c r="H11" s="3">
        <v>37.479779084034433</v>
      </c>
      <c r="I11" s="3">
        <v>47.6126932930515</v>
      </c>
      <c r="J11" s="1"/>
      <c r="K11" s="1"/>
    </row>
    <row r="12" spans="1:11" ht="12.75" customHeight="1" thickBot="1" x14ac:dyDescent="0.25">
      <c r="A12" s="32">
        <v>40697</v>
      </c>
      <c r="B12" s="33"/>
      <c r="C12" s="3">
        <v>84.904335021972656</v>
      </c>
      <c r="D12" s="3">
        <v>7.5993924140930176</v>
      </c>
      <c r="E12" s="3">
        <v>7.2182731628417969</v>
      </c>
      <c r="F12" s="5">
        <v>5.9016677550971508E-3</v>
      </c>
      <c r="G12" s="3">
        <v>7.224174976348877</v>
      </c>
      <c r="H12" s="3">
        <v>37.371268550706844</v>
      </c>
      <c r="I12" s="3">
        <v>47.289786947879612</v>
      </c>
      <c r="J12" s="1"/>
      <c r="K12" s="1"/>
    </row>
    <row r="13" spans="1:11" ht="12.75" customHeight="1" thickBot="1" x14ac:dyDescent="0.25">
      <c r="A13" s="32">
        <v>40698</v>
      </c>
      <c r="B13" s="33"/>
      <c r="C13" s="3">
        <v>83.579322814941406</v>
      </c>
      <c r="D13" s="3">
        <v>7.9113879203796387</v>
      </c>
      <c r="E13" s="3">
        <v>8.2845315933227539</v>
      </c>
      <c r="F13" s="5">
        <v>7.220463827252388E-3</v>
      </c>
      <c r="G13" s="3">
        <v>8.2917518615722656</v>
      </c>
      <c r="H13" s="3">
        <v>37.025320776778344</v>
      </c>
      <c r="I13" s="3">
        <v>46.650699836485416</v>
      </c>
      <c r="J13" s="1"/>
      <c r="K13" s="1"/>
    </row>
    <row r="14" spans="1:11" ht="12.75" customHeight="1" thickBot="1" x14ac:dyDescent="0.25">
      <c r="A14" s="32">
        <v>40699</v>
      </c>
      <c r="B14" s="33"/>
      <c r="C14" s="3">
        <v>83.452674865722656</v>
      </c>
      <c r="D14" s="3">
        <v>8.0104207992553711</v>
      </c>
      <c r="E14" s="3">
        <v>8.2686614990234375</v>
      </c>
      <c r="F14" s="5">
        <v>5.9645962901413441E-3</v>
      </c>
      <c r="G14" s="3">
        <v>8.2746257781982422</v>
      </c>
      <c r="H14" s="3">
        <v>37.087655001453527</v>
      </c>
      <c r="I14" s="3">
        <v>46.69659473205683</v>
      </c>
      <c r="J14" s="1"/>
      <c r="K14" s="1"/>
    </row>
    <row r="15" spans="1:11" ht="12.75" customHeight="1" thickBot="1" x14ac:dyDescent="0.25">
      <c r="A15" s="32">
        <v>40700</v>
      </c>
      <c r="B15" s="33"/>
      <c r="C15" s="3">
        <v>83.743484497070312</v>
      </c>
      <c r="D15" s="3">
        <v>8.0759391784667969</v>
      </c>
      <c r="E15" s="3">
        <v>7.908867359161377</v>
      </c>
      <c r="F15" s="5">
        <v>1.0449058376252651E-2</v>
      </c>
      <c r="G15" s="3">
        <v>7.919316291809082</v>
      </c>
      <c r="H15" s="3">
        <v>37.239884213320934</v>
      </c>
      <c r="I15" s="3">
        <v>46.930642426934803</v>
      </c>
      <c r="J15" s="1"/>
      <c r="K15" s="1"/>
    </row>
    <row r="16" spans="1:11" ht="12.75" customHeight="1" thickBot="1" x14ac:dyDescent="0.25">
      <c r="A16" s="32">
        <v>40701</v>
      </c>
      <c r="B16" s="33"/>
      <c r="C16" s="3">
        <v>84.675865173339844</v>
      </c>
      <c r="D16" s="3">
        <v>7.6721796989440918</v>
      </c>
      <c r="E16" s="3">
        <v>7.3938102722167969</v>
      </c>
      <c r="F16" s="5">
        <v>1.4289527200162411E-2</v>
      </c>
      <c r="G16" s="3">
        <v>7.4080996513366699</v>
      </c>
      <c r="H16" s="3">
        <v>37.312589143816119</v>
      </c>
      <c r="I16" s="3">
        <v>47.17807209394838</v>
      </c>
      <c r="J16" s="1"/>
      <c r="K16" s="1"/>
    </row>
    <row r="17" spans="1:11" ht="12.75" customHeight="1" thickBot="1" x14ac:dyDescent="0.25">
      <c r="A17" s="32">
        <v>40702</v>
      </c>
      <c r="B17" s="33"/>
      <c r="C17" s="3">
        <v>85.505439758300781</v>
      </c>
      <c r="D17" s="3">
        <v>7.3644423484802246</v>
      </c>
      <c r="E17" s="3">
        <v>6.8966512680053711</v>
      </c>
      <c r="F17" s="5">
        <v>9.6379229798913002E-3</v>
      </c>
      <c r="G17" s="3">
        <v>6.9062891006469727</v>
      </c>
      <c r="H17" s="3">
        <v>37.400197460267037</v>
      </c>
      <c r="I17" s="3">
        <v>47.434959990477296</v>
      </c>
      <c r="J17" s="1"/>
      <c r="K17" s="1"/>
    </row>
    <row r="18" spans="1:11" ht="12.75" customHeight="1" thickBot="1" x14ac:dyDescent="0.25">
      <c r="A18" s="32">
        <v>40703</v>
      </c>
      <c r="B18" s="33"/>
      <c r="C18" s="3">
        <v>85.71875</v>
      </c>
      <c r="D18" s="3">
        <v>6.9487934112548828</v>
      </c>
      <c r="E18" s="3">
        <v>7.0596222877502441</v>
      </c>
      <c r="F18" s="5">
        <v>8.3745736628770828E-3</v>
      </c>
      <c r="G18" s="3">
        <v>7.0679969787597656</v>
      </c>
      <c r="H18" s="3">
        <v>37.249069260670929</v>
      </c>
      <c r="I18" s="3">
        <v>47.276379954247119</v>
      </c>
      <c r="J18" s="1"/>
      <c r="K18" s="1"/>
    </row>
    <row r="19" spans="1:11" ht="12.75" customHeight="1" thickBot="1" x14ac:dyDescent="0.25">
      <c r="A19" s="32">
        <v>40704</v>
      </c>
      <c r="B19" s="33"/>
      <c r="C19" s="3">
        <v>85.361442565917969</v>
      </c>
      <c r="D19" s="3">
        <v>7.497797966003418</v>
      </c>
      <c r="E19" s="3">
        <v>6.883185863494873</v>
      </c>
      <c r="F19" s="5">
        <v>7.1051125414669514E-3</v>
      </c>
      <c r="G19" s="3">
        <v>6.8902912139892578</v>
      </c>
      <c r="H19" s="3">
        <v>37.461414868935485</v>
      </c>
      <c r="I19" s="3">
        <v>47.479575267253807</v>
      </c>
      <c r="J19" s="1"/>
      <c r="K19" s="1"/>
    </row>
    <row r="20" spans="1:11" ht="12.75" customHeight="1" thickBot="1" x14ac:dyDescent="0.25">
      <c r="A20" s="32">
        <v>40705</v>
      </c>
      <c r="B20" s="33"/>
      <c r="C20" s="3">
        <v>85.65655517578125</v>
      </c>
      <c r="D20" s="3">
        <v>7.3221464157104492</v>
      </c>
      <c r="E20" s="3">
        <v>6.7524466514587402</v>
      </c>
      <c r="F20" s="5">
        <v>1.8162177875638008E-2</v>
      </c>
      <c r="G20" s="3">
        <v>6.7706089019775391</v>
      </c>
      <c r="H20" s="3">
        <v>37.45711735578849</v>
      </c>
      <c r="I20" s="3">
        <v>47.523002153656279</v>
      </c>
      <c r="J20" s="1"/>
      <c r="K20" s="1"/>
    </row>
    <row r="21" spans="1:11" ht="12.75" customHeight="1" thickBot="1" x14ac:dyDescent="0.25">
      <c r="A21" s="32">
        <v>40706</v>
      </c>
      <c r="B21" s="33"/>
      <c r="C21" s="3">
        <v>85.529335021972656</v>
      </c>
      <c r="D21" s="3">
        <v>7.5398721694946289</v>
      </c>
      <c r="E21" s="3">
        <v>6.637718677520752</v>
      </c>
      <c r="F21" s="5">
        <v>1.9113296642899513E-2</v>
      </c>
      <c r="G21" s="3">
        <v>6.6568317413330078</v>
      </c>
      <c r="H21" s="3">
        <v>37.576479299511064</v>
      </c>
      <c r="I21" s="3">
        <v>47.642198295356039</v>
      </c>
      <c r="J21" s="1"/>
      <c r="K21" s="1"/>
    </row>
    <row r="22" spans="1:11" ht="12.75" customHeight="1" thickBot="1" x14ac:dyDescent="0.25">
      <c r="A22" s="32">
        <v>40707</v>
      </c>
      <c r="B22" s="33"/>
      <c r="C22" s="3">
        <v>85.810646057128906</v>
      </c>
      <c r="D22" s="3">
        <v>7.2070884704589844</v>
      </c>
      <c r="E22" s="3">
        <v>6.5794062614440918</v>
      </c>
      <c r="F22" s="5">
        <v>1.8489701673388481E-2</v>
      </c>
      <c r="G22" s="3">
        <v>6.5978960990905762</v>
      </c>
      <c r="H22" s="3">
        <v>37.572768510295319</v>
      </c>
      <c r="I22" s="3">
        <v>47.663524845033294</v>
      </c>
      <c r="J22" s="1"/>
      <c r="K22" s="1"/>
    </row>
    <row r="23" spans="1:11" ht="12.75" customHeight="1" thickBot="1" x14ac:dyDescent="0.25">
      <c r="A23" s="32">
        <v>40708</v>
      </c>
      <c r="B23" s="33"/>
      <c r="C23" s="3">
        <v>85.468070983886719</v>
      </c>
      <c r="D23" s="3">
        <v>7.5187492370605469</v>
      </c>
      <c r="E23" s="3">
        <v>6.6695208549499512</v>
      </c>
      <c r="F23" s="5">
        <v>1.500471867620945E-2</v>
      </c>
      <c r="G23" s="3">
        <v>6.6845254898071289</v>
      </c>
      <c r="H23" s="3">
        <v>37.593684685366931</v>
      </c>
      <c r="I23" s="3">
        <v>47.642186308149235</v>
      </c>
      <c r="J23" s="1"/>
      <c r="K23" s="1"/>
    </row>
    <row r="24" spans="1:11" ht="12.75" customHeight="1" thickBot="1" x14ac:dyDescent="0.25">
      <c r="A24" s="32">
        <v>40709</v>
      </c>
      <c r="B24" s="33"/>
      <c r="C24" s="3">
        <v>85.576637268066406</v>
      </c>
      <c r="D24" s="3">
        <v>7.5745573043823242</v>
      </c>
      <c r="E24" s="3">
        <v>6.4429593086242676</v>
      </c>
      <c r="F24" s="5">
        <v>2.7188019827008247E-2</v>
      </c>
      <c r="G24" s="3">
        <v>6.4701471328735352</v>
      </c>
      <c r="H24" s="3">
        <v>37.721318737039972</v>
      </c>
      <c r="I24" s="3">
        <v>47.804640694215387</v>
      </c>
      <c r="J24" s="1"/>
      <c r="K24" s="1"/>
    </row>
    <row r="25" spans="1:11" ht="12.75" customHeight="1" thickBot="1" x14ac:dyDescent="0.25">
      <c r="A25" s="32">
        <v>40710</v>
      </c>
      <c r="B25" s="33"/>
      <c r="C25" s="3">
        <v>84.479721069335937</v>
      </c>
      <c r="D25" s="3">
        <v>7.7339344024658203</v>
      </c>
      <c r="E25" s="3">
        <v>7.4509377479553223</v>
      </c>
      <c r="F25" s="5">
        <v>2.1389201283454895E-2</v>
      </c>
      <c r="G25" s="3">
        <v>7.4723267555236816</v>
      </c>
      <c r="H25" s="3">
        <v>37.346312359755842</v>
      </c>
      <c r="I25" s="3">
        <v>47.171645018521751</v>
      </c>
      <c r="J25" s="1"/>
      <c r="K25" s="1"/>
    </row>
    <row r="26" spans="1:11" ht="12.75" customHeight="1" thickBot="1" x14ac:dyDescent="0.25">
      <c r="A26" s="32">
        <v>40711</v>
      </c>
      <c r="B26" s="33"/>
      <c r="C26" s="3">
        <v>84.517692565917969</v>
      </c>
      <c r="D26" s="3">
        <v>7.509925365447998</v>
      </c>
      <c r="E26" s="3">
        <v>7.6915740966796875</v>
      </c>
      <c r="F26" s="5">
        <v>1.4651160687208176E-2</v>
      </c>
      <c r="G26" s="3">
        <v>7.7062253952026367</v>
      </c>
      <c r="H26" s="3">
        <v>37.167080252654863</v>
      </c>
      <c r="I26" s="3">
        <v>46.968691238133964</v>
      </c>
      <c r="J26" s="1"/>
      <c r="K26" s="1"/>
    </row>
    <row r="27" spans="1:11" ht="12.75" customHeight="1" thickBot="1" x14ac:dyDescent="0.25">
      <c r="A27" s="32">
        <v>40712</v>
      </c>
      <c r="B27" s="33"/>
      <c r="C27" s="3">
        <v>84.601226806640625</v>
      </c>
      <c r="D27" s="3">
        <v>7.8857402801513672</v>
      </c>
      <c r="E27" s="3">
        <v>7.1678543090820313</v>
      </c>
      <c r="F27" s="5">
        <v>3.4015510231256485E-2</v>
      </c>
      <c r="G27" s="3">
        <v>7.2018699645996094</v>
      </c>
      <c r="H27" s="3">
        <v>37.491082518691798</v>
      </c>
      <c r="I27" s="3">
        <v>47.366678810143895</v>
      </c>
      <c r="J27" s="1"/>
      <c r="K27" s="1"/>
    </row>
    <row r="28" spans="1:11" ht="12.75" customHeight="1" thickBot="1" x14ac:dyDescent="0.25">
      <c r="A28" s="32">
        <v>40713</v>
      </c>
      <c r="B28" s="33"/>
      <c r="C28" s="3">
        <v>84.864837646484375</v>
      </c>
      <c r="D28" s="3">
        <v>8.0456991195678711</v>
      </c>
      <c r="E28" s="3">
        <v>6.7606706619262695</v>
      </c>
      <c r="F28" s="5">
        <v>3.5078238695859909E-2</v>
      </c>
      <c r="G28" s="3">
        <v>6.7957487106323242</v>
      </c>
      <c r="H28" s="3">
        <v>37.681682676613846</v>
      </c>
      <c r="I28" s="3">
        <v>47.647110780280933</v>
      </c>
      <c r="J28" s="1"/>
      <c r="K28" s="1"/>
    </row>
    <row r="29" spans="1:11" ht="12.75" customHeight="1" thickBot="1" x14ac:dyDescent="0.25">
      <c r="A29" s="32">
        <v>40714</v>
      </c>
      <c r="B29" s="33"/>
      <c r="C29" s="3">
        <v>84.620269775390625</v>
      </c>
      <c r="D29" s="3">
        <v>8.2512416839599609</v>
      </c>
      <c r="E29" s="3">
        <v>6.7472243309020996</v>
      </c>
      <c r="F29" s="5">
        <v>4.1146595031023026E-2</v>
      </c>
      <c r="G29" s="3">
        <v>6.7883710861206055</v>
      </c>
      <c r="H29" s="3">
        <v>37.769117976189825</v>
      </c>
      <c r="I29" s="3">
        <v>47.70229922952587</v>
      </c>
      <c r="J29" s="1"/>
      <c r="K29" s="1"/>
    </row>
    <row r="30" spans="1:11" ht="12.75" customHeight="1" thickBot="1" x14ac:dyDescent="0.25">
      <c r="A30" s="32">
        <v>40715</v>
      </c>
      <c r="B30" s="33"/>
      <c r="C30" s="3">
        <v>84.512992858886719</v>
      </c>
      <c r="D30" s="3">
        <v>8.3215656280517578</v>
      </c>
      <c r="E30" s="3">
        <v>6.7904939651489258</v>
      </c>
      <c r="F30" s="5">
        <v>4.6884108334779739E-2</v>
      </c>
      <c r="G30" s="3">
        <v>6.8373780250549316</v>
      </c>
      <c r="H30" s="3">
        <v>37.763597791873352</v>
      </c>
      <c r="I30" s="3">
        <v>47.678009107714502</v>
      </c>
      <c r="J30" s="1"/>
      <c r="K30" s="1"/>
    </row>
    <row r="31" spans="1:11" ht="12.75" customHeight="1" thickBot="1" x14ac:dyDescent="0.25">
      <c r="A31" s="32">
        <v>40716</v>
      </c>
      <c r="B31" s="33"/>
      <c r="C31" s="3">
        <v>85.001663208007812</v>
      </c>
      <c r="D31" s="3">
        <v>8.0626621246337891</v>
      </c>
      <c r="E31" s="3">
        <v>6.5485696792602539</v>
      </c>
      <c r="F31" s="5">
        <v>5.5213216692209244E-2</v>
      </c>
      <c r="G31" s="3">
        <v>6.603783130645752</v>
      </c>
      <c r="H31" s="3">
        <v>37.780690397407859</v>
      </c>
      <c r="I31" s="3">
        <v>47.78099817581559</v>
      </c>
      <c r="J31" s="1"/>
      <c r="K31" s="1"/>
    </row>
    <row r="32" spans="1:11" ht="12.75" customHeight="1" thickBot="1" x14ac:dyDescent="0.25">
      <c r="A32" s="32">
        <v>40717</v>
      </c>
      <c r="B32" s="33"/>
      <c r="C32" s="3">
        <v>84.546257019042969</v>
      </c>
      <c r="D32" s="3">
        <v>8.4609088897705078</v>
      </c>
      <c r="E32" s="3">
        <v>6.6077256202697754</v>
      </c>
      <c r="F32" s="5">
        <v>3.7005752325057983E-2</v>
      </c>
      <c r="G32" s="3">
        <v>6.6447315216064453</v>
      </c>
      <c r="H32" s="3">
        <v>37.887840221930531</v>
      </c>
      <c r="I32" s="3">
        <v>47.833783832993269</v>
      </c>
      <c r="J32" s="1"/>
      <c r="K32" s="1"/>
    </row>
    <row r="33" spans="1:12" ht="12.75" customHeight="1" thickBot="1" x14ac:dyDescent="0.25">
      <c r="A33" s="32">
        <v>40718</v>
      </c>
      <c r="B33" s="33"/>
      <c r="C33" s="3">
        <v>84.378578186035156</v>
      </c>
      <c r="D33" s="3">
        <v>8.3248701095581055</v>
      </c>
      <c r="E33" s="3">
        <v>6.9316000938415527</v>
      </c>
      <c r="F33" s="5">
        <v>2.3372158408164978E-2</v>
      </c>
      <c r="G33" s="3">
        <v>6.9549722671508789</v>
      </c>
      <c r="H33" s="3">
        <v>37.727612302284321</v>
      </c>
      <c r="I33" s="3">
        <v>47.613528006270805</v>
      </c>
      <c r="J33" s="1"/>
      <c r="K33" s="1"/>
    </row>
    <row r="34" spans="1:12" ht="12.75" customHeight="1" thickBot="1" x14ac:dyDescent="0.25">
      <c r="A34" s="32">
        <v>40719</v>
      </c>
      <c r="B34" s="33"/>
      <c r="C34" s="3">
        <v>84.08673095703125</v>
      </c>
      <c r="D34" s="3">
        <v>8.5170040130615234</v>
      </c>
      <c r="E34" s="3">
        <v>7.0157537460327148</v>
      </c>
      <c r="F34" s="5">
        <v>1.7347289249300957E-2</v>
      </c>
      <c r="G34" s="3">
        <v>7.0331010818481445</v>
      </c>
      <c r="H34" s="3">
        <v>37.766038458793716</v>
      </c>
      <c r="I34" s="3">
        <v>47.606973242416032</v>
      </c>
      <c r="J34" s="1"/>
      <c r="K34" s="1"/>
    </row>
    <row r="35" spans="1:12" ht="12.75" customHeight="1" thickBot="1" x14ac:dyDescent="0.25">
      <c r="A35" s="32">
        <v>40720</v>
      </c>
      <c r="B35" s="33"/>
      <c r="C35" s="3">
        <v>84.8251953125</v>
      </c>
      <c r="D35" s="3">
        <v>8.1631965637207031</v>
      </c>
      <c r="E35" s="3">
        <v>6.6429591178894043</v>
      </c>
      <c r="F35" s="5">
        <v>2.9371749609708786E-2</v>
      </c>
      <c r="G35" s="3">
        <v>6.6723308563232422</v>
      </c>
      <c r="H35" s="3">
        <v>37.786912433410222</v>
      </c>
      <c r="I35" s="3">
        <v>47.762526023359882</v>
      </c>
      <c r="J35" s="1"/>
      <c r="K35" s="1"/>
    </row>
    <row r="36" spans="1:12" ht="12.75" customHeight="1" thickBot="1" x14ac:dyDescent="0.25">
      <c r="A36" s="32">
        <v>40721</v>
      </c>
      <c r="B36" s="33"/>
      <c r="C36" s="3">
        <v>84.832923889160156</v>
      </c>
      <c r="D36" s="3">
        <v>8.145899772644043</v>
      </c>
      <c r="E36" s="3">
        <v>6.6513919830322266</v>
      </c>
      <c r="F36" s="5">
        <v>5.6411001831293106E-2</v>
      </c>
      <c r="G36" s="3">
        <v>6.7078027725219727</v>
      </c>
      <c r="H36" s="3">
        <v>37.754929984448133</v>
      </c>
      <c r="I36" s="3">
        <v>47.722968352783965</v>
      </c>
      <c r="J36" s="1"/>
      <c r="K36" s="1"/>
    </row>
    <row r="37" spans="1:12" ht="12.75" customHeight="1" thickBot="1" x14ac:dyDescent="0.25">
      <c r="A37" s="32">
        <v>40722</v>
      </c>
      <c r="B37" s="33"/>
      <c r="C37" s="3">
        <v>84.630592346191406</v>
      </c>
      <c r="D37" s="3">
        <v>7.9397292137145996</v>
      </c>
      <c r="E37" s="3">
        <v>7.1015434265136719</v>
      </c>
      <c r="F37" s="5">
        <v>4.857553169131279E-2</v>
      </c>
      <c r="G37" s="3">
        <v>7.1501188278198242</v>
      </c>
      <c r="H37" s="3">
        <v>37.50876640510171</v>
      </c>
      <c r="I37" s="3">
        <v>47.395377080906528</v>
      </c>
      <c r="J37" s="1"/>
      <c r="K37" s="1"/>
    </row>
    <row r="38" spans="1:12" ht="12.75" customHeight="1" thickBot="1" x14ac:dyDescent="0.25">
      <c r="A38" s="32">
        <v>40723</v>
      </c>
      <c r="B38" s="33"/>
      <c r="C38" s="3">
        <v>84.769264221191406</v>
      </c>
      <c r="D38" s="3">
        <v>8.2889261245727539</v>
      </c>
      <c r="E38" s="3">
        <v>6.5076618194580078</v>
      </c>
      <c r="F38" s="5">
        <v>4.6163018792867661E-2</v>
      </c>
      <c r="G38" s="3">
        <v>6.5538249015808105</v>
      </c>
      <c r="H38" s="3">
        <v>37.895089881292421</v>
      </c>
      <c r="I38" s="3">
        <v>47.872900428652514</v>
      </c>
      <c r="J38" s="1"/>
      <c r="K38" s="1"/>
    </row>
    <row r="39" spans="1:12" ht="12.75" customHeight="1" thickBot="1" x14ac:dyDescent="0.25">
      <c r="A39" s="32">
        <v>40724</v>
      </c>
      <c r="B39" s="33"/>
      <c r="C39" s="3">
        <v>84.671852111816406</v>
      </c>
      <c r="D39" s="3">
        <v>8.4824762344360352</v>
      </c>
      <c r="E39" s="3">
        <v>6.4310145378112793</v>
      </c>
      <c r="F39" s="5">
        <v>3.2483961433172226E-2</v>
      </c>
      <c r="G39" s="3">
        <v>6.463498592376709</v>
      </c>
      <c r="H39" s="3">
        <v>37.9822454036455</v>
      </c>
      <c r="I39" s="3">
        <v>47.965561711657628</v>
      </c>
      <c r="J39" s="1"/>
      <c r="K39" s="1"/>
    </row>
    <row r="40" spans="1:12" ht="12.75" customHeight="1" thickBot="1" x14ac:dyDescent="0.25">
      <c r="A40" s="35" t="s">
        <v>6</v>
      </c>
      <c r="B40" s="36"/>
      <c r="C40" s="6">
        <f t="shared" ref="C40:I40" si="0">AVERAGE(C10:C39)</f>
        <v>84.848996734619135</v>
      </c>
      <c r="D40" s="6">
        <f t="shared" si="0"/>
        <v>7.8414527893066408</v>
      </c>
      <c r="E40" s="6">
        <f t="shared" si="0"/>
        <v>6.9830933570861813</v>
      </c>
      <c r="F40" s="6">
        <f t="shared" si="0"/>
        <v>2.4748568035041291E-2</v>
      </c>
      <c r="G40" s="6">
        <f t="shared" si="0"/>
        <v>7.0078419208526608</v>
      </c>
      <c r="H40" s="6">
        <f t="shared" si="0"/>
        <v>37.545835532545894</v>
      </c>
      <c r="I40" s="6">
        <f t="shared" si="0"/>
        <v>47.480693861694782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34" t="s">
        <v>23</v>
      </c>
      <c r="I42" s="34"/>
      <c r="J42" s="20"/>
      <c r="K42" s="20"/>
      <c r="L42" s="20"/>
    </row>
    <row r="43" spans="1:12" ht="13.5" thickBot="1" x14ac:dyDescent="0.25"/>
    <row r="44" spans="1:12" ht="23.25" thickBot="1" x14ac:dyDescent="0.25">
      <c r="A44" s="45"/>
      <c r="B44" s="46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47" t="s">
        <v>85</v>
      </c>
      <c r="B45" s="48"/>
      <c r="C45" s="26">
        <f t="shared" ref="C45:I45" si="1">MAX(C10:C39)</f>
        <v>85.940109252929688</v>
      </c>
      <c r="D45" s="21">
        <f t="shared" si="1"/>
        <v>8.5170040130615234</v>
      </c>
      <c r="E45" s="26">
        <f t="shared" si="1"/>
        <v>8.2845315933227539</v>
      </c>
      <c r="F45" s="26">
        <f t="shared" si="1"/>
        <v>5.6411001831293106E-2</v>
      </c>
      <c r="G45" s="21">
        <f t="shared" si="1"/>
        <v>8.2917518615722656</v>
      </c>
      <c r="H45" s="26">
        <f t="shared" si="1"/>
        <v>37.9822454036455</v>
      </c>
      <c r="I45" s="22">
        <f t="shared" si="1"/>
        <v>47.965561711657628</v>
      </c>
    </row>
    <row r="46" spans="1:12" ht="13.5" thickBot="1" x14ac:dyDescent="0.25">
      <c r="A46" s="47" t="s">
        <v>86</v>
      </c>
      <c r="B46" s="48"/>
      <c r="C46" s="23">
        <f t="shared" ref="C46:I46" si="2">MIN(C10:C39)</f>
        <v>83.452674865722656</v>
      </c>
      <c r="D46" s="26">
        <f t="shared" si="2"/>
        <v>6.9487934112548828</v>
      </c>
      <c r="E46" s="26">
        <f t="shared" si="2"/>
        <v>6.4310145378112793</v>
      </c>
      <c r="F46" s="23">
        <f t="shared" si="2"/>
        <v>5.9016677550971508E-3</v>
      </c>
      <c r="G46" s="26">
        <f t="shared" si="2"/>
        <v>6.463498592376709</v>
      </c>
      <c r="H46" s="23">
        <f t="shared" si="2"/>
        <v>37.025320776778344</v>
      </c>
      <c r="I46" s="26">
        <f t="shared" si="2"/>
        <v>46.650699836485416</v>
      </c>
    </row>
    <row r="47" spans="1:12" ht="13.5" thickBot="1" x14ac:dyDescent="0.25">
      <c r="A47" s="49" t="s">
        <v>87</v>
      </c>
      <c r="B47" s="50"/>
      <c r="C47" s="26">
        <f t="shared" ref="C47:I47" si="3">STDEV(C10:C39)</f>
        <v>0.64366983853704629</v>
      </c>
      <c r="D47" s="24">
        <f t="shared" si="3"/>
        <v>0.42099907137792109</v>
      </c>
      <c r="E47" s="26">
        <f t="shared" si="3"/>
        <v>0.50381663180867609</v>
      </c>
      <c r="F47" s="26">
        <f t="shared" si="3"/>
        <v>1.5253015640663115E-2</v>
      </c>
      <c r="G47" s="24">
        <f t="shared" si="3"/>
        <v>0.49610329462292241</v>
      </c>
      <c r="H47" s="26">
        <f t="shared" si="3"/>
        <v>0.2487787102067491</v>
      </c>
      <c r="I47" s="25">
        <f t="shared" si="3"/>
        <v>0.33516425812789924</v>
      </c>
    </row>
    <row r="49" spans="3:9" x14ac:dyDescent="0.2">
      <c r="C49" s="29" t="s">
        <v>102</v>
      </c>
      <c r="D49" s="29">
        <f>COUNTIF(D10:D39,"&gt;12.0")</f>
        <v>0</v>
      </c>
      <c r="E49" s="29">
        <f>COUNTIF(E10:E39,"&gt;8.0")</f>
        <v>2</v>
      </c>
      <c r="F49" s="29">
        <f>COUNTIF(F10:F39,"&gt;3.0")</f>
        <v>0</v>
      </c>
      <c r="G49" s="29">
        <f>COUNTIF(G10:G39,"&gt;8.0")</f>
        <v>2</v>
      </c>
      <c r="H49" s="29">
        <f>COUNTIF(H10:H39,"&lt;36.30")</f>
        <v>0</v>
      </c>
      <c r="I49" s="29">
        <f>COUNTIF(I10:I39,"&lt;46.20")</f>
        <v>0</v>
      </c>
    </row>
    <row r="50" spans="3:9" x14ac:dyDescent="0.2">
      <c r="G50" s="29"/>
      <c r="H50" s="29">
        <f>COUNTIF(H10:H39,"&gt;43.60")</f>
        <v>0</v>
      </c>
      <c r="I50" s="29">
        <f>COUNTIF(I10:I39,"&gt;53.20")</f>
        <v>0</v>
      </c>
    </row>
  </sheetData>
  <mergeCells count="44">
    <mergeCell ref="A32:B32"/>
    <mergeCell ref="A33:B33"/>
    <mergeCell ref="H42:I42"/>
    <mergeCell ref="A40:B40"/>
    <mergeCell ref="A34:B34"/>
    <mergeCell ref="A47:B47"/>
    <mergeCell ref="A36:B36"/>
    <mergeCell ref="A35:B35"/>
    <mergeCell ref="A37:B37"/>
    <mergeCell ref="A39:B39"/>
    <mergeCell ref="A38:B38"/>
    <mergeCell ref="A44:B44"/>
    <mergeCell ref="A45:B45"/>
    <mergeCell ref="A46:B46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28" zoomScale="90" zoomScaleNormal="90" workbookViewId="0">
      <selection activeCell="C49" sqref="C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1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1" ht="14.1" customHeight="1" thickBot="1" x14ac:dyDescent="0.25">
      <c r="A5" s="42" t="s">
        <v>58</v>
      </c>
      <c r="B5" s="42"/>
      <c r="C5" s="42"/>
      <c r="D5" s="42"/>
      <c r="E5" s="42"/>
      <c r="F5" s="42"/>
      <c r="G5" s="1"/>
      <c r="H5" s="1"/>
      <c r="I5" s="18" t="s">
        <v>99</v>
      </c>
      <c r="J5" s="1"/>
      <c r="K5" s="1"/>
    </row>
    <row r="6" spans="1:11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3"/>
      <c r="B8" s="44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45"/>
      <c r="B9" s="4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40695</v>
      </c>
      <c r="B10" s="33"/>
      <c r="C10" s="10">
        <v>84.855010986328125</v>
      </c>
      <c r="D10" s="10">
        <v>8.0842189788818359</v>
      </c>
      <c r="E10" s="10">
        <v>6.6201329231262207</v>
      </c>
      <c r="F10" s="11">
        <v>1.2945353053510189E-2</v>
      </c>
      <c r="G10" s="10">
        <v>6.6330780982971191</v>
      </c>
      <c r="H10" s="10">
        <v>37.855368635511859</v>
      </c>
      <c r="I10" s="10">
        <v>47.823129970479386</v>
      </c>
      <c r="J10" s="1"/>
      <c r="K10" s="1"/>
    </row>
    <row r="11" spans="1:11" ht="12.75" customHeight="1" thickBot="1" x14ac:dyDescent="0.25">
      <c r="A11" s="32">
        <v>40696</v>
      </c>
      <c r="B11" s="33"/>
      <c r="C11" s="3">
        <v>84.779365539550781</v>
      </c>
      <c r="D11" s="3">
        <v>8.1337623596191406</v>
      </c>
      <c r="E11" s="3">
        <v>6.6592311859130859</v>
      </c>
      <c r="F11" s="5">
        <v>1.6736702993512154E-2</v>
      </c>
      <c r="G11" s="3">
        <v>6.6759676933288574</v>
      </c>
      <c r="H11" s="3">
        <v>37.839393015814409</v>
      </c>
      <c r="I11" s="3">
        <v>47.795337382118198</v>
      </c>
      <c r="J11" s="1"/>
      <c r="K11" s="1"/>
    </row>
    <row r="12" spans="1:11" ht="12.75" customHeight="1" thickBot="1" x14ac:dyDescent="0.25">
      <c r="A12" s="32">
        <v>40697</v>
      </c>
      <c r="B12" s="33"/>
      <c r="C12" s="3">
        <v>84.868812561035156</v>
      </c>
      <c r="D12" s="3">
        <v>8.0387868881225586</v>
      </c>
      <c r="E12" s="3">
        <v>6.6991696357727051</v>
      </c>
      <c r="F12" s="5">
        <v>1.7086435109376907E-2</v>
      </c>
      <c r="G12" s="3">
        <v>6.7162561416625977</v>
      </c>
      <c r="H12" s="3">
        <v>37.772180857790367</v>
      </c>
      <c r="I12" s="3">
        <v>47.738020835926172</v>
      </c>
      <c r="J12" s="1"/>
      <c r="K12" s="1"/>
    </row>
    <row r="13" spans="1:11" ht="12.75" customHeight="1" thickBot="1" x14ac:dyDescent="0.25">
      <c r="A13" s="32">
        <v>40698</v>
      </c>
      <c r="B13" s="33"/>
      <c r="C13" s="3">
        <v>84.784294128417969</v>
      </c>
      <c r="D13" s="3">
        <v>7.9997658729553223</v>
      </c>
      <c r="E13" s="3">
        <v>6.844459056854248</v>
      </c>
      <c r="F13" s="5">
        <v>1.4623161405324936E-2</v>
      </c>
      <c r="G13" s="3">
        <v>6.8590822219848633</v>
      </c>
      <c r="H13" s="3">
        <v>37.689905654812073</v>
      </c>
      <c r="I13" s="3">
        <v>47.6306054201536</v>
      </c>
      <c r="J13" s="1"/>
      <c r="K13" s="1"/>
    </row>
    <row r="14" spans="1:11" ht="12.75" customHeight="1" thickBot="1" x14ac:dyDescent="0.25">
      <c r="A14" s="32">
        <v>40699</v>
      </c>
      <c r="B14" s="33"/>
      <c r="C14" s="3">
        <v>84.262786865234375</v>
      </c>
      <c r="D14" s="3">
        <v>8.0949726104736328</v>
      </c>
      <c r="E14" s="3">
        <v>7.3072128295898437</v>
      </c>
      <c r="F14" s="5">
        <v>1.2963268905878067E-2</v>
      </c>
      <c r="G14" s="3">
        <v>7.3201761245727539</v>
      </c>
      <c r="H14" s="3">
        <v>37.517479848271499</v>
      </c>
      <c r="I14" s="3">
        <v>47.339984265970728</v>
      </c>
      <c r="J14" s="1"/>
      <c r="K14" s="1"/>
    </row>
    <row r="15" spans="1:11" ht="12.75" customHeight="1" thickBot="1" x14ac:dyDescent="0.25">
      <c r="A15" s="32">
        <v>40700</v>
      </c>
      <c r="B15" s="33"/>
      <c r="C15" s="3">
        <v>83.674400329589844</v>
      </c>
      <c r="D15" s="3">
        <v>8.2089424133300781</v>
      </c>
      <c r="E15" s="3">
        <v>7.8063931465148926</v>
      </c>
      <c r="F15" s="5">
        <v>1.0894017294049263E-2</v>
      </c>
      <c r="G15" s="3">
        <v>7.8172869682312012</v>
      </c>
      <c r="H15" s="3">
        <v>37.34529194336001</v>
      </c>
      <c r="I15" s="3">
        <v>47.036295994293226</v>
      </c>
      <c r="J15" s="1"/>
      <c r="K15" s="1"/>
    </row>
    <row r="16" spans="1:11" ht="12.75" customHeight="1" thickBot="1" x14ac:dyDescent="0.25">
      <c r="A16" s="32">
        <v>40701</v>
      </c>
      <c r="B16" s="33"/>
      <c r="C16" s="3">
        <v>83.453987121582031</v>
      </c>
      <c r="D16" s="3">
        <v>8.2958049774169922</v>
      </c>
      <c r="E16" s="3">
        <v>7.9335379600524902</v>
      </c>
      <c r="F16" s="5">
        <v>1.1136708781123161E-2</v>
      </c>
      <c r="G16" s="3">
        <v>7.9446744918823242</v>
      </c>
      <c r="H16" s="3">
        <v>37.324613530053142</v>
      </c>
      <c r="I16" s="3">
        <v>46.973091436927191</v>
      </c>
      <c r="J16" s="1"/>
      <c r="K16" s="1"/>
    </row>
    <row r="17" spans="1:11" ht="12.75" customHeight="1" thickBot="1" x14ac:dyDescent="0.25">
      <c r="A17" s="32">
        <v>40702</v>
      </c>
      <c r="B17" s="33"/>
      <c r="C17" s="3">
        <v>83.591156005859375</v>
      </c>
      <c r="D17" s="3">
        <v>8.2521505355834961</v>
      </c>
      <c r="E17" s="3">
        <v>7.8488664627075195</v>
      </c>
      <c r="F17" s="5">
        <v>1.2194425798952579E-2</v>
      </c>
      <c r="G17" s="3">
        <v>7.8610610961914063</v>
      </c>
      <c r="H17" s="3">
        <v>37.338440990223297</v>
      </c>
      <c r="I17" s="3">
        <v>47.01449305289453</v>
      </c>
      <c r="J17" s="1"/>
      <c r="K17" s="1"/>
    </row>
    <row r="18" spans="1:11" ht="12.75" customHeight="1" thickBot="1" x14ac:dyDescent="0.25">
      <c r="A18" s="32">
        <v>40703</v>
      </c>
      <c r="B18" s="33"/>
      <c r="C18" s="3">
        <v>83.893211364746094</v>
      </c>
      <c r="D18" s="3">
        <v>8.1065187454223633</v>
      </c>
      <c r="E18" s="3">
        <v>7.7031440734863281</v>
      </c>
      <c r="F18" s="5">
        <v>1.2044834904372692E-2</v>
      </c>
      <c r="G18" s="3">
        <v>7.7151889801025391</v>
      </c>
      <c r="H18" s="3">
        <v>37.345881925453433</v>
      </c>
      <c r="I18" s="3">
        <v>47.076881297350049</v>
      </c>
      <c r="J18" s="1"/>
      <c r="K18" s="1"/>
    </row>
    <row r="19" spans="1:11" ht="12.75" customHeight="1" thickBot="1" x14ac:dyDescent="0.25">
      <c r="A19" s="32">
        <v>40704</v>
      </c>
      <c r="B19" s="33"/>
      <c r="C19" s="3">
        <v>84.252853393554687</v>
      </c>
      <c r="D19" s="3">
        <v>7.9475722312927246</v>
      </c>
      <c r="E19" s="3">
        <v>7.5097103118896484</v>
      </c>
      <c r="F19" s="5">
        <v>1.1117527261376381E-2</v>
      </c>
      <c r="G19" s="3">
        <v>7.5208277702331543</v>
      </c>
      <c r="H19" s="3">
        <v>37.370421298252026</v>
      </c>
      <c r="I19" s="3">
        <v>47.169518761349174</v>
      </c>
      <c r="J19" s="1"/>
      <c r="K19" s="1"/>
    </row>
    <row r="20" spans="1:11" ht="12.75" customHeight="1" thickBot="1" x14ac:dyDescent="0.25">
      <c r="A20" s="32">
        <v>40705</v>
      </c>
      <c r="B20" s="33"/>
      <c r="C20" s="3">
        <v>84.464179992675781</v>
      </c>
      <c r="D20" s="3">
        <v>7.8865957260131836</v>
      </c>
      <c r="E20" s="3">
        <v>7.3652486801147461</v>
      </c>
      <c r="F20" s="5">
        <v>9.866790845990181E-3</v>
      </c>
      <c r="G20" s="3">
        <v>7.3751153945922852</v>
      </c>
      <c r="H20" s="3">
        <v>37.405423446890076</v>
      </c>
      <c r="I20" s="3">
        <v>47.249580795556952</v>
      </c>
      <c r="J20" s="1"/>
      <c r="K20" s="1"/>
    </row>
    <row r="21" spans="1:11" ht="12.75" customHeight="1" thickBot="1" x14ac:dyDescent="0.25">
      <c r="A21" s="32">
        <v>40706</v>
      </c>
      <c r="B21" s="33"/>
      <c r="C21" s="3">
        <v>84.671821594238281</v>
      </c>
      <c r="D21" s="3">
        <v>7.8195781707763672</v>
      </c>
      <c r="E21" s="3">
        <v>7.2266373634338379</v>
      </c>
      <c r="F21" s="5">
        <v>1.0547969490289688E-2</v>
      </c>
      <c r="G21" s="3">
        <v>7.2371854782104492</v>
      </c>
      <c r="H21" s="3">
        <v>37.436858153796216</v>
      </c>
      <c r="I21" s="3">
        <v>47.324058451259788</v>
      </c>
      <c r="J21" s="1"/>
      <c r="K21" s="1"/>
    </row>
    <row r="22" spans="1:11" ht="12.75" customHeight="1" thickBot="1" x14ac:dyDescent="0.25">
      <c r="A22" s="32">
        <v>40707</v>
      </c>
      <c r="B22" s="33"/>
      <c r="C22" s="3">
        <v>84.919532775878906</v>
      </c>
      <c r="D22" s="3">
        <v>7.7284235954284668</v>
      </c>
      <c r="E22" s="3">
        <v>7.0514497756958008</v>
      </c>
      <c r="F22" s="5">
        <v>1.3067100197076797E-2</v>
      </c>
      <c r="G22" s="3">
        <v>7.0645170211791992</v>
      </c>
      <c r="H22" s="3">
        <v>37.485968056129884</v>
      </c>
      <c r="I22" s="3">
        <v>47.423080286461747</v>
      </c>
      <c r="J22" s="1"/>
      <c r="K22" s="1"/>
    </row>
    <row r="23" spans="1:11" ht="12.75" customHeight="1" thickBot="1" x14ac:dyDescent="0.25">
      <c r="A23" s="32">
        <v>40708</v>
      </c>
      <c r="B23" s="33"/>
      <c r="C23" s="3">
        <v>85.039985656738281</v>
      </c>
      <c r="D23" s="3">
        <v>7.6617279052734375</v>
      </c>
      <c r="E23" s="3">
        <v>6.9187793731689453</v>
      </c>
      <c r="F23" s="5">
        <v>1.444358192384243E-2</v>
      </c>
      <c r="G23" s="3">
        <v>6.933222770690918</v>
      </c>
      <c r="H23" s="3">
        <v>37.563920192023154</v>
      </c>
      <c r="I23" s="3">
        <v>47.523362738531489</v>
      </c>
      <c r="J23" s="1"/>
      <c r="K23" s="1"/>
    </row>
    <row r="24" spans="1:11" ht="12.75" customHeight="1" thickBot="1" x14ac:dyDescent="0.25">
      <c r="A24" s="32">
        <v>40709</v>
      </c>
      <c r="B24" s="33"/>
      <c r="C24" s="3">
        <v>85.054313659667969</v>
      </c>
      <c r="D24" s="3">
        <v>7.7072458267211914</v>
      </c>
      <c r="E24" s="3">
        <v>6.854499340057373</v>
      </c>
      <c r="F24" s="5">
        <v>1.4923064969480038E-2</v>
      </c>
      <c r="G24" s="3">
        <v>6.869422435760498</v>
      </c>
      <c r="H24" s="3">
        <v>37.602930929739387</v>
      </c>
      <c r="I24" s="3">
        <v>47.572968405882008</v>
      </c>
      <c r="J24" s="1"/>
      <c r="K24" s="1"/>
    </row>
    <row r="25" spans="1:11" ht="12.75" customHeight="1" thickBot="1" x14ac:dyDescent="0.25">
      <c r="A25" s="32">
        <v>40710</v>
      </c>
      <c r="B25" s="33"/>
      <c r="C25" s="3">
        <v>84.971328735351563</v>
      </c>
      <c r="D25" s="3">
        <v>7.8070507049560547</v>
      </c>
      <c r="E25" s="3">
        <v>6.8239593505859375</v>
      </c>
      <c r="F25" s="5">
        <v>1.8078906461596489E-2</v>
      </c>
      <c r="G25" s="3">
        <v>6.8420381546020508</v>
      </c>
      <c r="H25" s="3">
        <v>37.647851612032738</v>
      </c>
      <c r="I25" s="3">
        <v>47.610919008274301</v>
      </c>
      <c r="J25" s="1"/>
      <c r="K25" s="1"/>
    </row>
    <row r="26" spans="1:11" ht="12.75" customHeight="1" thickBot="1" x14ac:dyDescent="0.25">
      <c r="A26" s="32">
        <v>40711</v>
      </c>
      <c r="B26" s="33"/>
      <c r="C26" s="3">
        <v>84.652275085449219</v>
      </c>
      <c r="D26" s="3">
        <v>7.8655924797058105</v>
      </c>
      <c r="E26" s="3">
        <v>7.0958976745605469</v>
      </c>
      <c r="F26" s="5">
        <v>1.999603770673275E-2</v>
      </c>
      <c r="G26" s="3">
        <v>7.1158938407897949</v>
      </c>
      <c r="H26" s="3">
        <v>37.552867866080383</v>
      </c>
      <c r="I26" s="3">
        <v>47.441970077278889</v>
      </c>
      <c r="J26" s="1"/>
      <c r="K26" s="1"/>
    </row>
    <row r="27" spans="1:11" ht="12.75" customHeight="1" thickBot="1" x14ac:dyDescent="0.25">
      <c r="A27" s="32">
        <v>40712</v>
      </c>
      <c r="B27" s="33"/>
      <c r="C27" s="3">
        <v>84.38995361328125</v>
      </c>
      <c r="D27" s="3">
        <v>7.8835124969482422</v>
      </c>
      <c r="E27" s="3">
        <v>7.3660049438476563</v>
      </c>
      <c r="F27" s="5">
        <v>2.0694335922598839E-2</v>
      </c>
      <c r="G27" s="3">
        <v>7.3866991996765137</v>
      </c>
      <c r="H27" s="3">
        <v>37.439333532529297</v>
      </c>
      <c r="I27" s="3">
        <v>47.263455822174755</v>
      </c>
      <c r="J27" s="1"/>
      <c r="K27" s="1"/>
    </row>
    <row r="28" spans="1:11" ht="12.75" customHeight="1" thickBot="1" x14ac:dyDescent="0.25">
      <c r="A28" s="32">
        <v>40713</v>
      </c>
      <c r="B28" s="33"/>
      <c r="C28" s="3">
        <v>84.311210632324219</v>
      </c>
      <c r="D28" s="3">
        <v>8.0052757263183594</v>
      </c>
      <c r="E28" s="3">
        <v>7.3144302368164062</v>
      </c>
      <c r="F28" s="5">
        <v>2.5106603279709816E-2</v>
      </c>
      <c r="G28" s="3">
        <v>7.3395366668701172</v>
      </c>
      <c r="H28" s="3">
        <v>37.493700295949225</v>
      </c>
      <c r="I28" s="3">
        <v>47.314988062412951</v>
      </c>
      <c r="J28" s="1"/>
      <c r="K28" s="1"/>
    </row>
    <row r="29" spans="1:11" ht="12.75" customHeight="1" thickBot="1" x14ac:dyDescent="0.25">
      <c r="A29" s="32">
        <v>40714</v>
      </c>
      <c r="B29" s="33"/>
      <c r="C29" s="3">
        <v>84.433555603027344</v>
      </c>
      <c r="D29" s="3">
        <v>8.0699281692504883</v>
      </c>
      <c r="E29" s="3">
        <v>7.1373538970947266</v>
      </c>
      <c r="F29" s="5">
        <v>2.8255252167582512E-2</v>
      </c>
      <c r="G29" s="3">
        <v>7.1656093597412109</v>
      </c>
      <c r="H29" s="3">
        <v>37.570980406344859</v>
      </c>
      <c r="I29" s="3">
        <v>47.431624935466886</v>
      </c>
      <c r="J29" s="1"/>
      <c r="K29" s="1"/>
    </row>
    <row r="30" spans="1:11" ht="12.75" customHeight="1" thickBot="1" x14ac:dyDescent="0.25">
      <c r="A30" s="32">
        <v>40715</v>
      </c>
      <c r="B30" s="33"/>
      <c r="C30" s="3">
        <v>84.420150756835938</v>
      </c>
      <c r="D30" s="3">
        <v>8.1919288635253906</v>
      </c>
      <c r="E30" s="3">
        <v>7.0138540267944336</v>
      </c>
      <c r="F30" s="5">
        <v>3.2316919416189194E-2</v>
      </c>
      <c r="G30" s="3">
        <v>7.046170711517334</v>
      </c>
      <c r="H30" s="3">
        <v>37.657942613145103</v>
      </c>
      <c r="I30" s="3">
        <v>47.532173035328078</v>
      </c>
      <c r="J30" s="1"/>
      <c r="K30" s="1"/>
    </row>
    <row r="31" spans="1:11" ht="12.75" customHeight="1" thickBot="1" x14ac:dyDescent="0.25">
      <c r="A31" s="32">
        <v>40716</v>
      </c>
      <c r="B31" s="33"/>
      <c r="C31" s="3">
        <v>84.377159118652344</v>
      </c>
      <c r="D31" s="3">
        <v>8.2877187728881836</v>
      </c>
      <c r="E31" s="3">
        <v>6.9583640098571777</v>
      </c>
      <c r="F31" s="5">
        <v>3.5918459296226501E-2</v>
      </c>
      <c r="G31" s="3">
        <v>6.9942822456359863</v>
      </c>
      <c r="H31" s="3">
        <v>37.70451652717739</v>
      </c>
      <c r="I31" s="3">
        <v>47.580888803462592</v>
      </c>
      <c r="J31" s="1"/>
      <c r="K31" s="1"/>
    </row>
    <row r="32" spans="1:11" ht="12.75" customHeight="1" thickBot="1" x14ac:dyDescent="0.25">
      <c r="A32" s="32">
        <v>40717</v>
      </c>
      <c r="B32" s="33"/>
      <c r="C32" s="3">
        <v>84.350341796875</v>
      </c>
      <c r="D32" s="3">
        <v>8.3687458038330078</v>
      </c>
      <c r="E32" s="3">
        <v>6.8924636840820312</v>
      </c>
      <c r="F32" s="5">
        <v>4.2371280491352081E-2</v>
      </c>
      <c r="G32" s="3">
        <v>6.9348349571228027</v>
      </c>
      <c r="H32" s="3">
        <v>37.753664644608321</v>
      </c>
      <c r="I32" s="3">
        <v>47.63357509733568</v>
      </c>
      <c r="J32" s="1"/>
      <c r="K32" s="1"/>
    </row>
    <row r="33" spans="1:12" ht="12.75" customHeight="1" thickBot="1" x14ac:dyDescent="0.25">
      <c r="A33" s="32">
        <v>40718</v>
      </c>
      <c r="B33" s="33"/>
      <c r="C33" s="3">
        <v>84.213897705078125</v>
      </c>
      <c r="D33" s="3">
        <v>8.4670476913452148</v>
      </c>
      <c r="E33" s="3">
        <v>6.9211397171020508</v>
      </c>
      <c r="F33" s="5">
        <v>4.2277347296476364E-2</v>
      </c>
      <c r="G33" s="3">
        <v>6.9634170532226562</v>
      </c>
      <c r="H33" s="3">
        <v>37.776102662022275</v>
      </c>
      <c r="I33" s="3">
        <v>47.635873695254716</v>
      </c>
      <c r="J33" s="1"/>
      <c r="K33" s="1"/>
    </row>
    <row r="34" spans="1:12" ht="12.75" customHeight="1" thickBot="1" x14ac:dyDescent="0.25">
      <c r="A34" s="32">
        <v>40719</v>
      </c>
      <c r="B34" s="33"/>
      <c r="C34" s="3">
        <v>84.09722900390625</v>
      </c>
      <c r="D34" s="3">
        <v>8.5393028259277344</v>
      </c>
      <c r="E34" s="3">
        <v>6.9700169563293457</v>
      </c>
      <c r="F34" s="5">
        <v>3.6883089691400528E-2</v>
      </c>
      <c r="G34" s="3">
        <v>7.0068998336791992</v>
      </c>
      <c r="H34" s="3">
        <v>37.780441562159005</v>
      </c>
      <c r="I34" s="3">
        <v>47.622233777219911</v>
      </c>
      <c r="J34" s="1"/>
      <c r="K34" s="1"/>
    </row>
    <row r="35" spans="1:12" ht="12.75" customHeight="1" thickBot="1" x14ac:dyDescent="0.25">
      <c r="A35" s="32">
        <v>40720</v>
      </c>
      <c r="B35" s="33"/>
      <c r="C35" s="3">
        <v>83.961105346679688</v>
      </c>
      <c r="D35" s="3">
        <v>8.63116455078125</v>
      </c>
      <c r="E35" s="3">
        <v>7.0145869255065918</v>
      </c>
      <c r="F35" s="5">
        <v>3.0521156266331673E-2</v>
      </c>
      <c r="G35" s="3">
        <v>7.0451083183288574</v>
      </c>
      <c r="H35" s="3">
        <v>37.794881020032186</v>
      </c>
      <c r="I35" s="3">
        <v>47.61712177419713</v>
      </c>
      <c r="J35" s="1"/>
      <c r="K35" s="1"/>
    </row>
    <row r="36" spans="1:12" ht="12.75" customHeight="1" thickBot="1" x14ac:dyDescent="0.25">
      <c r="A36" s="32">
        <v>40721</v>
      </c>
      <c r="B36" s="33"/>
      <c r="C36" s="3">
        <v>83.989387512207031</v>
      </c>
      <c r="D36" s="3">
        <v>8.6414194107055664</v>
      </c>
      <c r="E36" s="3">
        <v>6.9857029914855957</v>
      </c>
      <c r="F36" s="5">
        <v>2.7428552508354187E-2</v>
      </c>
      <c r="G36" s="3">
        <v>7.0131316184997559</v>
      </c>
      <c r="H36" s="3">
        <v>37.805734459736414</v>
      </c>
      <c r="I36" s="3">
        <v>47.637266069871842</v>
      </c>
      <c r="J36" s="1"/>
      <c r="K36" s="1"/>
    </row>
    <row r="37" spans="1:12" ht="12.75" customHeight="1" thickBot="1" x14ac:dyDescent="0.25">
      <c r="A37" s="32">
        <v>40722</v>
      </c>
      <c r="B37" s="33"/>
      <c r="C37" s="3">
        <v>84.204444885253906</v>
      </c>
      <c r="D37" s="3">
        <v>8.4989156723022461</v>
      </c>
      <c r="E37" s="3">
        <v>6.9204192161560059</v>
      </c>
      <c r="F37" s="5">
        <v>3.5060446709394455E-2</v>
      </c>
      <c r="G37" s="3">
        <v>6.955479621887207</v>
      </c>
      <c r="H37" s="3">
        <v>37.776831292097604</v>
      </c>
      <c r="I37" s="3">
        <v>47.641102642595804</v>
      </c>
      <c r="J37" s="1"/>
      <c r="K37" s="1"/>
    </row>
    <row r="38" spans="1:12" ht="12.75" customHeight="1" thickBot="1" x14ac:dyDescent="0.25">
      <c r="A38" s="32">
        <v>40723</v>
      </c>
      <c r="B38" s="33"/>
      <c r="C38" s="3">
        <v>84.304450988769531</v>
      </c>
      <c r="D38" s="3">
        <v>8.3769111633300781</v>
      </c>
      <c r="E38" s="3">
        <v>6.9440131187438965</v>
      </c>
      <c r="F38" s="5">
        <v>4.0313117206096649E-2</v>
      </c>
      <c r="G38" s="3">
        <v>6.9843263626098633</v>
      </c>
      <c r="H38" s="3">
        <v>37.728786154624665</v>
      </c>
      <c r="I38" s="3">
        <v>47.598914088165728</v>
      </c>
      <c r="J38" s="1"/>
      <c r="K38" s="1"/>
    </row>
    <row r="39" spans="1:12" ht="12.75" customHeight="1" thickBot="1" x14ac:dyDescent="0.25">
      <c r="A39" s="32">
        <v>40724</v>
      </c>
      <c r="B39" s="33"/>
      <c r="C39" s="3">
        <v>84.243141174316406</v>
      </c>
      <c r="D39" s="3">
        <v>8.5322532653808594</v>
      </c>
      <c r="E39" s="3">
        <v>6.8228340148925781</v>
      </c>
      <c r="F39" s="5">
        <v>3.9443895220756531E-2</v>
      </c>
      <c r="G39" s="3">
        <v>6.8622779846191406</v>
      </c>
      <c r="H39" s="3">
        <v>37.834771708032768</v>
      </c>
      <c r="I39" s="3">
        <v>47.713077874905217</v>
      </c>
      <c r="J39" s="1"/>
      <c r="K39" s="1"/>
    </row>
    <row r="40" spans="1:12" ht="12.75" customHeight="1" thickBot="1" x14ac:dyDescent="0.25">
      <c r="A40" s="35" t="s">
        <v>6</v>
      </c>
      <c r="B40" s="36"/>
      <c r="C40" s="6">
        <f t="shared" ref="C40:I40" si="0">AVERAGE(C10:C39)</f>
        <v>84.382844797770176</v>
      </c>
      <c r="D40" s="6">
        <f t="shared" si="0"/>
        <v>8.1377611478169758</v>
      </c>
      <c r="E40" s="6">
        <f t="shared" si="0"/>
        <v>7.1176504294077558</v>
      </c>
      <c r="F40" s="6">
        <f t="shared" si="0"/>
        <v>2.2308544752498469E-2</v>
      </c>
      <c r="G40" s="6">
        <f t="shared" si="0"/>
        <v>7.1399589538574215</v>
      </c>
      <c r="H40" s="6">
        <f t="shared" si="0"/>
        <v>37.607082827823106</v>
      </c>
      <c r="I40" s="6">
        <f t="shared" si="0"/>
        <v>47.465519795303287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34" t="s">
        <v>23</v>
      </c>
      <c r="I42" s="34"/>
      <c r="J42" s="20"/>
      <c r="K42" s="20"/>
      <c r="L42" s="20"/>
    </row>
    <row r="43" spans="1:12" ht="13.5" thickBot="1" x14ac:dyDescent="0.25"/>
    <row r="44" spans="1:12" ht="23.25" thickBot="1" x14ac:dyDescent="0.25">
      <c r="A44" s="45"/>
      <c r="B44" s="46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47" t="s">
        <v>85</v>
      </c>
      <c r="B45" s="48"/>
      <c r="C45" s="26">
        <f t="shared" ref="C45:I45" si="1">MAX(C10:C39)</f>
        <v>85.054313659667969</v>
      </c>
      <c r="D45" s="21">
        <f t="shared" si="1"/>
        <v>8.6414194107055664</v>
      </c>
      <c r="E45" s="26">
        <f t="shared" si="1"/>
        <v>7.9335379600524902</v>
      </c>
      <c r="F45" s="26">
        <f t="shared" si="1"/>
        <v>4.2371280491352081E-2</v>
      </c>
      <c r="G45" s="21">
        <f t="shared" si="1"/>
        <v>7.9446744918823242</v>
      </c>
      <c r="H45" s="26">
        <f t="shared" si="1"/>
        <v>37.855368635511859</v>
      </c>
      <c r="I45" s="22">
        <f t="shared" si="1"/>
        <v>47.823129970479386</v>
      </c>
    </row>
    <row r="46" spans="1:12" ht="13.5" thickBot="1" x14ac:dyDescent="0.25">
      <c r="A46" s="47" t="s">
        <v>86</v>
      </c>
      <c r="B46" s="48"/>
      <c r="C46" s="23">
        <f t="shared" ref="C46:I46" si="2">MIN(C10:C39)</f>
        <v>83.453987121582031</v>
      </c>
      <c r="D46" s="26">
        <f t="shared" si="2"/>
        <v>7.6617279052734375</v>
      </c>
      <c r="E46" s="26">
        <f t="shared" si="2"/>
        <v>6.6201329231262207</v>
      </c>
      <c r="F46" s="23">
        <f t="shared" si="2"/>
        <v>9.866790845990181E-3</v>
      </c>
      <c r="G46" s="26">
        <f t="shared" si="2"/>
        <v>6.6330780982971191</v>
      </c>
      <c r="H46" s="23">
        <f t="shared" si="2"/>
        <v>37.324613530053142</v>
      </c>
      <c r="I46" s="26">
        <f t="shared" si="2"/>
        <v>46.973091436927191</v>
      </c>
    </row>
    <row r="47" spans="1:12" ht="13.5" thickBot="1" x14ac:dyDescent="0.25">
      <c r="A47" s="49" t="s">
        <v>87</v>
      </c>
      <c r="B47" s="50"/>
      <c r="C47" s="26">
        <f t="shared" ref="C47:I47" si="3">STDEV(C10:C39)</f>
        <v>0.42468133529458491</v>
      </c>
      <c r="D47" s="24">
        <f t="shared" si="3"/>
        <v>0.28264223397475147</v>
      </c>
      <c r="E47" s="26">
        <f t="shared" si="3"/>
        <v>0.35329693593503719</v>
      </c>
      <c r="F47" s="26">
        <f t="shared" si="3"/>
        <v>1.1168696448398078E-2</v>
      </c>
      <c r="G47" s="24">
        <f t="shared" si="3"/>
        <v>0.34858711932452319</v>
      </c>
      <c r="H47" s="26">
        <f t="shared" si="3"/>
        <v>0.17596673038329383</v>
      </c>
      <c r="I47" s="25">
        <f t="shared" si="3"/>
        <v>0.23884526173112239</v>
      </c>
    </row>
    <row r="49" spans="3:9" x14ac:dyDescent="0.2">
      <c r="C49" s="29" t="s">
        <v>102</v>
      </c>
      <c r="D49" s="29">
        <f>COUNTIF(D10:D39,"&gt;12.0")</f>
        <v>0</v>
      </c>
      <c r="E49" s="29">
        <f>COUNTIF(E10:E39,"&gt;8.0")</f>
        <v>0</v>
      </c>
      <c r="F49" s="29">
        <f>COUNTIF(F10:F39,"&gt;3.0")</f>
        <v>0</v>
      </c>
      <c r="G49" s="29">
        <f>COUNTIF(G10:G39,"&gt;8.0")</f>
        <v>0</v>
      </c>
      <c r="H49" s="29">
        <f>COUNTIF(H10:H39,"&lt;36.30")</f>
        <v>0</v>
      </c>
      <c r="I49" s="29">
        <f>COUNTIF(I10:I39,"&lt;46.20")</f>
        <v>0</v>
      </c>
    </row>
    <row r="50" spans="3:9" x14ac:dyDescent="0.2">
      <c r="G50" s="29"/>
      <c r="H50" s="29">
        <f>COUNTIF(H10:H39,"&gt;43.60")</f>
        <v>0</v>
      </c>
      <c r="I50" s="29">
        <f>COUNTIF(I10:I39,"&gt;53.20")</f>
        <v>0</v>
      </c>
    </row>
  </sheetData>
  <mergeCells count="44">
    <mergeCell ref="A44:B44"/>
    <mergeCell ref="A45:B45"/>
    <mergeCell ref="A46:B46"/>
    <mergeCell ref="A47:B47"/>
    <mergeCell ref="A16:B16"/>
    <mergeCell ref="A21:B21"/>
    <mergeCell ref="A18:B18"/>
    <mergeCell ref="A19:B19"/>
    <mergeCell ref="A24:B24"/>
    <mergeCell ref="A22:B22"/>
    <mergeCell ref="A11:B11"/>
    <mergeCell ref="A7:B7"/>
    <mergeCell ref="A8:B8"/>
    <mergeCell ref="A13:B13"/>
    <mergeCell ref="A15:B15"/>
    <mergeCell ref="A14:B14"/>
    <mergeCell ref="A9:B9"/>
    <mergeCell ref="A12:B12"/>
    <mergeCell ref="A10:B10"/>
    <mergeCell ref="A1:I1"/>
    <mergeCell ref="A3:I3"/>
    <mergeCell ref="A6:B6"/>
    <mergeCell ref="A4:I4"/>
    <mergeCell ref="A5:F5"/>
    <mergeCell ref="A25:B25"/>
    <mergeCell ref="A23:B23"/>
    <mergeCell ref="A17:B17"/>
    <mergeCell ref="A20:B20"/>
    <mergeCell ref="A31:B31"/>
    <mergeCell ref="A26:B26"/>
    <mergeCell ref="A28:B28"/>
    <mergeCell ref="A29:B29"/>
    <mergeCell ref="A27:B27"/>
    <mergeCell ref="A30:B30"/>
    <mergeCell ref="A32:B32"/>
    <mergeCell ref="A33:B33"/>
    <mergeCell ref="H42:I42"/>
    <mergeCell ref="A40:B40"/>
    <mergeCell ref="A34:B34"/>
    <mergeCell ref="A36:B36"/>
    <mergeCell ref="A35:B35"/>
    <mergeCell ref="A37:B37"/>
    <mergeCell ref="A39:B39"/>
    <mergeCell ref="A38:B38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28" zoomScale="90" zoomScaleNormal="90" workbookViewId="0">
      <selection activeCell="C49" sqref="C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1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1" ht="14.1" customHeight="1" thickBot="1" x14ac:dyDescent="0.25">
      <c r="A5" s="42" t="s">
        <v>59</v>
      </c>
      <c r="B5" s="42"/>
      <c r="C5" s="42"/>
      <c r="D5" s="42"/>
      <c r="E5" s="42"/>
      <c r="F5" s="42"/>
      <c r="G5" s="1"/>
      <c r="H5" s="1"/>
      <c r="I5" s="18" t="s">
        <v>99</v>
      </c>
      <c r="J5" s="1"/>
      <c r="K5" s="1"/>
    </row>
    <row r="6" spans="1:11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3"/>
      <c r="B8" s="44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45"/>
      <c r="B9" s="4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40695</v>
      </c>
      <c r="B10" s="33"/>
      <c r="C10" s="10">
        <v>87.1600341796875</v>
      </c>
      <c r="D10" s="10">
        <v>6.1413164138793945</v>
      </c>
      <c r="E10" s="10">
        <v>6.4328269958496094</v>
      </c>
      <c r="F10" s="11">
        <v>2.8403878211975098E-2</v>
      </c>
      <c r="G10" s="10">
        <v>6.4612307548522949</v>
      </c>
      <c r="H10" s="10">
        <v>37.244567360748363</v>
      </c>
      <c r="I10" s="10">
        <v>47.540262843284573</v>
      </c>
      <c r="J10" s="1"/>
      <c r="K10" s="1"/>
    </row>
    <row r="11" spans="1:11" ht="12.75" customHeight="1" thickBot="1" x14ac:dyDescent="0.25">
      <c r="A11" s="32">
        <v>40696</v>
      </c>
      <c r="B11" s="33"/>
      <c r="C11" s="3">
        <v>86.8363037109375</v>
      </c>
      <c r="D11" s="3">
        <v>6.1901469230651855</v>
      </c>
      <c r="E11" s="3">
        <v>6.665194034576416</v>
      </c>
      <c r="F11" s="5">
        <v>3.1023077666759491E-2</v>
      </c>
      <c r="G11" s="3">
        <v>6.6962170600891113</v>
      </c>
      <c r="H11" s="3">
        <v>37.154477558961908</v>
      </c>
      <c r="I11" s="3">
        <v>47.400795404144958</v>
      </c>
      <c r="J11" s="1"/>
      <c r="K11" s="1"/>
    </row>
    <row r="12" spans="1:11" ht="12.75" customHeight="1" thickBot="1" x14ac:dyDescent="0.25">
      <c r="A12" s="32">
        <v>40697</v>
      </c>
      <c r="B12" s="33"/>
      <c r="C12" s="3">
        <v>87.928092956542969</v>
      </c>
      <c r="D12" s="3">
        <v>5.8486909866333008</v>
      </c>
      <c r="E12" s="3">
        <v>6.0210728645324707</v>
      </c>
      <c r="F12" s="5">
        <v>3.1923476606607437E-2</v>
      </c>
      <c r="G12" s="3">
        <v>6.0529961585998535</v>
      </c>
      <c r="H12" s="3">
        <v>37.237655250817291</v>
      </c>
      <c r="I12" s="3">
        <v>47.70039068198377</v>
      </c>
      <c r="J12" s="1"/>
      <c r="K12" s="1"/>
    </row>
    <row r="13" spans="1:11" ht="12.75" customHeight="1" thickBot="1" x14ac:dyDescent="0.25">
      <c r="A13" s="32">
        <v>40698</v>
      </c>
      <c r="B13" s="33"/>
      <c r="C13" s="3">
        <v>86.566741943359375</v>
      </c>
      <c r="D13" s="3">
        <v>6.2049655914306641</v>
      </c>
      <c r="E13" s="3">
        <v>6.9872689247131348</v>
      </c>
      <c r="F13" s="5">
        <v>1.9202262163162231E-2</v>
      </c>
      <c r="G13" s="3">
        <v>7.0064711570739746</v>
      </c>
      <c r="H13" s="3">
        <v>37.018614312326839</v>
      </c>
      <c r="I13" s="3">
        <v>47.191468398412937</v>
      </c>
      <c r="J13" s="1"/>
      <c r="K13" s="1"/>
    </row>
    <row r="14" spans="1:11" ht="12.75" customHeight="1" thickBot="1" x14ac:dyDescent="0.25">
      <c r="A14" s="32">
        <v>40699</v>
      </c>
      <c r="B14" s="33"/>
      <c r="C14" s="3">
        <v>85.000968933105469</v>
      </c>
      <c r="D14" s="3">
        <v>6.5266051292419434</v>
      </c>
      <c r="E14" s="3">
        <v>8.2691926956176758</v>
      </c>
      <c r="F14" s="5">
        <v>1.3325605541467667E-2</v>
      </c>
      <c r="G14" s="3">
        <v>8.2825183868408203</v>
      </c>
      <c r="H14" s="3">
        <v>36.62843202002491</v>
      </c>
      <c r="I14" s="3">
        <v>46.44290272621933</v>
      </c>
      <c r="J14" s="1"/>
      <c r="K14" s="1"/>
    </row>
    <row r="15" spans="1:11" ht="12.75" customHeight="1" thickBot="1" x14ac:dyDescent="0.25">
      <c r="A15" s="32">
        <v>40700</v>
      </c>
      <c r="B15" s="33"/>
      <c r="C15" s="3">
        <v>85.557823181152344</v>
      </c>
      <c r="D15" s="3">
        <v>6.3682422637939453</v>
      </c>
      <c r="E15" s="3">
        <v>7.7883396148681641</v>
      </c>
      <c r="F15" s="5">
        <v>3.5842627286911011E-2</v>
      </c>
      <c r="G15" s="3">
        <v>7.8241820335388184</v>
      </c>
      <c r="H15" s="3">
        <v>36.781738787956449</v>
      </c>
      <c r="I15" s="3">
        <v>46.726236423706325</v>
      </c>
      <c r="J15" s="1"/>
      <c r="K15" s="1"/>
    </row>
    <row r="16" spans="1:11" ht="12.75" customHeight="1" thickBot="1" x14ac:dyDescent="0.25">
      <c r="A16" s="32">
        <v>40701</v>
      </c>
      <c r="B16" s="33"/>
      <c r="C16" s="3">
        <v>86.32440185546875</v>
      </c>
      <c r="D16" s="3">
        <v>5.9850316047668457</v>
      </c>
      <c r="E16" s="3">
        <v>7.329124927520752</v>
      </c>
      <c r="F16" s="5">
        <v>4.532218724489212E-2</v>
      </c>
      <c r="G16" s="3">
        <v>7.3744473457336426</v>
      </c>
      <c r="H16" s="3">
        <v>36.895922534577501</v>
      </c>
      <c r="I16" s="3">
        <v>46.937412593048911</v>
      </c>
      <c r="J16" s="1"/>
      <c r="K16" s="1"/>
    </row>
    <row r="17" spans="1:11" ht="12.75" customHeight="1" thickBot="1" x14ac:dyDescent="0.25">
      <c r="A17" s="32">
        <v>40702</v>
      </c>
      <c r="B17" s="33"/>
      <c r="C17" s="3">
        <v>86.2972412109375</v>
      </c>
      <c r="D17" s="3">
        <v>5.944861888885498</v>
      </c>
      <c r="E17" s="3">
        <v>7.3889961242675781</v>
      </c>
      <c r="F17" s="5">
        <v>4.3058011680841446E-2</v>
      </c>
      <c r="G17" s="3">
        <v>7.4320540428161621</v>
      </c>
      <c r="H17" s="3">
        <v>36.866466782689791</v>
      </c>
      <c r="I17" s="3">
        <v>46.882789678959696</v>
      </c>
      <c r="J17" s="1"/>
      <c r="K17" s="1"/>
    </row>
    <row r="18" spans="1:11" ht="12.75" customHeight="1" thickBot="1" x14ac:dyDescent="0.25">
      <c r="A18" s="32">
        <v>40703</v>
      </c>
      <c r="B18" s="33"/>
      <c r="C18" s="3">
        <v>86.783424377441406</v>
      </c>
      <c r="D18" s="3">
        <v>5.5573582649230957</v>
      </c>
      <c r="E18" s="3">
        <v>6.8437976837158203</v>
      </c>
      <c r="F18" s="5">
        <v>0.14322149753570557</v>
      </c>
      <c r="G18" s="3">
        <v>6.9870190620422363</v>
      </c>
      <c r="H18" s="3">
        <v>36.586957183014285</v>
      </c>
      <c r="I18" s="3">
        <v>46.58498546893324</v>
      </c>
      <c r="J18" s="1"/>
      <c r="K18" s="1"/>
    </row>
    <row r="19" spans="1:11" ht="12.75" customHeight="1" thickBot="1" x14ac:dyDescent="0.25">
      <c r="A19" s="32">
        <v>40704</v>
      </c>
      <c r="B19" s="33"/>
      <c r="C19" s="3">
        <v>86.902908325195312</v>
      </c>
      <c r="D19" s="3">
        <v>6.2151679992675781</v>
      </c>
      <c r="E19" s="3">
        <v>6.6258506774902344</v>
      </c>
      <c r="F19" s="5">
        <v>3.7465933710336685E-2</v>
      </c>
      <c r="G19" s="3">
        <v>6.6633167266845703</v>
      </c>
      <c r="H19" s="3">
        <v>37.182071537823838</v>
      </c>
      <c r="I19" s="3">
        <v>47.415359298859279</v>
      </c>
      <c r="J19" s="1"/>
      <c r="K19" s="1"/>
    </row>
    <row r="20" spans="1:11" ht="12.75" customHeight="1" thickBot="1" x14ac:dyDescent="0.25">
      <c r="A20" s="32">
        <v>40705</v>
      </c>
      <c r="B20" s="33"/>
      <c r="C20" s="3">
        <v>87.401626586914063</v>
      </c>
      <c r="D20" s="3">
        <v>5.7042503356933594</v>
      </c>
      <c r="E20" s="3">
        <v>6.6197624206542969</v>
      </c>
      <c r="F20" s="5">
        <v>4.1149530559778214E-2</v>
      </c>
      <c r="G20" s="3">
        <v>6.660912036895752</v>
      </c>
      <c r="H20" s="3">
        <v>37.04288953547934</v>
      </c>
      <c r="I20" s="3">
        <v>47.350236162883142</v>
      </c>
      <c r="J20" s="1"/>
      <c r="K20" s="1"/>
    </row>
    <row r="21" spans="1:11" ht="12.75" customHeight="1" thickBot="1" x14ac:dyDescent="0.25">
      <c r="A21" s="32">
        <v>40706</v>
      </c>
      <c r="B21" s="33"/>
      <c r="C21" s="3">
        <v>86.91461181640625</v>
      </c>
      <c r="D21" s="3">
        <v>6.2199497222900391</v>
      </c>
      <c r="E21" s="3">
        <v>6.6073641777038574</v>
      </c>
      <c r="F21" s="5">
        <v>3.8287002593278885E-2</v>
      </c>
      <c r="G21" s="3">
        <v>6.6456513404846191</v>
      </c>
      <c r="H21" s="3">
        <v>37.218138273706984</v>
      </c>
      <c r="I21" s="3">
        <v>47.488105311833294</v>
      </c>
      <c r="J21" s="1"/>
      <c r="K21" s="1"/>
    </row>
    <row r="22" spans="1:11" ht="12.75" customHeight="1" thickBot="1" x14ac:dyDescent="0.25">
      <c r="A22" s="32">
        <v>40707</v>
      </c>
      <c r="B22" s="33"/>
      <c r="C22" s="3">
        <v>86.395729064941406</v>
      </c>
      <c r="D22" s="3">
        <v>6.4505367279052734</v>
      </c>
      <c r="E22" s="3">
        <v>6.8803019523620605</v>
      </c>
      <c r="F22" s="5">
        <v>1.6324279829859734E-2</v>
      </c>
      <c r="G22" s="3">
        <v>6.8966259956359863</v>
      </c>
      <c r="H22" s="3">
        <v>37.170324764899235</v>
      </c>
      <c r="I22" s="3">
        <v>47.293573970579615</v>
      </c>
      <c r="J22" s="1"/>
      <c r="K22" s="1"/>
    </row>
    <row r="23" spans="1:11" ht="12.75" customHeight="1" thickBot="1" x14ac:dyDescent="0.25">
      <c r="A23" s="32">
        <v>40708</v>
      </c>
      <c r="B23" s="33"/>
      <c r="C23" s="3">
        <v>85.468070983886719</v>
      </c>
      <c r="D23" s="3">
        <v>7.5187492370605469</v>
      </c>
      <c r="E23" s="3">
        <v>6.6695208549499512</v>
      </c>
      <c r="F23" s="5">
        <v>1.500471867620945E-2</v>
      </c>
      <c r="G23" s="3">
        <v>6.6845254898071289</v>
      </c>
      <c r="H23" s="3">
        <v>37.593684569266046</v>
      </c>
      <c r="I23" s="3">
        <v>47.642186161015474</v>
      </c>
      <c r="J23" s="1"/>
      <c r="K23" s="1"/>
    </row>
    <row r="24" spans="1:11" ht="12.75" customHeight="1" thickBot="1" x14ac:dyDescent="0.25">
      <c r="A24" s="32">
        <v>40709</v>
      </c>
      <c r="B24" s="33"/>
      <c r="C24" s="3">
        <v>85.576637268066406</v>
      </c>
      <c r="D24" s="3">
        <v>7.5745573043823242</v>
      </c>
      <c r="E24" s="3">
        <v>6.4429593086242676</v>
      </c>
      <c r="F24" s="5">
        <v>2.7188019827008247E-2</v>
      </c>
      <c r="G24" s="3">
        <v>6.4701471328735352</v>
      </c>
      <c r="H24" s="3">
        <v>37.721318472168832</v>
      </c>
      <c r="I24" s="3">
        <v>47.804640358541285</v>
      </c>
      <c r="J24" s="1"/>
      <c r="K24" s="1"/>
    </row>
    <row r="25" spans="1:11" ht="12.75" customHeight="1" thickBot="1" x14ac:dyDescent="0.25">
      <c r="A25" s="32">
        <v>40710</v>
      </c>
      <c r="B25" s="33"/>
      <c r="C25" s="3">
        <v>84.479721069335937</v>
      </c>
      <c r="D25" s="3">
        <v>7.7339344024658203</v>
      </c>
      <c r="E25" s="3">
        <v>7.4509377479553223</v>
      </c>
      <c r="F25" s="5">
        <v>2.1389201283454895E-2</v>
      </c>
      <c r="G25" s="3">
        <v>7.4723267555236816</v>
      </c>
      <c r="H25" s="3">
        <v>37.346312232854203</v>
      </c>
      <c r="I25" s="3">
        <v>47.171644858233947</v>
      </c>
      <c r="J25" s="1"/>
      <c r="K25" s="1"/>
    </row>
    <row r="26" spans="1:11" ht="12.75" customHeight="1" thickBot="1" x14ac:dyDescent="0.25">
      <c r="A26" s="32">
        <v>40711</v>
      </c>
      <c r="B26" s="33"/>
      <c r="C26" s="3">
        <v>84.517692565917969</v>
      </c>
      <c r="D26" s="3">
        <v>7.509925365447998</v>
      </c>
      <c r="E26" s="3">
        <v>7.6915740966796875</v>
      </c>
      <c r="F26" s="5">
        <v>1.4651160687208176E-2</v>
      </c>
      <c r="G26" s="3">
        <v>7.7062253952026367</v>
      </c>
      <c r="H26" s="3">
        <v>37.167080083345105</v>
      </c>
      <c r="I26" s="3">
        <v>46.968691024174262</v>
      </c>
      <c r="J26" s="1"/>
      <c r="K26" s="1"/>
    </row>
    <row r="27" spans="1:11" ht="12.75" customHeight="1" thickBot="1" x14ac:dyDescent="0.25">
      <c r="A27" s="32">
        <v>40712</v>
      </c>
      <c r="B27" s="33"/>
      <c r="C27" s="3">
        <v>84.601226806640625</v>
      </c>
      <c r="D27" s="3">
        <v>7.8857402801513672</v>
      </c>
      <c r="E27" s="3">
        <v>7.1678543090820313</v>
      </c>
      <c r="F27" s="5">
        <v>3.4015510231256485E-2</v>
      </c>
      <c r="G27" s="3">
        <v>7.2018699645996094</v>
      </c>
      <c r="H27" s="3">
        <v>37.491082170747383</v>
      </c>
      <c r="I27" s="3">
        <v>47.366678370546808</v>
      </c>
      <c r="J27" s="1"/>
      <c r="K27" s="1"/>
    </row>
    <row r="28" spans="1:11" ht="12.75" customHeight="1" thickBot="1" x14ac:dyDescent="0.25">
      <c r="A28" s="32">
        <v>40713</v>
      </c>
      <c r="B28" s="33"/>
      <c r="C28" s="3">
        <v>84.864837646484375</v>
      </c>
      <c r="D28" s="3">
        <v>8.0456991195678711</v>
      </c>
      <c r="E28" s="3">
        <v>6.7606706619262695</v>
      </c>
      <c r="F28" s="5">
        <v>3.5078238695859909E-2</v>
      </c>
      <c r="G28" s="3">
        <v>6.7957487106323242</v>
      </c>
      <c r="H28" s="3">
        <v>37.681682406673346</v>
      </c>
      <c r="I28" s="3">
        <v>47.647110438951032</v>
      </c>
      <c r="J28" s="1"/>
      <c r="K28" s="1"/>
    </row>
    <row r="29" spans="1:11" ht="12.75" customHeight="1" thickBot="1" x14ac:dyDescent="0.25">
      <c r="A29" s="32">
        <v>40714</v>
      </c>
      <c r="B29" s="33"/>
      <c r="C29" s="3">
        <v>84.620269775390625</v>
      </c>
      <c r="D29" s="3">
        <v>8.2512416839599609</v>
      </c>
      <c r="E29" s="3">
        <v>6.7472243309020996</v>
      </c>
      <c r="F29" s="5">
        <v>4.1146595031023026E-2</v>
      </c>
      <c r="G29" s="3">
        <v>6.7883710861206055</v>
      </c>
      <c r="H29" s="3">
        <v>37.769117881515484</v>
      </c>
      <c r="I29" s="3">
        <v>47.702299109952421</v>
      </c>
      <c r="J29" s="1"/>
      <c r="K29" s="1"/>
    </row>
    <row r="30" spans="1:11" ht="12.75" customHeight="1" thickBot="1" x14ac:dyDescent="0.25">
      <c r="A30" s="32">
        <v>40715</v>
      </c>
      <c r="B30" s="33"/>
      <c r="C30" s="3">
        <v>84.512992858886719</v>
      </c>
      <c r="D30" s="3">
        <v>8.3215656280517578</v>
      </c>
      <c r="E30" s="3">
        <v>6.7904939651489258</v>
      </c>
      <c r="F30" s="5">
        <v>4.6884108334779739E-2</v>
      </c>
      <c r="G30" s="3">
        <v>6.8373780250549316</v>
      </c>
      <c r="H30" s="3">
        <v>37.763597736177999</v>
      </c>
      <c r="I30" s="3">
        <v>47.678009037396968</v>
      </c>
      <c r="J30" s="1"/>
      <c r="K30" s="1"/>
    </row>
    <row r="31" spans="1:11" ht="12.75" customHeight="1" thickBot="1" x14ac:dyDescent="0.25">
      <c r="A31" s="32">
        <v>40716</v>
      </c>
      <c r="B31" s="33"/>
      <c r="C31" s="3">
        <v>85.001663208007812</v>
      </c>
      <c r="D31" s="3">
        <v>8.0626621246337891</v>
      </c>
      <c r="E31" s="3">
        <v>6.5485696792602539</v>
      </c>
      <c r="F31" s="5">
        <v>5.5213216692209244E-2</v>
      </c>
      <c r="G31" s="3">
        <v>6.603783130645752</v>
      </c>
      <c r="H31" s="3">
        <v>37.78069025348092</v>
      </c>
      <c r="I31" s="3">
        <v>47.78099799379212</v>
      </c>
      <c r="J31" s="1"/>
      <c r="K31" s="1"/>
    </row>
    <row r="32" spans="1:11" ht="12.75" customHeight="1" thickBot="1" x14ac:dyDescent="0.25">
      <c r="A32" s="32">
        <v>40717</v>
      </c>
      <c r="B32" s="33"/>
      <c r="C32" s="3">
        <v>84.546257019042969</v>
      </c>
      <c r="D32" s="3">
        <v>8.4609088897705078</v>
      </c>
      <c r="E32" s="3">
        <v>6.6077256202697754</v>
      </c>
      <c r="F32" s="5">
        <v>3.7005752325057983E-2</v>
      </c>
      <c r="G32" s="3">
        <v>6.6447315216064453</v>
      </c>
      <c r="H32" s="3">
        <v>37.887840151938832</v>
      </c>
      <c r="I32" s="3">
        <v>47.83378374462805</v>
      </c>
      <c r="J32" s="1"/>
      <c r="K32" s="1"/>
    </row>
    <row r="33" spans="1:12" ht="12.75" customHeight="1" thickBot="1" x14ac:dyDescent="0.25">
      <c r="A33" s="32">
        <v>40718</v>
      </c>
      <c r="B33" s="33"/>
      <c r="C33" s="3">
        <v>84.378578186035156</v>
      </c>
      <c r="D33" s="3">
        <v>8.3248701095581055</v>
      </c>
      <c r="E33" s="3">
        <v>6.9316000938415527</v>
      </c>
      <c r="F33" s="5">
        <v>2.3372158408164978E-2</v>
      </c>
      <c r="G33" s="3">
        <v>6.9549722671508789</v>
      </c>
      <c r="H33" s="3">
        <v>37.72761225692836</v>
      </c>
      <c r="I33" s="3">
        <v>47.613527949030043</v>
      </c>
      <c r="J33" s="1"/>
      <c r="K33" s="1"/>
    </row>
    <row r="34" spans="1:12" ht="12.75" customHeight="1" thickBot="1" x14ac:dyDescent="0.25">
      <c r="A34" s="32">
        <v>40719</v>
      </c>
      <c r="B34" s="33"/>
      <c r="C34" s="3">
        <v>84.08673095703125</v>
      </c>
      <c r="D34" s="3">
        <v>8.5170040130615234</v>
      </c>
      <c r="E34" s="3">
        <v>7.0157537460327148</v>
      </c>
      <c r="F34" s="5">
        <v>1.7347289249300957E-2</v>
      </c>
      <c r="G34" s="3">
        <v>7.0331010818481445</v>
      </c>
      <c r="H34" s="3">
        <v>37.766038346494199</v>
      </c>
      <c r="I34" s="3">
        <v>47.606973100853921</v>
      </c>
      <c r="J34" s="1"/>
      <c r="K34" s="1"/>
    </row>
    <row r="35" spans="1:12" ht="12.75" customHeight="1" thickBot="1" x14ac:dyDescent="0.25">
      <c r="A35" s="32">
        <v>40720</v>
      </c>
      <c r="B35" s="33"/>
      <c r="C35" s="3">
        <v>84.8251953125</v>
      </c>
      <c r="D35" s="3">
        <v>8.1631965637207031</v>
      </c>
      <c r="E35" s="3">
        <v>6.6429591178894043</v>
      </c>
      <c r="F35" s="5">
        <v>2.9371749609708786E-2</v>
      </c>
      <c r="G35" s="3">
        <v>6.6723308563232422</v>
      </c>
      <c r="H35" s="3">
        <v>37.786912347347894</v>
      </c>
      <c r="I35" s="3">
        <v>47.762525914577402</v>
      </c>
      <c r="J35" s="1"/>
      <c r="K35" s="1"/>
    </row>
    <row r="36" spans="1:12" ht="12.75" customHeight="1" thickBot="1" x14ac:dyDescent="0.25">
      <c r="A36" s="32">
        <v>40721</v>
      </c>
      <c r="B36" s="33"/>
      <c r="C36" s="3">
        <v>84.832923889160156</v>
      </c>
      <c r="D36" s="3">
        <v>8.145899772644043</v>
      </c>
      <c r="E36" s="3">
        <v>6.6513919830322266</v>
      </c>
      <c r="F36" s="5">
        <v>5.6411001831293106E-2</v>
      </c>
      <c r="G36" s="3">
        <v>6.7078027725219727</v>
      </c>
      <c r="H36" s="3">
        <v>37.75492988503369</v>
      </c>
      <c r="I36" s="3">
        <v>47.722968227122159</v>
      </c>
      <c r="J36" s="1"/>
      <c r="K36" s="1"/>
    </row>
    <row r="37" spans="1:12" ht="12.75" customHeight="1" thickBot="1" x14ac:dyDescent="0.25">
      <c r="A37" s="32">
        <v>40722</v>
      </c>
      <c r="B37" s="33"/>
      <c r="C37" s="3">
        <v>89.67474365234375</v>
      </c>
      <c r="D37" s="3">
        <v>4.1300249099731445</v>
      </c>
      <c r="E37" s="3">
        <v>5.6142182350158691</v>
      </c>
      <c r="F37" s="5">
        <v>0.11877961456775665</v>
      </c>
      <c r="G37" s="3">
        <v>5.7329978942871094</v>
      </c>
      <c r="H37" s="3">
        <v>37.089696036112144</v>
      </c>
      <c r="I37" s="3">
        <v>47.666145800638866</v>
      </c>
      <c r="J37" s="1"/>
      <c r="K37" s="1"/>
    </row>
    <row r="38" spans="1:12" ht="12.75" customHeight="1" thickBot="1" x14ac:dyDescent="0.25">
      <c r="A38" s="32">
        <v>40723</v>
      </c>
      <c r="B38" s="33"/>
      <c r="C38" s="3">
        <v>91.556694030761719</v>
      </c>
      <c r="D38" s="3">
        <v>3.1011130809783936</v>
      </c>
      <c r="E38" s="3">
        <v>5.0042800903320313</v>
      </c>
      <c r="F38" s="5">
        <v>0.14282241463661194</v>
      </c>
      <c r="G38" s="3">
        <v>5.1471023559570313</v>
      </c>
      <c r="H38" s="3">
        <v>36.845207835349534</v>
      </c>
      <c r="I38" s="3">
        <v>47.781921342728062</v>
      </c>
      <c r="J38" s="1"/>
      <c r="K38" s="1"/>
    </row>
    <row r="39" spans="1:12" ht="12.75" customHeight="1" thickBot="1" x14ac:dyDescent="0.25">
      <c r="A39" s="32">
        <v>40724</v>
      </c>
      <c r="B39" s="33"/>
      <c r="C39" s="3">
        <v>85.09527587890625</v>
      </c>
      <c r="D39" s="3">
        <v>7.7129569053649902</v>
      </c>
      <c r="E39" s="3">
        <v>6.6802339553833008</v>
      </c>
      <c r="F39" s="5">
        <v>6.9749787449836731E-2</v>
      </c>
      <c r="G39" s="3">
        <v>6.7499837875366211</v>
      </c>
      <c r="H39" s="3">
        <v>37.694474081276482</v>
      </c>
      <c r="I39" s="3">
        <v>47.663932336222175</v>
      </c>
      <c r="J39" s="1"/>
      <c r="K39" s="1"/>
    </row>
    <row r="40" spans="1:12" ht="12.75" customHeight="1" thickBot="1" x14ac:dyDescent="0.25">
      <c r="A40" s="35" t="s">
        <v>6</v>
      </c>
      <c r="B40" s="36"/>
      <c r="C40" s="6">
        <f t="shared" ref="C40:I40" si="0">AVERAGE(C10:C39)</f>
        <v>85.956980641682946</v>
      </c>
      <c r="D40" s="6">
        <f t="shared" si="0"/>
        <v>6.8939057747522989</v>
      </c>
      <c r="E40" s="6">
        <f t="shared" si="0"/>
        <v>6.7959020296732584</v>
      </c>
      <c r="F40" s="6">
        <f t="shared" si="0"/>
        <v>4.3665996938943866E-2</v>
      </c>
      <c r="G40" s="6">
        <f t="shared" si="0"/>
        <v>6.8395680109659827</v>
      </c>
      <c r="H40" s="6">
        <f t="shared" si="0"/>
        <v>37.329851088324567</v>
      </c>
      <c r="I40" s="6">
        <f t="shared" si="0"/>
        <v>47.412285157708475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34" t="s">
        <v>23</v>
      </c>
      <c r="I42" s="34"/>
      <c r="J42" s="20"/>
      <c r="K42" s="20"/>
      <c r="L42" s="20"/>
    </row>
    <row r="43" spans="1:12" ht="13.5" thickBot="1" x14ac:dyDescent="0.25"/>
    <row r="44" spans="1:12" ht="23.25" thickBot="1" x14ac:dyDescent="0.25">
      <c r="A44" s="45"/>
      <c r="B44" s="46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47" t="s">
        <v>85</v>
      </c>
      <c r="B45" s="48"/>
      <c r="C45" s="26">
        <f t="shared" ref="C45:I45" si="1">MAX(C10:C39)</f>
        <v>91.556694030761719</v>
      </c>
      <c r="D45" s="21">
        <f t="shared" si="1"/>
        <v>8.5170040130615234</v>
      </c>
      <c r="E45" s="26">
        <f t="shared" si="1"/>
        <v>8.2691926956176758</v>
      </c>
      <c r="F45" s="26">
        <f t="shared" si="1"/>
        <v>0.14322149753570557</v>
      </c>
      <c r="G45" s="21">
        <f t="shared" si="1"/>
        <v>8.2825183868408203</v>
      </c>
      <c r="H45" s="26">
        <f t="shared" si="1"/>
        <v>37.887840151938832</v>
      </c>
      <c r="I45" s="22">
        <f t="shared" si="1"/>
        <v>47.83378374462805</v>
      </c>
    </row>
    <row r="46" spans="1:12" ht="13.5" thickBot="1" x14ac:dyDescent="0.25">
      <c r="A46" s="47" t="s">
        <v>86</v>
      </c>
      <c r="B46" s="48"/>
      <c r="C46" s="23">
        <f t="shared" ref="C46:I46" si="2">MIN(C10:C39)</f>
        <v>84.08673095703125</v>
      </c>
      <c r="D46" s="26">
        <f t="shared" si="2"/>
        <v>3.1011130809783936</v>
      </c>
      <c r="E46" s="26">
        <f t="shared" si="2"/>
        <v>5.0042800903320313</v>
      </c>
      <c r="F46" s="23">
        <f t="shared" si="2"/>
        <v>1.3325605541467667E-2</v>
      </c>
      <c r="G46" s="26">
        <f t="shared" si="2"/>
        <v>5.1471023559570313</v>
      </c>
      <c r="H46" s="23">
        <f t="shared" si="2"/>
        <v>36.586957183014285</v>
      </c>
      <c r="I46" s="26">
        <f t="shared" si="2"/>
        <v>46.44290272621933</v>
      </c>
    </row>
    <row r="47" spans="1:12" ht="13.5" thickBot="1" x14ac:dyDescent="0.25">
      <c r="A47" s="49" t="s">
        <v>87</v>
      </c>
      <c r="B47" s="50"/>
      <c r="C47" s="26">
        <f t="shared" ref="C47:I47" si="3">STDEV(C10:C39)</f>
        <v>1.6761390219293302</v>
      </c>
      <c r="D47" s="24">
        <f t="shared" si="3"/>
        <v>1.3337397535336653</v>
      </c>
      <c r="E47" s="26">
        <f t="shared" si="3"/>
        <v>0.61653935616334288</v>
      </c>
      <c r="F47" s="26">
        <f t="shared" si="3"/>
        <v>3.3868227905666085E-2</v>
      </c>
      <c r="G47" s="24">
        <f t="shared" si="3"/>
        <v>0.59766642980250273</v>
      </c>
      <c r="H47" s="26">
        <f t="shared" si="3"/>
        <v>0.39354760198677635</v>
      </c>
      <c r="I47" s="25">
        <f t="shared" si="3"/>
        <v>0.38603479717852301</v>
      </c>
    </row>
    <row r="49" spans="3:9" x14ac:dyDescent="0.2">
      <c r="C49" s="29" t="s">
        <v>102</v>
      </c>
      <c r="D49" s="29">
        <f>COUNTIF(D10:D39,"&gt;12.0")</f>
        <v>0</v>
      </c>
      <c r="E49" s="29">
        <f>COUNTIF(E10:E39,"&gt;8.0")</f>
        <v>1</v>
      </c>
      <c r="F49" s="29">
        <f>COUNTIF(F10:F39,"&gt;3.0")</f>
        <v>0</v>
      </c>
      <c r="G49" s="29">
        <f>COUNTIF(G10:G39,"&gt;8.0")</f>
        <v>1</v>
      </c>
      <c r="H49" s="29">
        <f>COUNTIF(H10:H39,"&lt;36.30")</f>
        <v>0</v>
      </c>
      <c r="I49" s="29">
        <f>COUNTIF(I10:I39,"&lt;46.20")</f>
        <v>0</v>
      </c>
    </row>
    <row r="50" spans="3:9" x14ac:dyDescent="0.2">
      <c r="G50" s="29"/>
      <c r="H50" s="29">
        <f>COUNTIF(H10:H39,"&gt;43.60")</f>
        <v>0</v>
      </c>
      <c r="I50" s="29">
        <f>COUNTIF(I10:I39,"&gt;53.20")</f>
        <v>0</v>
      </c>
    </row>
  </sheetData>
  <mergeCells count="44">
    <mergeCell ref="A32:B32"/>
    <mergeCell ref="A33:B33"/>
    <mergeCell ref="H42:I42"/>
    <mergeCell ref="A40:B40"/>
    <mergeCell ref="A34:B34"/>
    <mergeCell ref="A47:B47"/>
    <mergeCell ref="A36:B36"/>
    <mergeCell ref="A35:B35"/>
    <mergeCell ref="A37:B37"/>
    <mergeCell ref="A39:B39"/>
    <mergeCell ref="A38:B38"/>
    <mergeCell ref="A44:B44"/>
    <mergeCell ref="A45:B45"/>
    <mergeCell ref="A46:B46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28" zoomScale="90" zoomScaleNormal="90" workbookViewId="0">
      <selection activeCell="C49" sqref="C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1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1" ht="14.1" customHeight="1" thickBot="1" x14ac:dyDescent="0.25">
      <c r="A5" s="42" t="s">
        <v>60</v>
      </c>
      <c r="B5" s="42"/>
      <c r="C5" s="42"/>
      <c r="D5" s="42"/>
      <c r="E5" s="42"/>
      <c r="F5" s="42"/>
      <c r="G5" s="1"/>
      <c r="H5" s="1"/>
      <c r="I5" s="18" t="s">
        <v>99</v>
      </c>
      <c r="J5" s="1"/>
      <c r="K5" s="1"/>
    </row>
    <row r="6" spans="1:11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3"/>
      <c r="B8" s="44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45"/>
      <c r="B9" s="4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40695</v>
      </c>
      <c r="B10" s="33"/>
      <c r="C10" s="10">
        <v>90.525131225585938</v>
      </c>
      <c r="D10" s="10">
        <v>4.7323360443115234</v>
      </c>
      <c r="E10" s="10">
        <v>4.5538749694824219</v>
      </c>
      <c r="F10" s="11">
        <v>0.10021720826625824</v>
      </c>
      <c r="G10" s="10">
        <v>4.6540923118591309</v>
      </c>
      <c r="H10" s="10">
        <v>37.419796260828562</v>
      </c>
      <c r="I10" s="10">
        <v>48.361085192240019</v>
      </c>
      <c r="J10" s="1"/>
      <c r="K10" s="1"/>
    </row>
    <row r="11" spans="1:11" ht="12.75" customHeight="1" thickBot="1" x14ac:dyDescent="0.25">
      <c r="A11" s="32">
        <v>40696</v>
      </c>
      <c r="B11" s="33"/>
      <c r="C11" s="3">
        <v>91.720870971679688</v>
      </c>
      <c r="D11" s="3">
        <v>3.2683777809143066</v>
      </c>
      <c r="E11" s="3">
        <v>4.8569626808166504</v>
      </c>
      <c r="F11" s="5">
        <v>9.0620294213294983E-2</v>
      </c>
      <c r="G11" s="3">
        <v>4.9475831985473633</v>
      </c>
      <c r="H11" s="3">
        <v>36.888018387634837</v>
      </c>
      <c r="I11" s="3">
        <v>47.917314742463283</v>
      </c>
      <c r="J11" s="1"/>
      <c r="K11" s="1"/>
    </row>
    <row r="12" spans="1:11" ht="12.75" customHeight="1" thickBot="1" x14ac:dyDescent="0.25">
      <c r="A12" s="32">
        <v>40697</v>
      </c>
      <c r="B12" s="33"/>
      <c r="C12" s="3">
        <v>91.366142272949219</v>
      </c>
      <c r="D12" s="3">
        <v>3.6687748432159424</v>
      </c>
      <c r="E12" s="3">
        <v>4.7868423461914062</v>
      </c>
      <c r="F12" s="5">
        <v>9.1393552720546722E-2</v>
      </c>
      <c r="G12" s="3">
        <v>4.8782358169555664</v>
      </c>
      <c r="H12" s="3">
        <v>37.044483497916275</v>
      </c>
      <c r="I12" s="3">
        <v>48.042570291247323</v>
      </c>
      <c r="J12" s="1"/>
      <c r="K12" s="1"/>
    </row>
    <row r="13" spans="1:11" ht="12.75" customHeight="1" thickBot="1" x14ac:dyDescent="0.25">
      <c r="A13" s="32">
        <v>40698</v>
      </c>
      <c r="B13" s="33"/>
      <c r="C13" s="3">
        <v>91.877662658691406</v>
      </c>
      <c r="D13" s="3">
        <v>3.1893436908721924</v>
      </c>
      <c r="E13" s="3">
        <v>4.7627673149108887</v>
      </c>
      <c r="F13" s="5">
        <v>9.8315872251987457E-2</v>
      </c>
      <c r="G13" s="3">
        <v>4.8610830307006836</v>
      </c>
      <c r="H13" s="3">
        <v>36.9384209740996</v>
      </c>
      <c r="I13" s="3">
        <v>47.985673559016504</v>
      </c>
      <c r="J13" s="1"/>
      <c r="K13" s="1"/>
    </row>
    <row r="14" spans="1:11" ht="12.75" customHeight="1" thickBot="1" x14ac:dyDescent="0.25">
      <c r="A14" s="32">
        <v>40699</v>
      </c>
      <c r="B14" s="33"/>
      <c r="C14" s="3">
        <v>92.924957275390625</v>
      </c>
      <c r="D14" s="3">
        <v>2.2196190357208252</v>
      </c>
      <c r="E14" s="3">
        <v>4.6509871482849121</v>
      </c>
      <c r="F14" s="5">
        <v>0.10170026868581772</v>
      </c>
      <c r="G14" s="3">
        <v>4.7526874542236328</v>
      </c>
      <c r="H14" s="3">
        <v>36.694956816579818</v>
      </c>
      <c r="I14" s="3">
        <v>47.878518410359206</v>
      </c>
      <c r="J14" s="1"/>
      <c r="K14" s="1"/>
    </row>
    <row r="15" spans="1:11" ht="12.75" customHeight="1" thickBot="1" x14ac:dyDescent="0.25">
      <c r="A15" s="32">
        <v>40700</v>
      </c>
      <c r="B15" s="33"/>
      <c r="C15" s="3">
        <v>91.465614318847656</v>
      </c>
      <c r="D15" s="3">
        <v>3.3300900459289551</v>
      </c>
      <c r="E15" s="3">
        <v>4.9702949523925781</v>
      </c>
      <c r="F15" s="5">
        <v>9.3106292188167572E-2</v>
      </c>
      <c r="G15" s="3">
        <v>5.0634012222290039</v>
      </c>
      <c r="H15" s="3">
        <v>36.897061434362129</v>
      </c>
      <c r="I15" s="3">
        <v>47.869290767924724</v>
      </c>
      <c r="J15" s="1"/>
      <c r="K15" s="1"/>
    </row>
    <row r="16" spans="1:11" ht="12.75" customHeight="1" thickBot="1" x14ac:dyDescent="0.25">
      <c r="A16" s="32">
        <v>40701</v>
      </c>
      <c r="B16" s="33"/>
      <c r="C16" s="3">
        <v>88.861663818359375</v>
      </c>
      <c r="D16" s="3">
        <v>6.3803329467773437</v>
      </c>
      <c r="E16" s="3">
        <v>4.5233330726623535</v>
      </c>
      <c r="F16" s="5">
        <v>9.6000000834465027E-2</v>
      </c>
      <c r="G16" s="3">
        <v>4.6193332672119141</v>
      </c>
      <c r="H16" s="3">
        <v>37.905489095191299</v>
      </c>
      <c r="I16" s="3">
        <v>48.658642381447535</v>
      </c>
      <c r="J16" s="1"/>
      <c r="K16" s="1"/>
    </row>
    <row r="17" spans="1:11" ht="12.75" customHeight="1" thickBot="1" x14ac:dyDescent="0.25">
      <c r="A17" s="32">
        <v>40702</v>
      </c>
      <c r="B17" s="33"/>
      <c r="C17" s="3">
        <v>87.77532958984375</v>
      </c>
      <c r="D17" s="3">
        <v>7.3156661987304687</v>
      </c>
      <c r="E17" s="3">
        <v>4.6069998741149902</v>
      </c>
      <c r="F17" s="5">
        <v>0.1203330010175705</v>
      </c>
      <c r="G17" s="3">
        <v>4.7273330688476562</v>
      </c>
      <c r="H17" s="3">
        <v>38.153934718728273</v>
      </c>
      <c r="I17" s="3">
        <v>48.754549625750315</v>
      </c>
      <c r="J17" s="1"/>
      <c r="K17" s="1"/>
    </row>
    <row r="18" spans="1:11" ht="12.75" customHeight="1" thickBot="1" x14ac:dyDescent="0.25">
      <c r="A18" s="32">
        <v>40703</v>
      </c>
      <c r="B18" s="33"/>
      <c r="C18" s="3">
        <v>89.463333129882812</v>
      </c>
      <c r="D18" s="3">
        <v>5.5809998512268066</v>
      </c>
      <c r="E18" s="3">
        <v>4.7480001449584961</v>
      </c>
      <c r="F18" s="5">
        <v>0.11833299696445465</v>
      </c>
      <c r="G18" s="3">
        <v>4.8663330078125</v>
      </c>
      <c r="H18" s="3">
        <v>37.557936262089939</v>
      </c>
      <c r="I18" s="3">
        <v>48.341622282459923</v>
      </c>
      <c r="J18" s="1"/>
      <c r="K18" s="1"/>
    </row>
    <row r="19" spans="1:11" ht="12.75" customHeight="1" thickBot="1" x14ac:dyDescent="0.25">
      <c r="A19" s="32">
        <v>40704</v>
      </c>
      <c r="B19" s="33"/>
      <c r="C19" s="3">
        <v>88.318275451660156</v>
      </c>
      <c r="D19" s="3">
        <v>6.0117588043212891</v>
      </c>
      <c r="E19" s="3">
        <v>5.356877326965332</v>
      </c>
      <c r="F19" s="5">
        <v>0.1145804226398468</v>
      </c>
      <c r="G19" s="3">
        <v>5.4714579582214355</v>
      </c>
      <c r="H19" s="3">
        <v>37.522433301375393</v>
      </c>
      <c r="I19" s="3">
        <v>48.073264067493653</v>
      </c>
      <c r="J19" s="1"/>
      <c r="K19" s="1"/>
    </row>
    <row r="20" spans="1:11" ht="12.75" customHeight="1" thickBot="1" x14ac:dyDescent="0.25">
      <c r="A20" s="32">
        <v>40705</v>
      </c>
      <c r="B20" s="33"/>
      <c r="C20" s="3">
        <v>89.7149658203125</v>
      </c>
      <c r="D20" s="3">
        <v>4.6030278205871582</v>
      </c>
      <c r="E20" s="3">
        <v>5.3232979774475098</v>
      </c>
      <c r="F20" s="5">
        <v>0.10992749780416489</v>
      </c>
      <c r="G20" s="3">
        <v>5.4332256317138672</v>
      </c>
      <c r="H20" s="3">
        <v>37.157204450006383</v>
      </c>
      <c r="I20" s="3">
        <v>47.849895097396512</v>
      </c>
      <c r="J20" s="1"/>
      <c r="K20" s="1"/>
    </row>
    <row r="21" spans="1:11" ht="12.75" customHeight="1" thickBot="1" x14ac:dyDescent="0.25">
      <c r="A21" s="32">
        <v>40706</v>
      </c>
      <c r="B21" s="33"/>
      <c r="C21" s="3">
        <v>88.884834289550781</v>
      </c>
      <c r="D21" s="3">
        <v>5.6207456588745117</v>
      </c>
      <c r="E21" s="3">
        <v>5.1876587867736816</v>
      </c>
      <c r="F21" s="5">
        <v>0.10766974836587906</v>
      </c>
      <c r="G21" s="3">
        <v>5.2953286170959473</v>
      </c>
      <c r="H21" s="3">
        <v>37.452541155416945</v>
      </c>
      <c r="I21" s="3">
        <v>48.102602083110817</v>
      </c>
      <c r="J21" s="1"/>
      <c r="K21" s="1"/>
    </row>
    <row r="22" spans="1:11" ht="12.75" customHeight="1" thickBot="1" x14ac:dyDescent="0.25">
      <c r="A22" s="32">
        <v>40707</v>
      </c>
      <c r="B22" s="33"/>
      <c r="C22" s="3">
        <v>85.978630065917969</v>
      </c>
      <c r="D22" s="3">
        <v>8.4644250869750977</v>
      </c>
      <c r="E22" s="3">
        <v>5.3111743927001953</v>
      </c>
      <c r="F22" s="5">
        <v>8.7109319865703583E-2</v>
      </c>
      <c r="G22" s="3">
        <v>5.3982834815979004</v>
      </c>
      <c r="H22" s="3">
        <v>38.219575329239014</v>
      </c>
      <c r="I22" s="3">
        <v>48.531640461491754</v>
      </c>
      <c r="J22" s="1"/>
      <c r="K22" s="1"/>
    </row>
    <row r="23" spans="1:11" ht="12.75" customHeight="1" thickBot="1" x14ac:dyDescent="0.25">
      <c r="A23" s="32">
        <v>40708</v>
      </c>
      <c r="B23" s="33"/>
      <c r="C23" s="3">
        <v>90.424667358398438</v>
      </c>
      <c r="D23" s="3">
        <v>4.8166661262512207</v>
      </c>
      <c r="E23" s="3">
        <v>4.6136660575866699</v>
      </c>
      <c r="F23" s="5">
        <v>0.10366600006818771</v>
      </c>
      <c r="G23" s="3">
        <v>4.7173318862915039</v>
      </c>
      <c r="H23" s="3">
        <v>37.370555199499336</v>
      </c>
      <c r="I23" s="3">
        <v>48.296597739648689</v>
      </c>
      <c r="J23" s="1"/>
      <c r="K23" s="1"/>
    </row>
    <row r="24" spans="1:11" ht="12.75" customHeight="1" thickBot="1" x14ac:dyDescent="0.25">
      <c r="A24" s="32">
        <v>40709</v>
      </c>
      <c r="B24" s="33"/>
      <c r="C24" s="3">
        <v>88.997329711914063</v>
      </c>
      <c r="D24" s="3">
        <v>5.9499998092651367</v>
      </c>
      <c r="E24" s="3">
        <v>4.8666658401489258</v>
      </c>
      <c r="F24" s="5">
        <v>0.10433299839496613</v>
      </c>
      <c r="G24" s="3">
        <v>4.9709987640380859</v>
      </c>
      <c r="H24" s="3">
        <v>37.618574322496684</v>
      </c>
      <c r="I24" s="3">
        <v>48.3364769243708</v>
      </c>
      <c r="J24" s="1"/>
      <c r="K24" s="1"/>
    </row>
    <row r="25" spans="1:11" ht="12.75" customHeight="1" thickBot="1" x14ac:dyDescent="0.25">
      <c r="A25" s="32">
        <v>40710</v>
      </c>
      <c r="B25" s="33"/>
      <c r="C25" s="3">
        <v>91.015335083007813</v>
      </c>
      <c r="D25" s="3">
        <v>3.6246659755706787</v>
      </c>
      <c r="E25" s="3">
        <v>5.185999870300293</v>
      </c>
      <c r="F25" s="5">
        <v>0.10233300179243088</v>
      </c>
      <c r="G25" s="3">
        <v>5.2883329391479492</v>
      </c>
      <c r="H25" s="3">
        <v>36.834596708298697</v>
      </c>
      <c r="I25" s="3">
        <v>47.730444496786625</v>
      </c>
      <c r="J25" s="1"/>
      <c r="K25" s="1"/>
    </row>
    <row r="26" spans="1:11" ht="12.75" customHeight="1" thickBot="1" x14ac:dyDescent="0.25">
      <c r="A26" s="32">
        <v>40711</v>
      </c>
      <c r="B26" s="33"/>
      <c r="C26" s="3">
        <v>91.699668884277344</v>
      </c>
      <c r="D26" s="3">
        <v>3.0343329906463623</v>
      </c>
      <c r="E26" s="3">
        <v>5.1353330612182617</v>
      </c>
      <c r="F26" s="5">
        <v>8.6332999169826508E-2</v>
      </c>
      <c r="G26" s="3">
        <v>5.2216658592224121</v>
      </c>
      <c r="H26" s="3">
        <v>36.677108014410301</v>
      </c>
      <c r="I26" s="3">
        <v>47.667027669285631</v>
      </c>
      <c r="J26" s="1"/>
      <c r="K26" s="1"/>
    </row>
    <row r="27" spans="1:11" ht="12.75" customHeight="1" thickBot="1" x14ac:dyDescent="0.25">
      <c r="A27" s="32">
        <v>40712</v>
      </c>
      <c r="B27" s="33"/>
      <c r="C27" s="3">
        <v>89.664665222167969</v>
      </c>
      <c r="D27" s="3">
        <v>5.1613330841064453</v>
      </c>
      <c r="E27" s="3">
        <v>5.0003328323364258</v>
      </c>
      <c r="F27" s="5">
        <v>0.11433299630880356</v>
      </c>
      <c r="G27" s="3">
        <v>5.1146659851074219</v>
      </c>
      <c r="H27" s="3">
        <v>37.328345130761178</v>
      </c>
      <c r="I27" s="3">
        <v>48.099423803457356</v>
      </c>
      <c r="J27" s="1"/>
      <c r="K27" s="1"/>
    </row>
    <row r="28" spans="1:11" ht="12.75" customHeight="1" thickBot="1" x14ac:dyDescent="0.25">
      <c r="A28" s="32">
        <v>40713</v>
      </c>
      <c r="B28" s="33"/>
      <c r="C28" s="3">
        <v>84.311210632324219</v>
      </c>
      <c r="D28" s="3">
        <v>8.0052757263183594</v>
      </c>
      <c r="E28" s="3">
        <v>7.3144302368164062</v>
      </c>
      <c r="F28" s="5">
        <v>2.5106603279709816E-2</v>
      </c>
      <c r="G28" s="3">
        <v>7.3395366668701172</v>
      </c>
      <c r="H28" s="3">
        <v>37.493700294184883</v>
      </c>
      <c r="I28" s="3">
        <v>47.314988060186444</v>
      </c>
      <c r="J28" s="1"/>
      <c r="K28" s="1"/>
    </row>
    <row r="29" spans="1:11" ht="12.75" customHeight="1" thickBot="1" x14ac:dyDescent="0.25">
      <c r="A29" s="32">
        <v>40714</v>
      </c>
      <c r="B29" s="33"/>
      <c r="C29" s="3">
        <v>84.433555603027344</v>
      </c>
      <c r="D29" s="3">
        <v>8.0699281692504883</v>
      </c>
      <c r="E29" s="3">
        <v>7.1373538970947266</v>
      </c>
      <c r="F29" s="5">
        <v>2.8255252167582512E-2</v>
      </c>
      <c r="G29" s="3">
        <v>7.1656093597412109</v>
      </c>
      <c r="H29" s="3">
        <v>37.570980398886768</v>
      </c>
      <c r="I29" s="3">
        <v>47.431624926051391</v>
      </c>
      <c r="J29" s="1"/>
      <c r="K29" s="1"/>
    </row>
    <row r="30" spans="1:11" ht="12.75" customHeight="1" thickBot="1" x14ac:dyDescent="0.25">
      <c r="A30" s="32">
        <v>40715</v>
      </c>
      <c r="B30" s="33"/>
      <c r="C30" s="3">
        <v>84.420150756835938</v>
      </c>
      <c r="D30" s="3">
        <v>8.1919288635253906</v>
      </c>
      <c r="E30" s="3">
        <v>7.0138540267944336</v>
      </c>
      <c r="F30" s="5">
        <v>3.2316919416189194E-2</v>
      </c>
      <c r="G30" s="3">
        <v>7.046170711517334</v>
      </c>
      <c r="H30" s="3">
        <v>37.657942610409258</v>
      </c>
      <c r="I30" s="3">
        <v>47.532173031874869</v>
      </c>
      <c r="J30" s="1"/>
      <c r="K30" s="1"/>
    </row>
    <row r="31" spans="1:11" ht="12.75" customHeight="1" thickBot="1" x14ac:dyDescent="0.25">
      <c r="A31" s="32">
        <v>40716</v>
      </c>
      <c r="B31" s="33"/>
      <c r="C31" s="3">
        <v>84.377159118652344</v>
      </c>
      <c r="D31" s="3">
        <v>8.2877187728881836</v>
      </c>
      <c r="E31" s="3">
        <v>6.9583640098571777</v>
      </c>
      <c r="F31" s="5">
        <v>3.5918459296226501E-2</v>
      </c>
      <c r="G31" s="3">
        <v>6.9942822456359863</v>
      </c>
      <c r="H31" s="3">
        <v>37.704516525158645</v>
      </c>
      <c r="I31" s="3">
        <v>47.580888800915062</v>
      </c>
      <c r="J31" s="1"/>
      <c r="K31" s="1"/>
    </row>
    <row r="32" spans="1:11" ht="12.75" customHeight="1" thickBot="1" x14ac:dyDescent="0.25">
      <c r="A32" s="32">
        <v>40717</v>
      </c>
      <c r="B32" s="33"/>
      <c r="C32" s="3">
        <v>84.350341796875</v>
      </c>
      <c r="D32" s="3">
        <v>8.3687458038330078</v>
      </c>
      <c r="E32" s="3">
        <v>6.8924636840820312</v>
      </c>
      <c r="F32" s="5">
        <v>4.2371280491352081E-2</v>
      </c>
      <c r="G32" s="3">
        <v>6.9348349571228027</v>
      </c>
      <c r="H32" s="3">
        <v>37.753664644307328</v>
      </c>
      <c r="I32" s="3">
        <v>47.63357509695593</v>
      </c>
      <c r="J32" s="1"/>
      <c r="K32" s="1"/>
    </row>
    <row r="33" spans="1:12" ht="12.75" customHeight="1" thickBot="1" x14ac:dyDescent="0.25">
      <c r="A33" s="32">
        <v>40718</v>
      </c>
      <c r="B33" s="33"/>
      <c r="C33" s="3">
        <v>84.213897705078125</v>
      </c>
      <c r="D33" s="3">
        <v>8.4670476913452148</v>
      </c>
      <c r="E33" s="3">
        <v>6.9211397171020508</v>
      </c>
      <c r="F33" s="5">
        <v>4.2277347296476364E-2</v>
      </c>
      <c r="G33" s="3">
        <v>6.9634170532226562</v>
      </c>
      <c r="H33" s="3">
        <v>37.776102659037747</v>
      </c>
      <c r="I33" s="3">
        <v>47.635873691491199</v>
      </c>
      <c r="J33" s="1"/>
      <c r="K33" s="1"/>
    </row>
    <row r="34" spans="1:12" ht="12.75" customHeight="1" thickBot="1" x14ac:dyDescent="0.25">
      <c r="A34" s="32">
        <v>40719</v>
      </c>
      <c r="B34" s="33"/>
      <c r="C34" s="3">
        <v>84.09722900390625</v>
      </c>
      <c r="D34" s="3">
        <v>8.5393028259277344</v>
      </c>
      <c r="E34" s="3">
        <v>6.9700169563293457</v>
      </c>
      <c r="F34" s="5">
        <v>3.6883089691400528E-2</v>
      </c>
      <c r="G34" s="3">
        <v>7.0068998336791992</v>
      </c>
      <c r="H34" s="3">
        <v>37.780441561569404</v>
      </c>
      <c r="I34" s="3">
        <v>47.622233776476726</v>
      </c>
      <c r="J34" s="1"/>
      <c r="K34" s="1"/>
    </row>
    <row r="35" spans="1:12" ht="12.75" customHeight="1" thickBot="1" x14ac:dyDescent="0.25">
      <c r="A35" s="32">
        <v>40720</v>
      </c>
      <c r="B35" s="33"/>
      <c r="C35" s="3">
        <v>83.961105346679688</v>
      </c>
      <c r="D35" s="3">
        <v>8.63116455078125</v>
      </c>
      <c r="E35" s="3">
        <v>7.0145869255065918</v>
      </c>
      <c r="F35" s="5">
        <v>3.0521156266331673E-2</v>
      </c>
      <c r="G35" s="3">
        <v>7.0451083183288574</v>
      </c>
      <c r="H35" s="3">
        <v>37.794881019728635</v>
      </c>
      <c r="I35" s="3">
        <v>47.617121773814695</v>
      </c>
      <c r="J35" s="1"/>
      <c r="K35" s="1"/>
    </row>
    <row r="36" spans="1:12" ht="12.75" customHeight="1" thickBot="1" x14ac:dyDescent="0.25">
      <c r="A36" s="32">
        <v>40721</v>
      </c>
      <c r="B36" s="33"/>
      <c r="C36" s="3">
        <v>83.989387512207031</v>
      </c>
      <c r="D36" s="3">
        <v>8.6414194107055664</v>
      </c>
      <c r="E36" s="3">
        <v>6.9857029914855957</v>
      </c>
      <c r="F36" s="5">
        <v>2.7428552508354187E-2</v>
      </c>
      <c r="G36" s="3">
        <v>7.0131316184997559</v>
      </c>
      <c r="H36" s="3">
        <v>37.80573445985614</v>
      </c>
      <c r="I36" s="3">
        <v>47.637266070022697</v>
      </c>
      <c r="J36" s="1"/>
      <c r="K36" s="1"/>
    </row>
    <row r="37" spans="1:12" ht="12.75" customHeight="1" thickBot="1" x14ac:dyDescent="0.25">
      <c r="A37" s="32">
        <v>40722</v>
      </c>
      <c r="B37" s="33"/>
      <c r="C37" s="3">
        <v>86.3231201171875</v>
      </c>
      <c r="D37" s="3">
        <v>7.3355240821838379</v>
      </c>
      <c r="E37" s="3">
        <v>6.0664167404174805</v>
      </c>
      <c r="F37" s="5">
        <v>7.268311083316803E-2</v>
      </c>
      <c r="G37" s="3">
        <v>6.1391000747680664</v>
      </c>
      <c r="H37" s="3">
        <v>37.664384894002517</v>
      </c>
      <c r="I37" s="3">
        <v>47.89735491499551</v>
      </c>
      <c r="J37" s="1"/>
      <c r="K37" s="1"/>
    </row>
    <row r="38" spans="1:12" ht="12.75" customHeight="1" thickBot="1" x14ac:dyDescent="0.25">
      <c r="A38" s="32">
        <v>40723</v>
      </c>
      <c r="B38" s="33"/>
      <c r="C38" s="3">
        <v>86.347572326660156</v>
      </c>
      <c r="D38" s="3">
        <v>6.8610043525695801</v>
      </c>
      <c r="E38" s="3">
        <v>6.367316722869873</v>
      </c>
      <c r="F38" s="5">
        <v>5.6724283844232559E-2</v>
      </c>
      <c r="G38" s="3">
        <v>6.4240407943725586</v>
      </c>
      <c r="H38" s="3">
        <v>37.488455035300071</v>
      </c>
      <c r="I38" s="3">
        <v>47.706870096943391</v>
      </c>
      <c r="J38" s="1"/>
      <c r="K38" s="1"/>
    </row>
    <row r="39" spans="1:12" ht="12.75" customHeight="1" thickBot="1" x14ac:dyDescent="0.25">
      <c r="A39" s="32">
        <v>40724</v>
      </c>
      <c r="B39" s="33"/>
      <c r="C39" s="3">
        <v>84.637184143066406</v>
      </c>
      <c r="D39" s="3">
        <v>7.9803481101989746</v>
      </c>
      <c r="E39" s="3">
        <v>6.9452219009399414</v>
      </c>
      <c r="F39" s="5">
        <v>6.3009858131408691E-2</v>
      </c>
      <c r="G39" s="3">
        <v>7.0082316398620605</v>
      </c>
      <c r="H39" s="3">
        <v>37.625241186366736</v>
      </c>
      <c r="I39" s="3">
        <v>47.519211994007257</v>
      </c>
      <c r="J39" s="1"/>
      <c r="K39" s="1"/>
    </row>
    <row r="40" spans="1:12" ht="12.75" customHeight="1" thickBot="1" x14ac:dyDescent="0.25">
      <c r="A40" s="35" t="s">
        <v>6</v>
      </c>
      <c r="B40" s="36"/>
      <c r="C40" s="6">
        <f t="shared" ref="C40:I40" si="0">AVERAGE(C10:C39)</f>
        <v>87.87136637369791</v>
      </c>
      <c r="D40" s="6">
        <f t="shared" si="0"/>
        <v>6.1450634717941286</v>
      </c>
      <c r="E40" s="6">
        <f t="shared" si="0"/>
        <v>5.7009312152862552</v>
      </c>
      <c r="F40" s="6">
        <f t="shared" si="0"/>
        <v>7.7793346159160143E-2</v>
      </c>
      <c r="G40" s="6">
        <f t="shared" si="0"/>
        <v>5.7787245591481531</v>
      </c>
      <c r="H40" s="6">
        <f t="shared" si="0"/>
        <v>37.459902544924759</v>
      </c>
      <c r="I40" s="6">
        <f t="shared" si="0"/>
        <v>47.920860727656198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34" t="s">
        <v>23</v>
      </c>
      <c r="I42" s="34"/>
      <c r="J42" s="20"/>
      <c r="K42" s="20"/>
      <c r="L42" s="20"/>
    </row>
    <row r="43" spans="1:12" ht="13.5" thickBot="1" x14ac:dyDescent="0.25"/>
    <row r="44" spans="1:12" ht="23.25" thickBot="1" x14ac:dyDescent="0.25">
      <c r="A44" s="45"/>
      <c r="B44" s="46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47" t="s">
        <v>85</v>
      </c>
      <c r="B45" s="48"/>
      <c r="C45" s="26">
        <f t="shared" ref="C45:I45" si="1">MAX(C10:C39)</f>
        <v>92.924957275390625</v>
      </c>
      <c r="D45" s="21">
        <f t="shared" si="1"/>
        <v>8.6414194107055664</v>
      </c>
      <c r="E45" s="26">
        <f t="shared" si="1"/>
        <v>7.3144302368164062</v>
      </c>
      <c r="F45" s="26">
        <f t="shared" si="1"/>
        <v>0.1203330010175705</v>
      </c>
      <c r="G45" s="21">
        <f t="shared" si="1"/>
        <v>7.3395366668701172</v>
      </c>
      <c r="H45" s="26">
        <f t="shared" si="1"/>
        <v>38.219575329239014</v>
      </c>
      <c r="I45" s="22">
        <f t="shared" si="1"/>
        <v>48.754549625750315</v>
      </c>
    </row>
    <row r="46" spans="1:12" ht="13.5" thickBot="1" x14ac:dyDescent="0.25">
      <c r="A46" s="47" t="s">
        <v>86</v>
      </c>
      <c r="B46" s="48"/>
      <c r="C46" s="23">
        <f t="shared" ref="C46:I46" si="2">MIN(C10:C39)</f>
        <v>83.961105346679688</v>
      </c>
      <c r="D46" s="26">
        <f t="shared" si="2"/>
        <v>2.2196190357208252</v>
      </c>
      <c r="E46" s="26">
        <f t="shared" si="2"/>
        <v>4.5233330726623535</v>
      </c>
      <c r="F46" s="23">
        <f t="shared" si="2"/>
        <v>2.5106603279709816E-2</v>
      </c>
      <c r="G46" s="26">
        <f t="shared" si="2"/>
        <v>4.6193332672119141</v>
      </c>
      <c r="H46" s="23">
        <f t="shared" si="2"/>
        <v>36.677108014410301</v>
      </c>
      <c r="I46" s="26">
        <f t="shared" si="2"/>
        <v>47.314988060186444</v>
      </c>
    </row>
    <row r="47" spans="1:12" ht="13.5" thickBot="1" x14ac:dyDescent="0.25">
      <c r="A47" s="49" t="s">
        <v>87</v>
      </c>
      <c r="B47" s="50"/>
      <c r="C47" s="26">
        <f t="shared" ref="C47:I47" si="3">STDEV(C10:C39)</f>
        <v>3.0514531625509682</v>
      </c>
      <c r="D47" s="24">
        <f t="shared" si="3"/>
        <v>2.0909599033939199</v>
      </c>
      <c r="E47" s="26">
        <f t="shared" si="3"/>
        <v>1.0254500882065016</v>
      </c>
      <c r="F47" s="26">
        <f t="shared" si="3"/>
        <v>3.2860476802243514E-2</v>
      </c>
      <c r="G47" s="24">
        <f t="shared" si="3"/>
        <v>0.99473705811933888</v>
      </c>
      <c r="H47" s="26">
        <f t="shared" si="3"/>
        <v>0.4066353711274609</v>
      </c>
      <c r="I47" s="25">
        <f t="shared" si="3"/>
        <v>0.37235876274244784</v>
      </c>
    </row>
    <row r="49" spans="3:9" x14ac:dyDescent="0.2">
      <c r="C49" s="29" t="s">
        <v>102</v>
      </c>
      <c r="D49" s="29">
        <f>COUNTIF(D10:D39,"&gt;12.0")</f>
        <v>0</v>
      </c>
      <c r="E49" s="29">
        <f>COUNTIF(E10:E39,"&gt;8.0")</f>
        <v>0</v>
      </c>
      <c r="F49" s="29">
        <f>COUNTIF(F10:F39,"&gt;3.0")</f>
        <v>0</v>
      </c>
      <c r="G49" s="29">
        <f>COUNTIF(G10:G39,"&gt;8.0")</f>
        <v>0</v>
      </c>
      <c r="H49" s="29">
        <f>COUNTIF(H10:H39,"&lt;36.30")</f>
        <v>0</v>
      </c>
      <c r="I49" s="29">
        <f>COUNTIF(I10:I39,"&lt;46.20")</f>
        <v>0</v>
      </c>
    </row>
    <row r="50" spans="3:9" x14ac:dyDescent="0.2">
      <c r="G50" s="29"/>
      <c r="H50" s="29">
        <f>COUNTIF(H10:H39,"&gt;43.60")</f>
        <v>0</v>
      </c>
      <c r="I50" s="29">
        <f>COUNTIF(I10:I39,"&gt;53.20")</f>
        <v>0</v>
      </c>
    </row>
  </sheetData>
  <mergeCells count="44">
    <mergeCell ref="A44:B44"/>
    <mergeCell ref="A45:B45"/>
    <mergeCell ref="A46:B46"/>
    <mergeCell ref="A47:B47"/>
    <mergeCell ref="A16:B16"/>
    <mergeCell ref="A21:B21"/>
    <mergeCell ref="A18:B18"/>
    <mergeCell ref="A19:B19"/>
    <mergeCell ref="A24:B24"/>
    <mergeCell ref="A22:B22"/>
    <mergeCell ref="A11:B11"/>
    <mergeCell ref="A7:B7"/>
    <mergeCell ref="A8:B8"/>
    <mergeCell ref="A13:B13"/>
    <mergeCell ref="A15:B15"/>
    <mergeCell ref="A14:B14"/>
    <mergeCell ref="A9:B9"/>
    <mergeCell ref="A12:B12"/>
    <mergeCell ref="A10:B10"/>
    <mergeCell ref="A1:I1"/>
    <mergeCell ref="A3:I3"/>
    <mergeCell ref="A6:B6"/>
    <mergeCell ref="A4:I4"/>
    <mergeCell ref="A5:F5"/>
    <mergeCell ref="A25:B25"/>
    <mergeCell ref="A23:B23"/>
    <mergeCell ref="A17:B17"/>
    <mergeCell ref="A20:B20"/>
    <mergeCell ref="A31:B31"/>
    <mergeCell ref="A26:B26"/>
    <mergeCell ref="A28:B28"/>
    <mergeCell ref="A29:B29"/>
    <mergeCell ref="A27:B27"/>
    <mergeCell ref="A30:B30"/>
    <mergeCell ref="A32:B32"/>
    <mergeCell ref="A33:B33"/>
    <mergeCell ref="H42:I42"/>
    <mergeCell ref="A40:B40"/>
    <mergeCell ref="A34:B34"/>
    <mergeCell ref="A36:B36"/>
    <mergeCell ref="A35:B35"/>
    <mergeCell ref="A37:B37"/>
    <mergeCell ref="A39:B39"/>
    <mergeCell ref="A38:B38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28" zoomScale="90" zoomScaleNormal="90" workbookViewId="0">
      <selection activeCell="C49" sqref="C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1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1" ht="14.1" customHeight="1" thickBot="1" x14ac:dyDescent="0.25">
      <c r="A5" s="42" t="s">
        <v>89</v>
      </c>
      <c r="B5" s="42"/>
      <c r="C5" s="42"/>
      <c r="D5" s="42"/>
      <c r="E5" s="42"/>
      <c r="F5" s="42"/>
      <c r="G5" s="1"/>
      <c r="H5" s="1"/>
      <c r="I5" s="18" t="s">
        <v>99</v>
      </c>
      <c r="J5" s="1"/>
      <c r="K5" s="1"/>
    </row>
    <row r="6" spans="1:11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3"/>
      <c r="B8" s="44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45"/>
      <c r="B9" s="4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40695</v>
      </c>
      <c r="B10" s="33"/>
      <c r="C10" s="10">
        <v>93.825355529785156</v>
      </c>
      <c r="D10" s="10">
        <v>4.8081378936767578</v>
      </c>
      <c r="E10" s="10">
        <v>0.23344956338405609</v>
      </c>
      <c r="F10" s="11">
        <v>1.0523891448974609</v>
      </c>
      <c r="G10" s="10">
        <v>1.2858387231826782</v>
      </c>
      <c r="H10" s="10">
        <v>38.713313835379886</v>
      </c>
      <c r="I10" s="10">
        <v>50.38857316642212</v>
      </c>
      <c r="J10" s="1"/>
      <c r="K10" s="1"/>
    </row>
    <row r="11" spans="1:11" ht="12.75" customHeight="1" thickBot="1" x14ac:dyDescent="0.25">
      <c r="A11" s="32">
        <v>40696</v>
      </c>
      <c r="B11" s="33"/>
      <c r="C11" s="3">
        <v>93.940711975097656</v>
      </c>
      <c r="D11" s="3">
        <v>4.7223329544067383</v>
      </c>
      <c r="E11" s="3">
        <v>0.23312222957611084</v>
      </c>
      <c r="F11" s="5">
        <v>1.0543974637985229</v>
      </c>
      <c r="G11" s="3">
        <v>1.2875196933746338</v>
      </c>
      <c r="H11" s="3">
        <v>38.670890674914588</v>
      </c>
      <c r="I11" s="3">
        <v>50.36314306055386</v>
      </c>
      <c r="J11" s="1"/>
      <c r="K11" s="1"/>
    </row>
    <row r="12" spans="1:11" ht="12.75" customHeight="1" thickBot="1" x14ac:dyDescent="0.25">
      <c r="A12" s="32">
        <v>40697</v>
      </c>
      <c r="B12" s="33"/>
      <c r="C12" s="3">
        <v>93.786331176757813</v>
      </c>
      <c r="D12" s="3">
        <v>4.7492070198059082</v>
      </c>
      <c r="E12" s="3">
        <v>0.23693998157978058</v>
      </c>
      <c r="F12" s="5">
        <v>1.0618903636932373</v>
      </c>
      <c r="G12" s="3">
        <v>1.2988303899765015</v>
      </c>
      <c r="H12" s="3">
        <v>38.7522196677076</v>
      </c>
      <c r="I12" s="3">
        <v>50.402286368722208</v>
      </c>
      <c r="J12" s="1"/>
      <c r="K12" s="1"/>
    </row>
    <row r="13" spans="1:11" ht="12.75" customHeight="1" thickBot="1" x14ac:dyDescent="0.25">
      <c r="A13" s="32">
        <v>40698</v>
      </c>
      <c r="B13" s="33"/>
      <c r="C13" s="3">
        <v>93.908531188964844</v>
      </c>
      <c r="D13" s="3">
        <v>4.7481174468994141</v>
      </c>
      <c r="E13" s="3">
        <v>0.2348657101392746</v>
      </c>
      <c r="F13" s="5">
        <v>1.0707083940505981</v>
      </c>
      <c r="G13" s="3">
        <v>1.3055740594863892</v>
      </c>
      <c r="H13" s="3">
        <v>38.663295430448876</v>
      </c>
      <c r="I13" s="3">
        <v>50.346841045997664</v>
      </c>
      <c r="J13" s="1"/>
      <c r="K13" s="1"/>
    </row>
    <row r="14" spans="1:11" ht="12.75" customHeight="1" thickBot="1" x14ac:dyDescent="0.25">
      <c r="A14" s="32">
        <v>40699</v>
      </c>
      <c r="B14" s="33"/>
      <c r="C14" s="3">
        <v>93.861289978027344</v>
      </c>
      <c r="D14" s="3">
        <v>4.802523136138916</v>
      </c>
      <c r="E14" s="3">
        <v>0.23758184909820557</v>
      </c>
      <c r="F14" s="5">
        <v>1.0548663139343262</v>
      </c>
      <c r="G14" s="3">
        <v>1.2924481630325317</v>
      </c>
      <c r="H14" s="3">
        <v>38.684957485785404</v>
      </c>
      <c r="I14" s="3">
        <v>50.36894554243036</v>
      </c>
      <c r="J14" s="1"/>
      <c r="K14" s="1"/>
    </row>
    <row r="15" spans="1:11" ht="12.75" customHeight="1" thickBot="1" x14ac:dyDescent="0.25">
      <c r="A15" s="32">
        <v>40700</v>
      </c>
      <c r="B15" s="33"/>
      <c r="C15" s="3">
        <v>93.836921691894531</v>
      </c>
      <c r="D15" s="3">
        <v>4.8385801315307617</v>
      </c>
      <c r="E15" s="3">
        <v>0.23809376358985901</v>
      </c>
      <c r="F15" s="5">
        <v>1.0480314493179321</v>
      </c>
      <c r="G15" s="3">
        <v>1.2861251831054688</v>
      </c>
      <c r="H15" s="3">
        <v>38.694374746640406</v>
      </c>
      <c r="I15" s="3">
        <v>50.378840013803071</v>
      </c>
      <c r="J15" s="1"/>
      <c r="K15" s="1"/>
    </row>
    <row r="16" spans="1:11" ht="12.75" customHeight="1" thickBot="1" x14ac:dyDescent="0.25">
      <c r="A16" s="32">
        <v>40701</v>
      </c>
      <c r="B16" s="33"/>
      <c r="C16" s="3">
        <v>93.924118041992188</v>
      </c>
      <c r="D16" s="3">
        <v>4.7320261001586914</v>
      </c>
      <c r="E16" s="3">
        <v>0.23541609942913055</v>
      </c>
      <c r="F16" s="5">
        <v>1.0587114095687866</v>
      </c>
      <c r="G16" s="3">
        <v>1.2941274642944336</v>
      </c>
      <c r="H16" s="3">
        <v>38.671459097761421</v>
      </c>
      <c r="I16" s="3">
        <v>50.359461851566884</v>
      </c>
      <c r="J16" s="1"/>
      <c r="K16" s="1"/>
    </row>
    <row r="17" spans="1:11" ht="12.75" customHeight="1" thickBot="1" x14ac:dyDescent="0.25">
      <c r="A17" s="32">
        <v>40702</v>
      </c>
      <c r="B17" s="33"/>
      <c r="C17" s="3">
        <v>93.87310791015625</v>
      </c>
      <c r="D17" s="3">
        <v>4.7939462661743164</v>
      </c>
      <c r="E17" s="3">
        <v>0.23496188223361969</v>
      </c>
      <c r="F17" s="5">
        <v>1.058793306350708</v>
      </c>
      <c r="G17" s="3">
        <v>1.2937551736831665</v>
      </c>
      <c r="H17" s="3">
        <v>38.680580418847683</v>
      </c>
      <c r="I17" s="3">
        <v>50.364918303998984</v>
      </c>
      <c r="J17" s="1"/>
      <c r="K17" s="1"/>
    </row>
    <row r="18" spans="1:11" ht="12.75" customHeight="1" thickBot="1" x14ac:dyDescent="0.25">
      <c r="A18" s="32">
        <v>40703</v>
      </c>
      <c r="B18" s="33"/>
      <c r="C18" s="3">
        <v>94.089996337890625</v>
      </c>
      <c r="D18" s="3">
        <v>4.5464601516723633</v>
      </c>
      <c r="E18" s="3">
        <v>0.23449832201004028</v>
      </c>
      <c r="F18" s="5">
        <v>1.0637106895446777</v>
      </c>
      <c r="G18" s="3">
        <v>1.2982089519500732</v>
      </c>
      <c r="H18" s="3">
        <v>38.630528250671837</v>
      </c>
      <c r="I18" s="3">
        <v>50.332833824674417</v>
      </c>
      <c r="J18" s="1"/>
      <c r="K18" s="1"/>
    </row>
    <row r="19" spans="1:11" ht="12.75" customHeight="1" thickBot="1" x14ac:dyDescent="0.25">
      <c r="A19" s="32">
        <v>40704</v>
      </c>
      <c r="B19" s="33"/>
      <c r="C19" s="3">
        <v>94.159774780273438</v>
      </c>
      <c r="D19" s="3">
        <v>4.4665017127990723</v>
      </c>
      <c r="E19" s="3">
        <v>0.23646797239780426</v>
      </c>
      <c r="F19" s="5">
        <v>1.0717183351516724</v>
      </c>
      <c r="G19" s="3">
        <v>1.3081862926483154</v>
      </c>
      <c r="H19" s="3">
        <v>38.605569536202083</v>
      </c>
      <c r="I19" s="3">
        <v>50.312093552613376</v>
      </c>
      <c r="J19" s="1"/>
      <c r="K19" s="1"/>
    </row>
    <row r="20" spans="1:11" ht="12.75" customHeight="1" thickBot="1" x14ac:dyDescent="0.25">
      <c r="A20" s="32">
        <v>40705</v>
      </c>
      <c r="B20" s="33"/>
      <c r="C20" s="3">
        <v>94.090072631835938</v>
      </c>
      <c r="D20" s="3">
        <v>4.5611371994018555</v>
      </c>
      <c r="E20" s="3">
        <v>0.23580130934715271</v>
      </c>
      <c r="F20" s="5">
        <v>1.0646508932113647</v>
      </c>
      <c r="G20" s="3">
        <v>1.3004522323608398</v>
      </c>
      <c r="H20" s="3">
        <v>38.621054544397708</v>
      </c>
      <c r="I20" s="3">
        <v>50.326224540626043</v>
      </c>
      <c r="J20" s="1"/>
      <c r="K20" s="1"/>
    </row>
    <row r="21" spans="1:11" ht="12.75" customHeight="1" thickBot="1" x14ac:dyDescent="0.25">
      <c r="A21" s="32">
        <v>40706</v>
      </c>
      <c r="B21" s="33"/>
      <c r="C21" s="3">
        <v>94.016014099121094</v>
      </c>
      <c r="D21" s="3">
        <v>4.6337037086486816</v>
      </c>
      <c r="E21" s="3">
        <v>0.23573997616767883</v>
      </c>
      <c r="F21" s="5">
        <v>1.0692414045333862</v>
      </c>
      <c r="G21" s="3">
        <v>1.3049813508987427</v>
      </c>
      <c r="H21" s="3">
        <v>38.636830050049674</v>
      </c>
      <c r="I21" s="3">
        <v>50.332219348615581</v>
      </c>
      <c r="J21" s="1"/>
      <c r="K21" s="1"/>
    </row>
    <row r="22" spans="1:11" ht="12.75" customHeight="1" thickBot="1" x14ac:dyDescent="0.25">
      <c r="A22" s="32">
        <v>40707</v>
      </c>
      <c r="B22" s="33"/>
      <c r="C22" s="3">
        <v>94.03729248046875</v>
      </c>
      <c r="D22" s="3">
        <v>4.5757536888122559</v>
      </c>
      <c r="E22" s="3">
        <v>0.23654280602931976</v>
      </c>
      <c r="F22" s="5">
        <v>1.0848846435546875</v>
      </c>
      <c r="G22" s="3">
        <v>1.3214274644851685</v>
      </c>
      <c r="H22" s="3">
        <v>38.629622314977304</v>
      </c>
      <c r="I22" s="3">
        <v>50.316819385972792</v>
      </c>
      <c r="J22" s="1"/>
      <c r="K22" s="1"/>
    </row>
    <row r="23" spans="1:11" ht="12.75" customHeight="1" thickBot="1" x14ac:dyDescent="0.25">
      <c r="A23" s="32">
        <v>40708</v>
      </c>
      <c r="B23" s="33"/>
      <c r="C23" s="3">
        <v>94.003555297851563</v>
      </c>
      <c r="D23" s="3">
        <v>4.6370296478271484</v>
      </c>
      <c r="E23" s="3">
        <v>0.23468515276908875</v>
      </c>
      <c r="F23" s="5">
        <v>1.0676033496856689</v>
      </c>
      <c r="G23" s="3">
        <v>1.3022885322570801</v>
      </c>
      <c r="H23" s="3">
        <v>38.646703211399057</v>
      </c>
      <c r="I23" s="3">
        <v>50.339426913887927</v>
      </c>
      <c r="J23" s="1"/>
      <c r="K23" s="1"/>
    </row>
    <row r="24" spans="1:11" ht="12.75" customHeight="1" thickBot="1" x14ac:dyDescent="0.25">
      <c r="A24" s="32">
        <v>40709</v>
      </c>
      <c r="B24" s="33"/>
      <c r="C24" s="3">
        <v>94.186225891113281</v>
      </c>
      <c r="D24" s="3">
        <v>4.4261302947998047</v>
      </c>
      <c r="E24" s="3">
        <v>0.2371363639831543</v>
      </c>
      <c r="F24" s="5">
        <v>1.074049711227417</v>
      </c>
      <c r="G24" s="3">
        <v>1.3111860752105713</v>
      </c>
      <c r="H24" s="3">
        <v>38.600428230240325</v>
      </c>
      <c r="I24" s="3">
        <v>50.307160452578614</v>
      </c>
      <c r="J24" s="1"/>
      <c r="K24" s="1"/>
    </row>
    <row r="25" spans="1:11" ht="12.75" customHeight="1" thickBot="1" x14ac:dyDescent="0.25">
      <c r="A25" s="32">
        <v>40710</v>
      </c>
      <c r="B25" s="33"/>
      <c r="C25" s="3">
        <v>94.006568908691406</v>
      </c>
      <c r="D25" s="3">
        <v>4.5981454849243164</v>
      </c>
      <c r="E25" s="3">
        <v>0.23523621261119843</v>
      </c>
      <c r="F25" s="5">
        <v>1.0690361261367798</v>
      </c>
      <c r="G25" s="3">
        <v>1.3042722940444946</v>
      </c>
      <c r="H25" s="3">
        <v>38.661749958853981</v>
      </c>
      <c r="I25" s="3">
        <v>50.346584144580987</v>
      </c>
      <c r="J25" s="1"/>
      <c r="K25" s="1"/>
    </row>
    <row r="26" spans="1:11" ht="12.75" customHeight="1" thickBot="1" x14ac:dyDescent="0.25">
      <c r="A26" s="32">
        <v>40711</v>
      </c>
      <c r="B26" s="33"/>
      <c r="C26" s="3">
        <v>94.076469421386719</v>
      </c>
      <c r="D26" s="3">
        <v>4.5601840019226074</v>
      </c>
      <c r="E26" s="3">
        <v>0.23415543138980865</v>
      </c>
      <c r="F26" s="5">
        <v>1.0669399499893188</v>
      </c>
      <c r="G26" s="3">
        <v>1.3010953664779663</v>
      </c>
      <c r="H26" s="3">
        <v>38.632117257280413</v>
      </c>
      <c r="I26" s="3">
        <v>50.331711054197335</v>
      </c>
      <c r="J26" s="1"/>
      <c r="K26" s="1"/>
    </row>
    <row r="27" spans="1:11" ht="12.75" customHeight="1" thickBot="1" x14ac:dyDescent="0.25">
      <c r="A27" s="32">
        <v>40712</v>
      </c>
      <c r="B27" s="33"/>
      <c r="C27" s="3">
        <v>93.995895385742187</v>
      </c>
      <c r="D27" s="3">
        <v>4.6607699394226074</v>
      </c>
      <c r="E27" s="3">
        <v>0.2330041378736496</v>
      </c>
      <c r="F27" s="5">
        <v>1.0672861337661743</v>
      </c>
      <c r="G27" s="3">
        <v>1.3002902269363403</v>
      </c>
      <c r="H27" s="3">
        <v>38.645547034703185</v>
      </c>
      <c r="I27" s="3">
        <v>50.339804550236771</v>
      </c>
      <c r="J27" s="1"/>
      <c r="K27" s="1"/>
    </row>
    <row r="28" spans="1:11" ht="12.75" customHeight="1" thickBot="1" x14ac:dyDescent="0.25">
      <c r="A28" s="32">
        <v>40713</v>
      </c>
      <c r="B28" s="33"/>
      <c r="C28" s="3">
        <v>93.997611999511719</v>
      </c>
      <c r="D28" s="3">
        <v>4.6736268997192383</v>
      </c>
      <c r="E28" s="3">
        <v>0.23545458912849426</v>
      </c>
      <c r="F28" s="5">
        <v>1.0493928194046021</v>
      </c>
      <c r="G28" s="3">
        <v>1.2848473787307739</v>
      </c>
      <c r="H28" s="3">
        <v>38.653943173579613</v>
      </c>
      <c r="I28" s="3">
        <v>50.355854788129299</v>
      </c>
      <c r="J28" s="1"/>
      <c r="K28" s="1"/>
    </row>
    <row r="29" spans="1:11" ht="12.75" customHeight="1" thickBot="1" x14ac:dyDescent="0.25">
      <c r="A29" s="32">
        <v>40714</v>
      </c>
      <c r="B29" s="33"/>
      <c r="C29" s="3">
        <v>93.873786926269531</v>
      </c>
      <c r="D29" s="3">
        <v>4.7851777076721191</v>
      </c>
      <c r="E29" s="3">
        <v>0.23253986239433289</v>
      </c>
      <c r="F29" s="5">
        <v>1.0507251024246216</v>
      </c>
      <c r="G29" s="3">
        <v>1.2832649946212769</v>
      </c>
      <c r="H29" s="3">
        <v>38.69277663275939</v>
      </c>
      <c r="I29" s="3">
        <v>50.37848743746811</v>
      </c>
      <c r="J29" s="1"/>
      <c r="K29" s="1"/>
    </row>
    <row r="30" spans="1:11" ht="12.75" customHeight="1" thickBot="1" x14ac:dyDescent="0.25">
      <c r="A30" s="32">
        <v>40715</v>
      </c>
      <c r="B30" s="33"/>
      <c r="C30" s="3">
        <v>93.823099999999997</v>
      </c>
      <c r="D30" s="3">
        <v>4.8672000000000004</v>
      </c>
      <c r="E30" s="3">
        <v>0.23130000000000001</v>
      </c>
      <c r="F30" s="5">
        <v>1.0329999999999999</v>
      </c>
      <c r="G30" s="3">
        <v>1.2642</v>
      </c>
      <c r="H30" s="3">
        <v>38.717271532776813</v>
      </c>
      <c r="I30" s="3">
        <v>50.405594456489226</v>
      </c>
      <c r="J30" s="1"/>
      <c r="K30" s="1"/>
    </row>
    <row r="31" spans="1:11" ht="12.75" customHeight="1" thickBot="1" x14ac:dyDescent="0.25">
      <c r="A31" s="32">
        <v>40716</v>
      </c>
      <c r="B31" s="33"/>
      <c r="C31" s="3">
        <v>93.931399999999996</v>
      </c>
      <c r="D31" s="3">
        <v>4.7397</v>
      </c>
      <c r="E31" s="3">
        <v>0.23430000000000001</v>
      </c>
      <c r="F31" s="5">
        <v>1.0489999999999999</v>
      </c>
      <c r="G31" s="3">
        <v>1.2833000000000001</v>
      </c>
      <c r="H31" s="3">
        <v>38.674746329675962</v>
      </c>
      <c r="I31" s="3">
        <v>50.367307892321612</v>
      </c>
      <c r="J31" s="1"/>
      <c r="K31" s="1"/>
    </row>
    <row r="32" spans="1:11" ht="12.75" customHeight="1" thickBot="1" x14ac:dyDescent="0.25">
      <c r="A32" s="32">
        <v>40717</v>
      </c>
      <c r="B32" s="33"/>
      <c r="C32" s="3">
        <v>93.850959777832031</v>
      </c>
      <c r="D32" s="3">
        <v>4.8373985290527344</v>
      </c>
      <c r="E32" s="3">
        <v>0.23533815145492554</v>
      </c>
      <c r="F32" s="5">
        <v>1.0424500703811646</v>
      </c>
      <c r="G32" s="3">
        <v>1.2777881622314453</v>
      </c>
      <c r="H32" s="3">
        <v>38.695491156542694</v>
      </c>
      <c r="I32" s="3">
        <v>50.384572467135165</v>
      </c>
      <c r="J32" s="1"/>
      <c r="K32" s="1"/>
    </row>
    <row r="33" spans="1:12" ht="12.75" customHeight="1" thickBot="1" x14ac:dyDescent="0.25">
      <c r="A33" s="32">
        <v>40718</v>
      </c>
      <c r="B33" s="33"/>
      <c r="C33" s="3">
        <v>94.206016540527344</v>
      </c>
      <c r="D33" s="3">
        <v>4.3942089080810547</v>
      </c>
      <c r="E33" s="3">
        <v>0.23446805775165558</v>
      </c>
      <c r="F33" s="5">
        <v>1.0929533243179321</v>
      </c>
      <c r="G33" s="3">
        <v>1.3274214267730713</v>
      </c>
      <c r="H33" s="3">
        <v>38.581250049354466</v>
      </c>
      <c r="I33" s="3">
        <v>50.284377929860305</v>
      </c>
      <c r="J33" s="1"/>
      <c r="K33" s="1"/>
    </row>
    <row r="34" spans="1:12" ht="12.75" customHeight="1" thickBot="1" x14ac:dyDescent="0.25">
      <c r="A34" s="32">
        <v>40719</v>
      </c>
      <c r="B34" s="33"/>
      <c r="C34" s="3">
        <v>94.056304931640625</v>
      </c>
      <c r="D34" s="3">
        <v>4.5558724403381348</v>
      </c>
      <c r="E34" s="3">
        <v>0.24071840941905975</v>
      </c>
      <c r="F34" s="5">
        <v>1.0731914043426514</v>
      </c>
      <c r="G34" s="3">
        <v>1.3139097690582275</v>
      </c>
      <c r="H34" s="3">
        <v>38.632654845873581</v>
      </c>
      <c r="I34" s="3">
        <v>50.324670389480929</v>
      </c>
      <c r="J34" s="1"/>
      <c r="K34" s="1"/>
    </row>
    <row r="35" spans="1:12" ht="12.75" customHeight="1" thickBot="1" x14ac:dyDescent="0.25">
      <c r="A35" s="32">
        <v>40720</v>
      </c>
      <c r="B35" s="33"/>
      <c r="C35" s="3">
        <v>93.9813232421875</v>
      </c>
      <c r="D35" s="3">
        <v>4.6663594245910645</v>
      </c>
      <c r="E35" s="3">
        <v>0.23847940564155579</v>
      </c>
      <c r="F35" s="5">
        <v>1.0574986934661865</v>
      </c>
      <c r="G35" s="3">
        <v>1.2959780693054199</v>
      </c>
      <c r="H35" s="3">
        <v>38.656742308844933</v>
      </c>
      <c r="I35" s="3">
        <v>50.350431045690364</v>
      </c>
      <c r="J35" s="1"/>
      <c r="K35" s="1"/>
    </row>
    <row r="36" spans="1:12" ht="12.75" customHeight="1" thickBot="1" x14ac:dyDescent="0.25">
      <c r="A36" s="32">
        <v>40721</v>
      </c>
      <c r="B36" s="33"/>
      <c r="C36" s="3">
        <v>93.965751647949219</v>
      </c>
      <c r="D36" s="3">
        <v>4.5880222320556641</v>
      </c>
      <c r="E36" s="3">
        <v>0.23779438436031342</v>
      </c>
      <c r="F36" s="5">
        <v>1.0527095794677734</v>
      </c>
      <c r="G36" s="3">
        <v>1.290503978729248</v>
      </c>
      <c r="H36" s="3">
        <v>38.701551796232977</v>
      </c>
      <c r="I36" s="3">
        <v>50.379221312559977</v>
      </c>
      <c r="J36" s="1"/>
      <c r="K36" s="1"/>
    </row>
    <row r="37" spans="1:12" ht="12.75" customHeight="1" thickBot="1" x14ac:dyDescent="0.25">
      <c r="A37" s="32">
        <v>40722</v>
      </c>
      <c r="B37" s="33"/>
      <c r="C37" s="3">
        <v>93.977981567382813</v>
      </c>
      <c r="D37" s="3">
        <v>4.6822757720947266</v>
      </c>
      <c r="E37" s="3">
        <v>0.23903442919254303</v>
      </c>
      <c r="F37" s="5">
        <v>1.0387462377548218</v>
      </c>
      <c r="G37" s="3">
        <v>1.2777806520462036</v>
      </c>
      <c r="H37" s="3">
        <v>38.671218166725751</v>
      </c>
      <c r="I37" s="3">
        <v>50.37137680161922</v>
      </c>
      <c r="J37" s="1"/>
      <c r="K37" s="1"/>
    </row>
    <row r="38" spans="1:12" ht="12.75" customHeight="1" thickBot="1" x14ac:dyDescent="0.25">
      <c r="A38" s="32">
        <v>40723</v>
      </c>
      <c r="B38" s="33"/>
      <c r="C38" s="3">
        <v>94.034934997558594</v>
      </c>
      <c r="D38" s="3">
        <v>4.601865291595459</v>
      </c>
      <c r="E38" s="3">
        <v>0.24104160070419312</v>
      </c>
      <c r="F38" s="5">
        <v>1.0507116317749023</v>
      </c>
      <c r="G38" s="3">
        <v>1.2917532920837402</v>
      </c>
      <c r="H38" s="3">
        <v>38.650162431047178</v>
      </c>
      <c r="I38" s="3">
        <v>50.350091653273623</v>
      </c>
      <c r="J38" s="1"/>
      <c r="K38" s="1"/>
    </row>
    <row r="39" spans="1:12" ht="12.75" customHeight="1" thickBot="1" x14ac:dyDescent="0.25">
      <c r="A39" s="32">
        <v>40724</v>
      </c>
      <c r="B39" s="33"/>
      <c r="C39" s="3">
        <v>93.852554321289063</v>
      </c>
      <c r="D39" s="3">
        <v>4.8460226058959961</v>
      </c>
      <c r="E39" s="3">
        <v>0.2372501939535141</v>
      </c>
      <c r="F39" s="5">
        <v>1.02867591381073</v>
      </c>
      <c r="G39" s="3">
        <v>1.2659261226654053</v>
      </c>
      <c r="H39" s="3">
        <v>38.702488097694918</v>
      </c>
      <c r="I39" s="3">
        <v>50.397209957936035</v>
      </c>
      <c r="J39" s="1"/>
      <c r="K39" s="1"/>
    </row>
    <row r="40" spans="1:12" ht="12.75" customHeight="1" thickBot="1" x14ac:dyDescent="0.25">
      <c r="A40" s="35" t="s">
        <v>6</v>
      </c>
      <c r="B40" s="36"/>
      <c r="C40" s="6">
        <f t="shared" ref="C40:I40" si="0">AVERAGE(C10:C39)</f>
        <v>93.972331955973303</v>
      </c>
      <c r="D40" s="6">
        <f t="shared" si="0"/>
        <v>4.6699472196706138</v>
      </c>
      <c r="E40" s="6">
        <f t="shared" si="0"/>
        <v>0.23584726158698402</v>
      </c>
      <c r="F40" s="6">
        <f t="shared" si="0"/>
        <v>1.0592654619852702</v>
      </c>
      <c r="G40" s="6">
        <f t="shared" si="0"/>
        <v>1.2951093827883402</v>
      </c>
      <c r="H40" s="6">
        <f t="shared" si="0"/>
        <v>38.66238460891234</v>
      </c>
      <c r="I40" s="6">
        <f t="shared" si="0"/>
        <v>50.353569441781424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34" t="s">
        <v>44</v>
      </c>
      <c r="I42" s="34"/>
      <c r="J42" s="20"/>
      <c r="K42" s="20"/>
      <c r="L42" s="20"/>
    </row>
    <row r="43" spans="1:12" ht="13.5" thickBot="1" x14ac:dyDescent="0.25"/>
    <row r="44" spans="1:12" ht="13.5" thickBot="1" x14ac:dyDescent="0.25">
      <c r="A44" s="45"/>
      <c r="B44" s="46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31</v>
      </c>
      <c r="I44" s="19" t="s">
        <v>32</v>
      </c>
    </row>
    <row r="45" spans="1:12" ht="13.5" thickBot="1" x14ac:dyDescent="0.25">
      <c r="A45" s="47" t="s">
        <v>85</v>
      </c>
      <c r="B45" s="48"/>
      <c r="C45" s="26">
        <f t="shared" ref="C45:I45" si="1">MAX(C10:C39)</f>
        <v>94.206016540527344</v>
      </c>
      <c r="D45" s="21">
        <f t="shared" si="1"/>
        <v>4.8672000000000004</v>
      </c>
      <c r="E45" s="26">
        <f t="shared" si="1"/>
        <v>0.24104160070419312</v>
      </c>
      <c r="F45" s="26">
        <f t="shared" si="1"/>
        <v>1.0929533243179321</v>
      </c>
      <c r="G45" s="21">
        <f t="shared" si="1"/>
        <v>1.3274214267730713</v>
      </c>
      <c r="H45" s="26">
        <f t="shared" si="1"/>
        <v>38.7522196677076</v>
      </c>
      <c r="I45" s="22">
        <f t="shared" si="1"/>
        <v>50.405594456489226</v>
      </c>
    </row>
    <row r="46" spans="1:12" ht="13.5" thickBot="1" x14ac:dyDescent="0.25">
      <c r="A46" s="47" t="s">
        <v>86</v>
      </c>
      <c r="B46" s="48"/>
      <c r="C46" s="23">
        <f t="shared" ref="C46:I46" si="2">MIN(C10:C39)</f>
        <v>93.786331176757813</v>
      </c>
      <c r="D46" s="26">
        <f t="shared" si="2"/>
        <v>4.3942089080810547</v>
      </c>
      <c r="E46" s="26">
        <f t="shared" si="2"/>
        <v>0.23130000000000001</v>
      </c>
      <c r="F46" s="23">
        <f t="shared" si="2"/>
        <v>1.02867591381073</v>
      </c>
      <c r="G46" s="26">
        <f t="shared" si="2"/>
        <v>1.2642</v>
      </c>
      <c r="H46" s="23">
        <f t="shared" si="2"/>
        <v>38.581250049354466</v>
      </c>
      <c r="I46" s="26">
        <f t="shared" si="2"/>
        <v>50.284377929860305</v>
      </c>
    </row>
    <row r="47" spans="1:12" ht="13.5" thickBot="1" x14ac:dyDescent="0.25">
      <c r="A47" s="49" t="s">
        <v>87</v>
      </c>
      <c r="B47" s="50"/>
      <c r="C47" s="26">
        <f t="shared" ref="C47:I47" si="3">STDEV(C10:C39)</f>
        <v>0.11164629008930546</v>
      </c>
      <c r="D47" s="24">
        <f t="shared" si="3"/>
        <v>0.1276611757495944</v>
      </c>
      <c r="E47" s="26">
        <f t="shared" si="3"/>
        <v>2.2839188722152174E-3</v>
      </c>
      <c r="F47" s="26">
        <f t="shared" si="3"/>
        <v>1.4232837120290796E-2</v>
      </c>
      <c r="G47" s="24">
        <f t="shared" si="3"/>
        <v>1.4427656260130475E-2</v>
      </c>
      <c r="H47" s="26">
        <f t="shared" si="3"/>
        <v>3.7951950587308617E-2</v>
      </c>
      <c r="I47" s="25">
        <f t="shared" si="3"/>
        <v>2.9685202394329032E-2</v>
      </c>
    </row>
    <row r="49" spans="3:9" x14ac:dyDescent="0.2">
      <c r="C49" s="30">
        <f>COUNTIF(C10:C39,"&lt;84.0")</f>
        <v>0</v>
      </c>
      <c r="D49" s="30">
        <f>COUNTIF(D10:D39,"&gt;11.0")</f>
        <v>0</v>
      </c>
      <c r="E49" s="30">
        <f>COUNTIF(E10:E39,"&gt;4.0")</f>
        <v>0</v>
      </c>
      <c r="F49" s="30">
        <f>COUNTIF(F10:F39,"&gt;3.0")</f>
        <v>0</v>
      </c>
      <c r="G49" s="30">
        <f>COUNTIF(G10:G39,"&gt;4.0")</f>
        <v>0</v>
      </c>
      <c r="H49" s="30">
        <f>COUNTIF(H10:H39,"&lt;37.30")</f>
        <v>0</v>
      </c>
      <c r="I49" s="30">
        <f>COUNTIF(I10:I39,"&lt;48.20")</f>
        <v>0</v>
      </c>
    </row>
    <row r="50" spans="3:9" x14ac:dyDescent="0.2">
      <c r="C50" s="31"/>
      <c r="D50" s="31"/>
      <c r="E50" s="31"/>
      <c r="F50" s="31"/>
      <c r="G50" s="30"/>
      <c r="H50" s="30">
        <f>COUNTIF(H10:H39,"&gt;43.60")</f>
        <v>0</v>
      </c>
      <c r="I50" s="30">
        <f>COUNTIF(I10:I39,"&gt;53.20")</f>
        <v>0</v>
      </c>
    </row>
  </sheetData>
  <mergeCells count="44">
    <mergeCell ref="A32:B32"/>
    <mergeCell ref="A33:B33"/>
    <mergeCell ref="H42:I42"/>
    <mergeCell ref="A40:B40"/>
    <mergeCell ref="A34:B34"/>
    <mergeCell ref="A36:B36"/>
    <mergeCell ref="A35:B35"/>
    <mergeCell ref="A37:B37"/>
    <mergeCell ref="A39:B39"/>
    <mergeCell ref="A26:B26"/>
    <mergeCell ref="A28:B28"/>
    <mergeCell ref="A29:B29"/>
    <mergeCell ref="A27:B27"/>
    <mergeCell ref="A30:B30"/>
    <mergeCell ref="A7:B7"/>
    <mergeCell ref="A8:B8"/>
    <mergeCell ref="A13:B13"/>
    <mergeCell ref="A15:B15"/>
    <mergeCell ref="A10:B10"/>
    <mergeCell ref="A14:B14"/>
    <mergeCell ref="A9:B9"/>
    <mergeCell ref="A11:B11"/>
    <mergeCell ref="A12:B12"/>
    <mergeCell ref="A1:I1"/>
    <mergeCell ref="A3:I3"/>
    <mergeCell ref="A6:B6"/>
    <mergeCell ref="A4:I4"/>
    <mergeCell ref="A5:F5"/>
    <mergeCell ref="A45:B45"/>
    <mergeCell ref="A46:B46"/>
    <mergeCell ref="A47:B47"/>
    <mergeCell ref="A16:B16"/>
    <mergeCell ref="A44:B44"/>
    <mergeCell ref="A22:B22"/>
    <mergeCell ref="A38:B38"/>
    <mergeCell ref="A24:B24"/>
    <mergeCell ref="A25:B25"/>
    <mergeCell ref="A23:B23"/>
    <mergeCell ref="A17:B17"/>
    <mergeCell ref="A20:B20"/>
    <mergeCell ref="A21:B21"/>
    <mergeCell ref="A18:B18"/>
    <mergeCell ref="A19:B19"/>
    <mergeCell ref="A31:B31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28" zoomScale="90" zoomScaleNormal="90" workbookViewId="0">
      <selection activeCell="C49" sqref="C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1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1" ht="14.1" customHeight="1" thickBot="1" x14ac:dyDescent="0.25">
      <c r="A5" s="42" t="s">
        <v>61</v>
      </c>
      <c r="B5" s="42"/>
      <c r="C5" s="42"/>
      <c r="D5" s="42"/>
      <c r="E5" s="42"/>
      <c r="F5" s="42"/>
      <c r="G5" s="1"/>
      <c r="H5" s="1"/>
      <c r="I5" s="18" t="s">
        <v>99</v>
      </c>
      <c r="J5" s="1"/>
      <c r="K5" s="1"/>
    </row>
    <row r="6" spans="1:11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3"/>
      <c r="B8" s="44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45"/>
      <c r="B9" s="4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40695</v>
      </c>
      <c r="B10" s="33"/>
      <c r="C10" s="10">
        <v>93.825355529785156</v>
      </c>
      <c r="D10" s="10">
        <v>4.8081378936767578</v>
      </c>
      <c r="E10" s="10">
        <v>0.23344956338405609</v>
      </c>
      <c r="F10" s="11">
        <v>1.0523891448974609</v>
      </c>
      <c r="G10" s="10">
        <v>1.2858387231826782</v>
      </c>
      <c r="H10" s="10">
        <v>38.713313835379886</v>
      </c>
      <c r="I10" s="10">
        <v>50.38857316642212</v>
      </c>
      <c r="J10" s="1"/>
      <c r="K10" s="1"/>
    </row>
    <row r="11" spans="1:11" ht="12.75" customHeight="1" thickBot="1" x14ac:dyDescent="0.25">
      <c r="A11" s="32">
        <v>40696</v>
      </c>
      <c r="B11" s="33"/>
      <c r="C11" s="3">
        <v>93.940711975097656</v>
      </c>
      <c r="D11" s="3">
        <v>4.7223329544067383</v>
      </c>
      <c r="E11" s="3">
        <v>0.23312222957611084</v>
      </c>
      <c r="F11" s="5">
        <v>1.0543974637985229</v>
      </c>
      <c r="G11" s="3">
        <v>1.2875196933746338</v>
      </c>
      <c r="H11" s="3">
        <v>38.670890674914588</v>
      </c>
      <c r="I11" s="3">
        <v>50.36314306055386</v>
      </c>
      <c r="J11" s="1"/>
      <c r="K11" s="1"/>
    </row>
    <row r="12" spans="1:11" ht="12.75" customHeight="1" thickBot="1" x14ac:dyDescent="0.25">
      <c r="A12" s="32">
        <v>40697</v>
      </c>
      <c r="B12" s="33"/>
      <c r="C12" s="3">
        <v>93.786331176757813</v>
      </c>
      <c r="D12" s="3">
        <v>4.7492070198059082</v>
      </c>
      <c r="E12" s="3">
        <v>0.23693998157978058</v>
      </c>
      <c r="F12" s="5">
        <v>1.0618903636932373</v>
      </c>
      <c r="G12" s="3">
        <v>1.2988303899765015</v>
      </c>
      <c r="H12" s="3">
        <v>38.7522196677076</v>
      </c>
      <c r="I12" s="3">
        <v>50.402286368722208</v>
      </c>
      <c r="J12" s="1"/>
      <c r="K12" s="1"/>
    </row>
    <row r="13" spans="1:11" ht="12.75" customHeight="1" thickBot="1" x14ac:dyDescent="0.25">
      <c r="A13" s="32">
        <v>40698</v>
      </c>
      <c r="B13" s="33"/>
      <c r="C13" s="3">
        <v>93.908531188964844</v>
      </c>
      <c r="D13" s="3">
        <v>4.7481174468994141</v>
      </c>
      <c r="E13" s="3">
        <v>0.2348657101392746</v>
      </c>
      <c r="F13" s="5">
        <v>1.0707083940505981</v>
      </c>
      <c r="G13" s="3">
        <v>1.3055740594863892</v>
      </c>
      <c r="H13" s="3">
        <v>38.663295430448876</v>
      </c>
      <c r="I13" s="3">
        <v>50.346841045997664</v>
      </c>
      <c r="J13" s="1"/>
      <c r="K13" s="1"/>
    </row>
    <row r="14" spans="1:11" ht="12.75" customHeight="1" thickBot="1" x14ac:dyDescent="0.25">
      <c r="A14" s="32">
        <v>40699</v>
      </c>
      <c r="B14" s="33"/>
      <c r="C14" s="3">
        <v>93.861289978027344</v>
      </c>
      <c r="D14" s="3">
        <v>4.802523136138916</v>
      </c>
      <c r="E14" s="3">
        <v>0.23758184909820557</v>
      </c>
      <c r="F14" s="5">
        <v>1.0548663139343262</v>
      </c>
      <c r="G14" s="3">
        <v>1.2924481630325317</v>
      </c>
      <c r="H14" s="3">
        <v>38.684957485785404</v>
      </c>
      <c r="I14" s="3">
        <v>50.36894554243036</v>
      </c>
      <c r="J14" s="1"/>
      <c r="K14" s="1"/>
    </row>
    <row r="15" spans="1:11" ht="12.75" customHeight="1" thickBot="1" x14ac:dyDescent="0.25">
      <c r="A15" s="32">
        <v>40700</v>
      </c>
      <c r="B15" s="33"/>
      <c r="C15" s="3">
        <v>93.836921691894531</v>
      </c>
      <c r="D15" s="3">
        <v>4.8385801315307617</v>
      </c>
      <c r="E15" s="3">
        <v>0.23809376358985901</v>
      </c>
      <c r="F15" s="5">
        <v>1.0480314493179321</v>
      </c>
      <c r="G15" s="3">
        <v>1.2861251831054688</v>
      </c>
      <c r="H15" s="3">
        <v>38.694374746640406</v>
      </c>
      <c r="I15" s="3">
        <v>50.378840013803071</v>
      </c>
      <c r="J15" s="1"/>
      <c r="K15" s="1"/>
    </row>
    <row r="16" spans="1:11" ht="12.75" customHeight="1" thickBot="1" x14ac:dyDescent="0.25">
      <c r="A16" s="32">
        <v>40701</v>
      </c>
      <c r="B16" s="33"/>
      <c r="C16" s="3">
        <v>93.924118041992188</v>
      </c>
      <c r="D16" s="3">
        <v>4.7320261001586914</v>
      </c>
      <c r="E16" s="3">
        <v>0.23541609942913055</v>
      </c>
      <c r="F16" s="5">
        <v>1.0587114095687866</v>
      </c>
      <c r="G16" s="3">
        <v>1.2941274642944336</v>
      </c>
      <c r="H16" s="3">
        <v>38.671459097761421</v>
      </c>
      <c r="I16" s="3">
        <v>50.359461851566884</v>
      </c>
      <c r="J16" s="1"/>
      <c r="K16" s="1"/>
    </row>
    <row r="17" spans="1:11" ht="12.75" customHeight="1" thickBot="1" x14ac:dyDescent="0.25">
      <c r="A17" s="32">
        <v>40702</v>
      </c>
      <c r="B17" s="33"/>
      <c r="C17" s="3">
        <v>93.87310791015625</v>
      </c>
      <c r="D17" s="3">
        <v>4.7939462661743164</v>
      </c>
      <c r="E17" s="3">
        <v>0.23496188223361969</v>
      </c>
      <c r="F17" s="5">
        <v>1.058793306350708</v>
      </c>
      <c r="G17" s="3">
        <v>1.2937551736831665</v>
      </c>
      <c r="H17" s="3">
        <v>38.680580418847683</v>
      </c>
      <c r="I17" s="3">
        <v>50.364918303998984</v>
      </c>
      <c r="J17" s="1"/>
      <c r="K17" s="1"/>
    </row>
    <row r="18" spans="1:11" ht="12.75" customHeight="1" thickBot="1" x14ac:dyDescent="0.25">
      <c r="A18" s="32">
        <v>40703</v>
      </c>
      <c r="B18" s="33"/>
      <c r="C18" s="3">
        <v>94.089996337890625</v>
      </c>
      <c r="D18" s="3">
        <v>4.5464601516723633</v>
      </c>
      <c r="E18" s="3">
        <v>0.23449832201004028</v>
      </c>
      <c r="F18" s="5">
        <v>1.0637106895446777</v>
      </c>
      <c r="G18" s="3">
        <v>1.2982089519500732</v>
      </c>
      <c r="H18" s="3">
        <v>38.630528250671837</v>
      </c>
      <c r="I18" s="3">
        <v>50.332833824674417</v>
      </c>
      <c r="J18" s="1"/>
      <c r="K18" s="1"/>
    </row>
    <row r="19" spans="1:11" ht="12.75" customHeight="1" thickBot="1" x14ac:dyDescent="0.25">
      <c r="A19" s="32">
        <v>40704</v>
      </c>
      <c r="B19" s="33"/>
      <c r="C19" s="3">
        <v>94.159774780273438</v>
      </c>
      <c r="D19" s="3">
        <v>4.4665017127990723</v>
      </c>
      <c r="E19" s="3">
        <v>0.23646797239780426</v>
      </c>
      <c r="F19" s="5">
        <v>1.0717183351516724</v>
      </c>
      <c r="G19" s="3">
        <v>1.3081862926483154</v>
      </c>
      <c r="H19" s="3">
        <v>38.605569536202083</v>
      </c>
      <c r="I19" s="3">
        <v>50.312093552613376</v>
      </c>
      <c r="J19" s="1"/>
      <c r="K19" s="1"/>
    </row>
    <row r="20" spans="1:11" ht="12.75" customHeight="1" thickBot="1" x14ac:dyDescent="0.25">
      <c r="A20" s="32">
        <v>40705</v>
      </c>
      <c r="B20" s="33"/>
      <c r="C20" s="3">
        <v>94.090072631835938</v>
      </c>
      <c r="D20" s="3">
        <v>4.5611371994018555</v>
      </c>
      <c r="E20" s="3">
        <v>0.23580130934715271</v>
      </c>
      <c r="F20" s="5">
        <v>1.0646508932113647</v>
      </c>
      <c r="G20" s="3">
        <v>1.3004522323608398</v>
      </c>
      <c r="H20" s="3">
        <v>38.621054544397708</v>
      </c>
      <c r="I20" s="3">
        <v>50.326224540626043</v>
      </c>
      <c r="J20" s="1"/>
      <c r="K20" s="1"/>
    </row>
    <row r="21" spans="1:11" ht="12.75" customHeight="1" thickBot="1" x14ac:dyDescent="0.25">
      <c r="A21" s="32">
        <v>40706</v>
      </c>
      <c r="B21" s="33"/>
      <c r="C21" s="3">
        <v>94.016014099121094</v>
      </c>
      <c r="D21" s="3">
        <v>4.6337037086486816</v>
      </c>
      <c r="E21" s="3">
        <v>0.23573997616767883</v>
      </c>
      <c r="F21" s="5">
        <v>1.0692414045333862</v>
      </c>
      <c r="G21" s="3">
        <v>1.3049813508987427</v>
      </c>
      <c r="H21" s="3">
        <v>38.636830050049674</v>
      </c>
      <c r="I21" s="3">
        <v>50.332219348615581</v>
      </c>
      <c r="J21" s="1"/>
      <c r="K21" s="1"/>
    </row>
    <row r="22" spans="1:11" ht="12.75" customHeight="1" thickBot="1" x14ac:dyDescent="0.25">
      <c r="A22" s="32">
        <v>40707</v>
      </c>
      <c r="B22" s="33"/>
      <c r="C22" s="3">
        <v>94.03729248046875</v>
      </c>
      <c r="D22" s="3">
        <v>4.5757536888122559</v>
      </c>
      <c r="E22" s="3">
        <v>0.23654280602931976</v>
      </c>
      <c r="F22" s="5">
        <v>1.0848846435546875</v>
      </c>
      <c r="G22" s="3">
        <v>1.3214274644851685</v>
      </c>
      <c r="H22" s="3">
        <v>38.629622314977304</v>
      </c>
      <c r="I22" s="3">
        <v>50.316819385972792</v>
      </c>
      <c r="J22" s="1"/>
      <c r="K22" s="1"/>
    </row>
    <row r="23" spans="1:11" ht="12.75" customHeight="1" thickBot="1" x14ac:dyDescent="0.25">
      <c r="A23" s="32">
        <v>40708</v>
      </c>
      <c r="B23" s="33"/>
      <c r="C23" s="3">
        <v>94.003555297851563</v>
      </c>
      <c r="D23" s="3">
        <v>4.6370296478271484</v>
      </c>
      <c r="E23" s="3">
        <v>0.23468515276908875</v>
      </c>
      <c r="F23" s="5">
        <v>1.0676033496856689</v>
      </c>
      <c r="G23" s="3">
        <v>1.3022885322570801</v>
      </c>
      <c r="H23" s="3">
        <v>38.646703211399057</v>
      </c>
      <c r="I23" s="3">
        <v>50.339426913887927</v>
      </c>
      <c r="J23" s="1"/>
      <c r="K23" s="1"/>
    </row>
    <row r="24" spans="1:11" ht="12.75" customHeight="1" thickBot="1" x14ac:dyDescent="0.25">
      <c r="A24" s="32">
        <v>40709</v>
      </c>
      <c r="B24" s="33"/>
      <c r="C24" s="3">
        <v>94.186225891113281</v>
      </c>
      <c r="D24" s="3">
        <v>4.4261302947998047</v>
      </c>
      <c r="E24" s="3">
        <v>0.2371363639831543</v>
      </c>
      <c r="F24" s="5">
        <v>1.074049711227417</v>
      </c>
      <c r="G24" s="3">
        <v>1.3111860752105713</v>
      </c>
      <c r="H24" s="3">
        <v>38.600428230240325</v>
      </c>
      <c r="I24" s="3">
        <v>50.307160452578614</v>
      </c>
      <c r="J24" s="1"/>
      <c r="K24" s="1"/>
    </row>
    <row r="25" spans="1:11" ht="12.75" customHeight="1" thickBot="1" x14ac:dyDescent="0.25">
      <c r="A25" s="32">
        <v>40710</v>
      </c>
      <c r="B25" s="33"/>
      <c r="C25" s="3">
        <v>94.006568908691406</v>
      </c>
      <c r="D25" s="3">
        <v>4.5981454849243164</v>
      </c>
      <c r="E25" s="3">
        <v>0.23523621261119843</v>
      </c>
      <c r="F25" s="5">
        <v>1.0690361261367798</v>
      </c>
      <c r="G25" s="3">
        <v>1.3042722940444946</v>
      </c>
      <c r="H25" s="3">
        <v>38.661749958853981</v>
      </c>
      <c r="I25" s="3">
        <v>50.346584144580987</v>
      </c>
      <c r="J25" s="1"/>
      <c r="K25" s="1"/>
    </row>
    <row r="26" spans="1:11" ht="12.75" customHeight="1" thickBot="1" x14ac:dyDescent="0.25">
      <c r="A26" s="32">
        <v>40711</v>
      </c>
      <c r="B26" s="33"/>
      <c r="C26" s="3">
        <v>94.076469421386719</v>
      </c>
      <c r="D26" s="3">
        <v>4.5601840019226074</v>
      </c>
      <c r="E26" s="3">
        <v>0.23415543138980865</v>
      </c>
      <c r="F26" s="5">
        <v>1.0669399499893188</v>
      </c>
      <c r="G26" s="3">
        <v>1.3010953664779663</v>
      </c>
      <c r="H26" s="3">
        <v>38.632117257280413</v>
      </c>
      <c r="I26" s="3">
        <v>50.331711054197335</v>
      </c>
      <c r="J26" s="1"/>
      <c r="K26" s="1"/>
    </row>
    <row r="27" spans="1:11" ht="12.75" customHeight="1" thickBot="1" x14ac:dyDescent="0.25">
      <c r="A27" s="32">
        <v>40712</v>
      </c>
      <c r="B27" s="33"/>
      <c r="C27" s="3">
        <v>93.995895385742187</v>
      </c>
      <c r="D27" s="3">
        <v>4.6607699394226074</v>
      </c>
      <c r="E27" s="3">
        <v>0.2330041378736496</v>
      </c>
      <c r="F27" s="5">
        <v>1.0672861337661743</v>
      </c>
      <c r="G27" s="3">
        <v>1.3002902269363403</v>
      </c>
      <c r="H27" s="3">
        <v>38.645547034703185</v>
      </c>
      <c r="I27" s="3">
        <v>50.339804550236771</v>
      </c>
      <c r="J27" s="1"/>
      <c r="K27" s="1"/>
    </row>
    <row r="28" spans="1:11" ht="12.75" customHeight="1" thickBot="1" x14ac:dyDescent="0.25">
      <c r="A28" s="32">
        <v>40713</v>
      </c>
      <c r="B28" s="33"/>
      <c r="C28" s="3">
        <v>93.997611999511719</v>
      </c>
      <c r="D28" s="3">
        <v>4.6736268997192383</v>
      </c>
      <c r="E28" s="3">
        <v>0.23545458912849426</v>
      </c>
      <c r="F28" s="5">
        <v>1.0493928194046021</v>
      </c>
      <c r="G28" s="3">
        <v>1.2848473787307739</v>
      </c>
      <c r="H28" s="3">
        <v>38.653943173579613</v>
      </c>
      <c r="I28" s="3">
        <v>50.355854788129299</v>
      </c>
      <c r="J28" s="1"/>
      <c r="K28" s="1"/>
    </row>
    <row r="29" spans="1:11" ht="12.75" customHeight="1" thickBot="1" x14ac:dyDescent="0.25">
      <c r="A29" s="32">
        <v>40714</v>
      </c>
      <c r="B29" s="33"/>
      <c r="C29" s="3">
        <v>93.873786926269531</v>
      </c>
      <c r="D29" s="3">
        <v>4.7851777076721191</v>
      </c>
      <c r="E29" s="3">
        <v>0.23253986239433289</v>
      </c>
      <c r="F29" s="5">
        <v>1.0507251024246216</v>
      </c>
      <c r="G29" s="3">
        <v>1.2832649946212769</v>
      </c>
      <c r="H29" s="3">
        <v>38.69277663275939</v>
      </c>
      <c r="I29" s="3">
        <v>50.37848743746811</v>
      </c>
      <c r="J29" s="1"/>
      <c r="K29" s="1"/>
    </row>
    <row r="30" spans="1:11" ht="12.75" customHeight="1" thickBot="1" x14ac:dyDescent="0.25">
      <c r="A30" s="32">
        <v>40715</v>
      </c>
      <c r="B30" s="33"/>
      <c r="C30" s="3">
        <v>93.823099999999997</v>
      </c>
      <c r="D30" s="3">
        <v>4.8672000000000004</v>
      </c>
      <c r="E30" s="3">
        <v>0.23130000000000001</v>
      </c>
      <c r="F30" s="5">
        <v>1.0329999999999999</v>
      </c>
      <c r="G30" s="3">
        <v>1.2642</v>
      </c>
      <c r="H30" s="3">
        <v>38.717271532776813</v>
      </c>
      <c r="I30" s="3">
        <v>50.405594456489226</v>
      </c>
      <c r="J30" s="1"/>
      <c r="K30" s="1"/>
    </row>
    <row r="31" spans="1:11" ht="12.75" customHeight="1" thickBot="1" x14ac:dyDescent="0.25">
      <c r="A31" s="32">
        <v>40716</v>
      </c>
      <c r="B31" s="33"/>
      <c r="C31" s="3">
        <v>93.931399999999996</v>
      </c>
      <c r="D31" s="3">
        <v>4.7397</v>
      </c>
      <c r="E31" s="3">
        <v>0.23430000000000001</v>
      </c>
      <c r="F31" s="5">
        <v>1.0489999999999999</v>
      </c>
      <c r="G31" s="3">
        <v>1.2833000000000001</v>
      </c>
      <c r="H31" s="3">
        <v>38.674746329675962</v>
      </c>
      <c r="I31" s="3">
        <v>50.367307892321612</v>
      </c>
      <c r="J31" s="1"/>
      <c r="K31" s="1"/>
    </row>
    <row r="32" spans="1:11" ht="12.75" customHeight="1" thickBot="1" x14ac:dyDescent="0.25">
      <c r="A32" s="32">
        <v>40717</v>
      </c>
      <c r="B32" s="33"/>
      <c r="C32" s="3">
        <v>93.850959777832031</v>
      </c>
      <c r="D32" s="3">
        <v>4.8373985290527344</v>
      </c>
      <c r="E32" s="3">
        <v>0.23533815145492554</v>
      </c>
      <c r="F32" s="5">
        <v>1.0424500703811646</v>
      </c>
      <c r="G32" s="3">
        <v>1.2777881622314453</v>
      </c>
      <c r="H32" s="3">
        <v>38.695491156542694</v>
      </c>
      <c r="I32" s="3">
        <v>50.384572467135165</v>
      </c>
      <c r="J32" s="1"/>
      <c r="K32" s="1"/>
    </row>
    <row r="33" spans="1:12" ht="12.75" customHeight="1" thickBot="1" x14ac:dyDescent="0.25">
      <c r="A33" s="32">
        <v>40718</v>
      </c>
      <c r="B33" s="33"/>
      <c r="C33" s="3">
        <v>94.206016540527344</v>
      </c>
      <c r="D33" s="3">
        <v>4.3942089080810547</v>
      </c>
      <c r="E33" s="3">
        <v>0.23446805775165558</v>
      </c>
      <c r="F33" s="5">
        <v>1.0929533243179321</v>
      </c>
      <c r="G33" s="3">
        <v>1.3274214267730713</v>
      </c>
      <c r="H33" s="3">
        <v>38.581250049354466</v>
      </c>
      <c r="I33" s="3">
        <v>50.284377929860305</v>
      </c>
      <c r="J33" s="1"/>
      <c r="K33" s="1"/>
    </row>
    <row r="34" spans="1:12" ht="12.75" customHeight="1" thickBot="1" x14ac:dyDescent="0.25">
      <c r="A34" s="32">
        <v>40719</v>
      </c>
      <c r="B34" s="33"/>
      <c r="C34" s="3">
        <v>94.056304931640625</v>
      </c>
      <c r="D34" s="3">
        <v>4.5558724403381348</v>
      </c>
      <c r="E34" s="3">
        <v>0.24071840941905975</v>
      </c>
      <c r="F34" s="5">
        <v>1.0731914043426514</v>
      </c>
      <c r="G34" s="3">
        <v>1.3139097690582275</v>
      </c>
      <c r="H34" s="3">
        <v>38.632654845873581</v>
      </c>
      <c r="I34" s="3">
        <v>50.324670389480929</v>
      </c>
      <c r="J34" s="1"/>
      <c r="K34" s="1"/>
    </row>
    <row r="35" spans="1:12" ht="12.75" customHeight="1" thickBot="1" x14ac:dyDescent="0.25">
      <c r="A35" s="32">
        <v>40720</v>
      </c>
      <c r="B35" s="33"/>
      <c r="C35" s="3">
        <v>93.9813232421875</v>
      </c>
      <c r="D35" s="3">
        <v>4.6663594245910645</v>
      </c>
      <c r="E35" s="3">
        <v>0.23847940564155579</v>
      </c>
      <c r="F35" s="5">
        <v>1.0574986934661865</v>
      </c>
      <c r="G35" s="3">
        <v>1.2959780693054199</v>
      </c>
      <c r="H35" s="3">
        <v>38.656742308844933</v>
      </c>
      <c r="I35" s="3">
        <v>50.350431045690364</v>
      </c>
      <c r="J35" s="1"/>
      <c r="K35" s="1"/>
    </row>
    <row r="36" spans="1:12" ht="12.75" customHeight="1" thickBot="1" x14ac:dyDescent="0.25">
      <c r="A36" s="32">
        <v>40721</v>
      </c>
      <c r="B36" s="33"/>
      <c r="C36" s="3">
        <v>93.965751647949219</v>
      </c>
      <c r="D36" s="3">
        <v>4.5880222320556641</v>
      </c>
      <c r="E36" s="3">
        <v>0.23779438436031342</v>
      </c>
      <c r="F36" s="5">
        <v>1.0527095794677734</v>
      </c>
      <c r="G36" s="3">
        <v>1.290503978729248</v>
      </c>
      <c r="H36" s="3">
        <v>38.701551796232977</v>
      </c>
      <c r="I36" s="3">
        <v>50.379221312559977</v>
      </c>
      <c r="J36" s="1"/>
      <c r="K36" s="1"/>
    </row>
    <row r="37" spans="1:12" ht="12.75" customHeight="1" thickBot="1" x14ac:dyDescent="0.25">
      <c r="A37" s="32">
        <v>40722</v>
      </c>
      <c r="B37" s="33"/>
      <c r="C37" s="3">
        <v>93.977981567382813</v>
      </c>
      <c r="D37" s="3">
        <v>4.6822757720947266</v>
      </c>
      <c r="E37" s="3">
        <v>0.23903442919254303</v>
      </c>
      <c r="F37" s="5">
        <v>1.0387462377548218</v>
      </c>
      <c r="G37" s="3">
        <v>1.2777806520462036</v>
      </c>
      <c r="H37" s="3">
        <v>38.671218166725751</v>
      </c>
      <c r="I37" s="3">
        <v>50.37137680161922</v>
      </c>
      <c r="J37" s="1"/>
      <c r="K37" s="1"/>
    </row>
    <row r="38" spans="1:12" ht="12.75" customHeight="1" thickBot="1" x14ac:dyDescent="0.25">
      <c r="A38" s="32">
        <v>40723</v>
      </c>
      <c r="B38" s="33"/>
      <c r="C38" s="3">
        <v>94.034934997558594</v>
      </c>
      <c r="D38" s="3">
        <v>4.601865291595459</v>
      </c>
      <c r="E38" s="3">
        <v>0.24104160070419312</v>
      </c>
      <c r="F38" s="5">
        <v>1.0507116317749023</v>
      </c>
      <c r="G38" s="3">
        <v>1.2917532920837402</v>
      </c>
      <c r="H38" s="3">
        <v>38.650162431047178</v>
      </c>
      <c r="I38" s="3">
        <v>50.350091653273623</v>
      </c>
      <c r="J38" s="1"/>
      <c r="K38" s="1"/>
    </row>
    <row r="39" spans="1:12" ht="12.75" customHeight="1" thickBot="1" x14ac:dyDescent="0.25">
      <c r="A39" s="32">
        <v>40724</v>
      </c>
      <c r="B39" s="33"/>
      <c r="C39" s="3">
        <v>93.852554321289063</v>
      </c>
      <c r="D39" s="3">
        <v>4.8460226058959961</v>
      </c>
      <c r="E39" s="3">
        <v>0.2372501939535141</v>
      </c>
      <c r="F39" s="5">
        <v>1.02867591381073</v>
      </c>
      <c r="G39" s="3">
        <v>1.2659261226654053</v>
      </c>
      <c r="H39" s="3">
        <v>38.702488097694918</v>
      </c>
      <c r="I39" s="3">
        <v>50.397209957936035</v>
      </c>
      <c r="J39" s="1"/>
      <c r="K39" s="1"/>
    </row>
    <row r="40" spans="1:12" ht="12.75" customHeight="1" thickBot="1" x14ac:dyDescent="0.25">
      <c r="A40" s="35" t="s">
        <v>6</v>
      </c>
      <c r="B40" s="36"/>
      <c r="C40" s="6">
        <f t="shared" ref="C40:I40" si="0">AVERAGE(C10:C39)</f>
        <v>93.972331955973303</v>
      </c>
      <c r="D40" s="6">
        <f t="shared" si="0"/>
        <v>4.6699472196706138</v>
      </c>
      <c r="E40" s="6">
        <f t="shared" si="0"/>
        <v>0.23584726158698402</v>
      </c>
      <c r="F40" s="6">
        <f t="shared" si="0"/>
        <v>1.0592654619852702</v>
      </c>
      <c r="G40" s="6">
        <f t="shared" si="0"/>
        <v>1.2951093827883402</v>
      </c>
      <c r="H40" s="6">
        <f t="shared" si="0"/>
        <v>38.66238460891234</v>
      </c>
      <c r="I40" s="6">
        <f t="shared" si="0"/>
        <v>50.353569441781424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34" t="s">
        <v>44</v>
      </c>
      <c r="I42" s="34"/>
      <c r="J42" s="20"/>
      <c r="K42" s="20"/>
      <c r="L42" s="20"/>
    </row>
    <row r="43" spans="1:12" ht="13.5" thickBot="1" x14ac:dyDescent="0.25"/>
    <row r="44" spans="1:12" ht="23.25" thickBot="1" x14ac:dyDescent="0.25">
      <c r="A44" s="45"/>
      <c r="B44" s="46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47" t="s">
        <v>85</v>
      </c>
      <c r="B45" s="48"/>
      <c r="C45" s="26">
        <f t="shared" ref="C45:I45" si="1">MAX(C10:C39)</f>
        <v>94.206016540527344</v>
      </c>
      <c r="D45" s="21">
        <f t="shared" si="1"/>
        <v>4.8672000000000004</v>
      </c>
      <c r="E45" s="26">
        <f t="shared" si="1"/>
        <v>0.24104160070419312</v>
      </c>
      <c r="F45" s="26">
        <f t="shared" si="1"/>
        <v>1.0929533243179321</v>
      </c>
      <c r="G45" s="21">
        <f t="shared" si="1"/>
        <v>1.3274214267730713</v>
      </c>
      <c r="H45" s="26">
        <f t="shared" si="1"/>
        <v>38.7522196677076</v>
      </c>
      <c r="I45" s="22">
        <f t="shared" si="1"/>
        <v>50.405594456489226</v>
      </c>
    </row>
    <row r="46" spans="1:12" ht="13.5" thickBot="1" x14ac:dyDescent="0.25">
      <c r="A46" s="47" t="s">
        <v>86</v>
      </c>
      <c r="B46" s="48"/>
      <c r="C46" s="23">
        <f t="shared" ref="C46:I46" si="2">MIN(C10:C39)</f>
        <v>93.786331176757813</v>
      </c>
      <c r="D46" s="26">
        <f t="shared" si="2"/>
        <v>4.3942089080810547</v>
      </c>
      <c r="E46" s="26">
        <f t="shared" si="2"/>
        <v>0.23130000000000001</v>
      </c>
      <c r="F46" s="23">
        <f t="shared" si="2"/>
        <v>1.02867591381073</v>
      </c>
      <c r="G46" s="26">
        <f t="shared" si="2"/>
        <v>1.2642</v>
      </c>
      <c r="H46" s="23">
        <f t="shared" si="2"/>
        <v>38.581250049354466</v>
      </c>
      <c r="I46" s="26">
        <f t="shared" si="2"/>
        <v>50.284377929860305</v>
      </c>
    </row>
    <row r="47" spans="1:12" ht="13.5" thickBot="1" x14ac:dyDescent="0.25">
      <c r="A47" s="49" t="s">
        <v>87</v>
      </c>
      <c r="B47" s="50"/>
      <c r="C47" s="26">
        <f t="shared" ref="C47:I47" si="3">STDEV(C10:C39)</f>
        <v>0.11164629008930546</v>
      </c>
      <c r="D47" s="24">
        <f t="shared" si="3"/>
        <v>0.1276611757495944</v>
      </c>
      <c r="E47" s="26">
        <f t="shared" si="3"/>
        <v>2.2839188722152174E-3</v>
      </c>
      <c r="F47" s="26">
        <f t="shared" si="3"/>
        <v>1.4232837120290796E-2</v>
      </c>
      <c r="G47" s="24">
        <f t="shared" si="3"/>
        <v>1.4427656260130475E-2</v>
      </c>
      <c r="H47" s="26">
        <f t="shared" si="3"/>
        <v>3.7951950587308617E-2</v>
      </c>
      <c r="I47" s="25">
        <f t="shared" si="3"/>
        <v>2.9685202394329032E-2</v>
      </c>
    </row>
    <row r="49" spans="3:9" x14ac:dyDescent="0.2">
      <c r="C49" s="30">
        <f>COUNTIF(C10:C39,"&lt;84.0")</f>
        <v>0</v>
      </c>
      <c r="D49" s="30">
        <f>COUNTIF(D10:D39,"&gt;11.0")</f>
        <v>0</v>
      </c>
      <c r="E49" s="30">
        <f>COUNTIF(E10:E39,"&gt;4.0")</f>
        <v>0</v>
      </c>
      <c r="F49" s="30">
        <f>COUNTIF(F10:F39,"&gt;3.0")</f>
        <v>0</v>
      </c>
      <c r="G49" s="30">
        <f>COUNTIF(G10:G39,"&gt;4.0")</f>
        <v>0</v>
      </c>
      <c r="H49" s="30">
        <f>COUNTIF(H10:H39,"&lt;37.30")</f>
        <v>0</v>
      </c>
      <c r="I49" s="30">
        <f>COUNTIF(I10:I39,"&lt;48.20")</f>
        <v>0</v>
      </c>
    </row>
    <row r="50" spans="3:9" x14ac:dyDescent="0.2">
      <c r="C50" s="31"/>
      <c r="D50" s="31"/>
      <c r="E50" s="31"/>
      <c r="F50" s="31"/>
      <c r="G50" s="30"/>
      <c r="H50" s="30">
        <f>COUNTIF(H10:H39,"&gt;43.60")</f>
        <v>0</v>
      </c>
      <c r="I50" s="30">
        <f>COUNTIF(I10:I39,"&gt;53.20")</f>
        <v>0</v>
      </c>
    </row>
  </sheetData>
  <mergeCells count="44">
    <mergeCell ref="A44:B44"/>
    <mergeCell ref="A45:B45"/>
    <mergeCell ref="A46:B46"/>
    <mergeCell ref="A47:B47"/>
    <mergeCell ref="A16:B16"/>
    <mergeCell ref="A21:B21"/>
    <mergeCell ref="A18:B18"/>
    <mergeCell ref="A19:B19"/>
    <mergeCell ref="A24:B24"/>
    <mergeCell ref="A22:B22"/>
    <mergeCell ref="A11:B11"/>
    <mergeCell ref="A7:B7"/>
    <mergeCell ref="A8:B8"/>
    <mergeCell ref="A13:B13"/>
    <mergeCell ref="A15:B15"/>
    <mergeCell ref="A14:B14"/>
    <mergeCell ref="A9:B9"/>
    <mergeCell ref="A12:B12"/>
    <mergeCell ref="A10:B10"/>
    <mergeCell ref="A1:I1"/>
    <mergeCell ref="A3:I3"/>
    <mergeCell ref="A6:B6"/>
    <mergeCell ref="A4:I4"/>
    <mergeCell ref="A5:F5"/>
    <mergeCell ref="A25:B25"/>
    <mergeCell ref="A23:B23"/>
    <mergeCell ref="A17:B17"/>
    <mergeCell ref="A20:B20"/>
    <mergeCell ref="A31:B31"/>
    <mergeCell ref="A26:B26"/>
    <mergeCell ref="A28:B28"/>
    <mergeCell ref="A29:B29"/>
    <mergeCell ref="A27:B27"/>
    <mergeCell ref="A30:B30"/>
    <mergeCell ref="A32:B32"/>
    <mergeCell ref="A33:B33"/>
    <mergeCell ref="H42:I42"/>
    <mergeCell ref="A40:B40"/>
    <mergeCell ref="A34:B34"/>
    <mergeCell ref="A36:B36"/>
    <mergeCell ref="A35:B35"/>
    <mergeCell ref="A37:B37"/>
    <mergeCell ref="A39:B39"/>
    <mergeCell ref="A38:B38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28" zoomScale="90" zoomScaleNormal="90" workbookViewId="0">
      <selection activeCell="C49" sqref="C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1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1" ht="14.1" customHeight="1" thickBot="1" x14ac:dyDescent="0.25">
      <c r="A5" s="42" t="s">
        <v>62</v>
      </c>
      <c r="B5" s="42"/>
      <c r="C5" s="42"/>
      <c r="D5" s="42"/>
      <c r="E5" s="42"/>
      <c r="F5" s="42"/>
      <c r="G5" s="1"/>
      <c r="H5" s="1"/>
      <c r="I5" s="18" t="s">
        <v>99</v>
      </c>
      <c r="J5" s="1"/>
      <c r="K5" s="1"/>
    </row>
    <row r="6" spans="1:11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3"/>
      <c r="B8" s="44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45"/>
      <c r="B9" s="4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40695</v>
      </c>
      <c r="B10" s="33"/>
      <c r="C10" s="10">
        <v>93.811996459960937</v>
      </c>
      <c r="D10" s="10">
        <v>4.8261823654174805</v>
      </c>
      <c r="E10" s="10">
        <v>0.23097851872444153</v>
      </c>
      <c r="F10" s="11">
        <v>1.0520498752593994</v>
      </c>
      <c r="G10" s="10">
        <v>1.2830283641815186</v>
      </c>
      <c r="H10" s="10">
        <v>38.717981336398822</v>
      </c>
      <c r="I10" s="10">
        <v>50.392610398343606</v>
      </c>
      <c r="J10" s="1"/>
      <c r="K10" s="1"/>
    </row>
    <row r="11" spans="1:11" ht="12.75" customHeight="1" thickBot="1" x14ac:dyDescent="0.25">
      <c r="A11" s="32">
        <v>40696</v>
      </c>
      <c r="B11" s="33"/>
      <c r="C11" s="3">
        <v>93.951805114746094</v>
      </c>
      <c r="D11" s="3">
        <v>4.7141027450561523</v>
      </c>
      <c r="E11" s="3">
        <v>0.23307612538337708</v>
      </c>
      <c r="F11" s="5">
        <v>1.0548019409179687</v>
      </c>
      <c r="G11" s="3">
        <v>1.2878780364990234</v>
      </c>
      <c r="H11" s="3">
        <v>38.662376800676149</v>
      </c>
      <c r="I11" s="3">
        <v>50.357176748076157</v>
      </c>
      <c r="J11" s="1"/>
      <c r="K11" s="1"/>
    </row>
    <row r="12" spans="1:11" ht="12.75" customHeight="1" thickBot="1" x14ac:dyDescent="0.25">
      <c r="A12" s="32">
        <v>40697</v>
      </c>
      <c r="B12" s="33"/>
      <c r="C12" s="3">
        <v>93.776985168457031</v>
      </c>
      <c r="D12" s="3">
        <v>4.759894847869873</v>
      </c>
      <c r="E12" s="3">
        <v>0.23644822835922241</v>
      </c>
      <c r="F12" s="5">
        <v>1.0632035732269287</v>
      </c>
      <c r="G12" s="3">
        <v>1.2996518611907959</v>
      </c>
      <c r="H12" s="3">
        <v>38.75334336285561</v>
      </c>
      <c r="I12" s="3">
        <v>50.402218212714018</v>
      </c>
      <c r="J12" s="1"/>
      <c r="K12" s="1"/>
    </row>
    <row r="13" spans="1:11" ht="12.75" customHeight="1" thickBot="1" x14ac:dyDescent="0.25">
      <c r="A13" s="32">
        <v>40698</v>
      </c>
      <c r="B13" s="33"/>
      <c r="C13" s="3">
        <v>93.921928405761719</v>
      </c>
      <c r="D13" s="3">
        <v>4.733497142791748</v>
      </c>
      <c r="E13" s="3">
        <v>0.23603707551956177</v>
      </c>
      <c r="F13" s="5">
        <v>1.0696021318435669</v>
      </c>
      <c r="G13" s="3">
        <v>1.3056392669677734</v>
      </c>
      <c r="H13" s="3">
        <v>38.659585541541219</v>
      </c>
      <c r="I13" s="3">
        <v>50.344941090119292</v>
      </c>
      <c r="J13" s="1"/>
      <c r="K13" s="1"/>
    </row>
    <row r="14" spans="1:11" ht="12.75" customHeight="1" thickBot="1" x14ac:dyDescent="0.25">
      <c r="A14" s="32">
        <v>40699</v>
      </c>
      <c r="B14" s="33"/>
      <c r="C14" s="3">
        <v>93.92303466796875</v>
      </c>
      <c r="D14" s="3">
        <v>4.7281966209411621</v>
      </c>
      <c r="E14" s="3">
        <v>0.24554896354675293</v>
      </c>
      <c r="F14" s="5">
        <v>1.0544449090957642</v>
      </c>
      <c r="G14" s="3">
        <v>1.2999938726425171</v>
      </c>
      <c r="H14" s="3">
        <v>38.660670032926944</v>
      </c>
      <c r="I14" s="3">
        <v>50.351214226828411</v>
      </c>
      <c r="J14" s="1"/>
      <c r="K14" s="1"/>
    </row>
    <row r="15" spans="1:11" ht="12.75" customHeight="1" thickBot="1" x14ac:dyDescent="0.25">
      <c r="A15" s="32">
        <v>40700</v>
      </c>
      <c r="B15" s="33"/>
      <c r="C15" s="3">
        <v>93.862564086914063</v>
      </c>
      <c r="D15" s="3">
        <v>4.8102264404296875</v>
      </c>
      <c r="E15" s="3">
        <v>0.24156074225902557</v>
      </c>
      <c r="F15" s="5">
        <v>1.0456565618515015</v>
      </c>
      <c r="G15" s="3">
        <v>1.2872172594070435</v>
      </c>
      <c r="H15" s="3">
        <v>38.68728535973348</v>
      </c>
      <c r="I15" s="3">
        <v>50.374832187742768</v>
      </c>
      <c r="J15" s="1"/>
      <c r="K15" s="1"/>
    </row>
    <row r="16" spans="1:11" ht="12.75" customHeight="1" thickBot="1" x14ac:dyDescent="0.25">
      <c r="A16" s="32">
        <v>40701</v>
      </c>
      <c r="B16" s="33"/>
      <c r="C16" s="3">
        <v>93.931007385253906</v>
      </c>
      <c r="D16" s="3">
        <v>4.7246942520141602</v>
      </c>
      <c r="E16" s="3">
        <v>0.23760040104389191</v>
      </c>
      <c r="F16" s="5">
        <v>1.0567524433135986</v>
      </c>
      <c r="G16" s="3">
        <v>1.2943528890609741</v>
      </c>
      <c r="H16" s="3">
        <v>38.669309319283109</v>
      </c>
      <c r="I16" s="3">
        <v>50.358589004234474</v>
      </c>
      <c r="J16" s="1"/>
      <c r="K16" s="1"/>
    </row>
    <row r="17" spans="1:11" ht="12.75" customHeight="1" thickBot="1" x14ac:dyDescent="0.25">
      <c r="A17" s="32">
        <v>40702</v>
      </c>
      <c r="B17" s="33"/>
      <c r="C17" s="3">
        <v>93.888137817382813</v>
      </c>
      <c r="D17" s="3">
        <v>4.7779316902160645</v>
      </c>
      <c r="E17" s="3">
        <v>0.23809181153774261</v>
      </c>
      <c r="F17" s="5">
        <v>1.0565919876098633</v>
      </c>
      <c r="G17" s="3">
        <v>1.2946838140487671</v>
      </c>
      <c r="H17" s="3">
        <v>38.67559474485293</v>
      </c>
      <c r="I17" s="3">
        <v>50.362162251782465</v>
      </c>
      <c r="J17" s="1"/>
      <c r="K17" s="1"/>
    </row>
    <row r="18" spans="1:11" ht="12.75" customHeight="1" thickBot="1" x14ac:dyDescent="0.25">
      <c r="A18" s="32">
        <v>40703</v>
      </c>
      <c r="B18" s="33"/>
      <c r="C18" s="3">
        <v>94.084304809570313</v>
      </c>
      <c r="D18" s="3">
        <v>4.5522689819335938</v>
      </c>
      <c r="E18" s="3">
        <v>0.23418445885181427</v>
      </c>
      <c r="F18" s="5">
        <v>1.0635024309158325</v>
      </c>
      <c r="G18" s="3">
        <v>1.2976869344711304</v>
      </c>
      <c r="H18" s="3">
        <v>38.632755289801359</v>
      </c>
      <c r="I18" s="3">
        <v>50.334393471466896</v>
      </c>
      <c r="J18" s="1"/>
      <c r="K18" s="1"/>
    </row>
    <row r="19" spans="1:11" ht="12.75" customHeight="1" thickBot="1" x14ac:dyDescent="0.25">
      <c r="A19" s="32">
        <v>40704</v>
      </c>
      <c r="B19" s="33"/>
      <c r="C19" s="3">
        <v>94.237472534179688</v>
      </c>
      <c r="D19" s="3">
        <v>4.3718671798706055</v>
      </c>
      <c r="E19" s="3">
        <v>0.24156953394412994</v>
      </c>
      <c r="F19" s="5">
        <v>1.0719269514083862</v>
      </c>
      <c r="G19" s="3">
        <v>1.313496470451355</v>
      </c>
      <c r="H19" s="3">
        <v>38.583990299260165</v>
      </c>
      <c r="I19" s="3">
        <v>50.296862136622622</v>
      </c>
      <c r="J19" s="1"/>
      <c r="K19" s="1"/>
    </row>
    <row r="20" spans="1:11" ht="12.75" customHeight="1" thickBot="1" x14ac:dyDescent="0.25">
      <c r="A20" s="32">
        <v>40705</v>
      </c>
      <c r="B20" s="33"/>
      <c r="C20" s="3">
        <v>94.091972351074219</v>
      </c>
      <c r="D20" s="3">
        <v>4.5607509613037109</v>
      </c>
      <c r="E20" s="3">
        <v>0.2379758208990097</v>
      </c>
      <c r="F20" s="5">
        <v>1.0617357492446899</v>
      </c>
      <c r="G20" s="3">
        <v>1.2997115850448608</v>
      </c>
      <c r="H20" s="3">
        <v>38.620390999966745</v>
      </c>
      <c r="I20" s="3">
        <v>50.326921089359374</v>
      </c>
      <c r="J20" s="1"/>
      <c r="K20" s="1"/>
    </row>
    <row r="21" spans="1:11" ht="12.75" customHeight="1" thickBot="1" x14ac:dyDescent="0.25">
      <c r="A21" s="32">
        <v>40706</v>
      </c>
      <c r="B21" s="33"/>
      <c r="C21" s="3">
        <v>94.027069091796875</v>
      </c>
      <c r="D21" s="3">
        <v>4.620358943939209</v>
      </c>
      <c r="E21" s="3">
        <v>0.23781466484069824</v>
      </c>
      <c r="F21" s="5">
        <v>1.0687973499298096</v>
      </c>
      <c r="G21" s="3">
        <v>1.3066120147705078</v>
      </c>
      <c r="H21" s="3">
        <v>38.632862425660058</v>
      </c>
      <c r="I21" s="3">
        <v>50.32930856455922</v>
      </c>
      <c r="J21" s="1"/>
      <c r="K21" s="1"/>
    </row>
    <row r="22" spans="1:11" ht="12.75" customHeight="1" thickBot="1" x14ac:dyDescent="0.25">
      <c r="A22" s="32">
        <v>40707</v>
      </c>
      <c r="B22" s="33"/>
      <c r="C22" s="3">
        <v>94.057510375976563</v>
      </c>
      <c r="D22" s="3">
        <v>4.5501880645751953</v>
      </c>
      <c r="E22" s="3">
        <v>0.23910553753376007</v>
      </c>
      <c r="F22" s="5">
        <v>1.0840229988098145</v>
      </c>
      <c r="G22" s="3">
        <v>1.3231285810470581</v>
      </c>
      <c r="H22" s="3">
        <v>38.624760343174678</v>
      </c>
      <c r="I22" s="3">
        <v>50.313435047912513</v>
      </c>
      <c r="J22" s="1"/>
      <c r="K22" s="1"/>
    </row>
    <row r="23" spans="1:11" ht="12.75" customHeight="1" thickBot="1" x14ac:dyDescent="0.25">
      <c r="A23" s="32">
        <v>40708</v>
      </c>
      <c r="B23" s="33"/>
      <c r="C23" s="3">
        <v>93.98193359375</v>
      </c>
      <c r="D23" s="3">
        <v>4.6614394187927246</v>
      </c>
      <c r="E23" s="3">
        <v>0.23288658261299133</v>
      </c>
      <c r="F23" s="5">
        <v>1.0686746835708618</v>
      </c>
      <c r="G23" s="3">
        <v>1.3015612363815308</v>
      </c>
      <c r="H23" s="3">
        <v>38.652041148830001</v>
      </c>
      <c r="I23" s="3">
        <v>50.342584633217079</v>
      </c>
      <c r="J23" s="1"/>
      <c r="K23" s="1"/>
    </row>
    <row r="24" spans="1:11" ht="12.75" customHeight="1" thickBot="1" x14ac:dyDescent="0.25">
      <c r="A24" s="32">
        <v>40709</v>
      </c>
      <c r="B24" s="33"/>
      <c r="C24" s="3">
        <v>94.2264404296875</v>
      </c>
      <c r="D24" s="3">
        <v>4.3764052391052246</v>
      </c>
      <c r="E24" s="3">
        <v>0.23871356248855591</v>
      </c>
      <c r="F24" s="5">
        <v>1.0767595767974854</v>
      </c>
      <c r="G24" s="3">
        <v>1.3154730796813965</v>
      </c>
      <c r="H24" s="3">
        <v>38.586889219341082</v>
      </c>
      <c r="I24" s="3">
        <v>50.29584252818487</v>
      </c>
      <c r="J24" s="1"/>
      <c r="K24" s="1"/>
    </row>
    <row r="25" spans="1:11" ht="12.75" customHeight="1" thickBot="1" x14ac:dyDescent="0.25">
      <c r="A25" s="32">
        <v>40710</v>
      </c>
      <c r="B25" s="33"/>
      <c r="C25" s="3">
        <v>94.008598327636719</v>
      </c>
      <c r="D25" s="3">
        <v>4.5969915390014648</v>
      </c>
      <c r="E25" s="3">
        <v>0.23478102684020996</v>
      </c>
      <c r="F25" s="5">
        <v>1.0683313608169556</v>
      </c>
      <c r="G25" s="3">
        <v>1.3031123876571655</v>
      </c>
      <c r="H25" s="3">
        <v>38.661930408651294</v>
      </c>
      <c r="I25" s="3">
        <v>50.347376382668926</v>
      </c>
      <c r="J25" s="1"/>
      <c r="K25" s="1"/>
    </row>
    <row r="26" spans="1:11" ht="12.75" customHeight="1" thickBot="1" x14ac:dyDescent="0.25">
      <c r="A26" s="32">
        <v>40711</v>
      </c>
      <c r="B26" s="33"/>
      <c r="C26" s="3">
        <v>94.104705810546875</v>
      </c>
      <c r="D26" s="3">
        <v>4.5231533050537109</v>
      </c>
      <c r="E26" s="3">
        <v>0.23546451330184937</v>
      </c>
      <c r="F26" s="5">
        <v>1.0692015886306763</v>
      </c>
      <c r="G26" s="3">
        <v>1.3046660423278809</v>
      </c>
      <c r="H26" s="3">
        <v>38.624364613670004</v>
      </c>
      <c r="I26" s="3">
        <v>50.325042377672546</v>
      </c>
      <c r="J26" s="1"/>
      <c r="K26" s="1"/>
    </row>
    <row r="27" spans="1:11" ht="12.75" customHeight="1" thickBot="1" x14ac:dyDescent="0.25">
      <c r="A27" s="32">
        <v>40712</v>
      </c>
      <c r="B27" s="33"/>
      <c r="C27" s="3">
        <v>94.146415710449219</v>
      </c>
      <c r="D27" s="3">
        <v>4.4742445945739746</v>
      </c>
      <c r="E27" s="3">
        <v>0.24687014520168304</v>
      </c>
      <c r="F27" s="5">
        <v>1.0725686550140381</v>
      </c>
      <c r="G27" s="3">
        <v>1.3194388151168823</v>
      </c>
      <c r="H27" s="3">
        <v>38.597609540577913</v>
      </c>
      <c r="I27" s="3">
        <v>50.301915867011154</v>
      </c>
      <c r="J27" s="1"/>
      <c r="K27" s="1"/>
    </row>
    <row r="28" spans="1:11" ht="12.75" customHeight="1" thickBot="1" x14ac:dyDescent="0.25">
      <c r="A28" s="32">
        <v>40713</v>
      </c>
      <c r="B28" s="33"/>
      <c r="C28" s="3">
        <v>93.982536315917969</v>
      </c>
      <c r="D28" s="3">
        <v>4.6921911239624023</v>
      </c>
      <c r="E28" s="3">
        <v>0.23350575566291809</v>
      </c>
      <c r="F28" s="5">
        <v>1.0491611957550049</v>
      </c>
      <c r="G28" s="3">
        <v>1.2826669216156006</v>
      </c>
      <c r="H28" s="3">
        <v>38.658795041468629</v>
      </c>
      <c r="I28" s="3">
        <v>50.359689582165572</v>
      </c>
      <c r="J28" s="1"/>
      <c r="K28" s="1"/>
    </row>
    <row r="29" spans="1:11" ht="12.75" customHeight="1" thickBot="1" x14ac:dyDescent="0.25">
      <c r="A29" s="32">
        <v>40714</v>
      </c>
      <c r="B29" s="33"/>
      <c r="C29" s="3">
        <v>93.885734558105469</v>
      </c>
      <c r="D29" s="3">
        <v>4.76715087890625</v>
      </c>
      <c r="E29" s="3">
        <v>0.23526988923549652</v>
      </c>
      <c r="F29" s="5">
        <v>1.0506656169891357</v>
      </c>
      <c r="G29" s="3">
        <v>1.2859355211257935</v>
      </c>
      <c r="H29" s="3">
        <v>38.689609445038194</v>
      </c>
      <c r="I29" s="3">
        <v>50.375450474810897</v>
      </c>
      <c r="J29" s="1"/>
      <c r="K29" s="1"/>
    </row>
    <row r="30" spans="1:11" ht="12.75" customHeight="1" thickBot="1" x14ac:dyDescent="0.25">
      <c r="A30" s="32">
        <v>40715</v>
      </c>
      <c r="B30" s="33"/>
      <c r="C30" s="3">
        <v>93.804199999999994</v>
      </c>
      <c r="D30" s="3">
        <v>4.8780000000000001</v>
      </c>
      <c r="E30" s="3">
        <v>0.23119999999999999</v>
      </c>
      <c r="F30" s="5">
        <v>1.0397000000000001</v>
      </c>
      <c r="G30" s="3">
        <v>1.2708999999999999</v>
      </c>
      <c r="H30" s="3">
        <v>38.71875590551295</v>
      </c>
      <c r="I30" s="3">
        <v>50.403255186399967</v>
      </c>
      <c r="J30" s="1"/>
      <c r="K30" s="1"/>
    </row>
    <row r="31" spans="1:11" ht="12.75" customHeight="1" thickBot="1" x14ac:dyDescent="0.25">
      <c r="A31" s="32">
        <v>40716</v>
      </c>
      <c r="B31" s="33"/>
      <c r="C31" s="3">
        <v>93.916200000000003</v>
      </c>
      <c r="D31" s="3">
        <v>4.7577999999999996</v>
      </c>
      <c r="E31" s="3">
        <v>0.23269999999999999</v>
      </c>
      <c r="F31" s="5">
        <v>1.0496000000000001</v>
      </c>
      <c r="G31" s="3">
        <v>1.2823</v>
      </c>
      <c r="H31" s="3">
        <v>38.678532719758749</v>
      </c>
      <c r="I31" s="3">
        <v>50.372238713732401</v>
      </c>
      <c r="J31" s="1"/>
      <c r="K31" s="1"/>
    </row>
    <row r="32" spans="1:11" ht="12.75" customHeight="1" thickBot="1" x14ac:dyDescent="0.25">
      <c r="A32" s="32">
        <v>40717</v>
      </c>
      <c r="B32" s="33"/>
      <c r="C32" s="3">
        <v>93.865303039550781</v>
      </c>
      <c r="D32" s="3">
        <v>4.8197531700134277</v>
      </c>
      <c r="E32" s="3">
        <v>0.23632015287876129</v>
      </c>
      <c r="F32" s="5">
        <v>1.0435037612915039</v>
      </c>
      <c r="G32" s="3">
        <v>1.279823899269104</v>
      </c>
      <c r="H32" s="3">
        <v>38.690406437124892</v>
      </c>
      <c r="I32" s="3">
        <v>50.380484679114026</v>
      </c>
      <c r="J32" s="1"/>
      <c r="K32" s="1"/>
    </row>
    <row r="33" spans="1:12" ht="12.75" customHeight="1" thickBot="1" x14ac:dyDescent="0.25">
      <c r="A33" s="32">
        <v>40718</v>
      </c>
      <c r="B33" s="33"/>
      <c r="C33" s="3">
        <v>94.221260070800781</v>
      </c>
      <c r="D33" s="3">
        <v>4.3759889602661133</v>
      </c>
      <c r="E33" s="3">
        <v>0.23577268421649933</v>
      </c>
      <c r="F33" s="5">
        <v>1.0933034420013428</v>
      </c>
      <c r="G33" s="3">
        <v>1.3290761709213257</v>
      </c>
      <c r="H33" s="3">
        <v>38.576393965049128</v>
      </c>
      <c r="I33" s="3">
        <v>50.280749614905069</v>
      </c>
      <c r="J33" s="1"/>
      <c r="K33" s="1"/>
    </row>
    <row r="34" spans="1:12" ht="12.75" customHeight="1" thickBot="1" x14ac:dyDescent="0.25">
      <c r="A34" s="32">
        <v>40719</v>
      </c>
      <c r="B34" s="33"/>
      <c r="C34" s="3">
        <v>94.058876037597656</v>
      </c>
      <c r="D34" s="3">
        <v>4.5500688552856445</v>
      </c>
      <c r="E34" s="3">
        <v>0.24074827134609222</v>
      </c>
      <c r="F34" s="5">
        <v>1.0746482610702515</v>
      </c>
      <c r="G34" s="3">
        <v>1.3153965473175049</v>
      </c>
      <c r="H34" s="3">
        <v>38.631943246955117</v>
      </c>
      <c r="I34" s="3">
        <v>50.323231904946532</v>
      </c>
      <c r="J34" s="1"/>
      <c r="K34" s="1"/>
    </row>
    <row r="35" spans="1:12" ht="12.75" customHeight="1" thickBot="1" x14ac:dyDescent="0.25">
      <c r="A35" s="32">
        <v>40720</v>
      </c>
      <c r="B35" s="33"/>
      <c r="C35" s="3">
        <v>93.961250305175781</v>
      </c>
      <c r="D35" s="3">
        <v>4.6949725151062012</v>
      </c>
      <c r="E35" s="3">
        <v>0.23450124263763428</v>
      </c>
      <c r="F35" s="5">
        <v>1.0564879179000854</v>
      </c>
      <c r="G35" s="3">
        <v>1.2909891605377197</v>
      </c>
      <c r="H35" s="3">
        <v>38.664176800378961</v>
      </c>
      <c r="I35" s="3">
        <v>50.357212057265592</v>
      </c>
      <c r="J35" s="1"/>
      <c r="K35" s="1"/>
    </row>
    <row r="36" spans="1:12" ht="12.75" customHeight="1" thickBot="1" x14ac:dyDescent="0.25">
      <c r="A36" s="32">
        <v>40721</v>
      </c>
      <c r="B36" s="33"/>
      <c r="C36" s="3">
        <v>93.967689514160156</v>
      </c>
      <c r="D36" s="3">
        <v>4.5835652351379395</v>
      </c>
      <c r="E36" s="3">
        <v>0.23653104901313782</v>
      </c>
      <c r="F36" s="5">
        <v>1.0546188354492187</v>
      </c>
      <c r="G36" s="3">
        <v>1.2911498546600342</v>
      </c>
      <c r="H36" s="3">
        <v>38.701681159634411</v>
      </c>
      <c r="I36" s="3">
        <v>50.378537428355926</v>
      </c>
      <c r="J36" s="1"/>
      <c r="K36" s="1"/>
    </row>
    <row r="37" spans="1:12" ht="12.75" customHeight="1" thickBot="1" x14ac:dyDescent="0.25">
      <c r="A37" s="32">
        <v>40722</v>
      </c>
      <c r="B37" s="33"/>
      <c r="C37" s="3">
        <v>94.001564025878906</v>
      </c>
      <c r="D37" s="3">
        <v>4.656914234161377</v>
      </c>
      <c r="E37" s="3">
        <v>0.24473994970321655</v>
      </c>
      <c r="F37" s="5">
        <v>1.0346229076385498</v>
      </c>
      <c r="G37" s="3">
        <v>1.2793629169464111</v>
      </c>
      <c r="H37" s="3">
        <v>38.663529053857701</v>
      </c>
      <c r="I37" s="3">
        <v>50.367226869267967</v>
      </c>
      <c r="J37" s="1"/>
      <c r="K37" s="1"/>
    </row>
    <row r="38" spans="1:12" ht="12.75" customHeight="1" thickBot="1" x14ac:dyDescent="0.25">
      <c r="A38" s="32">
        <v>40723</v>
      </c>
      <c r="B38" s="33"/>
      <c r="C38" s="3">
        <v>94.033149719238281</v>
      </c>
      <c r="D38" s="3">
        <v>4.6034765243530273</v>
      </c>
      <c r="E38" s="3">
        <v>0.24072618782520294</v>
      </c>
      <c r="F38" s="5">
        <v>1.0520161390304565</v>
      </c>
      <c r="G38" s="3">
        <v>1.2927423715591431</v>
      </c>
      <c r="H38" s="3">
        <v>38.649598821039156</v>
      </c>
      <c r="I38" s="3">
        <v>50.349018751146104</v>
      </c>
      <c r="J38" s="1"/>
      <c r="K38" s="1"/>
    </row>
    <row r="39" spans="1:12" ht="12.75" customHeight="1" thickBot="1" x14ac:dyDescent="0.25">
      <c r="A39" s="32">
        <v>40724</v>
      </c>
      <c r="B39" s="33"/>
      <c r="C39" s="3">
        <v>93.921218872070313</v>
      </c>
      <c r="D39" s="3">
        <v>4.7598466873168945</v>
      </c>
      <c r="E39" s="3">
        <v>0.2429991215467453</v>
      </c>
      <c r="F39" s="5">
        <v>1.0314861536026001</v>
      </c>
      <c r="G39" s="3">
        <v>1.2744852304458618</v>
      </c>
      <c r="H39" s="3">
        <v>38.678038700439522</v>
      </c>
      <c r="I39" s="3">
        <v>50.377830846330021</v>
      </c>
      <c r="J39" s="1"/>
      <c r="K39" s="1"/>
    </row>
    <row r="40" spans="1:12" ht="12.75" customHeight="1" thickBot="1" x14ac:dyDescent="0.25">
      <c r="A40" s="35" t="s">
        <v>6</v>
      </c>
      <c r="B40" s="36"/>
      <c r="C40" s="6">
        <f t="shared" ref="C40:I40" si="0">AVERAGE(C10:C39)</f>
        <v>93.988428819986979</v>
      </c>
      <c r="D40" s="6">
        <f t="shared" si="0"/>
        <v>4.6500707505798342</v>
      </c>
      <c r="E40" s="6">
        <f t="shared" si="0"/>
        <v>0.23745740056514741</v>
      </c>
      <c r="F40" s="6">
        <f t="shared" si="0"/>
        <v>1.0596146332995098</v>
      </c>
      <c r="G40" s="6">
        <f t="shared" si="0"/>
        <v>1.2970720368448894</v>
      </c>
      <c r="H40" s="6">
        <f t="shared" si="0"/>
        <v>38.656840069448641</v>
      </c>
      <c r="I40" s="6">
        <f t="shared" si="0"/>
        <v>50.349411744231887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34" t="s">
        <v>44</v>
      </c>
      <c r="I42" s="34"/>
      <c r="J42" s="20"/>
      <c r="K42" s="20"/>
      <c r="L42" s="20"/>
    </row>
    <row r="43" spans="1:12" ht="13.5" thickBot="1" x14ac:dyDescent="0.25"/>
    <row r="44" spans="1:12" ht="23.25" thickBot="1" x14ac:dyDescent="0.25">
      <c r="A44" s="45"/>
      <c r="B44" s="46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47" t="s">
        <v>85</v>
      </c>
      <c r="B45" s="48"/>
      <c r="C45" s="26">
        <f t="shared" ref="C45:I45" si="1">MAX(C10:C39)</f>
        <v>94.237472534179688</v>
      </c>
      <c r="D45" s="21">
        <f t="shared" si="1"/>
        <v>4.8780000000000001</v>
      </c>
      <c r="E45" s="26">
        <f t="shared" si="1"/>
        <v>0.24687014520168304</v>
      </c>
      <c r="F45" s="26">
        <f t="shared" si="1"/>
        <v>1.0933034420013428</v>
      </c>
      <c r="G45" s="21">
        <f t="shared" si="1"/>
        <v>1.3290761709213257</v>
      </c>
      <c r="H45" s="26">
        <f t="shared" si="1"/>
        <v>38.75334336285561</v>
      </c>
      <c r="I45" s="22">
        <f t="shared" si="1"/>
        <v>50.403255186399967</v>
      </c>
    </row>
    <row r="46" spans="1:12" ht="13.5" thickBot="1" x14ac:dyDescent="0.25">
      <c r="A46" s="47" t="s">
        <v>86</v>
      </c>
      <c r="B46" s="48"/>
      <c r="C46" s="23">
        <f t="shared" ref="C46:I46" si="2">MIN(C10:C39)</f>
        <v>93.776985168457031</v>
      </c>
      <c r="D46" s="26">
        <f t="shared" si="2"/>
        <v>4.3718671798706055</v>
      </c>
      <c r="E46" s="26">
        <f t="shared" si="2"/>
        <v>0.23097851872444153</v>
      </c>
      <c r="F46" s="23">
        <f t="shared" si="2"/>
        <v>1.0314861536026001</v>
      </c>
      <c r="G46" s="26">
        <f t="shared" si="2"/>
        <v>1.2708999999999999</v>
      </c>
      <c r="H46" s="23">
        <f t="shared" si="2"/>
        <v>38.576393965049128</v>
      </c>
      <c r="I46" s="26">
        <f t="shared" si="2"/>
        <v>50.280749614905069</v>
      </c>
    </row>
    <row r="47" spans="1:12" ht="13.5" thickBot="1" x14ac:dyDescent="0.25">
      <c r="A47" s="49" t="s">
        <v>87</v>
      </c>
      <c r="B47" s="50"/>
      <c r="C47" s="26">
        <f t="shared" ref="C47:I47" si="3">STDEV(C10:C39)</f>
        <v>0.12187956651726013</v>
      </c>
      <c r="D47" s="24">
        <f t="shared" si="3"/>
        <v>0.13798172073500842</v>
      </c>
      <c r="E47" s="26">
        <f t="shared" si="3"/>
        <v>4.1566663566830961E-3</v>
      </c>
      <c r="F47" s="26">
        <f t="shared" si="3"/>
        <v>1.4154260523799927E-2</v>
      </c>
      <c r="G47" s="24">
        <f t="shared" si="3"/>
        <v>1.472467328022679E-2</v>
      </c>
      <c r="H47" s="26">
        <f t="shared" si="3"/>
        <v>4.1136393339432489E-2</v>
      </c>
      <c r="I47" s="25">
        <f t="shared" si="3"/>
        <v>3.1729555423596636E-2</v>
      </c>
    </row>
    <row r="49" spans="3:9" x14ac:dyDescent="0.2">
      <c r="C49" s="30">
        <f>COUNTIF(C10:C39,"&lt;84.0")</f>
        <v>0</v>
      </c>
      <c r="D49" s="30">
        <f>COUNTIF(D10:D39,"&gt;11.0")</f>
        <v>0</v>
      </c>
      <c r="E49" s="30">
        <f>COUNTIF(E10:E39,"&gt;4.0")</f>
        <v>0</v>
      </c>
      <c r="F49" s="30">
        <f>COUNTIF(F10:F39,"&gt;3.0")</f>
        <v>0</v>
      </c>
      <c r="G49" s="30">
        <f>COUNTIF(G10:G39,"&gt;4.0")</f>
        <v>0</v>
      </c>
      <c r="H49" s="30">
        <f>COUNTIF(H10:H39,"&lt;37.30")</f>
        <v>0</v>
      </c>
      <c r="I49" s="30">
        <f>COUNTIF(I10:I39,"&lt;48.20")</f>
        <v>0</v>
      </c>
    </row>
    <row r="50" spans="3:9" x14ac:dyDescent="0.2">
      <c r="C50" s="31"/>
      <c r="D50" s="31"/>
      <c r="E50" s="31"/>
      <c r="F50" s="31"/>
      <c r="G50" s="30"/>
      <c r="H50" s="30">
        <f>COUNTIF(H10:H39,"&gt;43.60")</f>
        <v>0</v>
      </c>
      <c r="I50" s="30">
        <f>COUNTIF(I10:I39,"&gt;53.20")</f>
        <v>0</v>
      </c>
    </row>
  </sheetData>
  <mergeCells count="44">
    <mergeCell ref="A32:B32"/>
    <mergeCell ref="A33:B33"/>
    <mergeCell ref="H42:I42"/>
    <mergeCell ref="A40:B40"/>
    <mergeCell ref="A34:B34"/>
    <mergeCell ref="A47:B47"/>
    <mergeCell ref="A36:B36"/>
    <mergeCell ref="A35:B35"/>
    <mergeCell ref="A37:B37"/>
    <mergeCell ref="A39:B39"/>
    <mergeCell ref="A38:B38"/>
    <mergeCell ref="A44:B44"/>
    <mergeCell ref="A45:B45"/>
    <mergeCell ref="A46:B46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28" zoomScale="90" zoomScaleNormal="90" workbookViewId="0">
      <selection activeCell="C49" sqref="C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1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1" ht="14.1" customHeight="1" thickBot="1" x14ac:dyDescent="0.25">
      <c r="A5" s="42" t="s">
        <v>91</v>
      </c>
      <c r="B5" s="42"/>
      <c r="C5" s="42"/>
      <c r="D5" s="42"/>
      <c r="E5" s="42"/>
      <c r="F5" s="42"/>
      <c r="G5" s="1"/>
      <c r="H5" s="1"/>
      <c r="I5" s="18" t="s">
        <v>99</v>
      </c>
      <c r="J5" s="1"/>
      <c r="K5" s="1"/>
    </row>
    <row r="6" spans="1:11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3"/>
      <c r="B8" s="44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45"/>
      <c r="B9" s="4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40695</v>
      </c>
      <c r="B10" s="33"/>
      <c r="C10" s="10">
        <v>93.811996459960937</v>
      </c>
      <c r="D10" s="10">
        <v>4.8261823654174805</v>
      </c>
      <c r="E10" s="10">
        <v>0.23097851872444153</v>
      </c>
      <c r="F10" s="11">
        <v>1.0520498752593994</v>
      </c>
      <c r="G10" s="10">
        <v>1.2830283641815186</v>
      </c>
      <c r="H10" s="10">
        <v>38.717981336398822</v>
      </c>
      <c r="I10" s="10">
        <v>50.392610398343606</v>
      </c>
      <c r="J10" s="1"/>
      <c r="K10" s="1"/>
    </row>
    <row r="11" spans="1:11" ht="12.75" customHeight="1" thickBot="1" x14ac:dyDescent="0.25">
      <c r="A11" s="32">
        <v>40696</v>
      </c>
      <c r="B11" s="33"/>
      <c r="C11" s="3">
        <v>93.951805114746094</v>
      </c>
      <c r="D11" s="3">
        <v>4.7141027450561523</v>
      </c>
      <c r="E11" s="3">
        <v>0.23307612538337708</v>
      </c>
      <c r="F11" s="5">
        <v>1.0548019409179687</v>
      </c>
      <c r="G11" s="3">
        <v>1.2878780364990234</v>
      </c>
      <c r="H11" s="3">
        <v>38.662376800676149</v>
      </c>
      <c r="I11" s="3">
        <v>50.357176748076157</v>
      </c>
      <c r="J11" s="1"/>
      <c r="K11" s="1"/>
    </row>
    <row r="12" spans="1:11" ht="12.75" customHeight="1" thickBot="1" x14ac:dyDescent="0.25">
      <c r="A12" s="32">
        <v>40697</v>
      </c>
      <c r="B12" s="33"/>
      <c r="C12" s="3">
        <v>93.776985168457031</v>
      </c>
      <c r="D12" s="3">
        <v>4.759894847869873</v>
      </c>
      <c r="E12" s="3">
        <v>0.23644822835922241</v>
      </c>
      <c r="F12" s="5">
        <v>1.0632035732269287</v>
      </c>
      <c r="G12" s="3">
        <v>1.2996518611907959</v>
      </c>
      <c r="H12" s="3">
        <v>38.75334336285561</v>
      </c>
      <c r="I12" s="3">
        <v>50.402218212714018</v>
      </c>
      <c r="J12" s="1"/>
      <c r="K12" s="1"/>
    </row>
    <row r="13" spans="1:11" ht="12.75" customHeight="1" thickBot="1" x14ac:dyDescent="0.25">
      <c r="A13" s="32">
        <v>40698</v>
      </c>
      <c r="B13" s="33"/>
      <c r="C13" s="3">
        <v>93.921928405761719</v>
      </c>
      <c r="D13" s="3">
        <v>4.733497142791748</v>
      </c>
      <c r="E13" s="3">
        <v>0.23603707551956177</v>
      </c>
      <c r="F13" s="5">
        <v>1.0696021318435669</v>
      </c>
      <c r="G13" s="3">
        <v>1.3056392669677734</v>
      </c>
      <c r="H13" s="3">
        <v>38.659585541541219</v>
      </c>
      <c r="I13" s="3">
        <v>50.344941090119292</v>
      </c>
      <c r="J13" s="1"/>
      <c r="K13" s="1"/>
    </row>
    <row r="14" spans="1:11" ht="12.75" customHeight="1" thickBot="1" x14ac:dyDescent="0.25">
      <c r="A14" s="32">
        <v>40699</v>
      </c>
      <c r="B14" s="33"/>
      <c r="C14" s="3">
        <v>93.92303466796875</v>
      </c>
      <c r="D14" s="3">
        <v>4.7281966209411621</v>
      </c>
      <c r="E14" s="3">
        <v>0.24554896354675293</v>
      </c>
      <c r="F14" s="5">
        <v>1.0544449090957642</v>
      </c>
      <c r="G14" s="3">
        <v>1.2999938726425171</v>
      </c>
      <c r="H14" s="3">
        <v>38.660670032926944</v>
      </c>
      <c r="I14" s="3">
        <v>50.351214226828411</v>
      </c>
      <c r="J14" s="1"/>
      <c r="K14" s="1"/>
    </row>
    <row r="15" spans="1:11" ht="12.75" customHeight="1" thickBot="1" x14ac:dyDescent="0.25">
      <c r="A15" s="32">
        <v>40700</v>
      </c>
      <c r="B15" s="33"/>
      <c r="C15" s="3">
        <v>93.862564086914063</v>
      </c>
      <c r="D15" s="3">
        <v>4.8102264404296875</v>
      </c>
      <c r="E15" s="3">
        <v>0.24156074225902557</v>
      </c>
      <c r="F15" s="5">
        <v>1.0456565618515015</v>
      </c>
      <c r="G15" s="3">
        <v>1.2872172594070435</v>
      </c>
      <c r="H15" s="3">
        <v>38.68728535973348</v>
      </c>
      <c r="I15" s="3">
        <v>50.374832187742768</v>
      </c>
      <c r="J15" s="1"/>
      <c r="K15" s="1"/>
    </row>
    <row r="16" spans="1:11" ht="12.75" customHeight="1" thickBot="1" x14ac:dyDescent="0.25">
      <c r="A16" s="32">
        <v>40701</v>
      </c>
      <c r="B16" s="33"/>
      <c r="C16" s="3">
        <v>93.931007385253906</v>
      </c>
      <c r="D16" s="3">
        <v>4.7246942520141602</v>
      </c>
      <c r="E16" s="3">
        <v>0.23760040104389191</v>
      </c>
      <c r="F16" s="5">
        <v>1.0567524433135986</v>
      </c>
      <c r="G16" s="3">
        <v>1.2943528890609741</v>
      </c>
      <c r="H16" s="3">
        <v>38.669309319283109</v>
      </c>
      <c r="I16" s="3">
        <v>50.358589004234474</v>
      </c>
      <c r="J16" s="1"/>
      <c r="K16" s="1"/>
    </row>
    <row r="17" spans="1:11" ht="12.75" customHeight="1" thickBot="1" x14ac:dyDescent="0.25">
      <c r="A17" s="32">
        <v>40702</v>
      </c>
      <c r="B17" s="33"/>
      <c r="C17" s="3">
        <v>93.888137817382813</v>
      </c>
      <c r="D17" s="3">
        <v>4.7779316902160645</v>
      </c>
      <c r="E17" s="3">
        <v>0.23809181153774261</v>
      </c>
      <c r="F17" s="5">
        <v>1.0565919876098633</v>
      </c>
      <c r="G17" s="3">
        <v>1.2946838140487671</v>
      </c>
      <c r="H17" s="3">
        <v>38.67559474485293</v>
      </c>
      <c r="I17" s="3">
        <v>50.362162251782465</v>
      </c>
      <c r="J17" s="1"/>
      <c r="K17" s="1"/>
    </row>
    <row r="18" spans="1:11" ht="12.75" customHeight="1" thickBot="1" x14ac:dyDescent="0.25">
      <c r="A18" s="32">
        <v>40703</v>
      </c>
      <c r="B18" s="33"/>
      <c r="C18" s="3">
        <v>94.084304809570313</v>
      </c>
      <c r="D18" s="3">
        <v>4.5522689819335938</v>
      </c>
      <c r="E18" s="3">
        <v>0.23418445885181427</v>
      </c>
      <c r="F18" s="5">
        <v>1.0635024309158325</v>
      </c>
      <c r="G18" s="3">
        <v>1.2976869344711304</v>
      </c>
      <c r="H18" s="3">
        <v>38.632755289801359</v>
      </c>
      <c r="I18" s="3">
        <v>50.334393471466896</v>
      </c>
      <c r="J18" s="1"/>
      <c r="K18" s="1"/>
    </row>
    <row r="19" spans="1:11" ht="12.75" customHeight="1" thickBot="1" x14ac:dyDescent="0.25">
      <c r="A19" s="32">
        <v>40704</v>
      </c>
      <c r="B19" s="33"/>
      <c r="C19" s="3">
        <v>94.237472534179688</v>
      </c>
      <c r="D19" s="3">
        <v>4.3718671798706055</v>
      </c>
      <c r="E19" s="3">
        <v>0.24156953394412994</v>
      </c>
      <c r="F19" s="5">
        <v>1.0719269514083862</v>
      </c>
      <c r="G19" s="3">
        <v>1.313496470451355</v>
      </c>
      <c r="H19" s="3">
        <v>38.583990299260165</v>
      </c>
      <c r="I19" s="3">
        <v>50.296862136622622</v>
      </c>
      <c r="J19" s="1"/>
      <c r="K19" s="1"/>
    </row>
    <row r="20" spans="1:11" ht="12.75" customHeight="1" thickBot="1" x14ac:dyDescent="0.25">
      <c r="A20" s="32">
        <v>40705</v>
      </c>
      <c r="B20" s="33"/>
      <c r="C20" s="3">
        <v>94.091972351074219</v>
      </c>
      <c r="D20" s="3">
        <v>4.5607509613037109</v>
      </c>
      <c r="E20" s="3">
        <v>0.2379758208990097</v>
      </c>
      <c r="F20" s="5">
        <v>1.0617357492446899</v>
      </c>
      <c r="G20" s="3">
        <v>1.2997115850448608</v>
      </c>
      <c r="H20" s="3">
        <v>38.620390999966745</v>
      </c>
      <c r="I20" s="3">
        <v>50.326921089359374</v>
      </c>
      <c r="J20" s="1"/>
      <c r="K20" s="1"/>
    </row>
    <row r="21" spans="1:11" ht="12.75" customHeight="1" thickBot="1" x14ac:dyDescent="0.25">
      <c r="A21" s="32">
        <v>40706</v>
      </c>
      <c r="B21" s="33"/>
      <c r="C21" s="3">
        <v>94.027069091796875</v>
      </c>
      <c r="D21" s="3">
        <v>4.620358943939209</v>
      </c>
      <c r="E21" s="3">
        <v>0.23781466484069824</v>
      </c>
      <c r="F21" s="5">
        <v>1.0687973499298096</v>
      </c>
      <c r="G21" s="3">
        <v>1.3066120147705078</v>
      </c>
      <c r="H21" s="3">
        <v>38.632862425660058</v>
      </c>
      <c r="I21" s="3">
        <v>50.32930856455922</v>
      </c>
      <c r="J21" s="1"/>
      <c r="K21" s="1"/>
    </row>
    <row r="22" spans="1:11" ht="12.75" customHeight="1" thickBot="1" x14ac:dyDescent="0.25">
      <c r="A22" s="32">
        <v>40707</v>
      </c>
      <c r="B22" s="33"/>
      <c r="C22" s="3">
        <v>94.057510375976563</v>
      </c>
      <c r="D22" s="3">
        <v>4.5501880645751953</v>
      </c>
      <c r="E22" s="3">
        <v>0.23910553753376007</v>
      </c>
      <c r="F22" s="5">
        <v>1.0840229988098145</v>
      </c>
      <c r="G22" s="3">
        <v>1.3231285810470581</v>
      </c>
      <c r="H22" s="3">
        <v>38.624760343174678</v>
      </c>
      <c r="I22" s="3">
        <v>50.313435047912513</v>
      </c>
      <c r="J22" s="1"/>
      <c r="K22" s="1"/>
    </row>
    <row r="23" spans="1:11" ht="12.75" customHeight="1" thickBot="1" x14ac:dyDescent="0.25">
      <c r="A23" s="32">
        <v>40708</v>
      </c>
      <c r="B23" s="33"/>
      <c r="C23" s="3">
        <v>93.98193359375</v>
      </c>
      <c r="D23" s="3">
        <v>4.6614394187927246</v>
      </c>
      <c r="E23" s="3">
        <v>0.23288658261299133</v>
      </c>
      <c r="F23" s="5">
        <v>1.0686746835708618</v>
      </c>
      <c r="G23" s="3">
        <v>1.3015612363815308</v>
      </c>
      <c r="H23" s="3">
        <v>38.652041148830001</v>
      </c>
      <c r="I23" s="3">
        <v>50.342584633217079</v>
      </c>
      <c r="J23" s="1"/>
      <c r="K23" s="1"/>
    </row>
    <row r="24" spans="1:11" ht="12.75" customHeight="1" thickBot="1" x14ac:dyDescent="0.25">
      <c r="A24" s="32">
        <v>40709</v>
      </c>
      <c r="B24" s="33"/>
      <c r="C24" s="3">
        <v>94.2264404296875</v>
      </c>
      <c r="D24" s="3">
        <v>4.3764052391052246</v>
      </c>
      <c r="E24" s="3">
        <v>0.23871356248855591</v>
      </c>
      <c r="F24" s="5">
        <v>1.0767595767974854</v>
      </c>
      <c r="G24" s="3">
        <v>1.3154730796813965</v>
      </c>
      <c r="H24" s="3">
        <v>38.586889219341082</v>
      </c>
      <c r="I24" s="3">
        <v>50.29584252818487</v>
      </c>
      <c r="J24" s="1"/>
      <c r="K24" s="1"/>
    </row>
    <row r="25" spans="1:11" ht="12.75" customHeight="1" thickBot="1" x14ac:dyDescent="0.25">
      <c r="A25" s="32">
        <v>40710</v>
      </c>
      <c r="B25" s="33"/>
      <c r="C25" s="3">
        <v>94.008598327636719</v>
      </c>
      <c r="D25" s="3">
        <v>4.5969915390014648</v>
      </c>
      <c r="E25" s="3">
        <v>0.23478102684020996</v>
      </c>
      <c r="F25" s="5">
        <v>1.0683313608169556</v>
      </c>
      <c r="G25" s="3">
        <v>1.3031123876571655</v>
      </c>
      <c r="H25" s="3">
        <v>38.661930408651294</v>
      </c>
      <c r="I25" s="3">
        <v>50.347376382668926</v>
      </c>
      <c r="J25" s="1"/>
      <c r="K25" s="1"/>
    </row>
    <row r="26" spans="1:11" ht="12.75" customHeight="1" thickBot="1" x14ac:dyDescent="0.25">
      <c r="A26" s="32">
        <v>40711</v>
      </c>
      <c r="B26" s="33"/>
      <c r="C26" s="3">
        <v>94.104705810546875</v>
      </c>
      <c r="D26" s="3">
        <v>4.5231533050537109</v>
      </c>
      <c r="E26" s="3">
        <v>0.23546451330184937</v>
      </c>
      <c r="F26" s="5">
        <v>1.0692015886306763</v>
      </c>
      <c r="G26" s="3">
        <v>1.3046660423278809</v>
      </c>
      <c r="H26" s="3">
        <v>38.624364613670004</v>
      </c>
      <c r="I26" s="3">
        <v>50.325042377672546</v>
      </c>
      <c r="J26" s="1"/>
      <c r="K26" s="1"/>
    </row>
    <row r="27" spans="1:11" ht="12.75" customHeight="1" thickBot="1" x14ac:dyDescent="0.25">
      <c r="A27" s="32">
        <v>40712</v>
      </c>
      <c r="B27" s="33"/>
      <c r="C27" s="3">
        <v>94.146415710449219</v>
      </c>
      <c r="D27" s="3">
        <v>4.4742445945739746</v>
      </c>
      <c r="E27" s="3">
        <v>0.24687014520168304</v>
      </c>
      <c r="F27" s="5">
        <v>1.0725686550140381</v>
      </c>
      <c r="G27" s="3">
        <v>1.3194388151168823</v>
      </c>
      <c r="H27" s="3">
        <v>38.597609540577913</v>
      </c>
      <c r="I27" s="3">
        <v>50.301915867011154</v>
      </c>
      <c r="J27" s="1"/>
      <c r="K27" s="1"/>
    </row>
    <row r="28" spans="1:11" ht="12.75" customHeight="1" thickBot="1" x14ac:dyDescent="0.25">
      <c r="A28" s="32">
        <v>40713</v>
      </c>
      <c r="B28" s="33"/>
      <c r="C28" s="3">
        <v>93.982536315917969</v>
      </c>
      <c r="D28" s="3">
        <v>4.6921911239624023</v>
      </c>
      <c r="E28" s="3">
        <v>0.23350575566291809</v>
      </c>
      <c r="F28" s="5">
        <v>1.0491611957550049</v>
      </c>
      <c r="G28" s="3">
        <v>1.2826669216156006</v>
      </c>
      <c r="H28" s="3">
        <v>38.658795041468629</v>
      </c>
      <c r="I28" s="3">
        <v>50.359689582165572</v>
      </c>
      <c r="J28" s="1"/>
      <c r="K28" s="1"/>
    </row>
    <row r="29" spans="1:11" ht="12.75" customHeight="1" thickBot="1" x14ac:dyDescent="0.25">
      <c r="A29" s="32">
        <v>40714</v>
      </c>
      <c r="B29" s="33"/>
      <c r="C29" s="3">
        <v>93.885734558105469</v>
      </c>
      <c r="D29" s="3">
        <v>4.76715087890625</v>
      </c>
      <c r="E29" s="3">
        <v>0.23526988923549652</v>
      </c>
      <c r="F29" s="5">
        <v>1.0506656169891357</v>
      </c>
      <c r="G29" s="3">
        <v>1.2859355211257935</v>
      </c>
      <c r="H29" s="3">
        <v>38.689609445038194</v>
      </c>
      <c r="I29" s="3">
        <v>50.375450474810897</v>
      </c>
      <c r="J29" s="1"/>
      <c r="K29" s="1"/>
    </row>
    <row r="30" spans="1:11" ht="12.75" customHeight="1" thickBot="1" x14ac:dyDescent="0.25">
      <c r="A30" s="32">
        <v>40715</v>
      </c>
      <c r="B30" s="33"/>
      <c r="C30" s="3">
        <v>93.804199999999994</v>
      </c>
      <c r="D30" s="3">
        <v>4.8780000000000001</v>
      </c>
      <c r="E30" s="3">
        <v>0.23119999999999999</v>
      </c>
      <c r="F30" s="5">
        <v>1.0397000000000001</v>
      </c>
      <c r="G30" s="3">
        <v>1.2708999999999999</v>
      </c>
      <c r="H30" s="3">
        <v>38.71875590551295</v>
      </c>
      <c r="I30" s="3">
        <v>50.403255186399967</v>
      </c>
      <c r="J30" s="1"/>
      <c r="K30" s="1"/>
    </row>
    <row r="31" spans="1:11" ht="12.75" customHeight="1" thickBot="1" x14ac:dyDescent="0.25">
      <c r="A31" s="32">
        <v>40716</v>
      </c>
      <c r="B31" s="33"/>
      <c r="C31" s="3">
        <v>93.916200000000003</v>
      </c>
      <c r="D31" s="3">
        <v>4.7577999999999996</v>
      </c>
      <c r="E31" s="3">
        <v>0.23269999999999999</v>
      </c>
      <c r="F31" s="5">
        <v>1.0496000000000001</v>
      </c>
      <c r="G31" s="3">
        <v>1.2823</v>
      </c>
      <c r="H31" s="3">
        <v>38.678532719758749</v>
      </c>
      <c r="I31" s="3">
        <v>50.372238713732401</v>
      </c>
      <c r="J31" s="1"/>
      <c r="K31" s="1"/>
    </row>
    <row r="32" spans="1:11" ht="12.75" customHeight="1" thickBot="1" x14ac:dyDescent="0.25">
      <c r="A32" s="32">
        <v>40717</v>
      </c>
      <c r="B32" s="33"/>
      <c r="C32" s="3">
        <v>93.865303039550781</v>
      </c>
      <c r="D32" s="3">
        <v>4.8197531700134277</v>
      </c>
      <c r="E32" s="3">
        <v>0.23632015287876129</v>
      </c>
      <c r="F32" s="5">
        <v>1.0435037612915039</v>
      </c>
      <c r="G32" s="3">
        <v>1.279823899269104</v>
      </c>
      <c r="H32" s="3">
        <v>38.690406437124892</v>
      </c>
      <c r="I32" s="3">
        <v>50.380484679114026</v>
      </c>
      <c r="J32" s="1"/>
      <c r="K32" s="1"/>
    </row>
    <row r="33" spans="1:12" ht="12.75" customHeight="1" thickBot="1" x14ac:dyDescent="0.25">
      <c r="A33" s="32">
        <v>40718</v>
      </c>
      <c r="B33" s="33"/>
      <c r="C33" s="3">
        <v>94.221260070800781</v>
      </c>
      <c r="D33" s="3">
        <v>4.3759889602661133</v>
      </c>
      <c r="E33" s="3">
        <v>0.23577268421649933</v>
      </c>
      <c r="F33" s="5">
        <v>1.0933034420013428</v>
      </c>
      <c r="G33" s="3">
        <v>1.3290761709213257</v>
      </c>
      <c r="H33" s="3">
        <v>38.576393965049128</v>
      </c>
      <c r="I33" s="3">
        <v>50.280749614905069</v>
      </c>
      <c r="J33" s="1"/>
      <c r="K33" s="1"/>
    </row>
    <row r="34" spans="1:12" ht="12.75" customHeight="1" thickBot="1" x14ac:dyDescent="0.25">
      <c r="A34" s="32">
        <v>40719</v>
      </c>
      <c r="B34" s="33"/>
      <c r="C34" s="3">
        <v>94.058876037597656</v>
      </c>
      <c r="D34" s="3">
        <v>4.5500688552856445</v>
      </c>
      <c r="E34" s="3">
        <v>0.24074827134609222</v>
      </c>
      <c r="F34" s="5">
        <v>1.0746482610702515</v>
      </c>
      <c r="G34" s="3">
        <v>1.3153965473175049</v>
      </c>
      <c r="H34" s="3">
        <v>38.631943246955117</v>
      </c>
      <c r="I34" s="3">
        <v>50.323231904946532</v>
      </c>
      <c r="J34" s="1"/>
      <c r="K34" s="1"/>
    </row>
    <row r="35" spans="1:12" ht="12.75" customHeight="1" thickBot="1" x14ac:dyDescent="0.25">
      <c r="A35" s="32">
        <v>40720</v>
      </c>
      <c r="B35" s="33"/>
      <c r="C35" s="3">
        <v>93.961250305175781</v>
      </c>
      <c r="D35" s="3">
        <v>4.6949725151062012</v>
      </c>
      <c r="E35" s="3">
        <v>0.23450124263763428</v>
      </c>
      <c r="F35" s="5">
        <v>1.0564879179000854</v>
      </c>
      <c r="G35" s="3">
        <v>1.2909891605377197</v>
      </c>
      <c r="H35" s="3">
        <v>38.664176800378961</v>
      </c>
      <c r="I35" s="3">
        <v>50.357212057265592</v>
      </c>
      <c r="J35" s="1"/>
      <c r="K35" s="1"/>
    </row>
    <row r="36" spans="1:12" ht="12.75" customHeight="1" thickBot="1" x14ac:dyDescent="0.25">
      <c r="A36" s="32">
        <v>40721</v>
      </c>
      <c r="B36" s="33"/>
      <c r="C36" s="3">
        <v>93.967689514160156</v>
      </c>
      <c r="D36" s="3">
        <v>4.5835652351379395</v>
      </c>
      <c r="E36" s="3">
        <v>0.23653104901313782</v>
      </c>
      <c r="F36" s="5">
        <v>1.0546188354492187</v>
      </c>
      <c r="G36" s="3">
        <v>1.2911498546600342</v>
      </c>
      <c r="H36" s="3">
        <v>38.701681159634411</v>
      </c>
      <c r="I36" s="3">
        <v>50.378537428355926</v>
      </c>
      <c r="J36" s="1"/>
      <c r="K36" s="1"/>
    </row>
    <row r="37" spans="1:12" ht="12.75" customHeight="1" thickBot="1" x14ac:dyDescent="0.25">
      <c r="A37" s="32">
        <v>40722</v>
      </c>
      <c r="B37" s="33"/>
      <c r="C37" s="3">
        <v>94.001564025878906</v>
      </c>
      <c r="D37" s="3">
        <v>4.656914234161377</v>
      </c>
      <c r="E37" s="3">
        <v>0.24473994970321655</v>
      </c>
      <c r="F37" s="5">
        <v>1.0346229076385498</v>
      </c>
      <c r="G37" s="3">
        <v>1.2793629169464111</v>
      </c>
      <c r="H37" s="3">
        <v>38.663529053857701</v>
      </c>
      <c r="I37" s="3">
        <v>50.367226869267967</v>
      </c>
      <c r="J37" s="1"/>
      <c r="K37" s="1"/>
    </row>
    <row r="38" spans="1:12" ht="12.75" customHeight="1" thickBot="1" x14ac:dyDescent="0.25">
      <c r="A38" s="32">
        <v>40723</v>
      </c>
      <c r="B38" s="33"/>
      <c r="C38" s="3">
        <v>94.033149719238281</v>
      </c>
      <c r="D38" s="3">
        <v>4.6034765243530273</v>
      </c>
      <c r="E38" s="3">
        <v>0.24072618782520294</v>
      </c>
      <c r="F38" s="5">
        <v>1.0520161390304565</v>
      </c>
      <c r="G38" s="3">
        <v>1.2927423715591431</v>
      </c>
      <c r="H38" s="3">
        <v>38.649598821039156</v>
      </c>
      <c r="I38" s="3">
        <v>50.349018751146104</v>
      </c>
      <c r="J38" s="1"/>
      <c r="K38" s="1"/>
    </row>
    <row r="39" spans="1:12" ht="12.75" customHeight="1" thickBot="1" x14ac:dyDescent="0.25">
      <c r="A39" s="32">
        <v>40724</v>
      </c>
      <c r="B39" s="33"/>
      <c r="C39" s="3">
        <v>93.921218872070313</v>
      </c>
      <c r="D39" s="3">
        <v>4.7598466873168945</v>
      </c>
      <c r="E39" s="3">
        <v>0.2429991215467453</v>
      </c>
      <c r="F39" s="5">
        <v>1.0314861536026001</v>
      </c>
      <c r="G39" s="3">
        <v>1.2744852304458618</v>
      </c>
      <c r="H39" s="3">
        <v>38.678038700439522</v>
      </c>
      <c r="I39" s="3">
        <v>50.377830846330021</v>
      </c>
      <c r="J39" s="1"/>
      <c r="K39" s="1"/>
    </row>
    <row r="40" spans="1:12" ht="12.75" customHeight="1" thickBot="1" x14ac:dyDescent="0.25">
      <c r="A40" s="35" t="s">
        <v>6</v>
      </c>
      <c r="B40" s="36"/>
      <c r="C40" s="6">
        <f t="shared" ref="C40:I40" si="0">AVERAGE(C10:C39)</f>
        <v>93.988428819986979</v>
      </c>
      <c r="D40" s="6">
        <f t="shared" si="0"/>
        <v>4.6500707505798342</v>
      </c>
      <c r="E40" s="6">
        <f t="shared" si="0"/>
        <v>0.23745740056514741</v>
      </c>
      <c r="F40" s="6">
        <f t="shared" si="0"/>
        <v>1.0596146332995098</v>
      </c>
      <c r="G40" s="6">
        <f t="shared" si="0"/>
        <v>1.2970720368448894</v>
      </c>
      <c r="H40" s="6">
        <f t="shared" si="0"/>
        <v>38.656840069448641</v>
      </c>
      <c r="I40" s="6">
        <f t="shared" si="0"/>
        <v>50.349411744231887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34" t="s">
        <v>44</v>
      </c>
      <c r="I42" s="34"/>
      <c r="J42" s="20"/>
      <c r="K42" s="20"/>
      <c r="L42" s="20"/>
    </row>
    <row r="43" spans="1:12" ht="13.5" thickBot="1" x14ac:dyDescent="0.25"/>
    <row r="44" spans="1:12" ht="13.5" thickBot="1" x14ac:dyDescent="0.25">
      <c r="A44" s="45"/>
      <c r="B44" s="46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31</v>
      </c>
      <c r="I44" s="19" t="s">
        <v>32</v>
      </c>
    </row>
    <row r="45" spans="1:12" ht="13.5" thickBot="1" x14ac:dyDescent="0.25">
      <c r="A45" s="47" t="s">
        <v>85</v>
      </c>
      <c r="B45" s="48"/>
      <c r="C45" s="26">
        <f t="shared" ref="C45:I45" si="1">MAX(C10:C39)</f>
        <v>94.237472534179688</v>
      </c>
      <c r="D45" s="21">
        <f t="shared" si="1"/>
        <v>4.8780000000000001</v>
      </c>
      <c r="E45" s="26">
        <f t="shared" si="1"/>
        <v>0.24687014520168304</v>
      </c>
      <c r="F45" s="26">
        <f t="shared" si="1"/>
        <v>1.0933034420013428</v>
      </c>
      <c r="G45" s="21">
        <f t="shared" si="1"/>
        <v>1.3290761709213257</v>
      </c>
      <c r="H45" s="26">
        <f t="shared" si="1"/>
        <v>38.75334336285561</v>
      </c>
      <c r="I45" s="22">
        <f t="shared" si="1"/>
        <v>50.403255186399967</v>
      </c>
    </row>
    <row r="46" spans="1:12" ht="13.5" thickBot="1" x14ac:dyDescent="0.25">
      <c r="A46" s="47" t="s">
        <v>86</v>
      </c>
      <c r="B46" s="48"/>
      <c r="C46" s="23">
        <f t="shared" ref="C46:I46" si="2">MIN(C10:C39)</f>
        <v>93.776985168457031</v>
      </c>
      <c r="D46" s="26">
        <f t="shared" si="2"/>
        <v>4.3718671798706055</v>
      </c>
      <c r="E46" s="26">
        <f t="shared" si="2"/>
        <v>0.23097851872444153</v>
      </c>
      <c r="F46" s="23">
        <f t="shared" si="2"/>
        <v>1.0314861536026001</v>
      </c>
      <c r="G46" s="26">
        <f t="shared" si="2"/>
        <v>1.2708999999999999</v>
      </c>
      <c r="H46" s="23">
        <f t="shared" si="2"/>
        <v>38.576393965049128</v>
      </c>
      <c r="I46" s="26">
        <f t="shared" si="2"/>
        <v>50.280749614905069</v>
      </c>
    </row>
    <row r="47" spans="1:12" ht="13.5" thickBot="1" x14ac:dyDescent="0.25">
      <c r="A47" s="49" t="s">
        <v>87</v>
      </c>
      <c r="B47" s="50"/>
      <c r="C47" s="26">
        <f t="shared" ref="C47:I47" si="3">STDEV(C10:C39)</f>
        <v>0.12187956651726013</v>
      </c>
      <c r="D47" s="24">
        <f t="shared" si="3"/>
        <v>0.13798172073500842</v>
      </c>
      <c r="E47" s="26">
        <f t="shared" si="3"/>
        <v>4.1566663566830961E-3</v>
      </c>
      <c r="F47" s="26">
        <f t="shared" si="3"/>
        <v>1.4154260523799927E-2</v>
      </c>
      <c r="G47" s="24">
        <f t="shared" si="3"/>
        <v>1.472467328022679E-2</v>
      </c>
      <c r="H47" s="26">
        <f t="shared" si="3"/>
        <v>4.1136393339432489E-2</v>
      </c>
      <c r="I47" s="25">
        <f t="shared" si="3"/>
        <v>3.1729555423596636E-2</v>
      </c>
    </row>
    <row r="49" spans="3:9" x14ac:dyDescent="0.2">
      <c r="C49" s="30">
        <f>COUNTIF(C10:C39,"&lt;84.0")</f>
        <v>0</v>
      </c>
      <c r="D49" s="30">
        <f>COUNTIF(D10:D39,"&gt;11.0")</f>
        <v>0</v>
      </c>
      <c r="E49" s="30">
        <f>COUNTIF(E10:E39,"&gt;4.0")</f>
        <v>0</v>
      </c>
      <c r="F49" s="30">
        <f>COUNTIF(F10:F39,"&gt;3.0")</f>
        <v>0</v>
      </c>
      <c r="G49" s="30">
        <f>COUNTIF(G10:G39,"&gt;4.0")</f>
        <v>0</v>
      </c>
      <c r="H49" s="30">
        <f>COUNTIF(H10:H39,"&lt;37.30")</f>
        <v>0</v>
      </c>
      <c r="I49" s="30">
        <f>COUNTIF(I10:I39,"&lt;48.20")</f>
        <v>0</v>
      </c>
    </row>
    <row r="50" spans="3:9" x14ac:dyDescent="0.2">
      <c r="C50" s="31"/>
      <c r="D50" s="31"/>
      <c r="E50" s="31"/>
      <c r="F50" s="31"/>
      <c r="G50" s="30"/>
      <c r="H50" s="30">
        <f>COUNTIF(H10:H39,"&gt;43.60")</f>
        <v>0</v>
      </c>
      <c r="I50" s="30">
        <f>COUNTIF(I10:I39,"&gt;53.20")</f>
        <v>0</v>
      </c>
    </row>
  </sheetData>
  <mergeCells count="44">
    <mergeCell ref="A22:B22"/>
    <mergeCell ref="A1:I1"/>
    <mergeCell ref="A3:I3"/>
    <mergeCell ref="A6:B6"/>
    <mergeCell ref="A4:I4"/>
    <mergeCell ref="A5:F5"/>
    <mergeCell ref="A10:B10"/>
    <mergeCell ref="A7:B7"/>
    <mergeCell ref="A8:B8"/>
    <mergeCell ref="A13:B13"/>
    <mergeCell ref="A15:B15"/>
    <mergeCell ref="A16:B16"/>
    <mergeCell ref="A14:B14"/>
    <mergeCell ref="A9:B9"/>
    <mergeCell ref="A11:B11"/>
    <mergeCell ref="A12:B12"/>
    <mergeCell ref="A17:B17"/>
    <mergeCell ref="A20:B20"/>
    <mergeCell ref="A21:B21"/>
    <mergeCell ref="A18:B18"/>
    <mergeCell ref="A19:B19"/>
    <mergeCell ref="A24:B24"/>
    <mergeCell ref="A25:B25"/>
    <mergeCell ref="A23:B23"/>
    <mergeCell ref="A31:B31"/>
    <mergeCell ref="A26:B26"/>
    <mergeCell ref="A28:B28"/>
    <mergeCell ref="A29:B29"/>
    <mergeCell ref="A27:B27"/>
    <mergeCell ref="A30:B30"/>
    <mergeCell ref="H42:I42"/>
    <mergeCell ref="A40:B40"/>
    <mergeCell ref="A34:B34"/>
    <mergeCell ref="A36:B36"/>
    <mergeCell ref="A35:B35"/>
    <mergeCell ref="A37:B37"/>
    <mergeCell ref="A39:B39"/>
    <mergeCell ref="A38:B38"/>
    <mergeCell ref="A44:B44"/>
    <mergeCell ref="A45:B45"/>
    <mergeCell ref="A46:B46"/>
    <mergeCell ref="A47:B47"/>
    <mergeCell ref="A32:B32"/>
    <mergeCell ref="A33:B33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28" zoomScale="90" zoomScaleNormal="90" workbookViewId="0">
      <selection activeCell="C49" sqref="C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1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1" ht="14.1" customHeight="1" thickBot="1" x14ac:dyDescent="0.25">
      <c r="A5" s="42" t="s">
        <v>92</v>
      </c>
      <c r="B5" s="42"/>
      <c r="C5" s="42"/>
      <c r="D5" s="42"/>
      <c r="E5" s="42"/>
      <c r="F5" s="42"/>
      <c r="G5" s="1"/>
      <c r="H5" s="1"/>
      <c r="I5" s="18" t="s">
        <v>99</v>
      </c>
      <c r="J5" s="1"/>
      <c r="K5" s="1"/>
    </row>
    <row r="6" spans="1:11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3"/>
      <c r="B8" s="44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45"/>
      <c r="B9" s="4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40695</v>
      </c>
      <c r="B10" s="33"/>
      <c r="C10" s="10">
        <v>93.811996459960937</v>
      </c>
      <c r="D10" s="10">
        <v>4.8261823654174805</v>
      </c>
      <c r="E10" s="10">
        <v>0.23097851872444153</v>
      </c>
      <c r="F10" s="11">
        <v>1.0520498752593994</v>
      </c>
      <c r="G10" s="10">
        <v>1.2830283641815186</v>
      </c>
      <c r="H10" s="10">
        <v>38.717981336398822</v>
      </c>
      <c r="I10" s="10">
        <v>50.392610398343606</v>
      </c>
      <c r="J10" s="1"/>
      <c r="K10" s="1"/>
    </row>
    <row r="11" spans="1:11" ht="12.75" customHeight="1" thickBot="1" x14ac:dyDescent="0.25">
      <c r="A11" s="32">
        <v>40696</v>
      </c>
      <c r="B11" s="33"/>
      <c r="C11" s="3">
        <v>93.951805114746094</v>
      </c>
      <c r="D11" s="3">
        <v>4.7141027450561523</v>
      </c>
      <c r="E11" s="3">
        <v>0.23307612538337708</v>
      </c>
      <c r="F11" s="5">
        <v>1.0548019409179687</v>
      </c>
      <c r="G11" s="3">
        <v>1.2878780364990234</v>
      </c>
      <c r="H11" s="3">
        <v>38.662376800676149</v>
      </c>
      <c r="I11" s="3">
        <v>50.357176748076157</v>
      </c>
      <c r="J11" s="1"/>
      <c r="K11" s="1"/>
    </row>
    <row r="12" spans="1:11" ht="12.75" customHeight="1" thickBot="1" x14ac:dyDescent="0.25">
      <c r="A12" s="32">
        <v>40697</v>
      </c>
      <c r="B12" s="33"/>
      <c r="C12" s="3">
        <v>93.776985168457031</v>
      </c>
      <c r="D12" s="3">
        <v>4.759894847869873</v>
      </c>
      <c r="E12" s="3">
        <v>0.23644822835922241</v>
      </c>
      <c r="F12" s="5">
        <v>1.0632035732269287</v>
      </c>
      <c r="G12" s="3">
        <v>1.2996518611907959</v>
      </c>
      <c r="H12" s="3">
        <v>38.75334336285561</v>
      </c>
      <c r="I12" s="3">
        <v>50.402218212714018</v>
      </c>
      <c r="J12" s="1"/>
      <c r="K12" s="1"/>
    </row>
    <row r="13" spans="1:11" ht="12.75" customHeight="1" thickBot="1" x14ac:dyDescent="0.25">
      <c r="A13" s="32">
        <v>40698</v>
      </c>
      <c r="B13" s="33"/>
      <c r="C13" s="3">
        <v>93.921928405761719</v>
      </c>
      <c r="D13" s="3">
        <v>4.733497142791748</v>
      </c>
      <c r="E13" s="3">
        <v>0.23603707551956177</v>
      </c>
      <c r="F13" s="5">
        <v>1.0696021318435669</v>
      </c>
      <c r="G13" s="3">
        <v>1.3056392669677734</v>
      </c>
      <c r="H13" s="3">
        <v>38.659585541541219</v>
      </c>
      <c r="I13" s="3">
        <v>50.344941090119292</v>
      </c>
      <c r="J13" s="1"/>
      <c r="K13" s="1"/>
    </row>
    <row r="14" spans="1:11" ht="12.75" customHeight="1" thickBot="1" x14ac:dyDescent="0.25">
      <c r="A14" s="32">
        <v>40699</v>
      </c>
      <c r="B14" s="33"/>
      <c r="C14" s="3">
        <v>93.92303466796875</v>
      </c>
      <c r="D14" s="3">
        <v>4.7281966209411621</v>
      </c>
      <c r="E14" s="3">
        <v>0.24554896354675293</v>
      </c>
      <c r="F14" s="5">
        <v>1.0544449090957642</v>
      </c>
      <c r="G14" s="3">
        <v>1.2999938726425171</v>
      </c>
      <c r="H14" s="3">
        <v>38.660670032926944</v>
      </c>
      <c r="I14" s="3">
        <v>50.351214226828411</v>
      </c>
      <c r="J14" s="1"/>
      <c r="K14" s="1"/>
    </row>
    <row r="15" spans="1:11" ht="12.75" customHeight="1" thickBot="1" x14ac:dyDescent="0.25">
      <c r="A15" s="32">
        <v>40700</v>
      </c>
      <c r="B15" s="33"/>
      <c r="C15" s="3">
        <v>93.862564086914063</v>
      </c>
      <c r="D15" s="3">
        <v>4.8102264404296875</v>
      </c>
      <c r="E15" s="3">
        <v>0.24156074225902557</v>
      </c>
      <c r="F15" s="5">
        <v>1.0456565618515015</v>
      </c>
      <c r="G15" s="3">
        <v>1.2872172594070435</v>
      </c>
      <c r="H15" s="3">
        <v>38.68728535973348</v>
      </c>
      <c r="I15" s="3">
        <v>50.374832187742768</v>
      </c>
      <c r="J15" s="1"/>
      <c r="K15" s="1"/>
    </row>
    <row r="16" spans="1:11" ht="12.75" customHeight="1" thickBot="1" x14ac:dyDescent="0.25">
      <c r="A16" s="32">
        <v>40701</v>
      </c>
      <c r="B16" s="33"/>
      <c r="C16" s="3">
        <v>93.931007385253906</v>
      </c>
      <c r="D16" s="3">
        <v>4.7246942520141602</v>
      </c>
      <c r="E16" s="3">
        <v>0.23760040104389191</v>
      </c>
      <c r="F16" s="5">
        <v>1.0567524433135986</v>
      </c>
      <c r="G16" s="3">
        <v>1.2943528890609741</v>
      </c>
      <c r="H16" s="3">
        <v>38.669309319283109</v>
      </c>
      <c r="I16" s="3">
        <v>50.358589004234474</v>
      </c>
      <c r="J16" s="1"/>
      <c r="K16" s="1"/>
    </row>
    <row r="17" spans="1:11" ht="12.75" customHeight="1" thickBot="1" x14ac:dyDescent="0.25">
      <c r="A17" s="32">
        <v>40702</v>
      </c>
      <c r="B17" s="33"/>
      <c r="C17" s="3">
        <v>93.888137817382813</v>
      </c>
      <c r="D17" s="3">
        <v>4.7779316902160645</v>
      </c>
      <c r="E17" s="3">
        <v>0.23809181153774261</v>
      </c>
      <c r="F17" s="5">
        <v>1.0565919876098633</v>
      </c>
      <c r="G17" s="3">
        <v>1.2946838140487671</v>
      </c>
      <c r="H17" s="3">
        <v>38.67559474485293</v>
      </c>
      <c r="I17" s="3">
        <v>50.362162251782465</v>
      </c>
      <c r="J17" s="1"/>
      <c r="K17" s="1"/>
    </row>
    <row r="18" spans="1:11" ht="12.75" customHeight="1" thickBot="1" x14ac:dyDescent="0.25">
      <c r="A18" s="32">
        <v>40703</v>
      </c>
      <c r="B18" s="33"/>
      <c r="C18" s="3">
        <v>94.084304809570313</v>
      </c>
      <c r="D18" s="3">
        <v>4.5522689819335938</v>
      </c>
      <c r="E18" s="3">
        <v>0.23418445885181427</v>
      </c>
      <c r="F18" s="5">
        <v>1.0635024309158325</v>
      </c>
      <c r="G18" s="3">
        <v>1.2976869344711304</v>
      </c>
      <c r="H18" s="3">
        <v>38.632755289801359</v>
      </c>
      <c r="I18" s="3">
        <v>50.334393471466896</v>
      </c>
      <c r="J18" s="1"/>
      <c r="K18" s="1"/>
    </row>
    <row r="19" spans="1:11" ht="12.75" customHeight="1" thickBot="1" x14ac:dyDescent="0.25">
      <c r="A19" s="32">
        <v>40704</v>
      </c>
      <c r="B19" s="33"/>
      <c r="C19" s="3">
        <v>94.237472534179688</v>
      </c>
      <c r="D19" s="3">
        <v>4.3718671798706055</v>
      </c>
      <c r="E19" s="3">
        <v>0.24156953394412994</v>
      </c>
      <c r="F19" s="5">
        <v>1.0719269514083862</v>
      </c>
      <c r="G19" s="3">
        <v>1.313496470451355</v>
      </c>
      <c r="H19" s="3">
        <v>38.583990299260165</v>
      </c>
      <c r="I19" s="3">
        <v>50.296862136622622</v>
      </c>
      <c r="J19" s="1"/>
      <c r="K19" s="1"/>
    </row>
    <row r="20" spans="1:11" ht="12.75" customHeight="1" thickBot="1" x14ac:dyDescent="0.25">
      <c r="A20" s="32">
        <v>40705</v>
      </c>
      <c r="B20" s="33"/>
      <c r="C20" s="3">
        <v>94.091972351074219</v>
      </c>
      <c r="D20" s="3">
        <v>4.5607509613037109</v>
      </c>
      <c r="E20" s="3">
        <v>0.2379758208990097</v>
      </c>
      <c r="F20" s="5">
        <v>1.0617357492446899</v>
      </c>
      <c r="G20" s="3">
        <v>1.2997115850448608</v>
      </c>
      <c r="H20" s="3">
        <v>38.620390999966745</v>
      </c>
      <c r="I20" s="3">
        <v>50.326921089359374</v>
      </c>
      <c r="J20" s="1"/>
      <c r="K20" s="1"/>
    </row>
    <row r="21" spans="1:11" ht="12.75" customHeight="1" thickBot="1" x14ac:dyDescent="0.25">
      <c r="A21" s="32">
        <v>40706</v>
      </c>
      <c r="B21" s="33"/>
      <c r="C21" s="3">
        <v>94.027069091796875</v>
      </c>
      <c r="D21" s="3">
        <v>4.620358943939209</v>
      </c>
      <c r="E21" s="3">
        <v>0.23781466484069824</v>
      </c>
      <c r="F21" s="5">
        <v>1.0687973499298096</v>
      </c>
      <c r="G21" s="3">
        <v>1.3066120147705078</v>
      </c>
      <c r="H21" s="3">
        <v>38.632862425660058</v>
      </c>
      <c r="I21" s="3">
        <v>50.32930856455922</v>
      </c>
      <c r="J21" s="1"/>
      <c r="K21" s="1"/>
    </row>
    <row r="22" spans="1:11" ht="12.75" customHeight="1" thickBot="1" x14ac:dyDescent="0.25">
      <c r="A22" s="32">
        <v>40707</v>
      </c>
      <c r="B22" s="33"/>
      <c r="C22" s="3">
        <v>94.057510375976563</v>
      </c>
      <c r="D22" s="3">
        <v>4.5501880645751953</v>
      </c>
      <c r="E22" s="3">
        <v>0.23910553753376007</v>
      </c>
      <c r="F22" s="5">
        <v>1.0840229988098145</v>
      </c>
      <c r="G22" s="3">
        <v>1.3231285810470581</v>
      </c>
      <c r="H22" s="3">
        <v>38.624760343174678</v>
      </c>
      <c r="I22" s="3">
        <v>50.313435047912513</v>
      </c>
      <c r="J22" s="1"/>
      <c r="K22" s="1"/>
    </row>
    <row r="23" spans="1:11" ht="12.75" customHeight="1" thickBot="1" x14ac:dyDescent="0.25">
      <c r="A23" s="32">
        <v>40708</v>
      </c>
      <c r="B23" s="33"/>
      <c r="C23" s="3">
        <v>93.98193359375</v>
      </c>
      <c r="D23" s="3">
        <v>4.6614394187927246</v>
      </c>
      <c r="E23" s="3">
        <v>0.23288658261299133</v>
      </c>
      <c r="F23" s="5">
        <v>1.0686746835708618</v>
      </c>
      <c r="G23" s="3">
        <v>1.3015612363815308</v>
      </c>
      <c r="H23" s="3">
        <v>38.652041148830001</v>
      </c>
      <c r="I23" s="3">
        <v>50.342584633217079</v>
      </c>
      <c r="J23" s="1"/>
      <c r="K23" s="1"/>
    </row>
    <row r="24" spans="1:11" ht="12.75" customHeight="1" thickBot="1" x14ac:dyDescent="0.25">
      <c r="A24" s="32">
        <v>40709</v>
      </c>
      <c r="B24" s="33"/>
      <c r="C24" s="3">
        <v>94.2264404296875</v>
      </c>
      <c r="D24" s="3">
        <v>4.3764052391052246</v>
      </c>
      <c r="E24" s="3">
        <v>0.23871356248855591</v>
      </c>
      <c r="F24" s="5">
        <v>1.0767595767974854</v>
      </c>
      <c r="G24" s="3">
        <v>1.3154730796813965</v>
      </c>
      <c r="H24" s="3">
        <v>38.586889219341082</v>
      </c>
      <c r="I24" s="3">
        <v>50.29584252818487</v>
      </c>
      <c r="J24" s="1"/>
      <c r="K24" s="1"/>
    </row>
    <row r="25" spans="1:11" ht="12.75" customHeight="1" thickBot="1" x14ac:dyDescent="0.25">
      <c r="A25" s="32">
        <v>40710</v>
      </c>
      <c r="B25" s="33"/>
      <c r="C25" s="3">
        <v>94.008598327636719</v>
      </c>
      <c r="D25" s="3">
        <v>4.5969915390014648</v>
      </c>
      <c r="E25" s="3">
        <v>0.23478102684020996</v>
      </c>
      <c r="F25" s="5">
        <v>1.0683313608169556</v>
      </c>
      <c r="G25" s="3">
        <v>1.3031123876571655</v>
      </c>
      <c r="H25" s="3">
        <v>38.661930408651294</v>
      </c>
      <c r="I25" s="3">
        <v>50.347376382668926</v>
      </c>
      <c r="J25" s="1"/>
      <c r="K25" s="1"/>
    </row>
    <row r="26" spans="1:11" ht="12.75" customHeight="1" thickBot="1" x14ac:dyDescent="0.25">
      <c r="A26" s="32">
        <v>40711</v>
      </c>
      <c r="B26" s="33"/>
      <c r="C26" s="3">
        <v>94.104705810546875</v>
      </c>
      <c r="D26" s="3">
        <v>4.5231533050537109</v>
      </c>
      <c r="E26" s="3">
        <v>0.23546451330184937</v>
      </c>
      <c r="F26" s="5">
        <v>1.0692015886306763</v>
      </c>
      <c r="G26" s="3">
        <v>1.3046660423278809</v>
      </c>
      <c r="H26" s="3">
        <v>38.624364613670004</v>
      </c>
      <c r="I26" s="3">
        <v>50.325042377672546</v>
      </c>
      <c r="J26" s="1"/>
      <c r="K26" s="1"/>
    </row>
    <row r="27" spans="1:11" ht="12.75" customHeight="1" thickBot="1" x14ac:dyDescent="0.25">
      <c r="A27" s="32">
        <v>40712</v>
      </c>
      <c r="B27" s="33"/>
      <c r="C27" s="3">
        <v>94.146415710449219</v>
      </c>
      <c r="D27" s="3">
        <v>4.4742445945739746</v>
      </c>
      <c r="E27" s="3">
        <v>0.24687014520168304</v>
      </c>
      <c r="F27" s="5">
        <v>1.0725686550140381</v>
      </c>
      <c r="G27" s="3">
        <v>1.3194388151168823</v>
      </c>
      <c r="H27" s="3">
        <v>38.597609540577913</v>
      </c>
      <c r="I27" s="3">
        <v>50.301915867011154</v>
      </c>
      <c r="J27" s="1"/>
      <c r="K27" s="1"/>
    </row>
    <row r="28" spans="1:11" ht="12.75" customHeight="1" thickBot="1" x14ac:dyDescent="0.25">
      <c r="A28" s="32">
        <v>40713</v>
      </c>
      <c r="B28" s="33"/>
      <c r="C28" s="3">
        <v>93.982536315917969</v>
      </c>
      <c r="D28" s="3">
        <v>4.6921911239624023</v>
      </c>
      <c r="E28" s="3">
        <v>0.23350575566291809</v>
      </c>
      <c r="F28" s="5">
        <v>1.0491611957550049</v>
      </c>
      <c r="G28" s="3">
        <v>1.2826669216156006</v>
      </c>
      <c r="H28" s="3">
        <v>38.658795041468629</v>
      </c>
      <c r="I28" s="3">
        <v>50.359689582165572</v>
      </c>
      <c r="J28" s="1"/>
      <c r="K28" s="1"/>
    </row>
    <row r="29" spans="1:11" ht="12.75" customHeight="1" thickBot="1" x14ac:dyDescent="0.25">
      <c r="A29" s="32">
        <v>40714</v>
      </c>
      <c r="B29" s="33"/>
      <c r="C29" s="3">
        <v>93.885734558105469</v>
      </c>
      <c r="D29" s="3">
        <v>4.76715087890625</v>
      </c>
      <c r="E29" s="3">
        <v>0.23526988923549652</v>
      </c>
      <c r="F29" s="5">
        <v>1.0506656169891357</v>
      </c>
      <c r="G29" s="3">
        <v>1.2859355211257935</v>
      </c>
      <c r="H29" s="3">
        <v>38.689609445038194</v>
      </c>
      <c r="I29" s="3">
        <v>50.375450474810897</v>
      </c>
      <c r="J29" s="1"/>
      <c r="K29" s="1"/>
    </row>
    <row r="30" spans="1:11" ht="12.75" customHeight="1" thickBot="1" x14ac:dyDescent="0.25">
      <c r="A30" s="32">
        <v>40715</v>
      </c>
      <c r="B30" s="33"/>
      <c r="C30" s="3">
        <v>93.804199999999994</v>
      </c>
      <c r="D30" s="3">
        <v>4.8780000000000001</v>
      </c>
      <c r="E30" s="3">
        <v>0.23119999999999999</v>
      </c>
      <c r="F30" s="5">
        <v>1.0397000000000001</v>
      </c>
      <c r="G30" s="3">
        <v>1.2708999999999999</v>
      </c>
      <c r="H30" s="3">
        <v>38.71875590551295</v>
      </c>
      <c r="I30" s="3">
        <v>50.403255186399967</v>
      </c>
      <c r="J30" s="1"/>
      <c r="K30" s="1"/>
    </row>
    <row r="31" spans="1:11" ht="12.75" customHeight="1" thickBot="1" x14ac:dyDescent="0.25">
      <c r="A31" s="32">
        <v>40716</v>
      </c>
      <c r="B31" s="33"/>
      <c r="C31" s="3">
        <v>93.916200000000003</v>
      </c>
      <c r="D31" s="3">
        <v>4.7577999999999996</v>
      </c>
      <c r="E31" s="3">
        <v>0.23269999999999999</v>
      </c>
      <c r="F31" s="5">
        <v>1.0496000000000001</v>
      </c>
      <c r="G31" s="3">
        <v>1.2823</v>
      </c>
      <c r="H31" s="3">
        <v>38.678532719758749</v>
      </c>
      <c r="I31" s="3">
        <v>50.372238713732401</v>
      </c>
      <c r="J31" s="1"/>
      <c r="K31" s="1"/>
    </row>
    <row r="32" spans="1:11" ht="12.75" customHeight="1" thickBot="1" x14ac:dyDescent="0.25">
      <c r="A32" s="32">
        <v>40717</v>
      </c>
      <c r="B32" s="33"/>
      <c r="C32" s="3">
        <v>93.865303039550781</v>
      </c>
      <c r="D32" s="3">
        <v>4.8197531700134277</v>
      </c>
      <c r="E32" s="3">
        <v>0.23632015287876129</v>
      </c>
      <c r="F32" s="5">
        <v>1.0435037612915039</v>
      </c>
      <c r="G32" s="3">
        <v>1.279823899269104</v>
      </c>
      <c r="H32" s="3">
        <v>38.690406437124892</v>
      </c>
      <c r="I32" s="3">
        <v>50.380484679114026</v>
      </c>
      <c r="J32" s="1"/>
      <c r="K32" s="1"/>
    </row>
    <row r="33" spans="1:12" ht="12.75" customHeight="1" thickBot="1" x14ac:dyDescent="0.25">
      <c r="A33" s="32">
        <v>40718</v>
      </c>
      <c r="B33" s="33"/>
      <c r="C33" s="3">
        <v>94.221260070800781</v>
      </c>
      <c r="D33" s="3">
        <v>4.3759889602661133</v>
      </c>
      <c r="E33" s="3">
        <v>0.23577268421649933</v>
      </c>
      <c r="F33" s="5">
        <v>1.0933034420013428</v>
      </c>
      <c r="G33" s="3">
        <v>1.3290761709213257</v>
      </c>
      <c r="H33" s="3">
        <v>38.576393965049128</v>
      </c>
      <c r="I33" s="3">
        <v>50.280749614905069</v>
      </c>
      <c r="J33" s="1"/>
      <c r="K33" s="1"/>
    </row>
    <row r="34" spans="1:12" ht="12.75" customHeight="1" thickBot="1" x14ac:dyDescent="0.25">
      <c r="A34" s="32">
        <v>40719</v>
      </c>
      <c r="B34" s="33"/>
      <c r="C34" s="3">
        <v>94.058876037597656</v>
      </c>
      <c r="D34" s="3">
        <v>4.5500688552856445</v>
      </c>
      <c r="E34" s="3">
        <v>0.24074827134609222</v>
      </c>
      <c r="F34" s="5">
        <v>1.0746482610702515</v>
      </c>
      <c r="G34" s="3">
        <v>1.3153965473175049</v>
      </c>
      <c r="H34" s="3">
        <v>38.631943246955117</v>
      </c>
      <c r="I34" s="3">
        <v>50.323231904946532</v>
      </c>
      <c r="J34" s="1"/>
      <c r="K34" s="1"/>
    </row>
    <row r="35" spans="1:12" ht="12.75" customHeight="1" thickBot="1" x14ac:dyDescent="0.25">
      <c r="A35" s="32">
        <v>40720</v>
      </c>
      <c r="B35" s="33"/>
      <c r="C35" s="3">
        <v>93.961250305175781</v>
      </c>
      <c r="D35" s="3">
        <v>4.6949725151062012</v>
      </c>
      <c r="E35" s="3">
        <v>0.23450124263763428</v>
      </c>
      <c r="F35" s="5">
        <v>1.0564879179000854</v>
      </c>
      <c r="G35" s="3">
        <v>1.2909891605377197</v>
      </c>
      <c r="H35" s="3">
        <v>38.664176800378961</v>
      </c>
      <c r="I35" s="3">
        <v>50.357212057265592</v>
      </c>
      <c r="J35" s="1"/>
      <c r="K35" s="1"/>
    </row>
    <row r="36" spans="1:12" ht="12.75" customHeight="1" thickBot="1" x14ac:dyDescent="0.25">
      <c r="A36" s="32">
        <v>40721</v>
      </c>
      <c r="B36" s="33"/>
      <c r="C36" s="3">
        <v>93.967689514160156</v>
      </c>
      <c r="D36" s="3">
        <v>4.5835652351379395</v>
      </c>
      <c r="E36" s="3">
        <v>0.23653104901313782</v>
      </c>
      <c r="F36" s="5">
        <v>1.0546188354492187</v>
      </c>
      <c r="G36" s="3">
        <v>1.2911498546600342</v>
      </c>
      <c r="H36" s="3">
        <v>38.701681159634411</v>
      </c>
      <c r="I36" s="3">
        <v>50.378537428355926</v>
      </c>
      <c r="J36" s="1"/>
      <c r="K36" s="1"/>
    </row>
    <row r="37" spans="1:12" ht="12.75" customHeight="1" thickBot="1" x14ac:dyDescent="0.25">
      <c r="A37" s="32">
        <v>40722</v>
      </c>
      <c r="B37" s="33"/>
      <c r="C37" s="3">
        <v>94.001564025878906</v>
      </c>
      <c r="D37" s="3">
        <v>4.656914234161377</v>
      </c>
      <c r="E37" s="3">
        <v>0.24473994970321655</v>
      </c>
      <c r="F37" s="5">
        <v>1.0346229076385498</v>
      </c>
      <c r="G37" s="3">
        <v>1.2793629169464111</v>
      </c>
      <c r="H37" s="3">
        <v>38.663529053857701</v>
      </c>
      <c r="I37" s="3">
        <v>50.367226869267967</v>
      </c>
      <c r="J37" s="1"/>
      <c r="K37" s="1"/>
    </row>
    <row r="38" spans="1:12" ht="12.75" customHeight="1" thickBot="1" x14ac:dyDescent="0.25">
      <c r="A38" s="32">
        <v>40723</v>
      </c>
      <c r="B38" s="33"/>
      <c r="C38" s="3">
        <v>94.033149719238281</v>
      </c>
      <c r="D38" s="3">
        <v>4.6034765243530273</v>
      </c>
      <c r="E38" s="3">
        <v>0.24072618782520294</v>
      </c>
      <c r="F38" s="5">
        <v>1.0520161390304565</v>
      </c>
      <c r="G38" s="3">
        <v>1.2927423715591431</v>
      </c>
      <c r="H38" s="3">
        <v>38.649598821039156</v>
      </c>
      <c r="I38" s="3">
        <v>50.349018751146104</v>
      </c>
      <c r="J38" s="1"/>
      <c r="K38" s="1"/>
    </row>
    <row r="39" spans="1:12" ht="12.75" customHeight="1" thickBot="1" x14ac:dyDescent="0.25">
      <c r="A39" s="32">
        <v>40724</v>
      </c>
      <c r="B39" s="33"/>
      <c r="C39" s="3">
        <v>93.921218872070313</v>
      </c>
      <c r="D39" s="3">
        <v>4.7598466873168945</v>
      </c>
      <c r="E39" s="3">
        <v>0.2429991215467453</v>
      </c>
      <c r="F39" s="5">
        <v>1.0314861536026001</v>
      </c>
      <c r="G39" s="3">
        <v>1.2744852304458618</v>
      </c>
      <c r="H39" s="3">
        <v>38.678038700439522</v>
      </c>
      <c r="I39" s="3">
        <v>50.377830846330021</v>
      </c>
      <c r="J39" s="1"/>
      <c r="K39" s="1"/>
    </row>
    <row r="40" spans="1:12" ht="12.75" customHeight="1" thickBot="1" x14ac:dyDescent="0.25">
      <c r="A40" s="35" t="s">
        <v>6</v>
      </c>
      <c r="B40" s="36"/>
      <c r="C40" s="6">
        <f t="shared" ref="C40:I40" si="0">AVERAGE(C10:C39)</f>
        <v>93.988428819986979</v>
      </c>
      <c r="D40" s="6">
        <f t="shared" si="0"/>
        <v>4.6500707505798342</v>
      </c>
      <c r="E40" s="6">
        <f t="shared" si="0"/>
        <v>0.23745740056514741</v>
      </c>
      <c r="F40" s="6">
        <f t="shared" si="0"/>
        <v>1.0596146332995098</v>
      </c>
      <c r="G40" s="6">
        <f t="shared" si="0"/>
        <v>1.2970720368448894</v>
      </c>
      <c r="H40" s="6">
        <f t="shared" si="0"/>
        <v>38.656840069448641</v>
      </c>
      <c r="I40" s="6">
        <f t="shared" si="0"/>
        <v>50.349411744231887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34" t="s">
        <v>44</v>
      </c>
      <c r="I42" s="34"/>
      <c r="J42" s="20"/>
      <c r="K42" s="20"/>
      <c r="L42" s="20"/>
    </row>
    <row r="43" spans="1:12" ht="13.5" thickBot="1" x14ac:dyDescent="0.25"/>
    <row r="44" spans="1:12" ht="13.5" thickBot="1" x14ac:dyDescent="0.25">
      <c r="A44" s="45"/>
      <c r="B44" s="46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31</v>
      </c>
      <c r="I44" s="19" t="s">
        <v>32</v>
      </c>
    </row>
    <row r="45" spans="1:12" ht="13.5" thickBot="1" x14ac:dyDescent="0.25">
      <c r="A45" s="47" t="s">
        <v>85</v>
      </c>
      <c r="B45" s="48"/>
      <c r="C45" s="26">
        <f t="shared" ref="C45:I45" si="1">MAX(C10:C39)</f>
        <v>94.237472534179688</v>
      </c>
      <c r="D45" s="21">
        <f t="shared" si="1"/>
        <v>4.8780000000000001</v>
      </c>
      <c r="E45" s="26">
        <f t="shared" si="1"/>
        <v>0.24687014520168304</v>
      </c>
      <c r="F45" s="26">
        <f t="shared" si="1"/>
        <v>1.0933034420013428</v>
      </c>
      <c r="G45" s="21">
        <f t="shared" si="1"/>
        <v>1.3290761709213257</v>
      </c>
      <c r="H45" s="26">
        <f t="shared" si="1"/>
        <v>38.75334336285561</v>
      </c>
      <c r="I45" s="22">
        <f t="shared" si="1"/>
        <v>50.403255186399967</v>
      </c>
    </row>
    <row r="46" spans="1:12" ht="13.5" thickBot="1" x14ac:dyDescent="0.25">
      <c r="A46" s="47" t="s">
        <v>86</v>
      </c>
      <c r="B46" s="48"/>
      <c r="C46" s="23">
        <f t="shared" ref="C46:I46" si="2">MIN(C10:C39)</f>
        <v>93.776985168457031</v>
      </c>
      <c r="D46" s="26">
        <f t="shared" si="2"/>
        <v>4.3718671798706055</v>
      </c>
      <c r="E46" s="26">
        <f t="shared" si="2"/>
        <v>0.23097851872444153</v>
      </c>
      <c r="F46" s="23">
        <f t="shared" si="2"/>
        <v>1.0314861536026001</v>
      </c>
      <c r="G46" s="26">
        <f t="shared" si="2"/>
        <v>1.2708999999999999</v>
      </c>
      <c r="H46" s="23">
        <f t="shared" si="2"/>
        <v>38.576393965049128</v>
      </c>
      <c r="I46" s="26">
        <f t="shared" si="2"/>
        <v>50.280749614905069</v>
      </c>
    </row>
    <row r="47" spans="1:12" ht="13.5" thickBot="1" x14ac:dyDescent="0.25">
      <c r="A47" s="49" t="s">
        <v>87</v>
      </c>
      <c r="B47" s="50"/>
      <c r="C47" s="26">
        <f t="shared" ref="C47:I47" si="3">STDEV(C10:C39)</f>
        <v>0.12187956651726013</v>
      </c>
      <c r="D47" s="24">
        <f t="shared" si="3"/>
        <v>0.13798172073500842</v>
      </c>
      <c r="E47" s="26">
        <f t="shared" si="3"/>
        <v>4.1566663566830961E-3</v>
      </c>
      <c r="F47" s="26">
        <f t="shared" si="3"/>
        <v>1.4154260523799927E-2</v>
      </c>
      <c r="G47" s="24">
        <f t="shared" si="3"/>
        <v>1.472467328022679E-2</v>
      </c>
      <c r="H47" s="26">
        <f t="shared" si="3"/>
        <v>4.1136393339432489E-2</v>
      </c>
      <c r="I47" s="25">
        <f t="shared" si="3"/>
        <v>3.1729555423596636E-2</v>
      </c>
    </row>
    <row r="49" spans="3:9" x14ac:dyDescent="0.2">
      <c r="C49" s="30">
        <f>COUNTIF(C10:C39,"&lt;84.0")</f>
        <v>0</v>
      </c>
      <c r="D49" s="30">
        <f>COUNTIF(D10:D39,"&gt;11.0")</f>
        <v>0</v>
      </c>
      <c r="E49" s="30">
        <f>COUNTIF(E10:E39,"&gt;4.0")</f>
        <v>0</v>
      </c>
      <c r="F49" s="30">
        <f>COUNTIF(F10:F39,"&gt;3.0")</f>
        <v>0</v>
      </c>
      <c r="G49" s="30">
        <f>COUNTIF(G10:G39,"&gt;4.0")</f>
        <v>0</v>
      </c>
      <c r="H49" s="30">
        <f>COUNTIF(H10:H39,"&lt;37.30")</f>
        <v>0</v>
      </c>
      <c r="I49" s="30">
        <f>COUNTIF(I10:I39,"&lt;48.20")</f>
        <v>0</v>
      </c>
    </row>
    <row r="50" spans="3:9" x14ac:dyDescent="0.2">
      <c r="C50" s="31"/>
      <c r="D50" s="31"/>
      <c r="E50" s="31"/>
      <c r="F50" s="31"/>
      <c r="G50" s="30"/>
      <c r="H50" s="30">
        <f>COUNTIF(H10:H39,"&gt;43.60")</f>
        <v>0</v>
      </c>
      <c r="I50" s="30">
        <f>COUNTIF(I10:I39,"&gt;53.20")</f>
        <v>0</v>
      </c>
    </row>
  </sheetData>
  <mergeCells count="44">
    <mergeCell ref="A32:B32"/>
    <mergeCell ref="A33:B33"/>
    <mergeCell ref="H42:I42"/>
    <mergeCell ref="A40:B40"/>
    <mergeCell ref="A34:B34"/>
    <mergeCell ref="A47:B47"/>
    <mergeCell ref="A36:B36"/>
    <mergeCell ref="A35:B35"/>
    <mergeCell ref="A37:B37"/>
    <mergeCell ref="A39:B39"/>
    <mergeCell ref="A38:B38"/>
    <mergeCell ref="A44:B44"/>
    <mergeCell ref="A45:B45"/>
    <mergeCell ref="A46:B46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28" zoomScale="90" zoomScaleNormal="90" workbookViewId="0">
      <selection activeCell="C49" sqref="C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1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1" ht="14.1" customHeight="1" thickBot="1" x14ac:dyDescent="0.25">
      <c r="A5" s="42" t="s">
        <v>93</v>
      </c>
      <c r="B5" s="42"/>
      <c r="C5" s="42"/>
      <c r="D5" s="42"/>
      <c r="E5" s="42"/>
      <c r="F5" s="42"/>
      <c r="G5" s="1"/>
      <c r="H5" s="1"/>
      <c r="I5" s="18" t="s">
        <v>99</v>
      </c>
      <c r="J5" s="1"/>
      <c r="K5" s="1"/>
    </row>
    <row r="6" spans="1:11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3"/>
      <c r="B8" s="44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45"/>
      <c r="B9" s="4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40695</v>
      </c>
      <c r="B10" s="33"/>
      <c r="C10" s="10">
        <v>93.811996459960937</v>
      </c>
      <c r="D10" s="10">
        <v>4.8261823654174805</v>
      </c>
      <c r="E10" s="10">
        <v>0.23097851872444153</v>
      </c>
      <c r="F10" s="11">
        <v>1.0520498752593994</v>
      </c>
      <c r="G10" s="10">
        <v>1.2830283641815186</v>
      </c>
      <c r="H10" s="10">
        <v>38.717981336398822</v>
      </c>
      <c r="I10" s="10">
        <v>50.392610398343606</v>
      </c>
      <c r="J10" s="1"/>
      <c r="K10" s="1"/>
    </row>
    <row r="11" spans="1:11" ht="12.75" customHeight="1" thickBot="1" x14ac:dyDescent="0.25">
      <c r="A11" s="32">
        <v>40696</v>
      </c>
      <c r="B11" s="33"/>
      <c r="C11" s="3">
        <v>93.951805114746094</v>
      </c>
      <c r="D11" s="3">
        <v>4.7141027450561523</v>
      </c>
      <c r="E11" s="3">
        <v>0.23307612538337708</v>
      </c>
      <c r="F11" s="5">
        <v>1.0548019409179687</v>
      </c>
      <c r="G11" s="3">
        <v>1.2878780364990234</v>
      </c>
      <c r="H11" s="3">
        <v>38.662376800676149</v>
      </c>
      <c r="I11" s="3">
        <v>50.357176748076157</v>
      </c>
      <c r="J11" s="1"/>
      <c r="K11" s="1"/>
    </row>
    <row r="12" spans="1:11" ht="12.75" customHeight="1" thickBot="1" x14ac:dyDescent="0.25">
      <c r="A12" s="32">
        <v>40697</v>
      </c>
      <c r="B12" s="33"/>
      <c r="C12" s="3">
        <v>93.776985168457031</v>
      </c>
      <c r="D12" s="3">
        <v>4.759894847869873</v>
      </c>
      <c r="E12" s="3">
        <v>0.23644822835922241</v>
      </c>
      <c r="F12" s="5">
        <v>1.0632035732269287</v>
      </c>
      <c r="G12" s="3">
        <v>1.2996518611907959</v>
      </c>
      <c r="H12" s="3">
        <v>38.75334336285561</v>
      </c>
      <c r="I12" s="3">
        <v>50.402218212714018</v>
      </c>
      <c r="J12" s="1"/>
      <c r="K12" s="1"/>
    </row>
    <row r="13" spans="1:11" ht="12.75" customHeight="1" thickBot="1" x14ac:dyDescent="0.25">
      <c r="A13" s="32">
        <v>40698</v>
      </c>
      <c r="B13" s="33"/>
      <c r="C13" s="3">
        <v>93.921928405761719</v>
      </c>
      <c r="D13" s="3">
        <v>4.733497142791748</v>
      </c>
      <c r="E13" s="3">
        <v>0.23603707551956177</v>
      </c>
      <c r="F13" s="5">
        <v>1.0696021318435669</v>
      </c>
      <c r="G13" s="3">
        <v>1.3056392669677734</v>
      </c>
      <c r="H13" s="3">
        <v>38.659585541541219</v>
      </c>
      <c r="I13" s="3">
        <v>50.344941090119292</v>
      </c>
      <c r="J13" s="1"/>
      <c r="K13" s="1"/>
    </row>
    <row r="14" spans="1:11" ht="12.75" customHeight="1" thickBot="1" x14ac:dyDescent="0.25">
      <c r="A14" s="32">
        <v>40699</v>
      </c>
      <c r="B14" s="33"/>
      <c r="C14" s="3">
        <v>93.92303466796875</v>
      </c>
      <c r="D14" s="3">
        <v>4.7281966209411621</v>
      </c>
      <c r="E14" s="3">
        <v>0.24554896354675293</v>
      </c>
      <c r="F14" s="5">
        <v>1.0544449090957642</v>
      </c>
      <c r="G14" s="3">
        <v>1.2999938726425171</v>
      </c>
      <c r="H14" s="3">
        <v>38.660670032926944</v>
      </c>
      <c r="I14" s="3">
        <v>50.351214226828411</v>
      </c>
      <c r="J14" s="1"/>
      <c r="K14" s="1"/>
    </row>
    <row r="15" spans="1:11" ht="12.75" customHeight="1" thickBot="1" x14ac:dyDescent="0.25">
      <c r="A15" s="32">
        <v>40700</v>
      </c>
      <c r="B15" s="33"/>
      <c r="C15" s="3">
        <v>93.862564086914063</v>
      </c>
      <c r="D15" s="3">
        <v>4.8102264404296875</v>
      </c>
      <c r="E15" s="3">
        <v>0.24156074225902557</v>
      </c>
      <c r="F15" s="5">
        <v>1.0456565618515015</v>
      </c>
      <c r="G15" s="3">
        <v>1.2872172594070435</v>
      </c>
      <c r="H15" s="3">
        <v>38.68728535973348</v>
      </c>
      <c r="I15" s="3">
        <v>50.374832187742768</v>
      </c>
      <c r="J15" s="1"/>
      <c r="K15" s="1"/>
    </row>
    <row r="16" spans="1:11" ht="12.75" customHeight="1" thickBot="1" x14ac:dyDescent="0.25">
      <c r="A16" s="32">
        <v>40701</v>
      </c>
      <c r="B16" s="33"/>
      <c r="C16" s="3">
        <v>93.931007385253906</v>
      </c>
      <c r="D16" s="3">
        <v>4.7246942520141602</v>
      </c>
      <c r="E16" s="3">
        <v>0.23760040104389191</v>
      </c>
      <c r="F16" s="5">
        <v>1.0567524433135986</v>
      </c>
      <c r="G16" s="3">
        <v>1.2943528890609741</v>
      </c>
      <c r="H16" s="3">
        <v>38.669309319283109</v>
      </c>
      <c r="I16" s="3">
        <v>50.358589004234474</v>
      </c>
      <c r="J16" s="1"/>
      <c r="K16" s="1"/>
    </row>
    <row r="17" spans="1:11" ht="12.75" customHeight="1" thickBot="1" x14ac:dyDescent="0.25">
      <c r="A17" s="32">
        <v>40702</v>
      </c>
      <c r="B17" s="33"/>
      <c r="C17" s="3">
        <v>93.888137817382813</v>
      </c>
      <c r="D17" s="3">
        <v>4.7779316902160645</v>
      </c>
      <c r="E17" s="3">
        <v>0.23809181153774261</v>
      </c>
      <c r="F17" s="5">
        <v>1.0565919876098633</v>
      </c>
      <c r="G17" s="3">
        <v>1.2946838140487671</v>
      </c>
      <c r="H17" s="3">
        <v>38.67559474485293</v>
      </c>
      <c r="I17" s="3">
        <v>50.362162251782465</v>
      </c>
      <c r="J17" s="1"/>
      <c r="K17" s="1"/>
    </row>
    <row r="18" spans="1:11" ht="12.75" customHeight="1" thickBot="1" x14ac:dyDescent="0.25">
      <c r="A18" s="32">
        <v>40703</v>
      </c>
      <c r="B18" s="33"/>
      <c r="C18" s="3">
        <v>94.084304809570313</v>
      </c>
      <c r="D18" s="3">
        <v>4.5522689819335938</v>
      </c>
      <c r="E18" s="3">
        <v>0.23418445885181427</v>
      </c>
      <c r="F18" s="5">
        <v>1.0635024309158325</v>
      </c>
      <c r="G18" s="3">
        <v>1.2976869344711304</v>
      </c>
      <c r="H18" s="3">
        <v>38.632755289801359</v>
      </c>
      <c r="I18" s="3">
        <v>50.334393471466896</v>
      </c>
      <c r="J18" s="1"/>
      <c r="K18" s="1"/>
    </row>
    <row r="19" spans="1:11" ht="12.75" customHeight="1" thickBot="1" x14ac:dyDescent="0.25">
      <c r="A19" s="32">
        <v>40704</v>
      </c>
      <c r="B19" s="33"/>
      <c r="C19" s="3">
        <v>94.237472534179688</v>
      </c>
      <c r="D19" s="3">
        <v>4.3718671798706055</v>
      </c>
      <c r="E19" s="3">
        <v>0.24156953394412994</v>
      </c>
      <c r="F19" s="5">
        <v>1.0719269514083862</v>
      </c>
      <c r="G19" s="3">
        <v>1.313496470451355</v>
      </c>
      <c r="H19" s="3">
        <v>38.583990299260165</v>
      </c>
      <c r="I19" s="3">
        <v>50.296862136622622</v>
      </c>
      <c r="J19" s="1"/>
      <c r="K19" s="1"/>
    </row>
    <row r="20" spans="1:11" ht="12.75" customHeight="1" thickBot="1" x14ac:dyDescent="0.25">
      <c r="A20" s="32">
        <v>40705</v>
      </c>
      <c r="B20" s="33"/>
      <c r="C20" s="3">
        <v>94.091972351074219</v>
      </c>
      <c r="D20" s="3">
        <v>4.5607509613037109</v>
      </c>
      <c r="E20" s="3">
        <v>0.2379758208990097</v>
      </c>
      <c r="F20" s="5">
        <v>1.0617357492446899</v>
      </c>
      <c r="G20" s="3">
        <v>1.2997115850448608</v>
      </c>
      <c r="H20" s="3">
        <v>38.620390999966745</v>
      </c>
      <c r="I20" s="3">
        <v>50.326921089359374</v>
      </c>
      <c r="J20" s="1"/>
      <c r="K20" s="1"/>
    </row>
    <row r="21" spans="1:11" ht="12.75" customHeight="1" thickBot="1" x14ac:dyDescent="0.25">
      <c r="A21" s="32">
        <v>40706</v>
      </c>
      <c r="B21" s="33"/>
      <c r="C21" s="3">
        <v>94.027069091796875</v>
      </c>
      <c r="D21" s="3">
        <v>4.620358943939209</v>
      </c>
      <c r="E21" s="3">
        <v>0.23781466484069824</v>
      </c>
      <c r="F21" s="5">
        <v>1.0687973499298096</v>
      </c>
      <c r="G21" s="3">
        <v>1.3066120147705078</v>
      </c>
      <c r="H21" s="3">
        <v>38.632862425660058</v>
      </c>
      <c r="I21" s="3">
        <v>50.32930856455922</v>
      </c>
      <c r="J21" s="1"/>
      <c r="K21" s="1"/>
    </row>
    <row r="22" spans="1:11" ht="12.75" customHeight="1" thickBot="1" x14ac:dyDescent="0.25">
      <c r="A22" s="32">
        <v>40707</v>
      </c>
      <c r="B22" s="33"/>
      <c r="C22" s="3">
        <v>94.057510375976563</v>
      </c>
      <c r="D22" s="3">
        <v>4.5501880645751953</v>
      </c>
      <c r="E22" s="3">
        <v>0.23910553753376007</v>
      </c>
      <c r="F22" s="5">
        <v>1.0840229988098145</v>
      </c>
      <c r="G22" s="3">
        <v>1.3231285810470581</v>
      </c>
      <c r="H22" s="3">
        <v>38.624760343174678</v>
      </c>
      <c r="I22" s="3">
        <v>50.313435047912513</v>
      </c>
      <c r="J22" s="1"/>
      <c r="K22" s="1"/>
    </row>
    <row r="23" spans="1:11" ht="12.75" customHeight="1" thickBot="1" x14ac:dyDescent="0.25">
      <c r="A23" s="32">
        <v>40708</v>
      </c>
      <c r="B23" s="33"/>
      <c r="C23" s="3">
        <v>93.98193359375</v>
      </c>
      <c r="D23" s="3">
        <v>4.6614394187927246</v>
      </c>
      <c r="E23" s="3">
        <v>0.23288658261299133</v>
      </c>
      <c r="F23" s="5">
        <v>1.0686746835708618</v>
      </c>
      <c r="G23" s="3">
        <v>1.3015612363815308</v>
      </c>
      <c r="H23" s="3">
        <v>38.652041148830001</v>
      </c>
      <c r="I23" s="3">
        <v>50.342584633217079</v>
      </c>
      <c r="J23" s="1"/>
      <c r="K23" s="1"/>
    </row>
    <row r="24" spans="1:11" ht="12.75" customHeight="1" thickBot="1" x14ac:dyDescent="0.25">
      <c r="A24" s="32">
        <v>40709</v>
      </c>
      <c r="B24" s="33"/>
      <c r="C24" s="3">
        <v>94.2264404296875</v>
      </c>
      <c r="D24" s="3">
        <v>4.3764052391052246</v>
      </c>
      <c r="E24" s="3">
        <v>0.23871356248855591</v>
      </c>
      <c r="F24" s="5">
        <v>1.0767595767974854</v>
      </c>
      <c r="G24" s="3">
        <v>1.3154730796813965</v>
      </c>
      <c r="H24" s="3">
        <v>38.586889219341082</v>
      </c>
      <c r="I24" s="3">
        <v>50.29584252818487</v>
      </c>
      <c r="J24" s="1"/>
      <c r="K24" s="1"/>
    </row>
    <row r="25" spans="1:11" ht="12.75" customHeight="1" thickBot="1" x14ac:dyDescent="0.25">
      <c r="A25" s="32">
        <v>40710</v>
      </c>
      <c r="B25" s="33"/>
      <c r="C25" s="3">
        <v>94.008598327636719</v>
      </c>
      <c r="D25" s="3">
        <v>4.5969915390014648</v>
      </c>
      <c r="E25" s="3">
        <v>0.23478102684020996</v>
      </c>
      <c r="F25" s="5">
        <v>1.0683313608169556</v>
      </c>
      <c r="G25" s="3">
        <v>1.3031123876571655</v>
      </c>
      <c r="H25" s="3">
        <v>38.661930408651294</v>
      </c>
      <c r="I25" s="3">
        <v>50.347376382668926</v>
      </c>
      <c r="J25" s="1"/>
      <c r="K25" s="1"/>
    </row>
    <row r="26" spans="1:11" ht="12.75" customHeight="1" thickBot="1" x14ac:dyDescent="0.25">
      <c r="A26" s="32">
        <v>40711</v>
      </c>
      <c r="B26" s="33"/>
      <c r="C26" s="3">
        <v>94.104705810546875</v>
      </c>
      <c r="D26" s="3">
        <v>4.5231533050537109</v>
      </c>
      <c r="E26" s="3">
        <v>0.23546451330184937</v>
      </c>
      <c r="F26" s="5">
        <v>1.0692015886306763</v>
      </c>
      <c r="G26" s="3">
        <v>1.3046660423278809</v>
      </c>
      <c r="H26" s="3">
        <v>38.624364613670004</v>
      </c>
      <c r="I26" s="3">
        <v>50.325042377672546</v>
      </c>
      <c r="J26" s="1"/>
      <c r="K26" s="1"/>
    </row>
    <row r="27" spans="1:11" ht="12.75" customHeight="1" thickBot="1" x14ac:dyDescent="0.25">
      <c r="A27" s="32">
        <v>40712</v>
      </c>
      <c r="B27" s="33"/>
      <c r="C27" s="3">
        <v>94.146415710449219</v>
      </c>
      <c r="D27" s="3">
        <v>4.4742445945739746</v>
      </c>
      <c r="E27" s="3">
        <v>0.24687014520168304</v>
      </c>
      <c r="F27" s="5">
        <v>1.0725686550140381</v>
      </c>
      <c r="G27" s="3">
        <v>1.3194388151168823</v>
      </c>
      <c r="H27" s="3">
        <v>38.597609540577913</v>
      </c>
      <c r="I27" s="3">
        <v>50.301915867011154</v>
      </c>
      <c r="J27" s="1"/>
      <c r="K27" s="1"/>
    </row>
    <row r="28" spans="1:11" ht="12.75" customHeight="1" thickBot="1" x14ac:dyDescent="0.25">
      <c r="A28" s="32">
        <v>40713</v>
      </c>
      <c r="B28" s="33"/>
      <c r="C28" s="3">
        <v>93.982536315917969</v>
      </c>
      <c r="D28" s="3">
        <v>4.6921911239624023</v>
      </c>
      <c r="E28" s="3">
        <v>0.23350575566291809</v>
      </c>
      <c r="F28" s="5">
        <v>1.0491611957550049</v>
      </c>
      <c r="G28" s="3">
        <v>1.2826669216156006</v>
      </c>
      <c r="H28" s="3">
        <v>38.658795041468629</v>
      </c>
      <c r="I28" s="3">
        <v>50.359689582165572</v>
      </c>
      <c r="J28" s="1"/>
      <c r="K28" s="1"/>
    </row>
    <row r="29" spans="1:11" ht="12.75" customHeight="1" thickBot="1" x14ac:dyDescent="0.25">
      <c r="A29" s="32">
        <v>40714</v>
      </c>
      <c r="B29" s="33"/>
      <c r="C29" s="3">
        <v>93.885734558105469</v>
      </c>
      <c r="D29" s="3">
        <v>4.76715087890625</v>
      </c>
      <c r="E29" s="3">
        <v>0.23526988923549652</v>
      </c>
      <c r="F29" s="5">
        <v>1.0506656169891357</v>
      </c>
      <c r="G29" s="3">
        <v>1.2859355211257935</v>
      </c>
      <c r="H29" s="3">
        <v>38.689609445038194</v>
      </c>
      <c r="I29" s="3">
        <v>50.375450474810897</v>
      </c>
      <c r="J29" s="1"/>
      <c r="K29" s="1"/>
    </row>
    <row r="30" spans="1:11" ht="12.75" customHeight="1" thickBot="1" x14ac:dyDescent="0.25">
      <c r="A30" s="32">
        <v>40715</v>
      </c>
      <c r="B30" s="33"/>
      <c r="C30" s="3">
        <v>93.804199999999994</v>
      </c>
      <c r="D30" s="3">
        <v>4.8780000000000001</v>
      </c>
      <c r="E30" s="3">
        <v>0.23119999999999999</v>
      </c>
      <c r="F30" s="5">
        <v>1.0397000000000001</v>
      </c>
      <c r="G30" s="3">
        <v>1.2708999999999999</v>
      </c>
      <c r="H30" s="3">
        <v>38.71875590551295</v>
      </c>
      <c r="I30" s="3">
        <v>50.403255186399967</v>
      </c>
      <c r="J30" s="1"/>
      <c r="K30" s="1"/>
    </row>
    <row r="31" spans="1:11" ht="12.75" customHeight="1" thickBot="1" x14ac:dyDescent="0.25">
      <c r="A31" s="32">
        <v>40716</v>
      </c>
      <c r="B31" s="33"/>
      <c r="C31" s="3">
        <v>93.916200000000003</v>
      </c>
      <c r="D31" s="3">
        <v>4.7577999999999996</v>
      </c>
      <c r="E31" s="3">
        <v>0.23269999999999999</v>
      </c>
      <c r="F31" s="5">
        <v>1.0496000000000001</v>
      </c>
      <c r="G31" s="3">
        <v>1.2823</v>
      </c>
      <c r="H31" s="3">
        <v>38.678532719758749</v>
      </c>
      <c r="I31" s="3">
        <v>50.372238713732401</v>
      </c>
      <c r="J31" s="1"/>
      <c r="K31" s="1"/>
    </row>
    <row r="32" spans="1:11" ht="12.75" customHeight="1" thickBot="1" x14ac:dyDescent="0.25">
      <c r="A32" s="32">
        <v>40717</v>
      </c>
      <c r="B32" s="33"/>
      <c r="C32" s="3">
        <v>93.865303039550781</v>
      </c>
      <c r="D32" s="3">
        <v>4.8197531700134277</v>
      </c>
      <c r="E32" s="3">
        <v>0.23632015287876129</v>
      </c>
      <c r="F32" s="5">
        <v>1.0435037612915039</v>
      </c>
      <c r="G32" s="3">
        <v>1.279823899269104</v>
      </c>
      <c r="H32" s="3">
        <v>38.690406437124892</v>
      </c>
      <c r="I32" s="3">
        <v>50.380484679114026</v>
      </c>
      <c r="J32" s="1"/>
      <c r="K32" s="1"/>
    </row>
    <row r="33" spans="1:12" ht="12.75" customHeight="1" thickBot="1" x14ac:dyDescent="0.25">
      <c r="A33" s="32">
        <v>40718</v>
      </c>
      <c r="B33" s="33"/>
      <c r="C33" s="3">
        <v>94.221260070800781</v>
      </c>
      <c r="D33" s="3">
        <v>4.3759889602661133</v>
      </c>
      <c r="E33" s="3">
        <v>0.23577268421649933</v>
      </c>
      <c r="F33" s="5">
        <v>1.0933034420013428</v>
      </c>
      <c r="G33" s="3">
        <v>1.3290761709213257</v>
      </c>
      <c r="H33" s="3">
        <v>38.576393965049128</v>
      </c>
      <c r="I33" s="3">
        <v>50.280749614905069</v>
      </c>
      <c r="J33" s="1"/>
      <c r="K33" s="1"/>
    </row>
    <row r="34" spans="1:12" ht="12.75" customHeight="1" thickBot="1" x14ac:dyDescent="0.25">
      <c r="A34" s="32">
        <v>40719</v>
      </c>
      <c r="B34" s="33"/>
      <c r="C34" s="3">
        <v>94.058876037597656</v>
      </c>
      <c r="D34" s="3">
        <v>4.5500688552856445</v>
      </c>
      <c r="E34" s="3">
        <v>0.24074827134609222</v>
      </c>
      <c r="F34" s="5">
        <v>1.0746482610702515</v>
      </c>
      <c r="G34" s="3">
        <v>1.3153965473175049</v>
      </c>
      <c r="H34" s="3">
        <v>38.631943246955117</v>
      </c>
      <c r="I34" s="3">
        <v>50.323231904946532</v>
      </c>
      <c r="J34" s="1"/>
      <c r="K34" s="1"/>
    </row>
    <row r="35" spans="1:12" ht="12.75" customHeight="1" thickBot="1" x14ac:dyDescent="0.25">
      <c r="A35" s="32">
        <v>40720</v>
      </c>
      <c r="B35" s="33"/>
      <c r="C35" s="3">
        <v>93.961250305175781</v>
      </c>
      <c r="D35" s="3">
        <v>4.6949725151062012</v>
      </c>
      <c r="E35" s="3">
        <v>0.23450124263763428</v>
      </c>
      <c r="F35" s="5">
        <v>1.0564879179000854</v>
      </c>
      <c r="G35" s="3">
        <v>1.2909891605377197</v>
      </c>
      <c r="H35" s="3">
        <v>38.664176800378961</v>
      </c>
      <c r="I35" s="3">
        <v>50.357212057265592</v>
      </c>
      <c r="J35" s="1"/>
      <c r="K35" s="1"/>
    </row>
    <row r="36" spans="1:12" ht="12.75" customHeight="1" thickBot="1" x14ac:dyDescent="0.25">
      <c r="A36" s="32">
        <v>40721</v>
      </c>
      <c r="B36" s="33"/>
      <c r="C36" s="3">
        <v>93.967689514160156</v>
      </c>
      <c r="D36" s="3">
        <v>4.5835652351379395</v>
      </c>
      <c r="E36" s="3">
        <v>0.23653104901313782</v>
      </c>
      <c r="F36" s="5">
        <v>1.0546188354492187</v>
      </c>
      <c r="G36" s="3">
        <v>1.2911498546600342</v>
      </c>
      <c r="H36" s="3">
        <v>38.701681159634411</v>
      </c>
      <c r="I36" s="3">
        <v>50.378537428355926</v>
      </c>
      <c r="J36" s="1"/>
      <c r="K36" s="1"/>
    </row>
    <row r="37" spans="1:12" ht="12.75" customHeight="1" thickBot="1" x14ac:dyDescent="0.25">
      <c r="A37" s="32">
        <v>40722</v>
      </c>
      <c r="B37" s="33"/>
      <c r="C37" s="3">
        <v>94.001564025878906</v>
      </c>
      <c r="D37" s="3">
        <v>4.656914234161377</v>
      </c>
      <c r="E37" s="3">
        <v>0.24473994970321655</v>
      </c>
      <c r="F37" s="5">
        <v>1.0346229076385498</v>
      </c>
      <c r="G37" s="3">
        <v>1.2793629169464111</v>
      </c>
      <c r="H37" s="3">
        <v>38.663529053857701</v>
      </c>
      <c r="I37" s="3">
        <v>50.367226869267967</v>
      </c>
      <c r="J37" s="1"/>
      <c r="K37" s="1"/>
    </row>
    <row r="38" spans="1:12" ht="12.75" customHeight="1" thickBot="1" x14ac:dyDescent="0.25">
      <c r="A38" s="32">
        <v>40723</v>
      </c>
      <c r="B38" s="33"/>
      <c r="C38" s="3">
        <v>94.033149719238281</v>
      </c>
      <c r="D38" s="3">
        <v>4.6034765243530273</v>
      </c>
      <c r="E38" s="3">
        <v>0.24072618782520294</v>
      </c>
      <c r="F38" s="5">
        <v>1.0520161390304565</v>
      </c>
      <c r="G38" s="3">
        <v>1.2927423715591431</v>
      </c>
      <c r="H38" s="3">
        <v>38.649598821039156</v>
      </c>
      <c r="I38" s="3">
        <v>50.349018751146104</v>
      </c>
      <c r="J38" s="1"/>
      <c r="K38" s="1"/>
    </row>
    <row r="39" spans="1:12" ht="12.75" customHeight="1" thickBot="1" x14ac:dyDescent="0.25">
      <c r="A39" s="32">
        <v>40724</v>
      </c>
      <c r="B39" s="33"/>
      <c r="C39" s="3">
        <v>93.921218872070313</v>
      </c>
      <c r="D39" s="3">
        <v>4.7598466873168945</v>
      </c>
      <c r="E39" s="3">
        <v>0.2429991215467453</v>
      </c>
      <c r="F39" s="5">
        <v>1.0314861536026001</v>
      </c>
      <c r="G39" s="3">
        <v>1.2744852304458618</v>
      </c>
      <c r="H39" s="3">
        <v>38.678038700439522</v>
      </c>
      <c r="I39" s="3">
        <v>50.377830846330021</v>
      </c>
      <c r="J39" s="1"/>
      <c r="K39" s="1"/>
    </row>
    <row r="40" spans="1:12" ht="12.75" customHeight="1" thickBot="1" x14ac:dyDescent="0.25">
      <c r="A40" s="35" t="s">
        <v>6</v>
      </c>
      <c r="B40" s="36"/>
      <c r="C40" s="6">
        <f t="shared" ref="C40:I40" si="0">AVERAGE(C10:C39)</f>
        <v>93.988428819986979</v>
      </c>
      <c r="D40" s="6">
        <f t="shared" si="0"/>
        <v>4.6500707505798342</v>
      </c>
      <c r="E40" s="6">
        <f t="shared" si="0"/>
        <v>0.23745740056514741</v>
      </c>
      <c r="F40" s="6">
        <f t="shared" si="0"/>
        <v>1.0596146332995098</v>
      </c>
      <c r="G40" s="6">
        <f t="shared" si="0"/>
        <v>1.2970720368448894</v>
      </c>
      <c r="H40" s="6">
        <f t="shared" si="0"/>
        <v>38.656840069448641</v>
      </c>
      <c r="I40" s="6">
        <f t="shared" si="0"/>
        <v>50.349411744231887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34" t="s">
        <v>44</v>
      </c>
      <c r="I42" s="34"/>
      <c r="J42" s="20"/>
      <c r="K42" s="20"/>
      <c r="L42" s="20"/>
    </row>
    <row r="43" spans="1:12" ht="13.5" thickBot="1" x14ac:dyDescent="0.25"/>
    <row r="44" spans="1:12" ht="13.5" thickBot="1" x14ac:dyDescent="0.25">
      <c r="A44" s="45"/>
      <c r="B44" s="46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31</v>
      </c>
      <c r="I44" s="19" t="s">
        <v>32</v>
      </c>
    </row>
    <row r="45" spans="1:12" ht="13.5" thickBot="1" x14ac:dyDescent="0.25">
      <c r="A45" s="47" t="s">
        <v>85</v>
      </c>
      <c r="B45" s="48"/>
      <c r="C45" s="26">
        <f t="shared" ref="C45:I45" si="1">MAX(C10:C39)</f>
        <v>94.237472534179688</v>
      </c>
      <c r="D45" s="21">
        <f t="shared" si="1"/>
        <v>4.8780000000000001</v>
      </c>
      <c r="E45" s="26">
        <f t="shared" si="1"/>
        <v>0.24687014520168304</v>
      </c>
      <c r="F45" s="26">
        <f t="shared" si="1"/>
        <v>1.0933034420013428</v>
      </c>
      <c r="G45" s="21">
        <f t="shared" si="1"/>
        <v>1.3290761709213257</v>
      </c>
      <c r="H45" s="26">
        <f t="shared" si="1"/>
        <v>38.75334336285561</v>
      </c>
      <c r="I45" s="22">
        <f t="shared" si="1"/>
        <v>50.403255186399967</v>
      </c>
    </row>
    <row r="46" spans="1:12" ht="13.5" thickBot="1" x14ac:dyDescent="0.25">
      <c r="A46" s="47" t="s">
        <v>86</v>
      </c>
      <c r="B46" s="48"/>
      <c r="C46" s="23">
        <f t="shared" ref="C46:I46" si="2">MIN(C10:C39)</f>
        <v>93.776985168457031</v>
      </c>
      <c r="D46" s="26">
        <f t="shared" si="2"/>
        <v>4.3718671798706055</v>
      </c>
      <c r="E46" s="26">
        <f t="shared" si="2"/>
        <v>0.23097851872444153</v>
      </c>
      <c r="F46" s="23">
        <f t="shared" si="2"/>
        <v>1.0314861536026001</v>
      </c>
      <c r="G46" s="26">
        <f t="shared" si="2"/>
        <v>1.2708999999999999</v>
      </c>
      <c r="H46" s="23">
        <f t="shared" si="2"/>
        <v>38.576393965049128</v>
      </c>
      <c r="I46" s="26">
        <f t="shared" si="2"/>
        <v>50.280749614905069</v>
      </c>
    </row>
    <row r="47" spans="1:12" ht="13.5" thickBot="1" x14ac:dyDescent="0.25">
      <c r="A47" s="49" t="s">
        <v>87</v>
      </c>
      <c r="B47" s="50"/>
      <c r="C47" s="26">
        <f t="shared" ref="C47:I47" si="3">STDEV(C10:C39)</f>
        <v>0.12187956651726013</v>
      </c>
      <c r="D47" s="24">
        <f t="shared" si="3"/>
        <v>0.13798172073500842</v>
      </c>
      <c r="E47" s="26">
        <f t="shared" si="3"/>
        <v>4.1566663566830961E-3</v>
      </c>
      <c r="F47" s="26">
        <f t="shared" si="3"/>
        <v>1.4154260523799927E-2</v>
      </c>
      <c r="G47" s="24">
        <f t="shared" si="3"/>
        <v>1.472467328022679E-2</v>
      </c>
      <c r="H47" s="26">
        <f t="shared" si="3"/>
        <v>4.1136393339432489E-2</v>
      </c>
      <c r="I47" s="25">
        <f t="shared" si="3"/>
        <v>3.1729555423596636E-2</v>
      </c>
    </row>
    <row r="49" spans="3:9" x14ac:dyDescent="0.2">
      <c r="C49" s="30">
        <f>COUNTIF(C10:C39,"&lt;84.0")</f>
        <v>0</v>
      </c>
      <c r="D49" s="30">
        <f>COUNTIF(D10:D39,"&gt;11.0")</f>
        <v>0</v>
      </c>
      <c r="E49" s="30">
        <f>COUNTIF(E10:E39,"&gt;4.0")</f>
        <v>0</v>
      </c>
      <c r="F49" s="30">
        <f>COUNTIF(F10:F39,"&gt;3.0")</f>
        <v>0</v>
      </c>
      <c r="G49" s="30">
        <f>COUNTIF(G10:G39,"&gt;4.0")</f>
        <v>0</v>
      </c>
      <c r="H49" s="30">
        <f>COUNTIF(H10:H39,"&lt;37.30")</f>
        <v>0</v>
      </c>
      <c r="I49" s="30">
        <f>COUNTIF(I10:I39,"&lt;48.20")</f>
        <v>0</v>
      </c>
    </row>
    <row r="50" spans="3:9" x14ac:dyDescent="0.2">
      <c r="C50" s="31"/>
      <c r="D50" s="31"/>
      <c r="E50" s="31"/>
      <c r="F50" s="31"/>
      <c r="G50" s="30"/>
      <c r="H50" s="30">
        <f>COUNTIF(H10:H39,"&gt;43.60")</f>
        <v>0</v>
      </c>
      <c r="I50" s="30">
        <f>COUNTIF(I10:I39,"&gt;53.20")</f>
        <v>0</v>
      </c>
    </row>
  </sheetData>
  <mergeCells count="44">
    <mergeCell ref="A22:B22"/>
    <mergeCell ref="A1:I1"/>
    <mergeCell ref="A3:I3"/>
    <mergeCell ref="A6:B6"/>
    <mergeCell ref="A4:I4"/>
    <mergeCell ref="A5:F5"/>
    <mergeCell ref="A10:B10"/>
    <mergeCell ref="A7:B7"/>
    <mergeCell ref="A8:B8"/>
    <mergeCell ref="A13:B13"/>
    <mergeCell ref="A15:B15"/>
    <mergeCell ref="A16:B16"/>
    <mergeCell ref="A14:B14"/>
    <mergeCell ref="A9:B9"/>
    <mergeCell ref="A11:B11"/>
    <mergeCell ref="A12:B12"/>
    <mergeCell ref="A17:B17"/>
    <mergeCell ref="A20:B20"/>
    <mergeCell ref="A21:B21"/>
    <mergeCell ref="A18:B18"/>
    <mergeCell ref="A19:B19"/>
    <mergeCell ref="A24:B24"/>
    <mergeCell ref="A25:B25"/>
    <mergeCell ref="A23:B23"/>
    <mergeCell ref="A31:B31"/>
    <mergeCell ref="A26:B26"/>
    <mergeCell ref="A28:B28"/>
    <mergeCell ref="A29:B29"/>
    <mergeCell ref="A27:B27"/>
    <mergeCell ref="A30:B30"/>
    <mergeCell ref="H42:I42"/>
    <mergeCell ref="A40:B40"/>
    <mergeCell ref="A34:B34"/>
    <mergeCell ref="A36:B36"/>
    <mergeCell ref="A35:B35"/>
    <mergeCell ref="A37:B37"/>
    <mergeCell ref="A39:B39"/>
    <mergeCell ref="A38:B38"/>
    <mergeCell ref="A44:B44"/>
    <mergeCell ref="A45:B45"/>
    <mergeCell ref="A46:B46"/>
    <mergeCell ref="A47:B47"/>
    <mergeCell ref="A32:B32"/>
    <mergeCell ref="A33:B33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28" zoomScale="90" zoomScaleNormal="90" workbookViewId="0">
      <selection activeCell="C49" sqref="C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1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1" ht="14.1" customHeight="1" thickBot="1" x14ac:dyDescent="0.25">
      <c r="A5" s="42" t="s">
        <v>96</v>
      </c>
      <c r="B5" s="42"/>
      <c r="C5" s="42"/>
      <c r="D5" s="42"/>
      <c r="E5" s="42"/>
      <c r="F5" s="42"/>
      <c r="G5" s="1"/>
      <c r="H5" s="1"/>
      <c r="I5" s="18" t="s">
        <v>99</v>
      </c>
      <c r="J5" s="1"/>
      <c r="K5" s="1"/>
    </row>
    <row r="6" spans="1:11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3"/>
      <c r="B8" s="44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45"/>
      <c r="B9" s="4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40695</v>
      </c>
      <c r="B10" s="33"/>
      <c r="C10" s="10">
        <v>95.06707763671875</v>
      </c>
      <c r="D10" s="10">
        <v>1.9607603549957275</v>
      </c>
      <c r="E10" s="10">
        <v>8.3624131977558136E-2</v>
      </c>
      <c r="F10" s="11">
        <v>2.1289997100830078</v>
      </c>
      <c r="G10" s="10">
        <v>2.2126238346099854</v>
      </c>
      <c r="H10" s="10">
        <v>38.153624680210505</v>
      </c>
      <c r="I10" s="10">
        <v>49.39519449196299</v>
      </c>
      <c r="J10" s="1"/>
      <c r="K10" s="1"/>
    </row>
    <row r="11" spans="1:11" ht="12.75" customHeight="1" thickBot="1" x14ac:dyDescent="0.25">
      <c r="A11" s="32">
        <v>40696</v>
      </c>
      <c r="B11" s="33"/>
      <c r="C11" s="3">
        <v>95.342437744140625</v>
      </c>
      <c r="D11" s="3">
        <v>1.8582801818847656</v>
      </c>
      <c r="E11" s="3">
        <v>8.3905093371868134E-2</v>
      </c>
      <c r="F11" s="5">
        <v>1.9861735105514526</v>
      </c>
      <c r="G11" s="3">
        <v>2.0700786113739014</v>
      </c>
      <c r="H11" s="3">
        <v>38.147302625438563</v>
      </c>
      <c r="I11" s="3">
        <v>49.487252764399436</v>
      </c>
      <c r="J11" s="1"/>
      <c r="K11" s="1"/>
    </row>
    <row r="12" spans="1:11" ht="12.75" customHeight="1" thickBot="1" x14ac:dyDescent="0.25">
      <c r="A12" s="32">
        <v>40697</v>
      </c>
      <c r="B12" s="33"/>
      <c r="C12" s="3">
        <v>95.466224670410156</v>
      </c>
      <c r="D12" s="3">
        <v>1.8109307289123535</v>
      </c>
      <c r="E12" s="3">
        <v>8.6041323840618134E-2</v>
      </c>
      <c r="F12" s="5">
        <v>1.9716019630432129</v>
      </c>
      <c r="G12" s="3">
        <v>2.0576431751251221</v>
      </c>
      <c r="H12" s="3">
        <v>38.085059270558844</v>
      </c>
      <c r="I12" s="3">
        <v>49.460065226068025</v>
      </c>
      <c r="J12" s="1"/>
      <c r="K12" s="1"/>
    </row>
    <row r="13" spans="1:11" ht="12.75" customHeight="1" thickBot="1" x14ac:dyDescent="0.25">
      <c r="A13" s="32">
        <v>40698</v>
      </c>
      <c r="B13" s="33"/>
      <c r="C13" s="3">
        <v>95.487518310546875</v>
      </c>
      <c r="D13" s="3">
        <v>1.7486317157745361</v>
      </c>
      <c r="E13" s="3">
        <v>8.3823755383491516E-2</v>
      </c>
      <c r="F13" s="5">
        <v>1.9779489040374756</v>
      </c>
      <c r="G13" s="3">
        <v>2.0617725849151611</v>
      </c>
      <c r="H13" s="3">
        <v>38.096766840462671</v>
      </c>
      <c r="I13" s="3">
        <v>49.463367105492381</v>
      </c>
      <c r="J13" s="1"/>
      <c r="K13" s="1"/>
    </row>
    <row r="14" spans="1:11" ht="12.75" customHeight="1" thickBot="1" x14ac:dyDescent="0.25">
      <c r="A14" s="32">
        <v>40699</v>
      </c>
      <c r="B14" s="33"/>
      <c r="C14" s="3">
        <v>95.759819030761719</v>
      </c>
      <c r="D14" s="3">
        <v>1.553929328918457</v>
      </c>
      <c r="E14" s="3">
        <v>7.9595156013965607E-2</v>
      </c>
      <c r="F14" s="5">
        <v>2.0020947456359863</v>
      </c>
      <c r="G14" s="3">
        <v>2.0816898345947266</v>
      </c>
      <c r="H14" s="3">
        <v>37.951974233288063</v>
      </c>
      <c r="I14" s="3">
        <v>49.364696356956664</v>
      </c>
      <c r="J14" s="1"/>
      <c r="K14" s="1"/>
    </row>
    <row r="15" spans="1:11" ht="12.75" customHeight="1" thickBot="1" x14ac:dyDescent="0.25">
      <c r="A15" s="32">
        <v>40700</v>
      </c>
      <c r="B15" s="33"/>
      <c r="C15" s="3">
        <v>95.802757263183594</v>
      </c>
      <c r="D15" s="3">
        <v>1.5686269998550415</v>
      </c>
      <c r="E15" s="3">
        <v>8.0970585346221924E-2</v>
      </c>
      <c r="F15" s="5">
        <v>1.8979951143264771</v>
      </c>
      <c r="G15" s="3">
        <v>1.9789657592773437</v>
      </c>
      <c r="H15" s="3">
        <v>38.031979346797293</v>
      </c>
      <c r="I15" s="3">
        <v>49.480901834519706</v>
      </c>
      <c r="J15" s="1"/>
      <c r="K15" s="1"/>
    </row>
    <row r="16" spans="1:11" ht="12.75" customHeight="1" thickBot="1" x14ac:dyDescent="0.25">
      <c r="A16" s="32">
        <v>40701</v>
      </c>
      <c r="B16" s="33"/>
      <c r="C16" s="3">
        <v>95.766807556152344</v>
      </c>
      <c r="D16" s="3">
        <v>1.5794429779052734</v>
      </c>
      <c r="E16" s="3">
        <v>8.1003829836845398E-2</v>
      </c>
      <c r="F16" s="5">
        <v>1.9621471166610718</v>
      </c>
      <c r="G16" s="3">
        <v>2.0431509017944336</v>
      </c>
      <c r="H16" s="3">
        <v>37.978357385060022</v>
      </c>
      <c r="I16" s="3">
        <v>49.406444939844604</v>
      </c>
      <c r="J16" s="1"/>
      <c r="K16" s="1"/>
    </row>
    <row r="17" spans="1:11" ht="12.75" customHeight="1" thickBot="1" x14ac:dyDescent="0.25">
      <c r="A17" s="32">
        <v>40702</v>
      </c>
      <c r="B17" s="33"/>
      <c r="C17" s="3">
        <v>95.457252502441406</v>
      </c>
      <c r="D17" s="3">
        <v>1.7967926263809204</v>
      </c>
      <c r="E17" s="3">
        <v>8.101237565279007E-2</v>
      </c>
      <c r="F17" s="5">
        <v>1.9930537939071655</v>
      </c>
      <c r="G17" s="3">
        <v>2.074066162109375</v>
      </c>
      <c r="H17" s="3">
        <v>38.084736401051174</v>
      </c>
      <c r="I17" s="3">
        <v>49.447575839360333</v>
      </c>
      <c r="J17" s="1"/>
      <c r="K17" s="1"/>
    </row>
    <row r="18" spans="1:11" ht="12.75" customHeight="1" thickBot="1" x14ac:dyDescent="0.25">
      <c r="A18" s="32">
        <v>40703</v>
      </c>
      <c r="B18" s="33"/>
      <c r="C18" s="3">
        <v>95.448204040527344</v>
      </c>
      <c r="D18" s="3">
        <v>1.8173441886901855</v>
      </c>
      <c r="E18" s="3">
        <v>8.124186098575592E-2</v>
      </c>
      <c r="F18" s="5">
        <v>1.9492706060409546</v>
      </c>
      <c r="G18" s="3">
        <v>2.0305125713348389</v>
      </c>
      <c r="H18" s="3">
        <v>38.131561477611704</v>
      </c>
      <c r="I18" s="3">
        <v>49.504156169925331</v>
      </c>
      <c r="J18" s="1"/>
      <c r="K18" s="1"/>
    </row>
    <row r="19" spans="1:11" ht="12.75" customHeight="1" thickBot="1" x14ac:dyDescent="0.25">
      <c r="A19" s="32">
        <v>40704</v>
      </c>
      <c r="B19" s="33"/>
      <c r="C19" s="3">
        <v>95.77301025390625</v>
      </c>
      <c r="D19" s="3">
        <v>1.6774405241012573</v>
      </c>
      <c r="E19" s="3">
        <v>8.4149263799190521E-2</v>
      </c>
      <c r="F19" s="5">
        <v>1.8790844678878784</v>
      </c>
      <c r="G19" s="3">
        <v>1.9632337093353271</v>
      </c>
      <c r="H19" s="3">
        <v>38.0170451485249</v>
      </c>
      <c r="I19" s="3">
        <v>49.483973459062817</v>
      </c>
      <c r="J19" s="1"/>
      <c r="K19" s="1"/>
    </row>
    <row r="20" spans="1:11" ht="12.75" customHeight="1" thickBot="1" x14ac:dyDescent="0.25">
      <c r="A20" s="32">
        <v>40705</v>
      </c>
      <c r="B20" s="33"/>
      <c r="C20" s="3">
        <v>95.573249816894531</v>
      </c>
      <c r="D20" s="3">
        <v>1.6977154016494751</v>
      </c>
      <c r="E20" s="3">
        <v>8.2863613963127136E-2</v>
      </c>
      <c r="F20" s="5">
        <v>2.0774497985839844</v>
      </c>
      <c r="G20" s="3">
        <v>2.1603133678436279</v>
      </c>
      <c r="H20" s="3">
        <v>37.934113154567008</v>
      </c>
      <c r="I20" s="3">
        <v>49.302344343584721</v>
      </c>
      <c r="J20" s="1"/>
      <c r="K20" s="1"/>
    </row>
    <row r="21" spans="1:11" ht="12.75" customHeight="1" thickBot="1" x14ac:dyDescent="0.25">
      <c r="A21" s="32">
        <v>40706</v>
      </c>
      <c r="B21" s="33"/>
      <c r="C21" s="3">
        <v>95.200233459472656</v>
      </c>
      <c r="D21" s="3">
        <v>1.8540639877319336</v>
      </c>
      <c r="E21" s="3">
        <v>7.9702109098434448E-2</v>
      </c>
      <c r="F21" s="5">
        <v>2.1117763519287109</v>
      </c>
      <c r="G21" s="3">
        <v>2.1914784908294678</v>
      </c>
      <c r="H21" s="3">
        <v>38.127862757486845</v>
      </c>
      <c r="I21" s="3">
        <v>49.393294932743267</v>
      </c>
      <c r="J21" s="1"/>
      <c r="K21" s="1"/>
    </row>
    <row r="22" spans="1:11" ht="12.75" customHeight="1" thickBot="1" x14ac:dyDescent="0.25">
      <c r="A22" s="32">
        <v>40707</v>
      </c>
      <c r="B22" s="33"/>
      <c r="C22" s="3">
        <v>95.455314636230469</v>
      </c>
      <c r="D22" s="3">
        <v>1.771770715713501</v>
      </c>
      <c r="E22" s="3">
        <v>8.2691818475723267E-2</v>
      </c>
      <c r="F22" s="5">
        <v>2.0957241058349609</v>
      </c>
      <c r="G22" s="3">
        <v>2.1784160137176514</v>
      </c>
      <c r="H22" s="3">
        <v>37.972120524434871</v>
      </c>
      <c r="I22" s="3">
        <v>49.312321425447813</v>
      </c>
      <c r="J22" s="1"/>
      <c r="K22" s="1"/>
    </row>
    <row r="23" spans="1:11" ht="12.75" customHeight="1" thickBot="1" x14ac:dyDescent="0.25">
      <c r="A23" s="32">
        <v>40708</v>
      </c>
      <c r="B23" s="33"/>
      <c r="C23" s="3">
        <v>95.358528137207031</v>
      </c>
      <c r="D23" s="3">
        <v>1.8470414876937866</v>
      </c>
      <c r="E23" s="3">
        <v>8.3955995738506317E-2</v>
      </c>
      <c r="F23" s="5">
        <v>2.0513029098510742</v>
      </c>
      <c r="G23" s="3">
        <v>2.1352589130401611</v>
      </c>
      <c r="H23" s="3">
        <v>38.063181707860039</v>
      </c>
      <c r="I23" s="3">
        <v>49.394642276538328</v>
      </c>
      <c r="J23" s="1"/>
      <c r="K23" s="1"/>
    </row>
    <row r="24" spans="1:11" ht="12.75" customHeight="1" thickBot="1" x14ac:dyDescent="0.25">
      <c r="A24" s="32">
        <v>40709</v>
      </c>
      <c r="B24" s="33"/>
      <c r="C24" s="3">
        <v>95.386001586914063</v>
      </c>
      <c r="D24" s="3">
        <v>1.8069231510162354</v>
      </c>
      <c r="E24" s="3">
        <v>8.4792621433734894E-2</v>
      </c>
      <c r="F24" s="5">
        <v>2.031005859375</v>
      </c>
      <c r="G24" s="3">
        <v>2.1157984733581543</v>
      </c>
      <c r="H24" s="3">
        <v>38.085691639817661</v>
      </c>
      <c r="I24" s="3">
        <v>49.420872175035633</v>
      </c>
      <c r="J24" s="1"/>
      <c r="K24" s="1"/>
    </row>
    <row r="25" spans="1:11" ht="12.75" customHeight="1" thickBot="1" x14ac:dyDescent="0.25">
      <c r="A25" s="32">
        <v>40710</v>
      </c>
      <c r="B25" s="33"/>
      <c r="C25" s="3">
        <v>95.708396911621094</v>
      </c>
      <c r="D25" s="3">
        <v>1.7069791555404663</v>
      </c>
      <c r="E25" s="3">
        <v>8.6767815053462982E-2</v>
      </c>
      <c r="F25" s="5">
        <v>1.9142663478851318</v>
      </c>
      <c r="G25" s="3">
        <v>2.0010342597961426</v>
      </c>
      <c r="H25" s="3">
        <v>38.008628997592041</v>
      </c>
      <c r="I25" s="3">
        <v>49.454139779577325</v>
      </c>
      <c r="J25" s="1"/>
      <c r="K25" s="1"/>
    </row>
    <row r="26" spans="1:11" ht="12.75" customHeight="1" thickBot="1" x14ac:dyDescent="0.25">
      <c r="A26" s="32">
        <v>40711</v>
      </c>
      <c r="B26" s="33"/>
      <c r="C26" s="3">
        <v>95.38787841796875</v>
      </c>
      <c r="D26" s="3">
        <v>1.8012900352478027</v>
      </c>
      <c r="E26" s="3">
        <v>8.5544057190418243E-2</v>
      </c>
      <c r="F26" s="5">
        <v>2.0339727401733398</v>
      </c>
      <c r="G26" s="3">
        <v>2.1195168495178223</v>
      </c>
      <c r="H26" s="3">
        <v>38.080545845479797</v>
      </c>
      <c r="I26" s="3">
        <v>49.415556284536883</v>
      </c>
      <c r="J26" s="1"/>
      <c r="K26" s="1"/>
    </row>
    <row r="27" spans="1:11" ht="12.75" customHeight="1" thickBot="1" x14ac:dyDescent="0.25">
      <c r="A27" s="32">
        <v>40712</v>
      </c>
      <c r="B27" s="33"/>
      <c r="C27" s="3">
        <v>96.193267822265625</v>
      </c>
      <c r="D27" s="3">
        <v>1.5090388059616089</v>
      </c>
      <c r="E27" s="3">
        <v>8.9840412139892578E-2</v>
      </c>
      <c r="F27" s="5">
        <v>1.6754081249237061</v>
      </c>
      <c r="G27" s="3">
        <v>1.7652485370635986</v>
      </c>
      <c r="H27" s="3">
        <v>37.995657688534884</v>
      </c>
      <c r="I27" s="3">
        <v>49.607597705846104</v>
      </c>
      <c r="J27" s="1"/>
      <c r="K27" s="1"/>
    </row>
    <row r="28" spans="1:11" ht="12.75" customHeight="1" thickBot="1" x14ac:dyDescent="0.25">
      <c r="A28" s="32">
        <v>40713</v>
      </c>
      <c r="B28" s="33"/>
      <c r="C28" s="3">
        <v>95.887001037597656</v>
      </c>
      <c r="D28" s="3">
        <v>1.4897785186767578</v>
      </c>
      <c r="E28" s="3">
        <v>8.6689271032810211E-2</v>
      </c>
      <c r="F28" s="5">
        <v>2.0179994106292725</v>
      </c>
      <c r="G28" s="3">
        <v>2.1046886444091797</v>
      </c>
      <c r="H28" s="3">
        <v>37.850275038525119</v>
      </c>
      <c r="I28" s="3">
        <v>49.291693703811866</v>
      </c>
      <c r="J28" s="1"/>
      <c r="K28" s="1"/>
    </row>
    <row r="29" spans="1:11" ht="12.75" customHeight="1" thickBot="1" x14ac:dyDescent="0.25">
      <c r="A29" s="32">
        <v>40714</v>
      </c>
      <c r="B29" s="33"/>
      <c r="C29" s="3">
        <v>95.66217041015625</v>
      </c>
      <c r="D29" s="3">
        <v>1.6867022514343262</v>
      </c>
      <c r="E29" s="3">
        <v>8.6989447474479675E-2</v>
      </c>
      <c r="F29" s="5">
        <v>1.9597606658935547</v>
      </c>
      <c r="G29" s="3">
        <v>2.0467500686645508</v>
      </c>
      <c r="H29" s="3">
        <v>37.999955944135479</v>
      </c>
      <c r="I29" s="3">
        <v>49.418162381161018</v>
      </c>
      <c r="J29" s="1"/>
      <c r="K29" s="1"/>
    </row>
    <row r="30" spans="1:11" ht="12.75" customHeight="1" thickBot="1" x14ac:dyDescent="0.25">
      <c r="A30" s="32">
        <v>40715</v>
      </c>
      <c r="B30" s="33"/>
      <c r="C30" s="3">
        <v>95.891395568847656</v>
      </c>
      <c r="D30" s="3">
        <v>1.5288457870483398</v>
      </c>
      <c r="E30" s="3">
        <v>8.6332999169826508E-2</v>
      </c>
      <c r="F30" s="5">
        <v>1.9462974071502686</v>
      </c>
      <c r="G30" s="3">
        <v>2.032630443572998</v>
      </c>
      <c r="H30" s="3">
        <v>37.914064224549001</v>
      </c>
      <c r="I30" s="3">
        <v>49.377495495568851</v>
      </c>
      <c r="J30" s="1"/>
      <c r="K30" s="1"/>
    </row>
    <row r="31" spans="1:11" ht="12.75" customHeight="1" thickBot="1" x14ac:dyDescent="0.25">
      <c r="A31" s="32">
        <v>40716</v>
      </c>
      <c r="B31" s="33"/>
      <c r="C31" s="3">
        <v>95.382011413574219</v>
      </c>
      <c r="D31" s="3">
        <v>1.7986849546432495</v>
      </c>
      <c r="E31" s="3">
        <v>8.8935032486915588E-2</v>
      </c>
      <c r="F31" s="5">
        <v>2.0471596717834473</v>
      </c>
      <c r="G31" s="3">
        <v>2.1360948085784912</v>
      </c>
      <c r="H31" s="3">
        <v>38.069032609992071</v>
      </c>
      <c r="I31" s="3">
        <v>49.398489056097368</v>
      </c>
      <c r="J31" s="1"/>
      <c r="K31" s="1"/>
    </row>
    <row r="32" spans="1:11" ht="12.75" customHeight="1" thickBot="1" x14ac:dyDescent="0.25">
      <c r="A32" s="32">
        <v>40717</v>
      </c>
      <c r="B32" s="33"/>
      <c r="C32" s="3">
        <v>95.509574890136719</v>
      </c>
      <c r="D32" s="3">
        <v>1.7932097911834717</v>
      </c>
      <c r="E32" s="3">
        <v>9.7461976110935211E-2</v>
      </c>
      <c r="F32" s="5">
        <v>1.9827867746353149</v>
      </c>
      <c r="G32" s="3">
        <v>2.0802488327026367</v>
      </c>
      <c r="H32" s="3">
        <v>38.027531889335712</v>
      </c>
      <c r="I32" s="3">
        <v>49.414135640693594</v>
      </c>
      <c r="J32" s="1"/>
      <c r="K32" s="1"/>
    </row>
    <row r="33" spans="1:12" ht="12.75" customHeight="1" thickBot="1" x14ac:dyDescent="0.25">
      <c r="A33" s="32">
        <v>40718</v>
      </c>
      <c r="B33" s="33"/>
      <c r="C33" s="3">
        <v>95.424156188964844</v>
      </c>
      <c r="D33" s="3">
        <v>1.8129715919494629</v>
      </c>
      <c r="E33" s="3">
        <v>9.6149608492851257E-2</v>
      </c>
      <c r="F33" s="5">
        <v>2.0029568672180176</v>
      </c>
      <c r="G33" s="3">
        <v>2.0991065502166748</v>
      </c>
      <c r="H33" s="3">
        <v>38.066240210867242</v>
      </c>
      <c r="I33" s="3">
        <v>49.423528906737403</v>
      </c>
      <c r="J33" s="1"/>
      <c r="K33" s="1"/>
    </row>
    <row r="34" spans="1:12" ht="12.75" customHeight="1" thickBot="1" x14ac:dyDescent="0.25">
      <c r="A34" s="32">
        <v>40719</v>
      </c>
      <c r="B34" s="33"/>
      <c r="C34" s="3">
        <v>95.360481262207031</v>
      </c>
      <c r="D34" s="3">
        <v>1.8296933174133301</v>
      </c>
      <c r="E34" s="3">
        <v>9.82852503657341E-2</v>
      </c>
      <c r="F34" s="5">
        <v>2.0251312255859375</v>
      </c>
      <c r="G34" s="3">
        <v>2.1234164237976074</v>
      </c>
      <c r="H34" s="3">
        <v>38.078929203076534</v>
      </c>
      <c r="I34" s="3">
        <v>49.415010861326785</v>
      </c>
      <c r="J34" s="1"/>
      <c r="K34" s="1"/>
    </row>
    <row r="35" spans="1:12" ht="12.75" customHeight="1" thickBot="1" x14ac:dyDescent="0.25">
      <c r="A35" s="32">
        <v>40720</v>
      </c>
      <c r="B35" s="33"/>
      <c r="C35" s="3">
        <v>95.862892150878906</v>
      </c>
      <c r="D35" s="3">
        <v>1.5863069295883179</v>
      </c>
      <c r="E35" s="3">
        <v>8.799491822719574E-2</v>
      </c>
      <c r="F35" s="5">
        <v>1.8942524194717407</v>
      </c>
      <c r="G35" s="3">
        <v>1.9822473526000977</v>
      </c>
      <c r="H35" s="3">
        <v>37.96462348791465</v>
      </c>
      <c r="I35" s="3">
        <v>49.441467148853903</v>
      </c>
      <c r="J35" s="1"/>
      <c r="K35" s="1"/>
    </row>
    <row r="36" spans="1:12" ht="12.75" customHeight="1" thickBot="1" x14ac:dyDescent="0.25">
      <c r="A36" s="32">
        <v>40721</v>
      </c>
      <c r="B36" s="33"/>
      <c r="C36" s="3">
        <v>95.846839904785156</v>
      </c>
      <c r="D36" s="3">
        <v>1.522808313369751</v>
      </c>
      <c r="E36" s="3">
        <v>8.5134938359260559E-2</v>
      </c>
      <c r="F36" s="5">
        <v>2.0008454322814941</v>
      </c>
      <c r="G36" s="3">
        <v>2.0859804153442383</v>
      </c>
      <c r="H36" s="3">
        <v>37.888408197558107</v>
      </c>
      <c r="I36" s="3">
        <v>49.326190686404679</v>
      </c>
      <c r="J36" s="1"/>
      <c r="K36" s="1"/>
    </row>
    <row r="37" spans="1:12" ht="12.75" customHeight="1" thickBot="1" x14ac:dyDescent="0.25">
      <c r="A37" s="32">
        <v>40722</v>
      </c>
      <c r="B37" s="33"/>
      <c r="C37" s="3">
        <v>95.1258544921875</v>
      </c>
      <c r="D37" s="3">
        <v>1.9917501211166382</v>
      </c>
      <c r="E37" s="3">
        <v>8.3318054676055908E-2</v>
      </c>
      <c r="F37" s="5">
        <v>1.9581954479217529</v>
      </c>
      <c r="G37" s="3">
        <v>2.0415134429931641</v>
      </c>
      <c r="H37" s="3">
        <v>38.292812843652285</v>
      </c>
      <c r="I37" s="3">
        <v>49.590644521587279</v>
      </c>
      <c r="J37" s="1"/>
      <c r="K37" s="1"/>
    </row>
    <row r="38" spans="1:12" ht="12.75" customHeight="1" thickBot="1" x14ac:dyDescent="0.25">
      <c r="A38" s="32">
        <v>40723</v>
      </c>
      <c r="B38" s="33"/>
      <c r="C38" s="3">
        <v>95.075271606445313</v>
      </c>
      <c r="D38" s="3">
        <v>2.0619115829467773</v>
      </c>
      <c r="E38" s="3">
        <v>0.10078713297843933</v>
      </c>
      <c r="F38" s="5">
        <v>1.9721077680587769</v>
      </c>
      <c r="G38" s="3">
        <v>2.072894811630249</v>
      </c>
      <c r="H38" s="3">
        <v>38.252861518396308</v>
      </c>
      <c r="I38" s="3">
        <v>49.550678957969055</v>
      </c>
      <c r="J38" s="1"/>
      <c r="K38" s="1"/>
    </row>
    <row r="39" spans="1:12" ht="12.75" customHeight="1" thickBot="1" x14ac:dyDescent="0.25">
      <c r="A39" s="32">
        <v>40724</v>
      </c>
      <c r="B39" s="33"/>
      <c r="C39" s="3">
        <v>95.422554016113281</v>
      </c>
      <c r="D39" s="3">
        <v>1.7716342210769653</v>
      </c>
      <c r="E39" s="3">
        <v>8.685581386089325E-2</v>
      </c>
      <c r="F39" s="5">
        <v>1.9998711347579956</v>
      </c>
      <c r="G39" s="3">
        <v>2.0867269039154053</v>
      </c>
      <c r="H39" s="3">
        <v>38.105518469327372</v>
      </c>
      <c r="I39" s="3">
        <v>49.452347677293659</v>
      </c>
      <c r="J39" s="1"/>
      <c r="K39" s="1"/>
    </row>
    <row r="40" spans="1:12" ht="12.75" customHeight="1" thickBot="1" x14ac:dyDescent="0.25">
      <c r="A40" s="35" t="s">
        <v>6</v>
      </c>
      <c r="B40" s="36"/>
      <c r="C40" s="6">
        <f t="shared" ref="C40:I40" si="0">AVERAGE(C10:C39)</f>
        <v>95.536139424641931</v>
      </c>
      <c r="D40" s="6">
        <f t="shared" si="0"/>
        <v>1.7413766582806904</v>
      </c>
      <c r="E40" s="6">
        <f t="shared" si="0"/>
        <v>8.6215342084566757E-2</v>
      </c>
      <c r="F40" s="6">
        <f t="shared" si="0"/>
        <v>1.9848880132039388</v>
      </c>
      <c r="G40" s="6">
        <f t="shared" si="0"/>
        <v>2.0711033582687377</v>
      </c>
      <c r="H40" s="6">
        <f t="shared" si="0"/>
        <v>38.048548778736887</v>
      </c>
      <c r="I40" s="6">
        <f t="shared" si="0"/>
        <v>49.4298080716136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34" t="s">
        <v>44</v>
      </c>
      <c r="I42" s="34"/>
      <c r="J42" s="20"/>
      <c r="K42" s="20"/>
      <c r="L42" s="20"/>
    </row>
    <row r="43" spans="1:12" ht="13.5" thickBot="1" x14ac:dyDescent="0.25"/>
    <row r="44" spans="1:12" ht="13.5" thickBot="1" x14ac:dyDescent="0.25">
      <c r="A44" s="45"/>
      <c r="B44" s="46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31</v>
      </c>
      <c r="I44" s="19" t="s">
        <v>32</v>
      </c>
    </row>
    <row r="45" spans="1:12" ht="13.5" thickBot="1" x14ac:dyDescent="0.25">
      <c r="A45" s="47" t="s">
        <v>85</v>
      </c>
      <c r="B45" s="48"/>
      <c r="C45" s="26">
        <f>MAX(C10:C39)</f>
        <v>96.193267822265625</v>
      </c>
      <c r="D45" s="21">
        <f t="shared" ref="D45:I45" si="1">MAX(D10:D39)</f>
        <v>2.0619115829467773</v>
      </c>
      <c r="E45" s="26">
        <f t="shared" si="1"/>
        <v>0.10078713297843933</v>
      </c>
      <c r="F45" s="26">
        <f t="shared" si="1"/>
        <v>2.1289997100830078</v>
      </c>
      <c r="G45" s="21">
        <f t="shared" si="1"/>
        <v>2.2126238346099854</v>
      </c>
      <c r="H45" s="26">
        <f t="shared" si="1"/>
        <v>38.292812843652285</v>
      </c>
      <c r="I45" s="22">
        <f t="shared" si="1"/>
        <v>49.607597705846104</v>
      </c>
    </row>
    <row r="46" spans="1:12" ht="13.5" thickBot="1" x14ac:dyDescent="0.25">
      <c r="A46" s="47" t="s">
        <v>86</v>
      </c>
      <c r="B46" s="48"/>
      <c r="C46" s="23">
        <f t="shared" ref="C46:I46" si="2">MIN(C10:C39)</f>
        <v>95.06707763671875</v>
      </c>
      <c r="D46" s="26">
        <f t="shared" si="2"/>
        <v>1.4897785186767578</v>
      </c>
      <c r="E46" s="26">
        <f t="shared" si="2"/>
        <v>7.9595156013965607E-2</v>
      </c>
      <c r="F46" s="23">
        <f t="shared" si="2"/>
        <v>1.6754081249237061</v>
      </c>
      <c r="G46" s="26">
        <f t="shared" si="2"/>
        <v>1.7652485370635986</v>
      </c>
      <c r="H46" s="23">
        <f t="shared" si="2"/>
        <v>37.850275038525119</v>
      </c>
      <c r="I46" s="26">
        <f t="shared" si="2"/>
        <v>49.291693703811866</v>
      </c>
    </row>
    <row r="47" spans="1:12" ht="13.5" thickBot="1" x14ac:dyDescent="0.25">
      <c r="A47" s="49" t="s">
        <v>87</v>
      </c>
      <c r="B47" s="50"/>
      <c r="C47" s="26">
        <f>STDEV(C10:C39)</f>
        <v>0.26893597978371647</v>
      </c>
      <c r="D47" s="24">
        <f t="shared" ref="D47:I47" si="3">STDEV(D10:D39)</f>
        <v>0.14728363275249212</v>
      </c>
      <c r="E47" s="26">
        <f t="shared" si="3"/>
        <v>5.4584239089974004E-3</v>
      </c>
      <c r="F47" s="26">
        <f t="shared" si="3"/>
        <v>8.4520554218146388E-2</v>
      </c>
      <c r="G47" s="24">
        <f t="shared" si="3"/>
        <v>8.3896572943535391E-2</v>
      </c>
      <c r="H47" s="26">
        <f t="shared" si="3"/>
        <v>9.8191969049320996E-2</v>
      </c>
      <c r="I47" s="25">
        <f t="shared" si="3"/>
        <v>7.4996168195776342E-2</v>
      </c>
    </row>
    <row r="49" spans="3:9" x14ac:dyDescent="0.2">
      <c r="C49" s="30">
        <f>COUNTIF(C10:C39,"&lt;84.0")</f>
        <v>0</v>
      </c>
      <c r="D49" s="30">
        <f>COUNTIF(D10:D39,"&gt;11.0")</f>
        <v>0</v>
      </c>
      <c r="E49" s="30">
        <f>COUNTIF(E10:E39,"&gt;4.0")</f>
        <v>0</v>
      </c>
      <c r="F49" s="30">
        <f>COUNTIF(F10:F39,"&gt;3.0")</f>
        <v>0</v>
      </c>
      <c r="G49" s="30">
        <f>COUNTIF(G10:G39,"&gt;4.0")</f>
        <v>0</v>
      </c>
      <c r="H49" s="30">
        <f>COUNTIF(H10:H39,"&lt;37.30")</f>
        <v>0</v>
      </c>
      <c r="I49" s="30">
        <f>COUNTIF(I10:I39,"&lt;48.20")</f>
        <v>0</v>
      </c>
    </row>
    <row r="50" spans="3:9" x14ac:dyDescent="0.2">
      <c r="C50" s="31"/>
      <c r="D50" s="31"/>
      <c r="E50" s="31"/>
      <c r="F50" s="31"/>
      <c r="G50" s="30"/>
      <c r="H50" s="30">
        <f>COUNTIF(H10:H39,"&gt;43.60")</f>
        <v>0</v>
      </c>
      <c r="I50" s="30">
        <f>COUNTIF(I10:I39,"&gt;53.20")</f>
        <v>0</v>
      </c>
    </row>
  </sheetData>
  <mergeCells count="44">
    <mergeCell ref="A32:B32"/>
    <mergeCell ref="A33:B33"/>
    <mergeCell ref="H42:I42"/>
    <mergeCell ref="A40:B40"/>
    <mergeCell ref="A34:B34"/>
    <mergeCell ref="A47:B47"/>
    <mergeCell ref="A36:B36"/>
    <mergeCell ref="A35:B35"/>
    <mergeCell ref="A37:B37"/>
    <mergeCell ref="A39:B39"/>
    <mergeCell ref="A38:B38"/>
    <mergeCell ref="A44:B44"/>
    <mergeCell ref="A45:B45"/>
    <mergeCell ref="A46:B46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28" zoomScale="90" zoomScaleNormal="90" workbookViewId="0">
      <selection activeCell="C49" sqref="C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1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1" ht="14.1" customHeight="1" thickBot="1" x14ac:dyDescent="0.25">
      <c r="A5" s="42" t="s">
        <v>98</v>
      </c>
      <c r="B5" s="42"/>
      <c r="C5" s="42"/>
      <c r="D5" s="42"/>
      <c r="E5" s="42"/>
      <c r="F5" s="42"/>
      <c r="G5" s="1"/>
      <c r="H5" s="1"/>
      <c r="I5" s="18" t="s">
        <v>99</v>
      </c>
      <c r="J5" s="1"/>
      <c r="K5" s="1"/>
    </row>
    <row r="6" spans="1:11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3"/>
      <c r="B8" s="44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45"/>
      <c r="B9" s="4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40695</v>
      </c>
      <c r="B10" s="33"/>
      <c r="C10" s="10">
        <v>95.526023864746094</v>
      </c>
      <c r="D10" s="10">
        <v>2.8754336833953857</v>
      </c>
      <c r="E10" s="10">
        <v>0.43220287561416626</v>
      </c>
      <c r="F10" s="11">
        <v>1.0145574808120728</v>
      </c>
      <c r="G10" s="10">
        <v>1.4467604160308838</v>
      </c>
      <c r="H10" s="10">
        <v>38.171704753648399</v>
      </c>
      <c r="I10" s="10">
        <v>50.012335292387533</v>
      </c>
      <c r="J10" s="1"/>
      <c r="K10" s="1"/>
    </row>
    <row r="11" spans="1:11" ht="12.75" customHeight="1" thickBot="1" x14ac:dyDescent="0.25">
      <c r="A11" s="32">
        <v>40696</v>
      </c>
      <c r="B11" s="33"/>
      <c r="C11" s="3">
        <v>95.651077270507813</v>
      </c>
      <c r="D11" s="3">
        <v>2.6749186515808105</v>
      </c>
      <c r="E11" s="3">
        <v>0.40086078643798828</v>
      </c>
      <c r="F11" s="5">
        <v>1.0640223026275635</v>
      </c>
      <c r="G11" s="3">
        <v>1.4648830890655518</v>
      </c>
      <c r="H11" s="3">
        <v>38.158099935833846</v>
      </c>
      <c r="I11" s="3">
        <v>49.984029772444607</v>
      </c>
      <c r="J11" s="1"/>
      <c r="K11" s="1"/>
    </row>
    <row r="12" spans="1:11" ht="12.75" customHeight="1" thickBot="1" x14ac:dyDescent="0.25">
      <c r="A12" s="32">
        <v>40697</v>
      </c>
      <c r="B12" s="33"/>
      <c r="C12" s="3">
        <v>95.666458129882813</v>
      </c>
      <c r="D12" s="3">
        <v>2.6413228511810303</v>
      </c>
      <c r="E12" s="3">
        <v>0.44863784313201904</v>
      </c>
      <c r="F12" s="5">
        <v>1.0518471002578735</v>
      </c>
      <c r="G12" s="3">
        <v>1.5004849433898926</v>
      </c>
      <c r="H12" s="3">
        <v>38.119017268943111</v>
      </c>
      <c r="I12" s="3">
        <v>49.94831055609253</v>
      </c>
      <c r="J12" s="1"/>
      <c r="K12" s="1"/>
    </row>
    <row r="13" spans="1:11" ht="12.75" customHeight="1" thickBot="1" x14ac:dyDescent="0.25">
      <c r="A13" s="32">
        <v>40698</v>
      </c>
      <c r="B13" s="33"/>
      <c r="C13" s="3">
        <v>95.49334716796875</v>
      </c>
      <c r="D13" s="3">
        <v>2.8219349384307861</v>
      </c>
      <c r="E13" s="3">
        <v>0.37261033058166504</v>
      </c>
      <c r="F13" s="5">
        <v>1.1146405935287476</v>
      </c>
      <c r="G13" s="3">
        <v>1.4872509241104126</v>
      </c>
      <c r="H13" s="3">
        <v>38.182594910825372</v>
      </c>
      <c r="I13" s="3">
        <v>49.976126032284725</v>
      </c>
      <c r="J13" s="1"/>
      <c r="K13" s="1"/>
    </row>
    <row r="14" spans="1:11" ht="12.75" customHeight="1" thickBot="1" x14ac:dyDescent="0.25">
      <c r="A14" s="32">
        <v>40699</v>
      </c>
      <c r="B14" s="33"/>
      <c r="C14" s="3">
        <v>95.697746276855469</v>
      </c>
      <c r="D14" s="3">
        <v>2.629058837890625</v>
      </c>
      <c r="E14" s="3">
        <v>0.46760666370391846</v>
      </c>
      <c r="F14" s="5">
        <v>1.0243563652038574</v>
      </c>
      <c r="G14" s="3">
        <v>1.4919630289077759</v>
      </c>
      <c r="H14" s="3">
        <v>38.126896588080513</v>
      </c>
      <c r="I14" s="3">
        <v>49.965392808619761</v>
      </c>
      <c r="J14" s="1"/>
      <c r="K14" s="1"/>
    </row>
    <row r="15" spans="1:11" ht="12.75" customHeight="1" thickBot="1" x14ac:dyDescent="0.25">
      <c r="A15" s="32">
        <v>40700</v>
      </c>
      <c r="B15" s="33"/>
      <c r="C15" s="3">
        <v>95.598419189453125</v>
      </c>
      <c r="D15" s="3">
        <v>2.7352750301361084</v>
      </c>
      <c r="E15" s="3">
        <v>0.42472788691520691</v>
      </c>
      <c r="F15" s="5">
        <v>1.0526633262634277</v>
      </c>
      <c r="G15" s="3">
        <v>1.477391242980957</v>
      </c>
      <c r="H15" s="3">
        <v>38.152145401701851</v>
      </c>
      <c r="I15" s="3">
        <v>49.977781169870951</v>
      </c>
      <c r="J15" s="1"/>
      <c r="K15" s="1"/>
    </row>
    <row r="16" spans="1:11" ht="12.75" customHeight="1" thickBot="1" x14ac:dyDescent="0.25">
      <c r="A16" s="32">
        <v>40701</v>
      </c>
      <c r="B16" s="33"/>
      <c r="C16" s="3">
        <v>95.305137634277344</v>
      </c>
      <c r="D16" s="3">
        <v>3.0370543003082275</v>
      </c>
      <c r="E16" s="3">
        <v>0.35637655854225159</v>
      </c>
      <c r="F16" s="5">
        <v>1.0802781581878662</v>
      </c>
      <c r="G16" s="3">
        <v>1.4366546869277954</v>
      </c>
      <c r="H16" s="3">
        <v>38.279876130930617</v>
      </c>
      <c r="I16" s="3">
        <v>50.063246825416918</v>
      </c>
      <c r="J16" s="1"/>
      <c r="K16" s="1"/>
    </row>
    <row r="17" spans="1:11" ht="12.75" customHeight="1" thickBot="1" x14ac:dyDescent="0.25">
      <c r="A17" s="32">
        <v>40702</v>
      </c>
      <c r="B17" s="33"/>
      <c r="C17" s="3">
        <v>95.240509033203125</v>
      </c>
      <c r="D17" s="3">
        <v>3.1527869701385498</v>
      </c>
      <c r="E17" s="3">
        <v>0.34385770559310913</v>
      </c>
      <c r="F17" s="5">
        <v>1.0737625360488892</v>
      </c>
      <c r="G17" s="3">
        <v>1.4176201820373535</v>
      </c>
      <c r="H17" s="3">
        <v>38.300344569511296</v>
      </c>
      <c r="I17" s="3">
        <v>50.0864442353122</v>
      </c>
      <c r="J17" s="1"/>
      <c r="K17" s="1"/>
    </row>
    <row r="18" spans="1:11" ht="12.75" customHeight="1" thickBot="1" x14ac:dyDescent="0.25">
      <c r="A18" s="32">
        <v>40703</v>
      </c>
      <c r="B18" s="33"/>
      <c r="C18" s="3">
        <v>95.413093566894531</v>
      </c>
      <c r="D18" s="3">
        <v>2.9676778316497803</v>
      </c>
      <c r="E18" s="3">
        <v>0.40209344029426575</v>
      </c>
      <c r="F18" s="5">
        <v>1.0126336812973022</v>
      </c>
      <c r="G18" s="3">
        <v>1.4147270917892456</v>
      </c>
      <c r="H18" s="3">
        <v>38.254940575648277</v>
      </c>
      <c r="I18" s="3">
        <v>50.074959125477861</v>
      </c>
      <c r="J18" s="1"/>
      <c r="K18" s="1"/>
    </row>
    <row r="19" spans="1:11" ht="12.75" customHeight="1" thickBot="1" x14ac:dyDescent="0.25">
      <c r="A19" s="32">
        <v>40704</v>
      </c>
      <c r="B19" s="33"/>
      <c r="C19" s="3">
        <v>95.104446411132813</v>
      </c>
      <c r="D19" s="3">
        <v>3.2852394580841064</v>
      </c>
      <c r="E19" s="3">
        <v>0.30796244740486145</v>
      </c>
      <c r="F19" s="5">
        <v>1.105319619178772</v>
      </c>
      <c r="G19" s="3">
        <v>1.413282036781311</v>
      </c>
      <c r="H19" s="3">
        <v>38.341855258789685</v>
      </c>
      <c r="I19" s="3">
        <v>50.10381211597592</v>
      </c>
      <c r="J19" s="1"/>
      <c r="K19" s="1"/>
    </row>
    <row r="20" spans="1:11" ht="12.75" customHeight="1" thickBot="1" x14ac:dyDescent="0.25">
      <c r="A20" s="32">
        <v>40705</v>
      </c>
      <c r="B20" s="33"/>
      <c r="C20" s="3">
        <v>95.452033996582031</v>
      </c>
      <c r="D20" s="3">
        <v>2.9054536819458008</v>
      </c>
      <c r="E20" s="3">
        <v>0.36106407642364502</v>
      </c>
      <c r="F20" s="5">
        <v>1.0967549085617065</v>
      </c>
      <c r="G20" s="3">
        <v>1.4578189849853516</v>
      </c>
      <c r="H20" s="3">
        <v>38.207259874528823</v>
      </c>
      <c r="I20" s="3">
        <v>50.008056970510175</v>
      </c>
      <c r="J20" s="1"/>
      <c r="K20" s="1"/>
    </row>
    <row r="21" spans="1:11" ht="12.75" customHeight="1" thickBot="1" x14ac:dyDescent="0.25">
      <c r="A21" s="32">
        <v>40706</v>
      </c>
      <c r="B21" s="33"/>
      <c r="C21" s="3">
        <v>95.605316162109375</v>
      </c>
      <c r="D21" s="3">
        <v>2.7859597206115723</v>
      </c>
      <c r="E21" s="3">
        <v>0.48230433464050293</v>
      </c>
      <c r="F21" s="5">
        <v>0.97992390394210815</v>
      </c>
      <c r="G21" s="3">
        <v>1.4622282981872559</v>
      </c>
      <c r="H21" s="3">
        <v>38.137874705994619</v>
      </c>
      <c r="I21" s="3">
        <v>49.994008855735345</v>
      </c>
      <c r="J21" s="1"/>
      <c r="K21" s="1"/>
    </row>
    <row r="22" spans="1:11" ht="12.75" customHeight="1" thickBot="1" x14ac:dyDescent="0.25">
      <c r="A22" s="32">
        <v>40707</v>
      </c>
      <c r="B22" s="33"/>
      <c r="C22" s="3">
        <v>95.092369079589844</v>
      </c>
      <c r="D22" s="3">
        <v>3.2757377624511719</v>
      </c>
      <c r="E22" s="3">
        <v>0.37437885999679565</v>
      </c>
      <c r="F22" s="5">
        <v>1.0849506855010986</v>
      </c>
      <c r="G22" s="3">
        <v>1.4593296051025391</v>
      </c>
      <c r="H22" s="3">
        <v>38.300911036016736</v>
      </c>
      <c r="I22" s="3">
        <v>50.064348245874193</v>
      </c>
      <c r="J22" s="1"/>
      <c r="K22" s="1"/>
    </row>
    <row r="23" spans="1:11" ht="12.75" customHeight="1" thickBot="1" x14ac:dyDescent="0.25">
      <c r="A23" s="32">
        <v>40708</v>
      </c>
      <c r="B23" s="33"/>
      <c r="C23" s="3">
        <v>95.085159301757812</v>
      </c>
      <c r="D23" s="3">
        <v>3.2874345779418945</v>
      </c>
      <c r="E23" s="3">
        <v>0.34002622961997986</v>
      </c>
      <c r="F23" s="5">
        <v>1.1085669994354248</v>
      </c>
      <c r="G23" s="3">
        <v>1.4485932588577271</v>
      </c>
      <c r="H23" s="3">
        <v>38.312434348802086</v>
      </c>
      <c r="I23" s="3">
        <v>50.070243284943132</v>
      </c>
      <c r="J23" s="1"/>
      <c r="K23" s="1"/>
    </row>
    <row r="24" spans="1:11" ht="12.75" customHeight="1" thickBot="1" x14ac:dyDescent="0.25">
      <c r="A24" s="32">
        <v>40709</v>
      </c>
      <c r="B24" s="33"/>
      <c r="C24" s="3">
        <v>95.282341003417969</v>
      </c>
      <c r="D24" s="3">
        <v>3.0872135162353516</v>
      </c>
      <c r="E24" s="3">
        <v>0.38464280962944031</v>
      </c>
      <c r="F24" s="5">
        <v>1.0481537580490112</v>
      </c>
      <c r="G24" s="3">
        <v>1.4327965974807739</v>
      </c>
      <c r="H24" s="3">
        <v>38.277286818551303</v>
      </c>
      <c r="I24" s="3">
        <v>50.071278312907921</v>
      </c>
      <c r="J24" s="1"/>
      <c r="K24" s="1"/>
    </row>
    <row r="25" spans="1:11" ht="12.75" customHeight="1" thickBot="1" x14ac:dyDescent="0.25">
      <c r="A25" s="32">
        <v>40710</v>
      </c>
      <c r="B25" s="33"/>
      <c r="C25" s="3">
        <v>94.804718017578125</v>
      </c>
      <c r="D25" s="3">
        <v>3.48958420753479</v>
      </c>
      <c r="E25" s="3">
        <v>0.29559183120727539</v>
      </c>
      <c r="F25" s="5">
        <v>1.1376700401306152</v>
      </c>
      <c r="G25" s="3">
        <v>1.4332618713378906</v>
      </c>
      <c r="H25" s="3">
        <v>38.445578089729729</v>
      </c>
      <c r="I25" s="3">
        <v>50.146479272613</v>
      </c>
      <c r="J25" s="1"/>
      <c r="K25" s="1"/>
    </row>
    <row r="26" spans="1:11" ht="12.75" customHeight="1" thickBot="1" x14ac:dyDescent="0.25">
      <c r="A26" s="32">
        <v>40711</v>
      </c>
      <c r="B26" s="33"/>
      <c r="C26" s="3">
        <v>95.055450439453125</v>
      </c>
      <c r="D26" s="3">
        <v>3.3194739818572998</v>
      </c>
      <c r="E26" s="3">
        <v>0.33097761869430542</v>
      </c>
      <c r="F26" s="5">
        <v>1.0862804651260376</v>
      </c>
      <c r="G26" s="3">
        <v>1.4172580242156982</v>
      </c>
      <c r="H26" s="3">
        <v>38.3557461165028</v>
      </c>
      <c r="I26" s="3">
        <v>50.114486987319076</v>
      </c>
      <c r="J26" s="1"/>
      <c r="K26" s="1"/>
    </row>
    <row r="27" spans="1:11" ht="12.75" customHeight="1" thickBot="1" x14ac:dyDescent="0.25">
      <c r="A27" s="32">
        <v>40712</v>
      </c>
      <c r="B27" s="33"/>
      <c r="C27" s="3">
        <v>95.164764404296875</v>
      </c>
      <c r="D27" s="3">
        <v>3.2121613025665283</v>
      </c>
      <c r="E27" s="3">
        <v>0.33195397257804871</v>
      </c>
      <c r="F27" s="5">
        <v>1.1149487495422363</v>
      </c>
      <c r="G27" s="3">
        <v>1.4469027519226074</v>
      </c>
      <c r="H27" s="3">
        <v>38.293053309310736</v>
      </c>
      <c r="I27" s="3">
        <v>50.058877159943776</v>
      </c>
      <c r="J27" s="1"/>
      <c r="K27" s="1"/>
    </row>
    <row r="28" spans="1:11" ht="12.75" customHeight="1" thickBot="1" x14ac:dyDescent="0.25">
      <c r="A28" s="32">
        <v>40713</v>
      </c>
      <c r="B28" s="33"/>
      <c r="C28" s="3">
        <v>95.562171936035156</v>
      </c>
      <c r="D28" s="3">
        <v>2.8002476692199707</v>
      </c>
      <c r="E28" s="3">
        <v>0.45676890015602112</v>
      </c>
      <c r="F28" s="5">
        <v>0.99576377868652344</v>
      </c>
      <c r="G28" s="3">
        <v>1.4525326490402222</v>
      </c>
      <c r="H28" s="3">
        <v>38.172629159601186</v>
      </c>
      <c r="I28" s="3">
        <v>50.014500842888509</v>
      </c>
      <c r="J28" s="1"/>
      <c r="K28" s="1"/>
    </row>
    <row r="29" spans="1:11" ht="12.75" customHeight="1" thickBot="1" x14ac:dyDescent="0.25">
      <c r="A29" s="32">
        <v>40714</v>
      </c>
      <c r="B29" s="33"/>
      <c r="C29" s="3">
        <v>95.23809814453125</v>
      </c>
      <c r="D29" s="3">
        <v>3.1208877563476562</v>
      </c>
      <c r="E29" s="3">
        <v>0.36454567313194275</v>
      </c>
      <c r="F29" s="5">
        <v>1.0847553014755249</v>
      </c>
      <c r="G29" s="3">
        <v>1.44930100440979</v>
      </c>
      <c r="H29" s="3">
        <v>38.278123899674092</v>
      </c>
      <c r="I29" s="3">
        <v>50.056788654445569</v>
      </c>
      <c r="J29" s="1"/>
      <c r="K29" s="1"/>
    </row>
    <row r="30" spans="1:11" ht="12.75" customHeight="1" thickBot="1" x14ac:dyDescent="0.25">
      <c r="A30" s="32">
        <v>40715</v>
      </c>
      <c r="B30" s="33"/>
      <c r="C30" s="3">
        <v>95.136200000000002</v>
      </c>
      <c r="D30" s="3">
        <v>3.1957</v>
      </c>
      <c r="E30" s="3">
        <v>0.34510000000000002</v>
      </c>
      <c r="F30" s="5">
        <v>1.0782</v>
      </c>
      <c r="G30" s="3">
        <v>1.4233</v>
      </c>
      <c r="H30" s="3">
        <v>38.345908056035825</v>
      </c>
      <c r="I30" s="3">
        <v>50.109318074853427</v>
      </c>
      <c r="J30" s="1"/>
      <c r="K30" s="1"/>
    </row>
    <row r="31" spans="1:11" ht="12.75" customHeight="1" thickBot="1" x14ac:dyDescent="0.25">
      <c r="A31" s="32">
        <v>40716</v>
      </c>
      <c r="B31" s="33"/>
      <c r="C31" s="3">
        <v>95.121499999999997</v>
      </c>
      <c r="D31" s="3">
        <v>3.2360000000000002</v>
      </c>
      <c r="E31" s="3">
        <v>0.35549999999999998</v>
      </c>
      <c r="F31" s="5">
        <v>1.0725</v>
      </c>
      <c r="G31" s="3">
        <v>1.4279999999999999</v>
      </c>
      <c r="H31" s="3">
        <v>38.327356807583399</v>
      </c>
      <c r="I31" s="3">
        <v>50.097909751203048</v>
      </c>
      <c r="J31" s="1"/>
      <c r="K31" s="1"/>
    </row>
    <row r="32" spans="1:11" ht="12.75" customHeight="1" thickBot="1" x14ac:dyDescent="0.25">
      <c r="A32" s="32">
        <v>40717</v>
      </c>
      <c r="B32" s="33"/>
      <c r="C32" s="3">
        <v>95.103988647460938</v>
      </c>
      <c r="D32" s="3">
        <v>3.2345747947692871</v>
      </c>
      <c r="E32" s="3">
        <v>0.33392521739006042</v>
      </c>
      <c r="F32" s="5">
        <v>1.1205002069473267</v>
      </c>
      <c r="G32" s="3">
        <v>1.4544254541397095</v>
      </c>
      <c r="H32" s="3">
        <v>38.312397907087615</v>
      </c>
      <c r="I32" s="3">
        <v>50.064630347406819</v>
      </c>
      <c r="J32" s="1"/>
      <c r="K32" s="1"/>
    </row>
    <row r="33" spans="1:12" ht="12.75" customHeight="1" thickBot="1" x14ac:dyDescent="0.25">
      <c r="A33" s="32">
        <v>40718</v>
      </c>
      <c r="B33" s="33"/>
      <c r="C33" s="3">
        <v>94.906112670898438</v>
      </c>
      <c r="D33" s="3">
        <v>3.4775800704956055</v>
      </c>
      <c r="E33" s="3">
        <v>0.33454525470733643</v>
      </c>
      <c r="F33" s="5">
        <v>1.1118438243865967</v>
      </c>
      <c r="G33" s="3">
        <v>1.4463890790939331</v>
      </c>
      <c r="H33" s="3">
        <v>38.35564958475436</v>
      </c>
      <c r="I33" s="3">
        <v>50.09552203832596</v>
      </c>
      <c r="J33" s="1"/>
      <c r="K33" s="1"/>
    </row>
    <row r="34" spans="1:12" ht="12.75" customHeight="1" thickBot="1" x14ac:dyDescent="0.25">
      <c r="A34" s="32">
        <v>40719</v>
      </c>
      <c r="B34" s="33"/>
      <c r="C34" s="3">
        <v>95.323013305664063</v>
      </c>
      <c r="D34" s="3">
        <v>2.9891510009765625</v>
      </c>
      <c r="E34" s="3">
        <v>0.39758867025375366</v>
      </c>
      <c r="F34" s="5">
        <v>1.0820716619491577</v>
      </c>
      <c r="G34" s="3">
        <v>1.4796602725982666</v>
      </c>
      <c r="H34" s="3">
        <v>38.237945893661895</v>
      </c>
      <c r="I34" s="3">
        <v>50.020611557014178</v>
      </c>
      <c r="J34" s="1"/>
      <c r="K34" s="1"/>
    </row>
    <row r="35" spans="1:12" ht="12.75" customHeight="1" thickBot="1" x14ac:dyDescent="0.25">
      <c r="A35" s="32">
        <v>40720</v>
      </c>
      <c r="B35" s="33"/>
      <c r="C35" s="3">
        <v>95.63330078125</v>
      </c>
      <c r="D35" s="3">
        <v>2.6999988555908203</v>
      </c>
      <c r="E35" s="3">
        <v>0.51288914680480957</v>
      </c>
      <c r="F35" s="5">
        <v>0.9620482325553894</v>
      </c>
      <c r="G35" s="3">
        <v>1.4749374389648437</v>
      </c>
      <c r="H35" s="3">
        <v>38.140925102356412</v>
      </c>
      <c r="I35" s="3">
        <v>49.993949638301771</v>
      </c>
      <c r="J35" s="1"/>
      <c r="K35" s="1"/>
    </row>
    <row r="36" spans="1:12" ht="12.75" customHeight="1" thickBot="1" x14ac:dyDescent="0.25">
      <c r="A36" s="32">
        <v>40721</v>
      </c>
      <c r="B36" s="33"/>
      <c r="C36" s="3">
        <v>95.236305236816406</v>
      </c>
      <c r="D36" s="3">
        <v>3.1224379539489746</v>
      </c>
      <c r="E36" s="3">
        <v>0.38508766889572144</v>
      </c>
      <c r="F36" s="5">
        <v>1.0401337146759033</v>
      </c>
      <c r="G36" s="3">
        <v>1.4252214431762695</v>
      </c>
      <c r="H36" s="3">
        <v>38.297078783654932</v>
      </c>
      <c r="I36" s="3">
        <v>50.088004437363409</v>
      </c>
      <c r="J36" s="1"/>
      <c r="K36" s="1"/>
    </row>
    <row r="37" spans="1:12" ht="12.75" customHeight="1" thickBot="1" x14ac:dyDescent="0.25">
      <c r="A37" s="32">
        <v>40722</v>
      </c>
      <c r="B37" s="33"/>
      <c r="C37" s="3">
        <v>95.269439697265625</v>
      </c>
      <c r="D37" s="3">
        <v>3.1176455020904541</v>
      </c>
      <c r="E37" s="3">
        <v>0.38534042239189148</v>
      </c>
      <c r="F37" s="5">
        <v>1.0393468141555786</v>
      </c>
      <c r="G37" s="3">
        <v>1.4246872663497925</v>
      </c>
      <c r="H37" s="3">
        <v>38.274000399026718</v>
      </c>
      <c r="I37" s="3">
        <v>50.075320342647963</v>
      </c>
      <c r="J37" s="1"/>
      <c r="K37" s="1"/>
    </row>
    <row r="38" spans="1:12" ht="12.75" customHeight="1" thickBot="1" x14ac:dyDescent="0.25">
      <c r="A38" s="32">
        <v>40723</v>
      </c>
      <c r="B38" s="33"/>
      <c r="C38" s="3">
        <v>95.198410034179688</v>
      </c>
      <c r="D38" s="3">
        <v>3.1546835899353027</v>
      </c>
      <c r="E38" s="3">
        <v>0.37505388259887695</v>
      </c>
      <c r="F38" s="5">
        <v>1.0647227764129639</v>
      </c>
      <c r="G38" s="3">
        <v>1.4397766590118408</v>
      </c>
      <c r="H38" s="3">
        <v>38.295019720443968</v>
      </c>
      <c r="I38" s="3">
        <v>50.074438042679375</v>
      </c>
      <c r="J38" s="1"/>
      <c r="K38" s="1"/>
    </row>
    <row r="39" spans="1:12" ht="12.75" customHeight="1" thickBot="1" x14ac:dyDescent="0.25">
      <c r="A39" s="32">
        <v>40724</v>
      </c>
      <c r="B39" s="33"/>
      <c r="C39" s="3">
        <v>95.301193237304688</v>
      </c>
      <c r="D39" s="3">
        <v>3.0576748847961426</v>
      </c>
      <c r="E39" s="3">
        <v>0.39626878499984741</v>
      </c>
      <c r="F39" s="5">
        <v>1.0635040998458862</v>
      </c>
      <c r="G39" s="3">
        <v>1.4597728252410889</v>
      </c>
      <c r="H39" s="3">
        <v>38.236987288302878</v>
      </c>
      <c r="I39" s="3">
        <v>50.03238510867822</v>
      </c>
      <c r="J39" s="1"/>
      <c r="K39" s="1"/>
    </row>
    <row r="40" spans="1:12" ht="12.75" customHeight="1" thickBot="1" x14ac:dyDescent="0.25">
      <c r="A40" s="35" t="s">
        <v>6</v>
      </c>
      <c r="B40" s="36"/>
      <c r="C40" s="6">
        <f t="shared" ref="C40:I40" si="0">AVERAGE(C10:C39)</f>
        <v>95.308938154703782</v>
      </c>
      <c r="D40" s="6">
        <f t="shared" si="0"/>
        <v>3.0463434460703533</v>
      </c>
      <c r="E40" s="6">
        <f t="shared" si="0"/>
        <v>0.38334966307799018</v>
      </c>
      <c r="F40" s="6">
        <f t="shared" si="0"/>
        <v>1.0655573694928486</v>
      </c>
      <c r="G40" s="6">
        <f t="shared" si="0"/>
        <v>1.4489070375378927</v>
      </c>
      <c r="H40" s="6">
        <f t="shared" si="0"/>
        <v>38.256388076517766</v>
      </c>
      <c r="I40" s="6">
        <f t="shared" si="0"/>
        <v>50.048119861984596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34" t="s">
        <v>44</v>
      </c>
      <c r="I42" s="34"/>
      <c r="J42" s="20"/>
      <c r="K42" s="20"/>
      <c r="L42" s="20"/>
    </row>
    <row r="43" spans="1:12" ht="13.5" thickBot="1" x14ac:dyDescent="0.25"/>
    <row r="44" spans="1:12" ht="13.5" thickBot="1" x14ac:dyDescent="0.25">
      <c r="A44" s="45"/>
      <c r="B44" s="46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31</v>
      </c>
      <c r="I44" s="19" t="s">
        <v>32</v>
      </c>
    </row>
    <row r="45" spans="1:12" ht="13.5" thickBot="1" x14ac:dyDescent="0.25">
      <c r="A45" s="47" t="s">
        <v>85</v>
      </c>
      <c r="B45" s="48"/>
      <c r="C45" s="26">
        <f t="shared" ref="C45:I45" si="1">MAX(C10:C39)</f>
        <v>95.697746276855469</v>
      </c>
      <c r="D45" s="21">
        <f t="shared" si="1"/>
        <v>3.48958420753479</v>
      </c>
      <c r="E45" s="26">
        <f t="shared" si="1"/>
        <v>0.51288914680480957</v>
      </c>
      <c r="F45" s="26">
        <f t="shared" si="1"/>
        <v>1.1376700401306152</v>
      </c>
      <c r="G45" s="21">
        <f t="shared" si="1"/>
        <v>1.5004849433898926</v>
      </c>
      <c r="H45" s="26">
        <f t="shared" si="1"/>
        <v>38.445578089729729</v>
      </c>
      <c r="I45" s="22">
        <f t="shared" si="1"/>
        <v>50.146479272613</v>
      </c>
    </row>
    <row r="46" spans="1:12" ht="13.5" thickBot="1" x14ac:dyDescent="0.25">
      <c r="A46" s="47" t="s">
        <v>86</v>
      </c>
      <c r="B46" s="48"/>
      <c r="C46" s="23">
        <f t="shared" ref="C46:I46" si="2">MIN(C10:C39)</f>
        <v>94.804718017578125</v>
      </c>
      <c r="D46" s="26">
        <f t="shared" si="2"/>
        <v>2.629058837890625</v>
      </c>
      <c r="E46" s="26">
        <f t="shared" si="2"/>
        <v>0.29559183120727539</v>
      </c>
      <c r="F46" s="23">
        <f t="shared" si="2"/>
        <v>0.9620482325553894</v>
      </c>
      <c r="G46" s="26">
        <f t="shared" si="2"/>
        <v>1.413282036781311</v>
      </c>
      <c r="H46" s="23">
        <f t="shared" si="2"/>
        <v>38.119017268943111</v>
      </c>
      <c r="I46" s="26">
        <f t="shared" si="2"/>
        <v>49.94831055609253</v>
      </c>
    </row>
    <row r="47" spans="1:12" ht="13.5" thickBot="1" x14ac:dyDescent="0.25">
      <c r="A47" s="49" t="s">
        <v>87</v>
      </c>
      <c r="B47" s="50"/>
      <c r="C47" s="26">
        <f t="shared" ref="C47:I47" si="3">STDEV(C10:C39)</f>
        <v>0.23682817596966019</v>
      </c>
      <c r="D47" s="24">
        <f t="shared" si="3"/>
        <v>0.24336132532216095</v>
      </c>
      <c r="E47" s="26">
        <f t="shared" si="3"/>
        <v>5.2381558405869846E-2</v>
      </c>
      <c r="F47" s="26">
        <f t="shared" si="3"/>
        <v>4.2979003181467114E-2</v>
      </c>
      <c r="G47" s="24">
        <f t="shared" si="3"/>
        <v>2.3934420637586537E-2</v>
      </c>
      <c r="H47" s="26">
        <f t="shared" si="3"/>
        <v>8.2761914290594846E-2</v>
      </c>
      <c r="I47" s="25">
        <f t="shared" si="3"/>
        <v>5.0777465632569289E-2</v>
      </c>
    </row>
    <row r="49" spans="3:9" x14ac:dyDescent="0.2">
      <c r="C49" s="30">
        <f>COUNTIF(C10:C39,"&lt;84.0")</f>
        <v>0</v>
      </c>
      <c r="D49" s="30">
        <f>COUNTIF(D10:D39,"&gt;11.0")</f>
        <v>0</v>
      </c>
      <c r="E49" s="30">
        <f>COUNTIF(E10:E39,"&gt;4.0")</f>
        <v>0</v>
      </c>
      <c r="F49" s="30">
        <f>COUNTIF(F10:F39,"&gt;3.0")</f>
        <v>0</v>
      </c>
      <c r="G49" s="30">
        <f>COUNTIF(G10:G39,"&gt;4.0")</f>
        <v>0</v>
      </c>
      <c r="H49" s="30">
        <f>COUNTIF(H10:H39,"&lt;37.30")</f>
        <v>0</v>
      </c>
      <c r="I49" s="30">
        <f>COUNTIF(I10:I39,"&lt;48.20")</f>
        <v>0</v>
      </c>
    </row>
    <row r="50" spans="3:9" x14ac:dyDescent="0.2">
      <c r="C50" s="31"/>
      <c r="D50" s="31"/>
      <c r="E50" s="31"/>
      <c r="F50" s="31"/>
      <c r="G50" s="30"/>
      <c r="H50" s="30">
        <f>COUNTIF(H10:H39,"&gt;43.60")</f>
        <v>0</v>
      </c>
      <c r="I50" s="30">
        <f>COUNTIF(I10:I39,"&gt;53.20")</f>
        <v>0</v>
      </c>
    </row>
  </sheetData>
  <mergeCells count="44">
    <mergeCell ref="A32:B32"/>
    <mergeCell ref="A33:B33"/>
    <mergeCell ref="H42:I42"/>
    <mergeCell ref="A40:B40"/>
    <mergeCell ref="A34:B34"/>
    <mergeCell ref="A47:B47"/>
    <mergeCell ref="A36:B36"/>
    <mergeCell ref="A35:B35"/>
    <mergeCell ref="A37:B37"/>
    <mergeCell ref="A39:B39"/>
    <mergeCell ref="A38:B38"/>
    <mergeCell ref="A44:B44"/>
    <mergeCell ref="A45:B45"/>
    <mergeCell ref="A46:B46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28" zoomScale="90" zoomScaleNormal="90" workbookViewId="0">
      <selection activeCell="C49" sqref="C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1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1" ht="14.1" customHeight="1" thickBot="1" x14ac:dyDescent="0.25">
      <c r="A5" s="42" t="s">
        <v>97</v>
      </c>
      <c r="B5" s="42"/>
      <c r="C5" s="42"/>
      <c r="D5" s="42"/>
      <c r="E5" s="42"/>
      <c r="F5" s="42"/>
      <c r="G5" s="1"/>
      <c r="H5" s="1"/>
      <c r="I5" s="18" t="s">
        <v>99</v>
      </c>
      <c r="J5" s="1"/>
      <c r="K5" s="1"/>
    </row>
    <row r="6" spans="1:11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3"/>
      <c r="B8" s="44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45"/>
      <c r="B9" s="4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40695</v>
      </c>
      <c r="B10" s="33"/>
      <c r="C10" s="10">
        <v>95.526023864746094</v>
      </c>
      <c r="D10" s="10">
        <v>2.8754336833953857</v>
      </c>
      <c r="E10" s="10">
        <v>0.43220287561416626</v>
      </c>
      <c r="F10" s="11">
        <v>1.0145574808120728</v>
      </c>
      <c r="G10" s="10">
        <v>1.4467604160308838</v>
      </c>
      <c r="H10" s="10">
        <v>38.171704753648399</v>
      </c>
      <c r="I10" s="10">
        <v>50.012335292387533</v>
      </c>
      <c r="J10" s="1"/>
      <c r="K10" s="1"/>
    </row>
    <row r="11" spans="1:11" ht="12.75" customHeight="1" thickBot="1" x14ac:dyDescent="0.25">
      <c r="A11" s="32">
        <v>40696</v>
      </c>
      <c r="B11" s="33"/>
      <c r="C11" s="3">
        <v>95.651077270507813</v>
      </c>
      <c r="D11" s="3">
        <v>2.6749186515808105</v>
      </c>
      <c r="E11" s="3">
        <v>0.40086078643798828</v>
      </c>
      <c r="F11" s="5">
        <v>1.0640223026275635</v>
      </c>
      <c r="G11" s="3">
        <v>1.4648830890655518</v>
      </c>
      <c r="H11" s="3">
        <v>38.158099935833846</v>
      </c>
      <c r="I11" s="3">
        <v>49.984029772444607</v>
      </c>
      <c r="J11" s="1"/>
      <c r="K11" s="1"/>
    </row>
    <row r="12" spans="1:11" ht="12.75" customHeight="1" thickBot="1" x14ac:dyDescent="0.25">
      <c r="A12" s="32">
        <v>40697</v>
      </c>
      <c r="B12" s="33"/>
      <c r="C12" s="3">
        <v>95.666458129882813</v>
      </c>
      <c r="D12" s="3">
        <v>2.6413228511810303</v>
      </c>
      <c r="E12" s="3">
        <v>0.44863784313201904</v>
      </c>
      <c r="F12" s="5">
        <v>1.0518471002578735</v>
      </c>
      <c r="G12" s="3">
        <v>1.5004849433898926</v>
      </c>
      <c r="H12" s="3">
        <v>38.119017268943111</v>
      </c>
      <c r="I12" s="3">
        <v>49.94831055609253</v>
      </c>
      <c r="J12" s="1"/>
      <c r="K12" s="1"/>
    </row>
    <row r="13" spans="1:11" ht="12.75" customHeight="1" thickBot="1" x14ac:dyDescent="0.25">
      <c r="A13" s="32">
        <v>40698</v>
      </c>
      <c r="B13" s="33"/>
      <c r="C13" s="3">
        <v>95.49334716796875</v>
      </c>
      <c r="D13" s="3">
        <v>2.8219349384307861</v>
      </c>
      <c r="E13" s="3">
        <v>0.37261033058166504</v>
      </c>
      <c r="F13" s="5">
        <v>1.1146405935287476</v>
      </c>
      <c r="G13" s="3">
        <v>1.4872509241104126</v>
      </c>
      <c r="H13" s="3">
        <v>38.182594910825372</v>
      </c>
      <c r="I13" s="3">
        <v>49.976126032284725</v>
      </c>
      <c r="J13" s="1"/>
      <c r="K13" s="1"/>
    </row>
    <row r="14" spans="1:11" ht="12.75" customHeight="1" thickBot="1" x14ac:dyDescent="0.25">
      <c r="A14" s="32">
        <v>40699</v>
      </c>
      <c r="B14" s="33"/>
      <c r="C14" s="3">
        <v>95.697746276855469</v>
      </c>
      <c r="D14" s="3">
        <v>2.629058837890625</v>
      </c>
      <c r="E14" s="3">
        <v>0.46760666370391846</v>
      </c>
      <c r="F14" s="5">
        <v>1.0243563652038574</v>
      </c>
      <c r="G14" s="3">
        <v>1.4919630289077759</v>
      </c>
      <c r="H14" s="3">
        <v>38.126896588080513</v>
      </c>
      <c r="I14" s="3">
        <v>49.965392808619761</v>
      </c>
      <c r="J14" s="1"/>
      <c r="K14" s="1"/>
    </row>
    <row r="15" spans="1:11" ht="12.75" customHeight="1" thickBot="1" x14ac:dyDescent="0.25">
      <c r="A15" s="32">
        <v>40700</v>
      </c>
      <c r="B15" s="33"/>
      <c r="C15" s="3">
        <v>95.598419189453125</v>
      </c>
      <c r="D15" s="3">
        <v>2.7352750301361084</v>
      </c>
      <c r="E15" s="3">
        <v>0.42472788691520691</v>
      </c>
      <c r="F15" s="5">
        <v>1.0526633262634277</v>
      </c>
      <c r="G15" s="3">
        <v>1.477391242980957</v>
      </c>
      <c r="H15" s="3">
        <v>38.152145401701851</v>
      </c>
      <c r="I15" s="3">
        <v>49.977781169870951</v>
      </c>
      <c r="J15" s="1"/>
      <c r="K15" s="1"/>
    </row>
    <row r="16" spans="1:11" ht="12.75" customHeight="1" thickBot="1" x14ac:dyDescent="0.25">
      <c r="A16" s="32">
        <v>40701</v>
      </c>
      <c r="B16" s="33"/>
      <c r="C16" s="3">
        <v>95.305137634277344</v>
      </c>
      <c r="D16" s="3">
        <v>3.0370543003082275</v>
      </c>
      <c r="E16" s="3">
        <v>0.35637655854225159</v>
      </c>
      <c r="F16" s="5">
        <v>1.0802781581878662</v>
      </c>
      <c r="G16" s="3">
        <v>1.4366546869277954</v>
      </c>
      <c r="H16" s="3">
        <v>38.279876130930617</v>
      </c>
      <c r="I16" s="3">
        <v>50.063246825416918</v>
      </c>
      <c r="J16" s="1"/>
      <c r="K16" s="1"/>
    </row>
    <row r="17" spans="1:11" ht="12.75" customHeight="1" thickBot="1" x14ac:dyDescent="0.25">
      <c r="A17" s="32">
        <v>40702</v>
      </c>
      <c r="B17" s="33"/>
      <c r="C17" s="3">
        <v>95.240509033203125</v>
      </c>
      <c r="D17" s="3">
        <v>3.1527869701385498</v>
      </c>
      <c r="E17" s="3">
        <v>0.34385770559310913</v>
      </c>
      <c r="F17" s="5">
        <v>1.0737625360488892</v>
      </c>
      <c r="G17" s="3">
        <v>1.4176201820373535</v>
      </c>
      <c r="H17" s="3">
        <v>38.300344569511296</v>
      </c>
      <c r="I17" s="3">
        <v>50.0864442353122</v>
      </c>
      <c r="J17" s="1"/>
      <c r="K17" s="1"/>
    </row>
    <row r="18" spans="1:11" ht="12.75" customHeight="1" thickBot="1" x14ac:dyDescent="0.25">
      <c r="A18" s="32">
        <v>40703</v>
      </c>
      <c r="B18" s="33"/>
      <c r="C18" s="3">
        <v>95.413093566894531</v>
      </c>
      <c r="D18" s="3">
        <v>2.9676778316497803</v>
      </c>
      <c r="E18" s="3">
        <v>0.40209344029426575</v>
      </c>
      <c r="F18" s="5">
        <v>1.0126336812973022</v>
      </c>
      <c r="G18" s="3">
        <v>1.4147270917892456</v>
      </c>
      <c r="H18" s="3">
        <v>38.254940575648277</v>
      </c>
      <c r="I18" s="3">
        <v>50.074959125477861</v>
      </c>
      <c r="J18" s="1"/>
      <c r="K18" s="1"/>
    </row>
    <row r="19" spans="1:11" ht="12.75" customHeight="1" thickBot="1" x14ac:dyDescent="0.25">
      <c r="A19" s="32">
        <v>40704</v>
      </c>
      <c r="B19" s="33"/>
      <c r="C19" s="3">
        <v>95.104446411132813</v>
      </c>
      <c r="D19" s="3">
        <v>3.2852394580841064</v>
      </c>
      <c r="E19" s="3">
        <v>0.30796244740486145</v>
      </c>
      <c r="F19" s="5">
        <v>1.105319619178772</v>
      </c>
      <c r="G19" s="3">
        <v>1.413282036781311</v>
      </c>
      <c r="H19" s="3">
        <v>38.341855258789685</v>
      </c>
      <c r="I19" s="3">
        <v>50.10381211597592</v>
      </c>
      <c r="J19" s="1"/>
      <c r="K19" s="1"/>
    </row>
    <row r="20" spans="1:11" ht="12.75" customHeight="1" thickBot="1" x14ac:dyDescent="0.25">
      <c r="A20" s="32">
        <v>40705</v>
      </c>
      <c r="B20" s="33"/>
      <c r="C20" s="3">
        <v>95.452033996582031</v>
      </c>
      <c r="D20" s="3">
        <v>2.9054536819458008</v>
      </c>
      <c r="E20" s="3">
        <v>0.36106407642364502</v>
      </c>
      <c r="F20" s="5">
        <v>1.0967549085617065</v>
      </c>
      <c r="G20" s="3">
        <v>1.4578189849853516</v>
      </c>
      <c r="H20" s="3">
        <v>38.207259874528823</v>
      </c>
      <c r="I20" s="3">
        <v>50.008056970510175</v>
      </c>
      <c r="J20" s="1"/>
      <c r="K20" s="1"/>
    </row>
    <row r="21" spans="1:11" ht="12.75" customHeight="1" thickBot="1" x14ac:dyDescent="0.25">
      <c r="A21" s="32">
        <v>40706</v>
      </c>
      <c r="B21" s="33"/>
      <c r="C21" s="3">
        <v>95.605316162109375</v>
      </c>
      <c r="D21" s="3">
        <v>2.7859597206115723</v>
      </c>
      <c r="E21" s="3">
        <v>0.48230433464050293</v>
      </c>
      <c r="F21" s="5">
        <v>0.97992390394210815</v>
      </c>
      <c r="G21" s="3">
        <v>1.4622282981872559</v>
      </c>
      <c r="H21" s="3">
        <v>38.137874705994619</v>
      </c>
      <c r="I21" s="3">
        <v>49.994008855735345</v>
      </c>
      <c r="J21" s="1"/>
      <c r="K21" s="1"/>
    </row>
    <row r="22" spans="1:11" ht="12.75" customHeight="1" thickBot="1" x14ac:dyDescent="0.25">
      <c r="A22" s="32">
        <v>40707</v>
      </c>
      <c r="B22" s="33"/>
      <c r="C22" s="3">
        <v>95.092369079589844</v>
      </c>
      <c r="D22" s="3">
        <v>3.2757377624511719</v>
      </c>
      <c r="E22" s="3">
        <v>0.37437885999679565</v>
      </c>
      <c r="F22" s="5">
        <v>1.0849506855010986</v>
      </c>
      <c r="G22" s="3">
        <v>1.4593296051025391</v>
      </c>
      <c r="H22" s="3">
        <v>38.300911036016736</v>
      </c>
      <c r="I22" s="3">
        <v>50.064348245874193</v>
      </c>
      <c r="J22" s="1"/>
      <c r="K22" s="1"/>
    </row>
    <row r="23" spans="1:11" ht="12.75" customHeight="1" thickBot="1" x14ac:dyDescent="0.25">
      <c r="A23" s="32">
        <v>40708</v>
      </c>
      <c r="B23" s="33"/>
      <c r="C23" s="3">
        <v>95.085159301757812</v>
      </c>
      <c r="D23" s="3">
        <v>3.2874345779418945</v>
      </c>
      <c r="E23" s="3">
        <v>0.34002622961997986</v>
      </c>
      <c r="F23" s="5">
        <v>1.1085669994354248</v>
      </c>
      <c r="G23" s="3">
        <v>1.4485932588577271</v>
      </c>
      <c r="H23" s="3">
        <v>38.312434348802086</v>
      </c>
      <c r="I23" s="3">
        <v>50.070243284943132</v>
      </c>
      <c r="J23" s="1"/>
      <c r="K23" s="1"/>
    </row>
    <row r="24" spans="1:11" ht="12.75" customHeight="1" thickBot="1" x14ac:dyDescent="0.25">
      <c r="A24" s="32">
        <v>40709</v>
      </c>
      <c r="B24" s="33"/>
      <c r="C24" s="3">
        <v>95.282341003417969</v>
      </c>
      <c r="D24" s="3">
        <v>3.0872135162353516</v>
      </c>
      <c r="E24" s="3">
        <v>0.38464280962944031</v>
      </c>
      <c r="F24" s="5">
        <v>1.0481537580490112</v>
      </c>
      <c r="G24" s="3">
        <v>1.4327965974807739</v>
      </c>
      <c r="H24" s="3">
        <v>38.277286818551303</v>
      </c>
      <c r="I24" s="3">
        <v>50.071278312907921</v>
      </c>
      <c r="J24" s="1"/>
      <c r="K24" s="1"/>
    </row>
    <row r="25" spans="1:11" ht="12.75" customHeight="1" thickBot="1" x14ac:dyDescent="0.25">
      <c r="A25" s="32">
        <v>40710</v>
      </c>
      <c r="B25" s="33"/>
      <c r="C25" s="3">
        <v>94.804718017578125</v>
      </c>
      <c r="D25" s="3">
        <v>3.48958420753479</v>
      </c>
      <c r="E25" s="3">
        <v>0.29559183120727539</v>
      </c>
      <c r="F25" s="5">
        <v>1.1376700401306152</v>
      </c>
      <c r="G25" s="3">
        <v>1.4332618713378906</v>
      </c>
      <c r="H25" s="3">
        <v>38.445578089729729</v>
      </c>
      <c r="I25" s="3">
        <v>50.146479272613</v>
      </c>
      <c r="J25" s="1"/>
      <c r="K25" s="1"/>
    </row>
    <row r="26" spans="1:11" ht="12.75" customHeight="1" thickBot="1" x14ac:dyDescent="0.25">
      <c r="A26" s="32">
        <v>40711</v>
      </c>
      <c r="B26" s="33"/>
      <c r="C26" s="3">
        <v>95.055450439453125</v>
      </c>
      <c r="D26" s="3">
        <v>3.3194739818572998</v>
      </c>
      <c r="E26" s="3">
        <v>0.33097761869430542</v>
      </c>
      <c r="F26" s="5">
        <v>1.0862804651260376</v>
      </c>
      <c r="G26" s="3">
        <v>1.4172580242156982</v>
      </c>
      <c r="H26" s="3">
        <v>38.3557461165028</v>
      </c>
      <c r="I26" s="3">
        <v>50.114486987319076</v>
      </c>
      <c r="J26" s="1"/>
      <c r="K26" s="1"/>
    </row>
    <row r="27" spans="1:11" ht="12.75" customHeight="1" thickBot="1" x14ac:dyDescent="0.25">
      <c r="A27" s="32">
        <v>40712</v>
      </c>
      <c r="B27" s="33"/>
      <c r="C27" s="3">
        <v>95.164764404296875</v>
      </c>
      <c r="D27" s="3">
        <v>3.2121613025665283</v>
      </c>
      <c r="E27" s="3">
        <v>0.33195397257804871</v>
      </c>
      <c r="F27" s="5">
        <v>1.1149487495422363</v>
      </c>
      <c r="G27" s="3">
        <v>1.4469027519226074</v>
      </c>
      <c r="H27" s="3">
        <v>38.293053309310736</v>
      </c>
      <c r="I27" s="3">
        <v>50.058877159943776</v>
      </c>
      <c r="J27" s="1"/>
      <c r="K27" s="1"/>
    </row>
    <row r="28" spans="1:11" ht="12.75" customHeight="1" thickBot="1" x14ac:dyDescent="0.25">
      <c r="A28" s="32">
        <v>40713</v>
      </c>
      <c r="B28" s="33"/>
      <c r="C28" s="3">
        <v>95.562171936035156</v>
      </c>
      <c r="D28" s="3">
        <v>2.8002476692199707</v>
      </c>
      <c r="E28" s="3">
        <v>0.45676890015602112</v>
      </c>
      <c r="F28" s="5">
        <v>0.99576377868652344</v>
      </c>
      <c r="G28" s="3">
        <v>1.4525326490402222</v>
      </c>
      <c r="H28" s="3">
        <v>38.172629159601186</v>
      </c>
      <c r="I28" s="3">
        <v>50.014500842888509</v>
      </c>
      <c r="J28" s="1"/>
      <c r="K28" s="1"/>
    </row>
    <row r="29" spans="1:11" ht="12.75" customHeight="1" thickBot="1" x14ac:dyDescent="0.25">
      <c r="A29" s="32">
        <v>40714</v>
      </c>
      <c r="B29" s="33"/>
      <c r="C29" s="3">
        <v>95.23809814453125</v>
      </c>
      <c r="D29" s="3">
        <v>3.1208877563476562</v>
      </c>
      <c r="E29" s="3">
        <v>0.36454567313194275</v>
      </c>
      <c r="F29" s="5">
        <v>1.0847553014755249</v>
      </c>
      <c r="G29" s="3">
        <v>1.44930100440979</v>
      </c>
      <c r="H29" s="3">
        <v>38.278123899674092</v>
      </c>
      <c r="I29" s="3">
        <v>50.056788654445569</v>
      </c>
      <c r="J29" s="1"/>
      <c r="K29" s="1"/>
    </row>
    <row r="30" spans="1:11" ht="12.75" customHeight="1" thickBot="1" x14ac:dyDescent="0.25">
      <c r="A30" s="32">
        <v>40715</v>
      </c>
      <c r="B30" s="33"/>
      <c r="C30" s="3">
        <v>95.136200000000002</v>
      </c>
      <c r="D30" s="3">
        <v>3.1957</v>
      </c>
      <c r="E30" s="3">
        <v>0.34510000000000002</v>
      </c>
      <c r="F30" s="5">
        <v>1.0782</v>
      </c>
      <c r="G30" s="3">
        <v>1.4233</v>
      </c>
      <c r="H30" s="3">
        <v>38.345908056035825</v>
      </c>
      <c r="I30" s="3">
        <v>50.109318074853427</v>
      </c>
      <c r="J30" s="1"/>
      <c r="K30" s="1"/>
    </row>
    <row r="31" spans="1:11" ht="12.75" customHeight="1" thickBot="1" x14ac:dyDescent="0.25">
      <c r="A31" s="32">
        <v>40716</v>
      </c>
      <c r="B31" s="33"/>
      <c r="C31" s="3">
        <v>95.121499999999997</v>
      </c>
      <c r="D31" s="3">
        <v>3.2360000000000002</v>
      </c>
      <c r="E31" s="3">
        <v>0.35549999999999998</v>
      </c>
      <c r="F31" s="5">
        <v>1.0725</v>
      </c>
      <c r="G31" s="3">
        <v>1.4279999999999999</v>
      </c>
      <c r="H31" s="3">
        <v>38.327356807583399</v>
      </c>
      <c r="I31" s="3">
        <v>50.097909751203048</v>
      </c>
      <c r="J31" s="1"/>
      <c r="K31" s="1"/>
    </row>
    <row r="32" spans="1:11" ht="12.75" customHeight="1" thickBot="1" x14ac:dyDescent="0.25">
      <c r="A32" s="32">
        <v>40717</v>
      </c>
      <c r="B32" s="33"/>
      <c r="C32" s="3">
        <v>95.103988647460938</v>
      </c>
      <c r="D32" s="3">
        <v>3.2345747947692871</v>
      </c>
      <c r="E32" s="3">
        <v>0.33392521739006042</v>
      </c>
      <c r="F32" s="5">
        <v>1.1205002069473267</v>
      </c>
      <c r="G32" s="3">
        <v>1.4544254541397095</v>
      </c>
      <c r="H32" s="3">
        <v>38.312397907087615</v>
      </c>
      <c r="I32" s="3">
        <v>50.064630347406819</v>
      </c>
      <c r="J32" s="1"/>
      <c r="K32" s="1"/>
    </row>
    <row r="33" spans="1:12" ht="12.75" customHeight="1" thickBot="1" x14ac:dyDescent="0.25">
      <c r="A33" s="32">
        <v>40718</v>
      </c>
      <c r="B33" s="33"/>
      <c r="C33" s="3">
        <v>94.906112670898438</v>
      </c>
      <c r="D33" s="3">
        <v>3.4775800704956055</v>
      </c>
      <c r="E33" s="3">
        <v>0.33454525470733643</v>
      </c>
      <c r="F33" s="5">
        <v>1.1118438243865967</v>
      </c>
      <c r="G33" s="3">
        <v>1.4463890790939331</v>
      </c>
      <c r="H33" s="3">
        <v>38.35564958475436</v>
      </c>
      <c r="I33" s="3">
        <v>50.09552203832596</v>
      </c>
      <c r="J33" s="1"/>
      <c r="K33" s="1"/>
    </row>
    <row r="34" spans="1:12" ht="12.75" customHeight="1" thickBot="1" x14ac:dyDescent="0.25">
      <c r="A34" s="32">
        <v>40719</v>
      </c>
      <c r="B34" s="33"/>
      <c r="C34" s="3">
        <v>95.323013305664063</v>
      </c>
      <c r="D34" s="3">
        <v>2.9891510009765625</v>
      </c>
      <c r="E34" s="3">
        <v>0.39758867025375366</v>
      </c>
      <c r="F34" s="5">
        <v>1.0820716619491577</v>
      </c>
      <c r="G34" s="3">
        <v>1.4796602725982666</v>
      </c>
      <c r="H34" s="3">
        <v>38.237945893661895</v>
      </c>
      <c r="I34" s="3">
        <v>50.020611557014178</v>
      </c>
      <c r="J34" s="1"/>
      <c r="K34" s="1"/>
    </row>
    <row r="35" spans="1:12" ht="12.75" customHeight="1" thickBot="1" x14ac:dyDescent="0.25">
      <c r="A35" s="32">
        <v>40720</v>
      </c>
      <c r="B35" s="33"/>
      <c r="C35" s="3">
        <v>95.63330078125</v>
      </c>
      <c r="D35" s="3">
        <v>2.6999988555908203</v>
      </c>
      <c r="E35" s="3">
        <v>0.51288914680480957</v>
      </c>
      <c r="F35" s="5">
        <v>0.9620482325553894</v>
      </c>
      <c r="G35" s="3">
        <v>1.4749374389648437</v>
      </c>
      <c r="H35" s="3">
        <v>38.140925102356412</v>
      </c>
      <c r="I35" s="3">
        <v>49.993949638301771</v>
      </c>
      <c r="J35" s="1"/>
      <c r="K35" s="1"/>
    </row>
    <row r="36" spans="1:12" ht="12.75" customHeight="1" thickBot="1" x14ac:dyDescent="0.25">
      <c r="A36" s="32">
        <v>40721</v>
      </c>
      <c r="B36" s="33"/>
      <c r="C36" s="3">
        <v>95.236305236816406</v>
      </c>
      <c r="D36" s="3">
        <v>3.1224379539489746</v>
      </c>
      <c r="E36" s="3">
        <v>0.38508766889572144</v>
      </c>
      <c r="F36" s="5">
        <v>1.0401337146759033</v>
      </c>
      <c r="G36" s="3">
        <v>1.4252214431762695</v>
      </c>
      <c r="H36" s="3">
        <v>38.297078783654932</v>
      </c>
      <c r="I36" s="3">
        <v>50.088004437363409</v>
      </c>
      <c r="J36" s="1"/>
      <c r="K36" s="1"/>
    </row>
    <row r="37" spans="1:12" ht="12.75" customHeight="1" thickBot="1" x14ac:dyDescent="0.25">
      <c r="A37" s="32">
        <v>40722</v>
      </c>
      <c r="B37" s="33"/>
      <c r="C37" s="3">
        <v>95.269439697265625</v>
      </c>
      <c r="D37" s="3">
        <v>3.1176455020904541</v>
      </c>
      <c r="E37" s="3">
        <v>0.38534042239189148</v>
      </c>
      <c r="F37" s="5">
        <v>1.0393468141555786</v>
      </c>
      <c r="G37" s="3">
        <v>1.4246872663497925</v>
      </c>
      <c r="H37" s="3">
        <v>38.274000399026718</v>
      </c>
      <c r="I37" s="3">
        <v>50.075320342647963</v>
      </c>
      <c r="J37" s="1"/>
      <c r="K37" s="1"/>
    </row>
    <row r="38" spans="1:12" ht="12.75" customHeight="1" thickBot="1" x14ac:dyDescent="0.25">
      <c r="A38" s="32">
        <v>40723</v>
      </c>
      <c r="B38" s="33"/>
      <c r="C38" s="3">
        <v>95.198410034179688</v>
      </c>
      <c r="D38" s="3">
        <v>3.1546835899353027</v>
      </c>
      <c r="E38" s="3">
        <v>0.37505388259887695</v>
      </c>
      <c r="F38" s="5">
        <v>1.0647227764129639</v>
      </c>
      <c r="G38" s="3">
        <v>1.4397766590118408</v>
      </c>
      <c r="H38" s="3">
        <v>38.295019720443968</v>
      </c>
      <c r="I38" s="3">
        <v>50.074438042679375</v>
      </c>
      <c r="J38" s="1"/>
      <c r="K38" s="1"/>
    </row>
    <row r="39" spans="1:12" ht="12.75" customHeight="1" thickBot="1" x14ac:dyDescent="0.25">
      <c r="A39" s="32">
        <v>40724</v>
      </c>
      <c r="B39" s="33"/>
      <c r="C39" s="3">
        <v>95.301193237304688</v>
      </c>
      <c r="D39" s="3">
        <v>3.0576748847961426</v>
      </c>
      <c r="E39" s="3">
        <v>0.39626878499984741</v>
      </c>
      <c r="F39" s="5">
        <v>1.0635040998458862</v>
      </c>
      <c r="G39" s="3">
        <v>1.4597728252410889</v>
      </c>
      <c r="H39" s="3">
        <v>38.236987288302878</v>
      </c>
      <c r="I39" s="3">
        <v>50.03238510867822</v>
      </c>
      <c r="J39" s="1"/>
      <c r="K39" s="1"/>
    </row>
    <row r="40" spans="1:12" ht="12.75" customHeight="1" thickBot="1" x14ac:dyDescent="0.25">
      <c r="A40" s="35" t="s">
        <v>6</v>
      </c>
      <c r="B40" s="36"/>
      <c r="C40" s="6">
        <f t="shared" ref="C40:I40" si="0">AVERAGE(C10:C39)</f>
        <v>95.308938154703782</v>
      </c>
      <c r="D40" s="6">
        <f t="shared" si="0"/>
        <v>3.0463434460703533</v>
      </c>
      <c r="E40" s="6">
        <f t="shared" si="0"/>
        <v>0.38334966307799018</v>
      </c>
      <c r="F40" s="6">
        <f t="shared" si="0"/>
        <v>1.0655573694928486</v>
      </c>
      <c r="G40" s="6">
        <f t="shared" si="0"/>
        <v>1.4489070375378927</v>
      </c>
      <c r="H40" s="6">
        <f t="shared" si="0"/>
        <v>38.256388076517766</v>
      </c>
      <c r="I40" s="6">
        <f t="shared" si="0"/>
        <v>50.048119861984596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34" t="s">
        <v>44</v>
      </c>
      <c r="I42" s="34"/>
      <c r="J42" s="20"/>
      <c r="K42" s="20"/>
      <c r="L42" s="20"/>
    </row>
    <row r="43" spans="1:12" ht="13.5" thickBot="1" x14ac:dyDescent="0.25"/>
    <row r="44" spans="1:12" ht="13.5" thickBot="1" x14ac:dyDescent="0.25">
      <c r="A44" s="45"/>
      <c r="B44" s="46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31</v>
      </c>
      <c r="I44" s="19" t="s">
        <v>32</v>
      </c>
    </row>
    <row r="45" spans="1:12" ht="13.5" thickBot="1" x14ac:dyDescent="0.25">
      <c r="A45" s="47" t="s">
        <v>85</v>
      </c>
      <c r="B45" s="48"/>
      <c r="C45" s="26">
        <f t="shared" ref="C45:I45" si="1">MAX(C10:C39)</f>
        <v>95.697746276855469</v>
      </c>
      <c r="D45" s="21">
        <f t="shared" si="1"/>
        <v>3.48958420753479</v>
      </c>
      <c r="E45" s="26">
        <f t="shared" si="1"/>
        <v>0.51288914680480957</v>
      </c>
      <c r="F45" s="26">
        <f t="shared" si="1"/>
        <v>1.1376700401306152</v>
      </c>
      <c r="G45" s="21">
        <f t="shared" si="1"/>
        <v>1.5004849433898926</v>
      </c>
      <c r="H45" s="26">
        <f t="shared" si="1"/>
        <v>38.445578089729729</v>
      </c>
      <c r="I45" s="22">
        <f t="shared" si="1"/>
        <v>50.146479272613</v>
      </c>
    </row>
    <row r="46" spans="1:12" ht="13.5" thickBot="1" x14ac:dyDescent="0.25">
      <c r="A46" s="47" t="s">
        <v>86</v>
      </c>
      <c r="B46" s="48"/>
      <c r="C46" s="23">
        <f t="shared" ref="C46:I46" si="2">MIN(C10:C39)</f>
        <v>94.804718017578125</v>
      </c>
      <c r="D46" s="26">
        <f t="shared" si="2"/>
        <v>2.629058837890625</v>
      </c>
      <c r="E46" s="26">
        <f t="shared" si="2"/>
        <v>0.29559183120727539</v>
      </c>
      <c r="F46" s="23">
        <f t="shared" si="2"/>
        <v>0.9620482325553894</v>
      </c>
      <c r="G46" s="26">
        <f t="shared" si="2"/>
        <v>1.413282036781311</v>
      </c>
      <c r="H46" s="23">
        <f t="shared" si="2"/>
        <v>38.119017268943111</v>
      </c>
      <c r="I46" s="26">
        <f t="shared" si="2"/>
        <v>49.94831055609253</v>
      </c>
    </row>
    <row r="47" spans="1:12" ht="13.5" thickBot="1" x14ac:dyDescent="0.25">
      <c r="A47" s="49" t="s">
        <v>87</v>
      </c>
      <c r="B47" s="50"/>
      <c r="C47" s="26">
        <f t="shared" ref="C47:I47" si="3">STDEV(C10:C39)</f>
        <v>0.23682817596966019</v>
      </c>
      <c r="D47" s="24">
        <f t="shared" si="3"/>
        <v>0.24336132532216095</v>
      </c>
      <c r="E47" s="26">
        <f t="shared" si="3"/>
        <v>5.2381558405869846E-2</v>
      </c>
      <c r="F47" s="26">
        <f t="shared" si="3"/>
        <v>4.2979003181467114E-2</v>
      </c>
      <c r="G47" s="24">
        <f t="shared" si="3"/>
        <v>2.3934420637586537E-2</v>
      </c>
      <c r="H47" s="26">
        <f t="shared" si="3"/>
        <v>8.2761914290594846E-2</v>
      </c>
      <c r="I47" s="25">
        <f t="shared" si="3"/>
        <v>5.0777465632569289E-2</v>
      </c>
    </row>
    <row r="49" spans="3:9" x14ac:dyDescent="0.2">
      <c r="C49" s="30">
        <f>COUNTIF(C10:C39,"&lt;84.0")</f>
        <v>0</v>
      </c>
      <c r="D49" s="30">
        <f>COUNTIF(D10:D39,"&gt;11.0")</f>
        <v>0</v>
      </c>
      <c r="E49" s="30">
        <f>COUNTIF(E10:E39,"&gt;4.0")</f>
        <v>0</v>
      </c>
      <c r="F49" s="30">
        <f>COUNTIF(F10:F39,"&gt;3.0")</f>
        <v>0</v>
      </c>
      <c r="G49" s="30">
        <f>COUNTIF(G10:G39,"&gt;4.0")</f>
        <v>0</v>
      </c>
      <c r="H49" s="30">
        <f>COUNTIF(H10:H39,"&lt;37.30")</f>
        <v>0</v>
      </c>
      <c r="I49" s="30">
        <f>COUNTIF(I10:I39,"&lt;48.20")</f>
        <v>0</v>
      </c>
    </row>
    <row r="50" spans="3:9" x14ac:dyDescent="0.2">
      <c r="C50" s="31"/>
      <c r="D50" s="31"/>
      <c r="E50" s="31"/>
      <c r="F50" s="31"/>
      <c r="G50" s="30"/>
      <c r="H50" s="30">
        <f>COUNTIF(H10:H39,"&gt;43.60")</f>
        <v>0</v>
      </c>
      <c r="I50" s="30">
        <f>COUNTIF(I10:I39,"&gt;53.20")</f>
        <v>0</v>
      </c>
    </row>
  </sheetData>
  <mergeCells count="44">
    <mergeCell ref="A32:B32"/>
    <mergeCell ref="A33:B33"/>
    <mergeCell ref="H42:I42"/>
    <mergeCell ref="A40:B40"/>
    <mergeCell ref="A34:B34"/>
    <mergeCell ref="A36:B36"/>
    <mergeCell ref="A35:B35"/>
    <mergeCell ref="A37:B37"/>
    <mergeCell ref="A39:B39"/>
    <mergeCell ref="A38:B38"/>
    <mergeCell ref="A22:B22"/>
    <mergeCell ref="A25:B25"/>
    <mergeCell ref="A23:B23"/>
    <mergeCell ref="A31:B31"/>
    <mergeCell ref="A26:B26"/>
    <mergeCell ref="A28:B28"/>
    <mergeCell ref="A29:B29"/>
    <mergeCell ref="A27:B27"/>
    <mergeCell ref="A30:B30"/>
    <mergeCell ref="A44:B44"/>
    <mergeCell ref="A45:B45"/>
    <mergeCell ref="A46:B46"/>
    <mergeCell ref="A47:B47"/>
    <mergeCell ref="A1:I1"/>
    <mergeCell ref="A3:I3"/>
    <mergeCell ref="A6:B6"/>
    <mergeCell ref="A4:I4"/>
    <mergeCell ref="A5:F5"/>
    <mergeCell ref="A17:B17"/>
    <mergeCell ref="A20:B20"/>
    <mergeCell ref="A16:B16"/>
    <mergeCell ref="A21:B21"/>
    <mergeCell ref="A18:B18"/>
    <mergeCell ref="A19:B19"/>
    <mergeCell ref="A24:B24"/>
    <mergeCell ref="A7:B7"/>
    <mergeCell ref="A8:B8"/>
    <mergeCell ref="A13:B13"/>
    <mergeCell ref="A15:B15"/>
    <mergeCell ref="A14:B14"/>
    <mergeCell ref="A9:B9"/>
    <mergeCell ref="A11:B11"/>
    <mergeCell ref="A12:B12"/>
    <mergeCell ref="A10:B10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28" zoomScale="90" zoomScaleNormal="90" workbookViewId="0">
      <selection activeCell="C49" sqref="C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1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1" ht="14.1" customHeight="1" thickBot="1" x14ac:dyDescent="0.25">
      <c r="A5" s="42" t="s">
        <v>90</v>
      </c>
      <c r="B5" s="42"/>
      <c r="C5" s="42"/>
      <c r="D5" s="42"/>
      <c r="E5" s="42"/>
      <c r="F5" s="42"/>
      <c r="G5" s="1"/>
      <c r="H5" s="1"/>
      <c r="I5" s="18" t="s">
        <v>99</v>
      </c>
      <c r="J5" s="1"/>
      <c r="K5" s="1"/>
    </row>
    <row r="6" spans="1:11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3"/>
      <c r="B8" s="44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45"/>
      <c r="B9" s="4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40695</v>
      </c>
      <c r="B10" s="33"/>
      <c r="C10" s="10">
        <v>98.152275085449219</v>
      </c>
      <c r="D10" s="10">
        <v>0.38475483655929565</v>
      </c>
      <c r="E10" s="10">
        <v>1.3532810211181641</v>
      </c>
      <c r="F10" s="11">
        <v>0.10869259387254715</v>
      </c>
      <c r="G10" s="10">
        <v>1.4619736671447754</v>
      </c>
      <c r="H10" s="10">
        <v>37.33302018694134</v>
      </c>
      <c r="I10" s="10">
        <v>49.738681909413074</v>
      </c>
      <c r="J10" s="1"/>
      <c r="K10" s="1"/>
    </row>
    <row r="11" spans="1:11" ht="12.75" customHeight="1" thickBot="1" x14ac:dyDescent="0.25">
      <c r="A11" s="32">
        <v>40696</v>
      </c>
      <c r="B11" s="33"/>
      <c r="C11" s="3">
        <v>98.173004150390625</v>
      </c>
      <c r="D11" s="3">
        <v>0.38208970427513123</v>
      </c>
      <c r="E11" s="3">
        <v>1.3378832340240479</v>
      </c>
      <c r="F11" s="5">
        <v>0.10645828396081924</v>
      </c>
      <c r="G11" s="3">
        <v>1.4443415403366089</v>
      </c>
      <c r="H11" s="3">
        <v>37.338477508146866</v>
      </c>
      <c r="I11" s="3">
        <v>49.750629591688629</v>
      </c>
      <c r="J11" s="1"/>
      <c r="K11" s="1"/>
    </row>
    <row r="12" spans="1:11" ht="12.75" customHeight="1" thickBot="1" x14ac:dyDescent="0.25">
      <c r="A12" s="32">
        <v>40697</v>
      </c>
      <c r="B12" s="33"/>
      <c r="C12" s="3">
        <v>98.163421630859375</v>
      </c>
      <c r="D12" s="3">
        <v>0.38340762257575989</v>
      </c>
      <c r="E12" s="3">
        <v>1.3456571102142334</v>
      </c>
      <c r="F12" s="5">
        <v>0.1067633330821991</v>
      </c>
      <c r="G12" s="3">
        <v>1.4524204730987549</v>
      </c>
      <c r="H12" s="3">
        <v>37.336020420541345</v>
      </c>
      <c r="I12" s="3">
        <v>49.745355429676138</v>
      </c>
      <c r="J12" s="1"/>
      <c r="K12" s="1"/>
    </row>
    <row r="13" spans="1:11" ht="12.75" customHeight="1" thickBot="1" x14ac:dyDescent="0.25">
      <c r="A13" s="32">
        <v>40698</v>
      </c>
      <c r="B13" s="33"/>
      <c r="C13" s="3">
        <v>98.171577453613281</v>
      </c>
      <c r="D13" s="3">
        <v>0.38199606537818909</v>
      </c>
      <c r="E13" s="3">
        <v>1.3381834030151367</v>
      </c>
      <c r="F13" s="5">
        <v>0.10739347338676453</v>
      </c>
      <c r="G13" s="3">
        <v>1.4455769062042236</v>
      </c>
      <c r="H13" s="3">
        <v>37.338265135800619</v>
      </c>
      <c r="I13" s="3">
        <v>49.7496990965994</v>
      </c>
      <c r="J13" s="1"/>
      <c r="K13" s="1"/>
    </row>
    <row r="14" spans="1:11" ht="12.75" customHeight="1" thickBot="1" x14ac:dyDescent="0.25">
      <c r="A14" s="32">
        <v>40699</v>
      </c>
      <c r="B14" s="33"/>
      <c r="C14" s="3">
        <v>98.1648</v>
      </c>
      <c r="D14" s="3">
        <v>0.3826</v>
      </c>
      <c r="E14" s="3">
        <v>1.3431999999999999</v>
      </c>
      <c r="F14" s="5">
        <v>0.10879999999999999</v>
      </c>
      <c r="G14" s="3">
        <v>1.4519</v>
      </c>
      <c r="H14" s="3">
        <v>37.335853215788688</v>
      </c>
      <c r="I14" s="3">
        <v>49.745775367318487</v>
      </c>
      <c r="J14" s="1"/>
      <c r="K14" s="1"/>
    </row>
    <row r="15" spans="1:11" ht="12.75" customHeight="1" thickBot="1" x14ac:dyDescent="0.25">
      <c r="A15" s="32">
        <v>40700</v>
      </c>
      <c r="B15" s="33"/>
      <c r="C15" s="3">
        <v>98.158454895019531</v>
      </c>
      <c r="D15" s="3">
        <v>0.38337936997413635</v>
      </c>
      <c r="E15" s="3">
        <v>1.3487851619720459</v>
      </c>
      <c r="F15" s="5">
        <v>0.10864981263875961</v>
      </c>
      <c r="G15" s="3">
        <v>1.4574350118637085</v>
      </c>
      <c r="H15" s="3">
        <v>37.333970050910111</v>
      </c>
      <c r="I15" s="3">
        <v>49.741365700688647</v>
      </c>
      <c r="J15" s="1"/>
      <c r="K15" s="1"/>
    </row>
    <row r="16" spans="1:11" ht="12.75" customHeight="1" thickBot="1" x14ac:dyDescent="0.25">
      <c r="A16" s="32">
        <v>40701</v>
      </c>
      <c r="B16" s="33"/>
      <c r="C16" s="3">
        <v>98.17279052734375</v>
      </c>
      <c r="D16" s="3">
        <v>0.3817380964756012</v>
      </c>
      <c r="E16" s="3">
        <v>1.3377652168273926</v>
      </c>
      <c r="F16" s="5">
        <v>0.10701721161603928</v>
      </c>
      <c r="G16" s="3">
        <v>1.4447823762893677</v>
      </c>
      <c r="H16" s="3">
        <v>37.338190223582203</v>
      </c>
      <c r="I16" s="3">
        <v>49.750120459106533</v>
      </c>
      <c r="J16" s="1"/>
      <c r="K16" s="1"/>
    </row>
    <row r="17" spans="1:11" ht="12.75" customHeight="1" thickBot="1" x14ac:dyDescent="0.25">
      <c r="A17" s="32">
        <v>40702</v>
      </c>
      <c r="B17" s="33"/>
      <c r="C17" s="3">
        <v>98.165092468261719</v>
      </c>
      <c r="D17" s="3">
        <v>0.38235592842102051</v>
      </c>
      <c r="E17" s="3">
        <v>1.3435603380203247</v>
      </c>
      <c r="F17" s="5">
        <v>0.10818115621805191</v>
      </c>
      <c r="G17" s="3">
        <v>1.4517414569854736</v>
      </c>
      <c r="H17" s="3">
        <v>37.336016743916623</v>
      </c>
      <c r="I17" s="3">
        <v>49.745324213152252</v>
      </c>
      <c r="J17" s="1"/>
      <c r="K17" s="1"/>
    </row>
    <row r="18" spans="1:11" ht="12.75" customHeight="1" thickBot="1" x14ac:dyDescent="0.25">
      <c r="A18" s="32">
        <v>40703</v>
      </c>
      <c r="B18" s="33"/>
      <c r="C18" s="3">
        <v>98.174980163574219</v>
      </c>
      <c r="D18" s="3">
        <v>0.38114339113235474</v>
      </c>
      <c r="E18" s="3">
        <v>1.3356032371520996</v>
      </c>
      <c r="F18" s="5">
        <v>0.10749300569295883</v>
      </c>
      <c r="G18" s="3">
        <v>1.4430962800979614</v>
      </c>
      <c r="H18" s="3">
        <v>37.338929738761195</v>
      </c>
      <c r="I18" s="3">
        <v>49.751179507737561</v>
      </c>
      <c r="J18" s="1"/>
      <c r="K18" s="1"/>
    </row>
    <row r="19" spans="1:11" ht="12.75" customHeight="1" thickBot="1" x14ac:dyDescent="0.25">
      <c r="A19" s="32">
        <v>40704</v>
      </c>
      <c r="B19" s="33"/>
      <c r="C19" s="3">
        <v>98.173919677734375</v>
      </c>
      <c r="D19" s="3">
        <v>0.38106745481491089</v>
      </c>
      <c r="E19" s="3">
        <v>1.336323618888855</v>
      </c>
      <c r="F19" s="5">
        <v>0.10822559148073196</v>
      </c>
      <c r="G19" s="3">
        <v>1.4445492029190063</v>
      </c>
      <c r="H19" s="3">
        <v>37.338221317087871</v>
      </c>
      <c r="I19" s="3">
        <v>49.749953942617893</v>
      </c>
      <c r="J19" s="1"/>
      <c r="K19" s="1"/>
    </row>
    <row r="20" spans="1:11" ht="12.75" customHeight="1" thickBot="1" x14ac:dyDescent="0.25">
      <c r="A20" s="32">
        <v>40705</v>
      </c>
      <c r="B20" s="33"/>
      <c r="C20" s="3">
        <v>98.172271728515625</v>
      </c>
      <c r="D20" s="3">
        <v>0.38137665390968323</v>
      </c>
      <c r="E20" s="3">
        <v>1.3375710248947144</v>
      </c>
      <c r="F20" s="5">
        <v>0.10825349390506744</v>
      </c>
      <c r="G20" s="3">
        <v>1.4458245038986206</v>
      </c>
      <c r="H20" s="3">
        <v>37.33790733272923</v>
      </c>
      <c r="I20" s="3">
        <v>49.749167083065721</v>
      </c>
      <c r="J20" s="1"/>
      <c r="K20" s="1"/>
    </row>
    <row r="21" spans="1:11" ht="12.75" customHeight="1" thickBot="1" x14ac:dyDescent="0.25">
      <c r="A21" s="32">
        <v>40706</v>
      </c>
      <c r="B21" s="33"/>
      <c r="C21" s="3">
        <v>98.17926025390625</v>
      </c>
      <c r="D21" s="3">
        <v>0.38085365295410156</v>
      </c>
      <c r="E21" s="3">
        <v>1.3318016529083252</v>
      </c>
      <c r="F21" s="5">
        <v>0.10699537396430969</v>
      </c>
      <c r="G21" s="3">
        <v>1.4387969970703125</v>
      </c>
      <c r="H21" s="3">
        <v>37.340641356196308</v>
      </c>
      <c r="I21" s="3">
        <v>49.754339357113437</v>
      </c>
      <c r="J21" s="1"/>
      <c r="K21" s="1"/>
    </row>
    <row r="22" spans="1:11" ht="12.75" customHeight="1" thickBot="1" x14ac:dyDescent="0.25">
      <c r="A22" s="32">
        <v>40707</v>
      </c>
      <c r="B22" s="33"/>
      <c r="C22" s="3">
        <v>98.163604736328125</v>
      </c>
      <c r="D22" s="3">
        <v>0.38268148899078369</v>
      </c>
      <c r="E22" s="3">
        <v>1.3450148105621338</v>
      </c>
      <c r="F22" s="5">
        <v>0.10804255306720734</v>
      </c>
      <c r="G22" s="3">
        <v>1.4530574083328247</v>
      </c>
      <c r="H22" s="3">
        <v>37.335436609990367</v>
      </c>
      <c r="I22" s="3">
        <v>49.744409147366675</v>
      </c>
      <c r="J22" s="1"/>
      <c r="K22" s="1"/>
    </row>
    <row r="23" spans="1:11" ht="12.75" customHeight="1" thickBot="1" x14ac:dyDescent="0.25">
      <c r="A23" s="32">
        <v>40708</v>
      </c>
      <c r="B23" s="33"/>
      <c r="C23" s="3">
        <v>98.162773132324219</v>
      </c>
      <c r="D23" s="3">
        <v>0.38272565603256226</v>
      </c>
      <c r="E23" s="3">
        <v>1.3468254804611206</v>
      </c>
      <c r="F23" s="5">
        <v>0.10687192529439926</v>
      </c>
      <c r="G23" s="3">
        <v>1.4536974430084229</v>
      </c>
      <c r="H23" s="3">
        <v>37.335101776155661</v>
      </c>
      <c r="I23" s="3">
        <v>49.744202513199241</v>
      </c>
      <c r="J23" s="1"/>
      <c r="K23" s="1"/>
    </row>
    <row r="24" spans="1:11" ht="12.75" customHeight="1" thickBot="1" x14ac:dyDescent="0.25">
      <c r="A24" s="32">
        <v>40709</v>
      </c>
      <c r="B24" s="33"/>
      <c r="C24" s="3">
        <v>98.141265869140625</v>
      </c>
      <c r="D24" s="3">
        <v>0.3859248161315918</v>
      </c>
      <c r="E24" s="3">
        <v>1.3627573251724243</v>
      </c>
      <c r="F24" s="5">
        <v>0.10928788781166077</v>
      </c>
      <c r="G24" s="3">
        <v>1.4720451831817627</v>
      </c>
      <c r="H24" s="3">
        <v>37.32901114350215</v>
      </c>
      <c r="I24" s="3">
        <v>49.731512315131283</v>
      </c>
      <c r="J24" s="1"/>
      <c r="K24" s="1"/>
    </row>
    <row r="25" spans="1:11" ht="12.75" customHeight="1" thickBot="1" x14ac:dyDescent="0.25">
      <c r="A25" s="32">
        <v>40710</v>
      </c>
      <c r="B25" s="33"/>
      <c r="C25" s="3">
        <v>98.131988525390625</v>
      </c>
      <c r="D25" s="3">
        <v>0.38660159707069397</v>
      </c>
      <c r="E25" s="3">
        <v>1.3693342208862305</v>
      </c>
      <c r="F25" s="5">
        <v>0.11133094131946564</v>
      </c>
      <c r="G25" s="3">
        <v>1.4806652069091797</v>
      </c>
      <c r="H25" s="3">
        <v>37.325949693381304</v>
      </c>
      <c r="I25" s="3">
        <v>49.725213821397844</v>
      </c>
      <c r="J25" s="1"/>
      <c r="K25" s="1"/>
    </row>
    <row r="26" spans="1:11" ht="12.75" customHeight="1" thickBot="1" x14ac:dyDescent="0.25">
      <c r="A26" s="32">
        <v>40711</v>
      </c>
      <c r="B26" s="33"/>
      <c r="C26" s="3">
        <v>98.134788513183594</v>
      </c>
      <c r="D26" s="3">
        <v>0.38658255338668823</v>
      </c>
      <c r="E26" s="3">
        <v>1.367377758026123</v>
      </c>
      <c r="F26" s="5">
        <v>0.11039916425943375</v>
      </c>
      <c r="G26" s="3">
        <v>1.4777768850326538</v>
      </c>
      <c r="H26" s="3">
        <v>37.327040549311469</v>
      </c>
      <c r="I26" s="3">
        <v>49.727421901274631</v>
      </c>
      <c r="J26" s="1"/>
      <c r="K26" s="1"/>
    </row>
    <row r="27" spans="1:11" ht="12.75" customHeight="1" thickBot="1" x14ac:dyDescent="0.25">
      <c r="A27" s="32">
        <v>40712</v>
      </c>
      <c r="B27" s="33"/>
      <c r="C27" s="3">
        <v>98.155464172363281</v>
      </c>
      <c r="D27" s="3">
        <v>0.38324791193008423</v>
      </c>
      <c r="E27" s="3">
        <v>1.3509397506713867</v>
      </c>
      <c r="F27" s="5">
        <v>0.1094389483332634</v>
      </c>
      <c r="G27" s="3">
        <v>1.4603786468505859</v>
      </c>
      <c r="H27" s="3">
        <v>37.332770816437339</v>
      </c>
      <c r="I27" s="3">
        <v>49.739102196564453</v>
      </c>
      <c r="J27" s="1"/>
      <c r="K27" s="1"/>
    </row>
    <row r="28" spans="1:11" ht="12.75" customHeight="1" thickBot="1" x14ac:dyDescent="0.25">
      <c r="A28" s="32">
        <v>40713</v>
      </c>
      <c r="B28" s="33"/>
      <c r="C28" s="3">
        <v>98.136627197265625</v>
      </c>
      <c r="D28" s="3">
        <v>0.38618627190589905</v>
      </c>
      <c r="E28" s="3">
        <v>1.3665177822113037</v>
      </c>
      <c r="F28" s="5">
        <v>0.10987944900989532</v>
      </c>
      <c r="G28" s="3">
        <v>1.4763972759246826</v>
      </c>
      <c r="H28" s="3">
        <v>37.32751183324045</v>
      </c>
      <c r="I28" s="3">
        <v>49.728465334016462</v>
      </c>
      <c r="J28" s="1"/>
      <c r="K28" s="1"/>
    </row>
    <row r="29" spans="1:11" ht="12.75" customHeight="1" thickBot="1" x14ac:dyDescent="0.25">
      <c r="A29" s="32">
        <v>40714</v>
      </c>
      <c r="B29" s="33"/>
      <c r="C29" s="3">
        <v>98.075592041015625</v>
      </c>
      <c r="D29" s="3">
        <v>0.39422374963760376</v>
      </c>
      <c r="E29" s="3">
        <v>1.4143630266189575</v>
      </c>
      <c r="F29" s="5">
        <v>0.11502121388912201</v>
      </c>
      <c r="G29" s="3">
        <v>1.5293842554092407</v>
      </c>
      <c r="H29" s="3">
        <v>37.309882916271526</v>
      </c>
      <c r="I29" s="3">
        <v>49.692257296363707</v>
      </c>
      <c r="J29" s="1"/>
      <c r="K29" s="1"/>
    </row>
    <row r="30" spans="1:11" ht="12.75" customHeight="1" thickBot="1" x14ac:dyDescent="0.25">
      <c r="A30" s="32">
        <v>40715</v>
      </c>
      <c r="B30" s="33"/>
      <c r="C30" s="3">
        <v>98.160797119140625</v>
      </c>
      <c r="D30" s="3">
        <v>0.38209974765777588</v>
      </c>
      <c r="E30" s="3">
        <v>1.3440264463424683</v>
      </c>
      <c r="F30" s="5">
        <v>0.11197583377361298</v>
      </c>
      <c r="G30" s="3">
        <v>1.4560022354125977</v>
      </c>
      <c r="H30" s="3">
        <v>37.334304778701664</v>
      </c>
      <c r="I30" s="3">
        <v>49.741414322812631</v>
      </c>
      <c r="J30" s="1"/>
      <c r="K30" s="1"/>
    </row>
    <row r="31" spans="1:11" ht="12.75" customHeight="1" thickBot="1" x14ac:dyDescent="0.25">
      <c r="A31" s="32">
        <v>40716</v>
      </c>
      <c r="B31" s="33"/>
      <c r="C31" s="3">
        <v>98.169891357421875</v>
      </c>
      <c r="D31" s="3">
        <v>0.38152709603309631</v>
      </c>
      <c r="E31" s="3">
        <v>1.3391090631484985</v>
      </c>
      <c r="F31" s="5">
        <v>0.10868726670742035</v>
      </c>
      <c r="G31" s="3">
        <v>1.4477963447570801</v>
      </c>
      <c r="H31" s="3">
        <v>37.336842837086692</v>
      </c>
      <c r="I31" s="3">
        <v>49.74752502179814</v>
      </c>
      <c r="J31" s="1"/>
      <c r="K31" s="1"/>
    </row>
    <row r="32" spans="1:11" ht="12.75" customHeight="1" thickBot="1" x14ac:dyDescent="0.25">
      <c r="A32" s="32">
        <v>40717</v>
      </c>
      <c r="B32" s="33"/>
      <c r="C32" s="3">
        <v>98.156539916992188</v>
      </c>
      <c r="D32" s="3">
        <v>0.3834722638130188</v>
      </c>
      <c r="E32" s="3">
        <v>1.3507704734802246</v>
      </c>
      <c r="F32" s="5">
        <v>0.10815230756998062</v>
      </c>
      <c r="G32" s="3">
        <v>1.4589227437973022</v>
      </c>
      <c r="H32" s="3">
        <v>37.333607865124989</v>
      </c>
      <c r="I32" s="3">
        <v>49.740580536906975</v>
      </c>
      <c r="J32" s="1"/>
      <c r="K32" s="1"/>
    </row>
    <row r="33" spans="1:12" ht="12.75" customHeight="1" thickBot="1" x14ac:dyDescent="0.25">
      <c r="A33" s="32">
        <v>40718</v>
      </c>
      <c r="B33" s="33"/>
      <c r="C33" s="3">
        <v>98.165390014648438</v>
      </c>
      <c r="D33" s="3">
        <v>0.38195034861564636</v>
      </c>
      <c r="E33" s="3">
        <v>1.3437154293060303</v>
      </c>
      <c r="F33" s="5">
        <v>0.10788817703723907</v>
      </c>
      <c r="G33" s="3">
        <v>1.4516036510467529</v>
      </c>
      <c r="H33" s="3">
        <v>37.336066915417518</v>
      </c>
      <c r="I33" s="3">
        <v>49.745488436649602</v>
      </c>
      <c r="J33" s="1"/>
      <c r="K33" s="1"/>
    </row>
    <row r="34" spans="1:12" ht="12.75" customHeight="1" thickBot="1" x14ac:dyDescent="0.25">
      <c r="A34" s="32">
        <v>40719</v>
      </c>
      <c r="B34" s="33"/>
      <c r="C34" s="3">
        <v>98.170570373535156</v>
      </c>
      <c r="D34" s="3">
        <v>0.38102483749389648</v>
      </c>
      <c r="E34" s="3">
        <v>1.3397282361984253</v>
      </c>
      <c r="F34" s="5">
        <v>0.10773952305316925</v>
      </c>
      <c r="G34" s="3">
        <v>1.4474678039550781</v>
      </c>
      <c r="H34" s="3">
        <v>37.337119936039372</v>
      </c>
      <c r="I34" s="3">
        <v>49.748067943406575</v>
      </c>
      <c r="J34" s="1"/>
      <c r="K34" s="1"/>
    </row>
    <row r="35" spans="1:12" ht="12.75" customHeight="1" thickBot="1" x14ac:dyDescent="0.25">
      <c r="A35" s="32">
        <v>40720</v>
      </c>
      <c r="B35" s="33"/>
      <c r="C35" s="3">
        <v>98.185722351074219</v>
      </c>
      <c r="D35" s="3">
        <v>0.37896808981895447</v>
      </c>
      <c r="E35" s="3">
        <v>1.3269747495651245</v>
      </c>
      <c r="F35" s="5">
        <v>0.10743545740842819</v>
      </c>
      <c r="G35" s="3">
        <v>1.4344102144241333</v>
      </c>
      <c r="H35" s="3">
        <v>37.341412068921514</v>
      </c>
      <c r="I35" s="3">
        <v>49.756732676017371</v>
      </c>
      <c r="J35" s="1"/>
      <c r="K35" s="1"/>
    </row>
    <row r="36" spans="1:12" ht="12.75" customHeight="1" thickBot="1" x14ac:dyDescent="0.25">
      <c r="A36" s="32">
        <v>40721</v>
      </c>
      <c r="B36" s="33"/>
      <c r="C36" s="3">
        <v>98.182342529296875</v>
      </c>
      <c r="D36" s="3">
        <v>0.37975147366523743</v>
      </c>
      <c r="E36" s="3">
        <v>1.329322338104248</v>
      </c>
      <c r="F36" s="5">
        <v>0.10758988559246063</v>
      </c>
      <c r="G36" s="3">
        <v>1.4369121789932251</v>
      </c>
      <c r="H36" s="3">
        <v>37.340726356839532</v>
      </c>
      <c r="I36" s="3">
        <v>49.755129200862235</v>
      </c>
      <c r="J36" s="1"/>
      <c r="K36" s="1"/>
    </row>
    <row r="37" spans="1:12" ht="12.75" customHeight="1" thickBot="1" x14ac:dyDescent="0.25">
      <c r="A37" s="32">
        <v>40722</v>
      </c>
      <c r="B37" s="33"/>
      <c r="C37" s="3">
        <v>98.187278747558594</v>
      </c>
      <c r="D37" s="3">
        <v>0.37908223271369934</v>
      </c>
      <c r="E37" s="3">
        <v>1.3252632617950439</v>
      </c>
      <c r="F37" s="5">
        <v>0.10757055133581161</v>
      </c>
      <c r="G37" s="3">
        <v>1.4328337907791138</v>
      </c>
      <c r="H37" s="3">
        <v>37.341763056641206</v>
      </c>
      <c r="I37" s="3">
        <v>49.757642687485344</v>
      </c>
      <c r="J37" s="1"/>
      <c r="K37" s="1"/>
    </row>
    <row r="38" spans="1:12" ht="12.75" customHeight="1" thickBot="1" x14ac:dyDescent="0.25">
      <c r="A38" s="32">
        <v>40723</v>
      </c>
      <c r="B38" s="33"/>
      <c r="C38" s="3">
        <v>98.173866271972656</v>
      </c>
      <c r="D38" s="3">
        <v>0.38120344281196594</v>
      </c>
      <c r="E38" s="3">
        <v>1.3367829322814941</v>
      </c>
      <c r="F38" s="5">
        <v>0.10735584795475006</v>
      </c>
      <c r="G38" s="3">
        <v>1.444138765335083</v>
      </c>
      <c r="H38" s="3">
        <v>37.338081025727675</v>
      </c>
      <c r="I38" s="3">
        <v>49.750277671621902</v>
      </c>
      <c r="J38" s="1"/>
      <c r="K38" s="1"/>
    </row>
    <row r="39" spans="1:12" ht="12.75" customHeight="1" thickBot="1" x14ac:dyDescent="0.25">
      <c r="A39" s="32">
        <v>40724</v>
      </c>
      <c r="B39" s="33"/>
      <c r="C39" s="3">
        <v>98.194168090820313</v>
      </c>
      <c r="D39" s="3">
        <v>0.37865832448005676</v>
      </c>
      <c r="E39" s="3">
        <v>1.3207738399505615</v>
      </c>
      <c r="F39" s="5">
        <v>0.10573718696832657</v>
      </c>
      <c r="G39" s="3">
        <v>1.4265110492706299</v>
      </c>
      <c r="H39" s="3">
        <v>37.343807609508787</v>
      </c>
      <c r="I39" s="3">
        <v>49.7622313637616</v>
      </c>
      <c r="J39" s="1"/>
      <c r="K39" s="1"/>
    </row>
    <row r="40" spans="1:12" ht="12.75" customHeight="1" thickBot="1" x14ac:dyDescent="0.25">
      <c r="A40" s="35" t="s">
        <v>6</v>
      </c>
      <c r="B40" s="36"/>
      <c r="C40" s="6">
        <f t="shared" ref="C40:I40" si="0">AVERAGE(C10:C39)</f>
        <v>98.162350633138018</v>
      </c>
      <c r="D40" s="6">
        <f>AVERAGE(D10:D39)</f>
        <v>0.38275582262198132</v>
      </c>
      <c r="E40" s="6">
        <f t="shared" si="0"/>
        <v>1.3456403981272378</v>
      </c>
      <c r="F40" s="6">
        <f t="shared" si="0"/>
        <v>0.10844424834012985</v>
      </c>
      <c r="G40" s="6">
        <f t="shared" si="0"/>
        <v>1.4540813166109721</v>
      </c>
      <c r="H40" s="6">
        <f t="shared" si="0"/>
        <v>37.335065033956724</v>
      </c>
      <c r="I40" s="6">
        <f t="shared" si="0"/>
        <v>49.743642201493813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34" t="s">
        <v>44</v>
      </c>
      <c r="I42" s="34"/>
      <c r="J42" s="20"/>
      <c r="K42" s="20"/>
      <c r="L42" s="20"/>
    </row>
    <row r="43" spans="1:12" ht="13.5" thickBot="1" x14ac:dyDescent="0.25"/>
    <row r="44" spans="1:12" ht="13.5" thickBot="1" x14ac:dyDescent="0.25">
      <c r="A44" s="45"/>
      <c r="B44" s="46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31</v>
      </c>
      <c r="I44" s="19" t="s">
        <v>32</v>
      </c>
    </row>
    <row r="45" spans="1:12" ht="13.5" thickBot="1" x14ac:dyDescent="0.25">
      <c r="A45" s="47" t="s">
        <v>85</v>
      </c>
      <c r="B45" s="48"/>
      <c r="C45" s="26">
        <f t="shared" ref="C45:I45" si="1">MAX(C10:C39)</f>
        <v>98.194168090820313</v>
      </c>
      <c r="D45" s="21">
        <f t="shared" si="1"/>
        <v>0.39422374963760376</v>
      </c>
      <c r="E45" s="26">
        <f t="shared" si="1"/>
        <v>1.4143630266189575</v>
      </c>
      <c r="F45" s="26">
        <f t="shared" si="1"/>
        <v>0.11502121388912201</v>
      </c>
      <c r="G45" s="21">
        <f t="shared" si="1"/>
        <v>1.5293842554092407</v>
      </c>
      <c r="H45" s="26">
        <f t="shared" si="1"/>
        <v>37.343807609508787</v>
      </c>
      <c r="I45" s="22">
        <f t="shared" si="1"/>
        <v>49.7622313637616</v>
      </c>
    </row>
    <row r="46" spans="1:12" ht="13.5" thickBot="1" x14ac:dyDescent="0.25">
      <c r="A46" s="47" t="s">
        <v>86</v>
      </c>
      <c r="B46" s="48"/>
      <c r="C46" s="23">
        <f t="shared" ref="C46:I46" si="2">MIN(C10:C39)</f>
        <v>98.075592041015625</v>
      </c>
      <c r="D46" s="26">
        <f t="shared" si="2"/>
        <v>0.37865832448005676</v>
      </c>
      <c r="E46" s="26">
        <f t="shared" si="2"/>
        <v>1.3207738399505615</v>
      </c>
      <c r="F46" s="23">
        <f t="shared" si="2"/>
        <v>0.10573718696832657</v>
      </c>
      <c r="G46" s="26">
        <f t="shared" si="2"/>
        <v>1.4265110492706299</v>
      </c>
      <c r="H46" s="23">
        <f t="shared" si="2"/>
        <v>37.309882916271526</v>
      </c>
      <c r="I46" s="26">
        <f t="shared" si="2"/>
        <v>49.692257296363707</v>
      </c>
    </row>
    <row r="47" spans="1:12" ht="13.5" thickBot="1" x14ac:dyDescent="0.25">
      <c r="A47" s="49" t="s">
        <v>87</v>
      </c>
      <c r="B47" s="50"/>
      <c r="C47" s="26">
        <f t="shared" ref="C47:I47" si="3">STDEV(C10:C39)</f>
        <v>2.2254667917908554E-2</v>
      </c>
      <c r="D47" s="24">
        <f t="shared" si="3"/>
        <v>3.0125830541782644E-3</v>
      </c>
      <c r="E47" s="26">
        <f t="shared" si="3"/>
        <v>1.7668322756200765E-2</v>
      </c>
      <c r="F47" s="26">
        <f t="shared" si="3"/>
        <v>1.8527682628276972E-3</v>
      </c>
      <c r="G47" s="24">
        <f t="shared" si="3"/>
        <v>1.926444373588131E-2</v>
      </c>
      <c r="H47" s="26">
        <f t="shared" si="3"/>
        <v>6.4275400698622434E-3</v>
      </c>
      <c r="I47" s="25">
        <f t="shared" si="3"/>
        <v>1.3120922571673993E-2</v>
      </c>
    </row>
    <row r="49" spans="3:9" x14ac:dyDescent="0.2">
      <c r="C49" s="30">
        <f>COUNTIF(C10:C39,"&lt;84.0")</f>
        <v>0</v>
      </c>
      <c r="D49" s="30">
        <f>COUNTIF(D10:D39,"&gt;11.0")</f>
        <v>0</v>
      </c>
      <c r="E49" s="30">
        <f>COUNTIF(E10:E39,"&gt;4.0")</f>
        <v>0</v>
      </c>
      <c r="F49" s="30">
        <f>COUNTIF(F10:F39,"&gt;3.0")</f>
        <v>0</v>
      </c>
      <c r="G49" s="30">
        <f>COUNTIF(G10:G39,"&gt;4.0")</f>
        <v>0</v>
      </c>
      <c r="H49" s="30">
        <f>COUNTIF(H10:H39,"&lt;37.30")</f>
        <v>0</v>
      </c>
      <c r="I49" s="30">
        <f>COUNTIF(I10:I39,"&lt;48.20")</f>
        <v>0</v>
      </c>
    </row>
    <row r="50" spans="3:9" x14ac:dyDescent="0.2">
      <c r="C50" s="31"/>
      <c r="D50" s="31"/>
      <c r="E50" s="31"/>
      <c r="F50" s="31"/>
      <c r="G50" s="30"/>
      <c r="H50" s="30">
        <f>COUNTIF(H10:H39,"&gt;43.60")</f>
        <v>0</v>
      </c>
      <c r="I50" s="30">
        <f>COUNTIF(I10:I39,"&gt;53.20")</f>
        <v>0</v>
      </c>
    </row>
  </sheetData>
  <mergeCells count="44">
    <mergeCell ref="A32:B32"/>
    <mergeCell ref="A33:B33"/>
    <mergeCell ref="H42:I42"/>
    <mergeCell ref="A40:B40"/>
    <mergeCell ref="A34:B34"/>
    <mergeCell ref="A36:B36"/>
    <mergeCell ref="A35:B35"/>
    <mergeCell ref="A37:B37"/>
    <mergeCell ref="A39:B39"/>
    <mergeCell ref="A26:B26"/>
    <mergeCell ref="A28:B28"/>
    <mergeCell ref="A29:B29"/>
    <mergeCell ref="A27:B27"/>
    <mergeCell ref="A30:B30"/>
    <mergeCell ref="A7:B7"/>
    <mergeCell ref="A8:B8"/>
    <mergeCell ref="A13:B13"/>
    <mergeCell ref="A15:B15"/>
    <mergeCell ref="A10:B10"/>
    <mergeCell ref="A14:B14"/>
    <mergeCell ref="A9:B9"/>
    <mergeCell ref="A11:B11"/>
    <mergeCell ref="A12:B12"/>
    <mergeCell ref="A1:I1"/>
    <mergeCell ref="A3:I3"/>
    <mergeCell ref="A6:B6"/>
    <mergeCell ref="A4:I4"/>
    <mergeCell ref="A5:F5"/>
    <mergeCell ref="A45:B45"/>
    <mergeCell ref="A46:B46"/>
    <mergeCell ref="A47:B47"/>
    <mergeCell ref="A16:B16"/>
    <mergeCell ref="A44:B44"/>
    <mergeCell ref="A22:B22"/>
    <mergeCell ref="A38:B38"/>
    <mergeCell ref="A24:B24"/>
    <mergeCell ref="A25:B25"/>
    <mergeCell ref="A23:B23"/>
    <mergeCell ref="A17:B17"/>
    <mergeCell ref="A20:B20"/>
    <mergeCell ref="A21:B21"/>
    <mergeCell ref="A18:B18"/>
    <mergeCell ref="A19:B19"/>
    <mergeCell ref="A31:B31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28" zoomScale="90" zoomScaleNormal="90" workbookViewId="0">
      <selection activeCell="D50" sqref="D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1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1" ht="14.1" customHeight="1" thickBot="1" x14ac:dyDescent="0.25">
      <c r="A5" s="42" t="s">
        <v>63</v>
      </c>
      <c r="B5" s="42"/>
      <c r="C5" s="42"/>
      <c r="D5" s="42"/>
      <c r="E5" s="42"/>
      <c r="F5" s="42"/>
      <c r="G5" s="1"/>
      <c r="H5" s="1"/>
      <c r="I5" s="18" t="s">
        <v>99</v>
      </c>
      <c r="J5" s="1"/>
      <c r="K5" s="1"/>
    </row>
    <row r="6" spans="1:11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3"/>
      <c r="B8" s="44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45"/>
      <c r="B9" s="4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40695</v>
      </c>
      <c r="B10" s="33"/>
      <c r="C10" s="10">
        <v>98.152275085449219</v>
      </c>
      <c r="D10" s="10">
        <v>0.38475483655929565</v>
      </c>
      <c r="E10" s="10">
        <v>1.3532810211181641</v>
      </c>
      <c r="F10" s="11">
        <v>0.10869259387254715</v>
      </c>
      <c r="G10" s="10">
        <v>1.4619736671447754</v>
      </c>
      <c r="H10" s="10">
        <v>37.33302018694134</v>
      </c>
      <c r="I10" s="10">
        <v>49.738681909413074</v>
      </c>
      <c r="J10" s="1"/>
      <c r="K10" s="1"/>
    </row>
    <row r="11" spans="1:11" ht="12.75" customHeight="1" thickBot="1" x14ac:dyDescent="0.25">
      <c r="A11" s="32">
        <v>40696</v>
      </c>
      <c r="B11" s="33"/>
      <c r="C11" s="3">
        <v>98.173004150390625</v>
      </c>
      <c r="D11" s="3">
        <v>0.38208970427513123</v>
      </c>
      <c r="E11" s="3">
        <v>1.3378832340240479</v>
      </c>
      <c r="F11" s="5">
        <v>0.10645828396081924</v>
      </c>
      <c r="G11" s="3">
        <v>1.4443415403366089</v>
      </c>
      <c r="H11" s="3">
        <v>37.338477508146866</v>
      </c>
      <c r="I11" s="3">
        <v>49.750629591688629</v>
      </c>
      <c r="J11" s="1"/>
      <c r="K11" s="1"/>
    </row>
    <row r="12" spans="1:11" ht="12.75" customHeight="1" thickBot="1" x14ac:dyDescent="0.25">
      <c r="A12" s="32">
        <v>40697</v>
      </c>
      <c r="B12" s="33"/>
      <c r="C12" s="3">
        <v>98.163421630859375</v>
      </c>
      <c r="D12" s="3">
        <v>0.38340762257575989</v>
      </c>
      <c r="E12" s="3">
        <v>1.3456571102142334</v>
      </c>
      <c r="F12" s="5">
        <v>0.1067633330821991</v>
      </c>
      <c r="G12" s="3">
        <v>1.4524204730987549</v>
      </c>
      <c r="H12" s="3">
        <v>37.336020420541345</v>
      </c>
      <c r="I12" s="3">
        <v>49.745355429676138</v>
      </c>
      <c r="J12" s="1"/>
      <c r="K12" s="1"/>
    </row>
    <row r="13" spans="1:11" ht="12.75" customHeight="1" thickBot="1" x14ac:dyDescent="0.25">
      <c r="A13" s="32">
        <v>40698</v>
      </c>
      <c r="B13" s="33"/>
      <c r="C13" s="3">
        <v>98.171577453613281</v>
      </c>
      <c r="D13" s="3">
        <v>0.38199606537818909</v>
      </c>
      <c r="E13" s="3">
        <v>1.3381834030151367</v>
      </c>
      <c r="F13" s="5">
        <v>0.10739347338676453</v>
      </c>
      <c r="G13" s="3">
        <v>1.4455769062042236</v>
      </c>
      <c r="H13" s="3">
        <v>37.338265135800619</v>
      </c>
      <c r="I13" s="3">
        <v>49.7496990965994</v>
      </c>
      <c r="J13" s="1"/>
      <c r="K13" s="1"/>
    </row>
    <row r="14" spans="1:11" ht="12.75" customHeight="1" thickBot="1" x14ac:dyDescent="0.25">
      <c r="A14" s="32">
        <v>40699</v>
      </c>
      <c r="B14" s="33"/>
      <c r="C14" s="3">
        <v>98.1648</v>
      </c>
      <c r="D14" s="3">
        <v>0.3826</v>
      </c>
      <c r="E14" s="3">
        <v>1.3431999999999999</v>
      </c>
      <c r="F14" s="5">
        <v>0.10879999999999999</v>
      </c>
      <c r="G14" s="3">
        <v>1.4519</v>
      </c>
      <c r="H14" s="3">
        <v>37.335853215788688</v>
      </c>
      <c r="I14" s="3">
        <v>49.745775367318487</v>
      </c>
      <c r="J14" s="1"/>
      <c r="K14" s="1"/>
    </row>
    <row r="15" spans="1:11" ht="12.75" customHeight="1" thickBot="1" x14ac:dyDescent="0.25">
      <c r="A15" s="32">
        <v>40700</v>
      </c>
      <c r="B15" s="33"/>
      <c r="C15" s="3">
        <v>98.158454895019531</v>
      </c>
      <c r="D15" s="3">
        <v>0.38337936997413635</v>
      </c>
      <c r="E15" s="3">
        <v>1.3487851619720459</v>
      </c>
      <c r="F15" s="5">
        <v>0.10864981263875961</v>
      </c>
      <c r="G15" s="3">
        <v>1.4574350118637085</v>
      </c>
      <c r="H15" s="3">
        <v>37.333970050910111</v>
      </c>
      <c r="I15" s="3">
        <v>49.741365700688647</v>
      </c>
      <c r="J15" s="1"/>
      <c r="K15" s="1"/>
    </row>
    <row r="16" spans="1:11" ht="12.75" customHeight="1" thickBot="1" x14ac:dyDescent="0.25">
      <c r="A16" s="32">
        <v>40701</v>
      </c>
      <c r="B16" s="33"/>
      <c r="C16" s="3">
        <v>98.17279052734375</v>
      </c>
      <c r="D16" s="3">
        <v>0.3817380964756012</v>
      </c>
      <c r="E16" s="3">
        <v>1.3377652168273926</v>
      </c>
      <c r="F16" s="5">
        <v>0.10701721161603928</v>
      </c>
      <c r="G16" s="3">
        <v>1.4447823762893677</v>
      </c>
      <c r="H16" s="3">
        <v>37.338190223582203</v>
      </c>
      <c r="I16" s="3">
        <v>49.750120459106533</v>
      </c>
      <c r="J16" s="1"/>
      <c r="K16" s="1"/>
    </row>
    <row r="17" spans="1:11" ht="12.75" customHeight="1" thickBot="1" x14ac:dyDescent="0.25">
      <c r="A17" s="32">
        <v>40702</v>
      </c>
      <c r="B17" s="33"/>
      <c r="C17" s="3">
        <v>98.165092468261719</v>
      </c>
      <c r="D17" s="3">
        <v>0.38235592842102051</v>
      </c>
      <c r="E17" s="3">
        <v>1.3435603380203247</v>
      </c>
      <c r="F17" s="5">
        <v>0.10818115621805191</v>
      </c>
      <c r="G17" s="3">
        <v>1.4517414569854736</v>
      </c>
      <c r="H17" s="3">
        <v>37.336016743916623</v>
      </c>
      <c r="I17" s="3">
        <v>49.745324213152252</v>
      </c>
      <c r="J17" s="1"/>
      <c r="K17" s="1"/>
    </row>
    <row r="18" spans="1:11" ht="12.75" customHeight="1" thickBot="1" x14ac:dyDescent="0.25">
      <c r="A18" s="32">
        <v>40703</v>
      </c>
      <c r="B18" s="33"/>
      <c r="C18" s="3">
        <v>98.174980163574219</v>
      </c>
      <c r="D18" s="3">
        <v>0.38114339113235474</v>
      </c>
      <c r="E18" s="3">
        <v>1.3356032371520996</v>
      </c>
      <c r="F18" s="5">
        <v>0.10749300569295883</v>
      </c>
      <c r="G18" s="3">
        <v>1.4430962800979614</v>
      </c>
      <c r="H18" s="3">
        <v>37.338929738761195</v>
      </c>
      <c r="I18" s="3">
        <v>49.751179507737561</v>
      </c>
      <c r="J18" s="1"/>
      <c r="K18" s="1"/>
    </row>
    <row r="19" spans="1:11" ht="12.75" customHeight="1" thickBot="1" x14ac:dyDescent="0.25">
      <c r="A19" s="32">
        <v>40704</v>
      </c>
      <c r="B19" s="33"/>
      <c r="C19" s="3">
        <v>98.173919677734375</v>
      </c>
      <c r="D19" s="3">
        <v>0.38106745481491089</v>
      </c>
      <c r="E19" s="3">
        <v>1.336323618888855</v>
      </c>
      <c r="F19" s="5">
        <v>0.10822559148073196</v>
      </c>
      <c r="G19" s="3">
        <v>1.4445492029190063</v>
      </c>
      <c r="H19" s="3">
        <v>37.338221317087871</v>
      </c>
      <c r="I19" s="3">
        <v>49.749953942617893</v>
      </c>
      <c r="J19" s="1"/>
      <c r="K19" s="1"/>
    </row>
    <row r="20" spans="1:11" ht="12.75" customHeight="1" thickBot="1" x14ac:dyDescent="0.25">
      <c r="A20" s="32">
        <v>40705</v>
      </c>
      <c r="B20" s="33"/>
      <c r="C20" s="3">
        <v>98.172271728515625</v>
      </c>
      <c r="D20" s="3">
        <v>0.38137665390968323</v>
      </c>
      <c r="E20" s="3">
        <v>1.3375710248947144</v>
      </c>
      <c r="F20" s="5">
        <v>0.10825349390506744</v>
      </c>
      <c r="G20" s="3">
        <v>1.4458245038986206</v>
      </c>
      <c r="H20" s="3">
        <v>37.33790733272923</v>
      </c>
      <c r="I20" s="3">
        <v>49.749167083065721</v>
      </c>
      <c r="J20" s="1"/>
      <c r="K20" s="1"/>
    </row>
    <row r="21" spans="1:11" ht="12.75" customHeight="1" thickBot="1" x14ac:dyDescent="0.25">
      <c r="A21" s="32">
        <v>40706</v>
      </c>
      <c r="B21" s="33"/>
      <c r="C21" s="3">
        <v>98.17926025390625</v>
      </c>
      <c r="D21" s="3">
        <v>0.38085365295410156</v>
      </c>
      <c r="E21" s="3">
        <v>1.3318016529083252</v>
      </c>
      <c r="F21" s="5">
        <v>0.10699537396430969</v>
      </c>
      <c r="G21" s="3">
        <v>1.4387969970703125</v>
      </c>
      <c r="H21" s="3">
        <v>37.340641356196308</v>
      </c>
      <c r="I21" s="3">
        <v>49.754339357113437</v>
      </c>
      <c r="J21" s="1"/>
      <c r="K21" s="1"/>
    </row>
    <row r="22" spans="1:11" ht="12.75" customHeight="1" thickBot="1" x14ac:dyDescent="0.25">
      <c r="A22" s="32">
        <v>40707</v>
      </c>
      <c r="B22" s="33"/>
      <c r="C22" s="3">
        <v>98.163604736328125</v>
      </c>
      <c r="D22" s="3">
        <v>0.38268148899078369</v>
      </c>
      <c r="E22" s="3">
        <v>1.3450148105621338</v>
      </c>
      <c r="F22" s="5">
        <v>0.10804255306720734</v>
      </c>
      <c r="G22" s="3">
        <v>1.4530574083328247</v>
      </c>
      <c r="H22" s="3">
        <v>37.335436609990367</v>
      </c>
      <c r="I22" s="3">
        <v>49.744409147366675</v>
      </c>
      <c r="J22" s="1"/>
      <c r="K22" s="1"/>
    </row>
    <row r="23" spans="1:11" ht="12.75" customHeight="1" thickBot="1" x14ac:dyDescent="0.25">
      <c r="A23" s="32">
        <v>40708</v>
      </c>
      <c r="B23" s="33"/>
      <c r="C23" s="3">
        <v>98.162773132324219</v>
      </c>
      <c r="D23" s="3">
        <v>0.38272565603256226</v>
      </c>
      <c r="E23" s="3">
        <v>1.3468254804611206</v>
      </c>
      <c r="F23" s="5">
        <v>0.10687192529439926</v>
      </c>
      <c r="G23" s="3">
        <v>1.4536974430084229</v>
      </c>
      <c r="H23" s="3">
        <v>37.335101776155661</v>
      </c>
      <c r="I23" s="3">
        <v>49.744202513199241</v>
      </c>
      <c r="J23" s="1"/>
      <c r="K23" s="1"/>
    </row>
    <row r="24" spans="1:11" ht="12.75" customHeight="1" thickBot="1" x14ac:dyDescent="0.25">
      <c r="A24" s="32">
        <v>40709</v>
      </c>
      <c r="B24" s="33"/>
      <c r="C24" s="3">
        <v>98.141265869140625</v>
      </c>
      <c r="D24" s="3">
        <v>0.3859248161315918</v>
      </c>
      <c r="E24" s="3">
        <v>1.3627573251724243</v>
      </c>
      <c r="F24" s="5">
        <v>0.10928788781166077</v>
      </c>
      <c r="G24" s="3">
        <v>1.4720451831817627</v>
      </c>
      <c r="H24" s="3">
        <v>37.32901114350215</v>
      </c>
      <c r="I24" s="3">
        <v>49.731512315131283</v>
      </c>
      <c r="J24" s="1"/>
      <c r="K24" s="1"/>
    </row>
    <row r="25" spans="1:11" ht="12.75" customHeight="1" thickBot="1" x14ac:dyDescent="0.25">
      <c r="A25" s="32">
        <v>40710</v>
      </c>
      <c r="B25" s="33"/>
      <c r="C25" s="3">
        <v>98.131988525390625</v>
      </c>
      <c r="D25" s="3">
        <v>0.38660159707069397</v>
      </c>
      <c r="E25" s="3">
        <v>1.3693342208862305</v>
      </c>
      <c r="F25" s="5">
        <v>0.11133094131946564</v>
      </c>
      <c r="G25" s="3">
        <v>1.4806652069091797</v>
      </c>
      <c r="H25" s="3">
        <v>37.325949693381304</v>
      </c>
      <c r="I25" s="3">
        <v>49.725213821397844</v>
      </c>
      <c r="J25" s="1"/>
      <c r="K25" s="1"/>
    </row>
    <row r="26" spans="1:11" ht="12.75" customHeight="1" thickBot="1" x14ac:dyDescent="0.25">
      <c r="A26" s="32">
        <v>40711</v>
      </c>
      <c r="B26" s="33"/>
      <c r="C26" s="3">
        <v>98.134788513183594</v>
      </c>
      <c r="D26" s="3">
        <v>0.38658255338668823</v>
      </c>
      <c r="E26" s="3">
        <v>1.367377758026123</v>
      </c>
      <c r="F26" s="5">
        <v>0.11039916425943375</v>
      </c>
      <c r="G26" s="3">
        <v>1.4777768850326538</v>
      </c>
      <c r="H26" s="3">
        <v>37.327040549311469</v>
      </c>
      <c r="I26" s="3">
        <v>49.727421901274631</v>
      </c>
      <c r="J26" s="1"/>
      <c r="K26" s="1"/>
    </row>
    <row r="27" spans="1:11" ht="12.75" customHeight="1" thickBot="1" x14ac:dyDescent="0.25">
      <c r="A27" s="32">
        <v>40712</v>
      </c>
      <c r="B27" s="33"/>
      <c r="C27" s="3">
        <v>98.155464172363281</v>
      </c>
      <c r="D27" s="3">
        <v>0.38324791193008423</v>
      </c>
      <c r="E27" s="3">
        <v>1.3509397506713867</v>
      </c>
      <c r="F27" s="5">
        <v>0.1094389483332634</v>
      </c>
      <c r="G27" s="3">
        <v>1.4603786468505859</v>
      </c>
      <c r="H27" s="3">
        <v>37.332770816437339</v>
      </c>
      <c r="I27" s="3">
        <v>49.739102196564453</v>
      </c>
      <c r="J27" s="1"/>
      <c r="K27" s="1"/>
    </row>
    <row r="28" spans="1:11" ht="12.75" customHeight="1" thickBot="1" x14ac:dyDescent="0.25">
      <c r="A28" s="32">
        <v>40713</v>
      </c>
      <c r="B28" s="33"/>
      <c r="C28" s="3">
        <v>98.136627197265625</v>
      </c>
      <c r="D28" s="3">
        <v>0.38618627190589905</v>
      </c>
      <c r="E28" s="3">
        <v>1.3665177822113037</v>
      </c>
      <c r="F28" s="5">
        <v>0.10987944900989532</v>
      </c>
      <c r="G28" s="3">
        <v>1.4763972759246826</v>
      </c>
      <c r="H28" s="3">
        <v>37.32751183324045</v>
      </c>
      <c r="I28" s="3">
        <v>49.728465334016462</v>
      </c>
      <c r="J28" s="1"/>
      <c r="K28" s="1"/>
    </row>
    <row r="29" spans="1:11" ht="12.75" customHeight="1" thickBot="1" x14ac:dyDescent="0.25">
      <c r="A29" s="32">
        <v>40714</v>
      </c>
      <c r="B29" s="33"/>
      <c r="C29" s="3">
        <v>98.075592041015625</v>
      </c>
      <c r="D29" s="3">
        <v>0.39422374963760376</v>
      </c>
      <c r="E29" s="3">
        <v>1.4143630266189575</v>
      </c>
      <c r="F29" s="5">
        <v>0.11502121388912201</v>
      </c>
      <c r="G29" s="3">
        <v>1.5293842554092407</v>
      </c>
      <c r="H29" s="3">
        <v>37.309882916271526</v>
      </c>
      <c r="I29" s="3">
        <v>49.692257296363707</v>
      </c>
      <c r="J29" s="1"/>
      <c r="K29" s="1"/>
    </row>
    <row r="30" spans="1:11" ht="12.75" customHeight="1" thickBot="1" x14ac:dyDescent="0.25">
      <c r="A30" s="32">
        <v>40715</v>
      </c>
      <c r="B30" s="33"/>
      <c r="C30" s="3">
        <v>98.160797119140625</v>
      </c>
      <c r="D30" s="3">
        <v>0.38209974765777588</v>
      </c>
      <c r="E30" s="3">
        <v>1.3440264463424683</v>
      </c>
      <c r="F30" s="5">
        <v>0.11197583377361298</v>
      </c>
      <c r="G30" s="3">
        <v>1.4560022354125977</v>
      </c>
      <c r="H30" s="3">
        <v>37.334304778701664</v>
      </c>
      <c r="I30" s="3">
        <v>49.741414322812631</v>
      </c>
      <c r="J30" s="1"/>
      <c r="K30" s="1"/>
    </row>
    <row r="31" spans="1:11" ht="12.75" customHeight="1" thickBot="1" x14ac:dyDescent="0.25">
      <c r="A31" s="32">
        <v>40716</v>
      </c>
      <c r="B31" s="33"/>
      <c r="C31" s="3">
        <v>98.169891357421875</v>
      </c>
      <c r="D31" s="3">
        <v>0.38152709603309631</v>
      </c>
      <c r="E31" s="3">
        <v>1.3391090631484985</v>
      </c>
      <c r="F31" s="5">
        <v>0.10868726670742035</v>
      </c>
      <c r="G31" s="3">
        <v>1.4477963447570801</v>
      </c>
      <c r="H31" s="3">
        <v>37.336842837086692</v>
      </c>
      <c r="I31" s="3">
        <v>49.74752502179814</v>
      </c>
      <c r="J31" s="1"/>
      <c r="K31" s="1"/>
    </row>
    <row r="32" spans="1:11" ht="12.75" customHeight="1" thickBot="1" x14ac:dyDescent="0.25">
      <c r="A32" s="32">
        <v>40717</v>
      </c>
      <c r="B32" s="33"/>
      <c r="C32" s="3">
        <v>98.156539916992188</v>
      </c>
      <c r="D32" s="3">
        <v>0.3834722638130188</v>
      </c>
      <c r="E32" s="3">
        <v>1.3507704734802246</v>
      </c>
      <c r="F32" s="5">
        <v>0.10815230756998062</v>
      </c>
      <c r="G32" s="3">
        <v>1.4589227437973022</v>
      </c>
      <c r="H32" s="3">
        <v>37.333607865124989</v>
      </c>
      <c r="I32" s="3">
        <v>49.740580536906975</v>
      </c>
      <c r="J32" s="1"/>
      <c r="K32" s="1"/>
    </row>
    <row r="33" spans="1:12" ht="12.75" customHeight="1" thickBot="1" x14ac:dyDescent="0.25">
      <c r="A33" s="32">
        <v>40718</v>
      </c>
      <c r="B33" s="33"/>
      <c r="C33" s="3">
        <v>98.165390014648438</v>
      </c>
      <c r="D33" s="3">
        <v>0.38195034861564636</v>
      </c>
      <c r="E33" s="3">
        <v>1.3437154293060303</v>
      </c>
      <c r="F33" s="5">
        <v>0.10788817703723907</v>
      </c>
      <c r="G33" s="3">
        <v>1.4516036510467529</v>
      </c>
      <c r="H33" s="3">
        <v>37.336066915417518</v>
      </c>
      <c r="I33" s="3">
        <v>49.745488436649602</v>
      </c>
      <c r="J33" s="1"/>
      <c r="K33" s="1"/>
    </row>
    <row r="34" spans="1:12" ht="12.75" customHeight="1" thickBot="1" x14ac:dyDescent="0.25">
      <c r="A34" s="32">
        <v>40719</v>
      </c>
      <c r="B34" s="33"/>
      <c r="C34" s="3">
        <v>98.170570373535156</v>
      </c>
      <c r="D34" s="3">
        <v>0.38102483749389648</v>
      </c>
      <c r="E34" s="3">
        <v>1.3397282361984253</v>
      </c>
      <c r="F34" s="5">
        <v>0.10773952305316925</v>
      </c>
      <c r="G34" s="3">
        <v>1.4474678039550781</v>
      </c>
      <c r="H34" s="3">
        <v>37.337119936039372</v>
      </c>
      <c r="I34" s="3">
        <v>49.748067943406575</v>
      </c>
      <c r="J34" s="1"/>
      <c r="K34" s="1"/>
    </row>
    <row r="35" spans="1:12" ht="12.75" customHeight="1" thickBot="1" x14ac:dyDescent="0.25">
      <c r="A35" s="32">
        <v>40720</v>
      </c>
      <c r="B35" s="33"/>
      <c r="C35" s="3">
        <v>98.185722351074219</v>
      </c>
      <c r="D35" s="3">
        <v>0.37896808981895447</v>
      </c>
      <c r="E35" s="3">
        <v>1.3269747495651245</v>
      </c>
      <c r="F35" s="5">
        <v>0.10743545740842819</v>
      </c>
      <c r="G35" s="3">
        <v>1.4344102144241333</v>
      </c>
      <c r="H35" s="3">
        <v>37.341412068921514</v>
      </c>
      <c r="I35" s="3">
        <v>49.756732676017371</v>
      </c>
      <c r="J35" s="1"/>
      <c r="K35" s="1"/>
    </row>
    <row r="36" spans="1:12" ht="12.75" customHeight="1" thickBot="1" x14ac:dyDescent="0.25">
      <c r="A36" s="32">
        <v>40721</v>
      </c>
      <c r="B36" s="33"/>
      <c r="C36" s="3">
        <v>98.182342529296875</v>
      </c>
      <c r="D36" s="3">
        <v>0.37975147366523743</v>
      </c>
      <c r="E36" s="3">
        <v>1.329322338104248</v>
      </c>
      <c r="F36" s="5">
        <v>0.10758988559246063</v>
      </c>
      <c r="G36" s="3">
        <v>1.4369121789932251</v>
      </c>
      <c r="H36" s="3">
        <v>37.340726356839532</v>
      </c>
      <c r="I36" s="3">
        <v>49.755129200862235</v>
      </c>
      <c r="J36" s="1"/>
      <c r="K36" s="1"/>
    </row>
    <row r="37" spans="1:12" ht="12.75" customHeight="1" thickBot="1" x14ac:dyDescent="0.25">
      <c r="A37" s="32">
        <v>40722</v>
      </c>
      <c r="B37" s="33"/>
      <c r="C37" s="3">
        <v>98.187278747558594</v>
      </c>
      <c r="D37" s="3">
        <v>0.37908223271369934</v>
      </c>
      <c r="E37" s="3">
        <v>1.3252632617950439</v>
      </c>
      <c r="F37" s="5">
        <v>0.10757055133581161</v>
      </c>
      <c r="G37" s="3">
        <v>1.4328337907791138</v>
      </c>
      <c r="H37" s="3">
        <v>37.341763056641206</v>
      </c>
      <c r="I37" s="3">
        <v>49.757642687485344</v>
      </c>
      <c r="J37" s="1"/>
      <c r="K37" s="1"/>
    </row>
    <row r="38" spans="1:12" ht="12.75" customHeight="1" thickBot="1" x14ac:dyDescent="0.25">
      <c r="A38" s="32">
        <v>40723</v>
      </c>
      <c r="B38" s="33"/>
      <c r="C38" s="3">
        <v>98.173866271972656</v>
      </c>
      <c r="D38" s="3">
        <v>0.38120344281196594</v>
      </c>
      <c r="E38" s="3">
        <v>1.3367829322814941</v>
      </c>
      <c r="F38" s="5">
        <v>0.10735584795475006</v>
      </c>
      <c r="G38" s="3">
        <v>1.444138765335083</v>
      </c>
      <c r="H38" s="3">
        <v>37.338081025727675</v>
      </c>
      <c r="I38" s="3">
        <v>49.750277671621902</v>
      </c>
      <c r="J38" s="1"/>
      <c r="K38" s="1"/>
    </row>
    <row r="39" spans="1:12" ht="12.75" customHeight="1" thickBot="1" x14ac:dyDescent="0.25">
      <c r="A39" s="32">
        <v>40724</v>
      </c>
      <c r="B39" s="33"/>
      <c r="C39" s="3">
        <v>98.194168090820313</v>
      </c>
      <c r="D39" s="3">
        <v>0.37865832448005676</v>
      </c>
      <c r="E39" s="3">
        <v>1.3207738399505615</v>
      </c>
      <c r="F39" s="5">
        <v>0.10573718696832657</v>
      </c>
      <c r="G39" s="3">
        <v>1.4265110492706299</v>
      </c>
      <c r="H39" s="3">
        <v>37.343807609508787</v>
      </c>
      <c r="I39" s="3">
        <v>49.7622313637616</v>
      </c>
      <c r="J39" s="1"/>
      <c r="K39" s="1"/>
    </row>
    <row r="40" spans="1:12" ht="12.75" customHeight="1" thickBot="1" x14ac:dyDescent="0.25">
      <c r="A40" s="35" t="s">
        <v>6</v>
      </c>
      <c r="B40" s="36"/>
      <c r="C40" s="6">
        <f t="shared" ref="C40:I40" si="0">AVERAGE(C10:C39)</f>
        <v>98.162350633138018</v>
      </c>
      <c r="D40" s="6">
        <f>AVERAGE(D10:D39)</f>
        <v>0.38275582262198132</v>
      </c>
      <c r="E40" s="6">
        <f t="shared" si="0"/>
        <v>1.3456403981272378</v>
      </c>
      <c r="F40" s="6">
        <f t="shared" si="0"/>
        <v>0.10844424834012985</v>
      </c>
      <c r="G40" s="6">
        <f t="shared" si="0"/>
        <v>1.4540813166109721</v>
      </c>
      <c r="H40" s="6">
        <f t="shared" si="0"/>
        <v>37.335065033956724</v>
      </c>
      <c r="I40" s="6">
        <f t="shared" si="0"/>
        <v>49.743642201493813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34" t="s">
        <v>44</v>
      </c>
      <c r="I42" s="34"/>
      <c r="J42" s="20"/>
      <c r="K42" s="20"/>
      <c r="L42" s="20"/>
    </row>
    <row r="43" spans="1:12" ht="13.5" thickBot="1" x14ac:dyDescent="0.25"/>
    <row r="44" spans="1:12" ht="23.25" thickBot="1" x14ac:dyDescent="0.25">
      <c r="A44" s="45"/>
      <c r="B44" s="46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47" t="s">
        <v>85</v>
      </c>
      <c r="B45" s="48"/>
      <c r="C45" s="26">
        <f t="shared" ref="C45:I45" si="1">MAX(C10:C39)</f>
        <v>98.194168090820313</v>
      </c>
      <c r="D45" s="21">
        <f t="shared" si="1"/>
        <v>0.39422374963760376</v>
      </c>
      <c r="E45" s="26">
        <f t="shared" si="1"/>
        <v>1.4143630266189575</v>
      </c>
      <c r="F45" s="26">
        <f t="shared" si="1"/>
        <v>0.11502121388912201</v>
      </c>
      <c r="G45" s="21">
        <f t="shared" si="1"/>
        <v>1.5293842554092407</v>
      </c>
      <c r="H45" s="26">
        <f t="shared" si="1"/>
        <v>37.343807609508787</v>
      </c>
      <c r="I45" s="22">
        <f t="shared" si="1"/>
        <v>49.7622313637616</v>
      </c>
    </row>
    <row r="46" spans="1:12" ht="13.5" thickBot="1" x14ac:dyDescent="0.25">
      <c r="A46" s="47" t="s">
        <v>86</v>
      </c>
      <c r="B46" s="48"/>
      <c r="C46" s="23">
        <f t="shared" ref="C46:I46" si="2">MIN(C10:C39)</f>
        <v>98.075592041015625</v>
      </c>
      <c r="D46" s="26">
        <f t="shared" si="2"/>
        <v>0.37865832448005676</v>
      </c>
      <c r="E46" s="26">
        <f t="shared" si="2"/>
        <v>1.3207738399505615</v>
      </c>
      <c r="F46" s="23">
        <f t="shared" si="2"/>
        <v>0.10573718696832657</v>
      </c>
      <c r="G46" s="26">
        <f t="shared" si="2"/>
        <v>1.4265110492706299</v>
      </c>
      <c r="H46" s="23">
        <f t="shared" si="2"/>
        <v>37.309882916271526</v>
      </c>
      <c r="I46" s="26">
        <f t="shared" si="2"/>
        <v>49.692257296363707</v>
      </c>
    </row>
    <row r="47" spans="1:12" ht="13.5" thickBot="1" x14ac:dyDescent="0.25">
      <c r="A47" s="49" t="s">
        <v>87</v>
      </c>
      <c r="B47" s="50"/>
      <c r="C47" s="26">
        <f t="shared" ref="C47:I47" si="3">STDEV(C10:C39)</f>
        <v>2.2254667917908554E-2</v>
      </c>
      <c r="D47" s="24">
        <f t="shared" si="3"/>
        <v>3.0125830541782644E-3</v>
      </c>
      <c r="E47" s="26">
        <f t="shared" si="3"/>
        <v>1.7668322756200765E-2</v>
      </c>
      <c r="F47" s="26">
        <f t="shared" si="3"/>
        <v>1.8527682628276972E-3</v>
      </c>
      <c r="G47" s="24">
        <f t="shared" si="3"/>
        <v>1.926444373588131E-2</v>
      </c>
      <c r="H47" s="26">
        <f t="shared" si="3"/>
        <v>6.4275400698622434E-3</v>
      </c>
      <c r="I47" s="25">
        <f t="shared" si="3"/>
        <v>1.3120922571673993E-2</v>
      </c>
    </row>
    <row r="49" spans="3:9" x14ac:dyDescent="0.2">
      <c r="C49" s="30">
        <f>COUNTIF(C10:C39,"&lt;84.0")</f>
        <v>0</v>
      </c>
      <c r="D49" s="30">
        <f>COUNTIF(D10:D39,"&gt;11.0")</f>
        <v>0</v>
      </c>
      <c r="E49" s="30">
        <f>COUNTIF(E10:E39,"&gt;4.0")</f>
        <v>0</v>
      </c>
      <c r="F49" s="30">
        <f>COUNTIF(F10:F39,"&gt;3.0")</f>
        <v>0</v>
      </c>
      <c r="G49" s="30">
        <f>COUNTIF(G10:G39,"&gt;4.0")</f>
        <v>0</v>
      </c>
      <c r="H49" s="30">
        <f>COUNTIF(H10:H39,"&lt;37.30")</f>
        <v>0</v>
      </c>
      <c r="I49" s="30">
        <f>COUNTIF(I10:I39,"&lt;48.20")</f>
        <v>0</v>
      </c>
    </row>
    <row r="50" spans="3:9" x14ac:dyDescent="0.2">
      <c r="C50" s="31"/>
      <c r="D50" s="31"/>
      <c r="E50" s="31"/>
      <c r="F50" s="31"/>
      <c r="G50" s="30"/>
      <c r="H50" s="30">
        <f>COUNTIF(H10:H39,"&gt;43.60")</f>
        <v>0</v>
      </c>
      <c r="I50" s="30">
        <f>COUNTIF(I10:I39,"&gt;53.20")</f>
        <v>0</v>
      </c>
    </row>
  </sheetData>
  <mergeCells count="44">
    <mergeCell ref="A44:B44"/>
    <mergeCell ref="A45:B45"/>
    <mergeCell ref="A46:B46"/>
    <mergeCell ref="A47:B47"/>
    <mergeCell ref="A16:B16"/>
    <mergeCell ref="A21:B21"/>
    <mergeCell ref="A18:B18"/>
    <mergeCell ref="A19:B19"/>
    <mergeCell ref="A24:B24"/>
    <mergeCell ref="A22:B22"/>
    <mergeCell ref="A11:B11"/>
    <mergeCell ref="A7:B7"/>
    <mergeCell ref="A8:B8"/>
    <mergeCell ref="A13:B13"/>
    <mergeCell ref="A15:B15"/>
    <mergeCell ref="A14:B14"/>
    <mergeCell ref="A9:B9"/>
    <mergeCell ref="A12:B12"/>
    <mergeCell ref="A10:B10"/>
    <mergeCell ref="A1:I1"/>
    <mergeCell ref="A3:I3"/>
    <mergeCell ref="A6:B6"/>
    <mergeCell ref="A4:I4"/>
    <mergeCell ref="A5:F5"/>
    <mergeCell ref="A25:B25"/>
    <mergeCell ref="A23:B23"/>
    <mergeCell ref="A17:B17"/>
    <mergeCell ref="A20:B20"/>
    <mergeCell ref="A31:B31"/>
    <mergeCell ref="A26:B26"/>
    <mergeCell ref="A28:B28"/>
    <mergeCell ref="A29:B29"/>
    <mergeCell ref="A27:B27"/>
    <mergeCell ref="A30:B30"/>
    <mergeCell ref="A32:B32"/>
    <mergeCell ref="A33:B33"/>
    <mergeCell ref="H42:I42"/>
    <mergeCell ref="A40:B40"/>
    <mergeCell ref="A34:B34"/>
    <mergeCell ref="A36:B36"/>
    <mergeCell ref="A35:B35"/>
    <mergeCell ref="A37:B37"/>
    <mergeCell ref="A39:B39"/>
    <mergeCell ref="A38:B38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28" zoomScale="90" zoomScaleNormal="90" workbookViewId="0">
      <selection activeCell="C49" sqref="C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1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1" ht="14.1" customHeight="1" thickBot="1" x14ac:dyDescent="0.25">
      <c r="A5" s="42" t="s">
        <v>95</v>
      </c>
      <c r="B5" s="42"/>
      <c r="C5" s="42"/>
      <c r="D5" s="42"/>
      <c r="E5" s="42"/>
      <c r="F5" s="42"/>
      <c r="G5" s="1"/>
      <c r="H5" s="1"/>
      <c r="I5" s="18" t="s">
        <v>99</v>
      </c>
      <c r="J5" s="1"/>
      <c r="K5" s="1"/>
    </row>
    <row r="6" spans="1:11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3"/>
      <c r="B8" s="44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45"/>
      <c r="B9" s="4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40695</v>
      </c>
      <c r="B10" s="33"/>
      <c r="C10" s="10">
        <v>96.448982238769531</v>
      </c>
      <c r="D10" s="10">
        <v>1.9152759313583374</v>
      </c>
      <c r="E10" s="10">
        <v>0.34068605303764343</v>
      </c>
      <c r="F10" s="11">
        <v>0.80207735300064087</v>
      </c>
      <c r="G10" s="10">
        <v>1.1427633762359619</v>
      </c>
      <c r="H10" s="10">
        <v>38.260966068425667</v>
      </c>
      <c r="I10" s="10">
        <v>50.251095251244514</v>
      </c>
      <c r="J10" s="1"/>
      <c r="K10" s="1"/>
    </row>
    <row r="11" spans="1:11" ht="12.75" customHeight="1" thickBot="1" x14ac:dyDescent="0.25">
      <c r="A11" s="32">
        <v>40696</v>
      </c>
      <c r="B11" s="33"/>
      <c r="C11" s="3">
        <v>96.890129089355469</v>
      </c>
      <c r="D11" s="3">
        <v>1.8563249111175537</v>
      </c>
      <c r="E11" s="3">
        <v>0.26309859752655029</v>
      </c>
      <c r="F11" s="5">
        <v>0.62623810768127441</v>
      </c>
      <c r="G11" s="3">
        <v>0.88933670520782471</v>
      </c>
      <c r="H11" s="3">
        <v>38.240724461559154</v>
      </c>
      <c r="I11" s="3">
        <v>50.399651112091661</v>
      </c>
      <c r="J11" s="1"/>
      <c r="K11" s="1"/>
    </row>
    <row r="12" spans="1:11" ht="12.75" customHeight="1" thickBot="1" x14ac:dyDescent="0.25">
      <c r="A12" s="32">
        <v>40697</v>
      </c>
      <c r="B12" s="33"/>
      <c r="C12" s="3">
        <v>96.618499755859375</v>
      </c>
      <c r="D12" s="3">
        <v>2.1020863056182861</v>
      </c>
      <c r="E12" s="3">
        <v>0.23851966857910156</v>
      </c>
      <c r="F12" s="5">
        <v>0.65999466180801392</v>
      </c>
      <c r="G12" s="3">
        <v>0.89851433038711548</v>
      </c>
      <c r="H12" s="3">
        <v>38.314989739451377</v>
      </c>
      <c r="I12" s="3">
        <v>50.42958000439949</v>
      </c>
      <c r="J12" s="1"/>
      <c r="K12" s="1"/>
    </row>
    <row r="13" spans="1:11" ht="12.75" customHeight="1" thickBot="1" x14ac:dyDescent="0.25">
      <c r="A13" s="32">
        <v>40698</v>
      </c>
      <c r="B13" s="33"/>
      <c r="C13" s="3">
        <v>96.711540222167969</v>
      </c>
      <c r="D13" s="3">
        <v>1.9883542060852051</v>
      </c>
      <c r="E13" s="3">
        <v>0.289786696434021</v>
      </c>
      <c r="F13" s="5">
        <v>0.64983212947845459</v>
      </c>
      <c r="G13" s="3">
        <v>0.93961882591247559</v>
      </c>
      <c r="H13" s="3">
        <v>38.253956551072804</v>
      </c>
      <c r="I13" s="3">
        <v>50.378278502663015</v>
      </c>
      <c r="J13" s="1"/>
      <c r="K13" s="1"/>
    </row>
    <row r="14" spans="1:11" ht="12.75" customHeight="1" thickBot="1" x14ac:dyDescent="0.25">
      <c r="A14" s="32">
        <v>40699</v>
      </c>
      <c r="B14" s="33"/>
      <c r="C14" s="3">
        <v>96.676887512207031</v>
      </c>
      <c r="D14" s="3">
        <v>1.9479304552078247</v>
      </c>
      <c r="E14" s="3">
        <v>0.30870494246482849</v>
      </c>
      <c r="F14" s="5">
        <v>0.65858966112136841</v>
      </c>
      <c r="G14" s="3">
        <v>0.96729457378387451</v>
      </c>
      <c r="H14" s="3">
        <v>38.267301355705271</v>
      </c>
      <c r="I14" s="3">
        <v>50.370680442927863</v>
      </c>
      <c r="J14" s="1"/>
      <c r="K14" s="1"/>
    </row>
    <row r="15" spans="1:11" ht="12.75" customHeight="1" thickBot="1" x14ac:dyDescent="0.25">
      <c r="A15" s="32">
        <v>40700</v>
      </c>
      <c r="B15" s="33"/>
      <c r="C15" s="3">
        <v>96.38751220703125</v>
      </c>
      <c r="D15" s="3">
        <v>2.2086846828460693</v>
      </c>
      <c r="E15" s="3">
        <v>0.28867566585540771</v>
      </c>
      <c r="F15" s="5">
        <v>0.55477869510650635</v>
      </c>
      <c r="G15" s="3">
        <v>0.84345436096191406</v>
      </c>
      <c r="H15" s="3">
        <v>38.499006672791012</v>
      </c>
      <c r="I15" s="3">
        <v>50.584118645459043</v>
      </c>
      <c r="J15" s="1"/>
      <c r="K15" s="1"/>
    </row>
    <row r="16" spans="1:11" ht="12.75" customHeight="1" thickBot="1" x14ac:dyDescent="0.25">
      <c r="A16" s="32">
        <v>40701</v>
      </c>
      <c r="B16" s="33"/>
      <c r="C16" s="3">
        <v>96.44573974609375</v>
      </c>
      <c r="D16" s="3">
        <v>2.369856595993042</v>
      </c>
      <c r="E16" s="3">
        <v>0.24211868643760681</v>
      </c>
      <c r="F16" s="5">
        <v>0.4749940037727356</v>
      </c>
      <c r="G16" s="3">
        <v>0.71711266040802002</v>
      </c>
      <c r="H16" s="3">
        <v>38.52150233402314</v>
      </c>
      <c r="I16" s="3">
        <v>50.675379212159925</v>
      </c>
      <c r="J16" s="1"/>
      <c r="K16" s="1"/>
    </row>
    <row r="17" spans="1:11" ht="12.75" customHeight="1" thickBot="1" x14ac:dyDescent="0.25">
      <c r="A17" s="32">
        <v>40702</v>
      </c>
      <c r="B17" s="33"/>
      <c r="C17" s="3">
        <v>96.640792846679688</v>
      </c>
      <c r="D17" s="3">
        <v>2.1951942443847656</v>
      </c>
      <c r="E17" s="3">
        <v>0.24389016628265381</v>
      </c>
      <c r="F17" s="5">
        <v>0.45645961165428162</v>
      </c>
      <c r="G17" s="3">
        <v>0.70034980773925781</v>
      </c>
      <c r="H17" s="3">
        <v>38.477803912400582</v>
      </c>
      <c r="I17" s="3">
        <v>50.662868941792823</v>
      </c>
      <c r="J17" s="1"/>
      <c r="K17" s="1"/>
    </row>
    <row r="18" spans="1:11" ht="12.75" customHeight="1" thickBot="1" x14ac:dyDescent="0.25">
      <c r="A18" s="32">
        <v>40703</v>
      </c>
      <c r="B18" s="33"/>
      <c r="C18" s="3">
        <v>96.654808044433594</v>
      </c>
      <c r="D18" s="3">
        <v>2.142031192779541</v>
      </c>
      <c r="E18" s="3">
        <v>0.25651618838310242</v>
      </c>
      <c r="F18" s="5">
        <v>0.54031312465667725</v>
      </c>
      <c r="G18" s="3">
        <v>0.79682934284210205</v>
      </c>
      <c r="H18" s="3">
        <v>38.387297982223565</v>
      </c>
      <c r="I18" s="3">
        <v>50.546621612470105</v>
      </c>
      <c r="J18" s="1"/>
      <c r="K18" s="1"/>
    </row>
    <row r="19" spans="1:11" ht="12.75" customHeight="1" thickBot="1" x14ac:dyDescent="0.25">
      <c r="A19" s="32">
        <v>40704</v>
      </c>
      <c r="B19" s="33"/>
      <c r="C19" s="3">
        <v>96.932098388671875</v>
      </c>
      <c r="D19" s="3">
        <v>1.9171806573867798</v>
      </c>
      <c r="E19" s="3">
        <v>0.26317346096038818</v>
      </c>
      <c r="F19" s="5">
        <v>0.49560534954071045</v>
      </c>
      <c r="G19" s="3">
        <v>0.75877881050109863</v>
      </c>
      <c r="H19" s="3">
        <v>38.329481983545868</v>
      </c>
      <c r="I19" s="3">
        <v>50.542324341374041</v>
      </c>
      <c r="J19" s="1"/>
      <c r="K19" s="1"/>
    </row>
    <row r="20" spans="1:11" ht="12.75" customHeight="1" thickBot="1" x14ac:dyDescent="0.25">
      <c r="A20" s="32">
        <v>40705</v>
      </c>
      <c r="B20" s="33"/>
      <c r="C20" s="3">
        <v>96.674278259277344</v>
      </c>
      <c r="D20" s="3">
        <v>1.7271478176116943</v>
      </c>
      <c r="E20" s="3">
        <v>0.22596566379070282</v>
      </c>
      <c r="F20" s="5">
        <v>1.0985037088394165</v>
      </c>
      <c r="G20" s="3">
        <v>1.3244693279266357</v>
      </c>
      <c r="H20" s="3">
        <v>37.973475119385448</v>
      </c>
      <c r="I20" s="3">
        <v>49.932855495472786</v>
      </c>
      <c r="J20" s="1"/>
      <c r="K20" s="1"/>
    </row>
    <row r="21" spans="1:11" ht="12.75" customHeight="1" thickBot="1" x14ac:dyDescent="0.25">
      <c r="A21" s="32">
        <v>40706</v>
      </c>
      <c r="B21" s="33"/>
      <c r="C21" s="3">
        <v>96.56768798828125</v>
      </c>
      <c r="D21" s="3">
        <v>1.6738662719726562</v>
      </c>
      <c r="E21" s="3">
        <v>0.21981899440288544</v>
      </c>
      <c r="F21" s="5">
        <v>1.2790024280548096</v>
      </c>
      <c r="G21" s="3">
        <v>1.4988213777542114</v>
      </c>
      <c r="H21" s="3">
        <v>37.882245531943376</v>
      </c>
      <c r="I21" s="3">
        <v>49.757636675312895</v>
      </c>
      <c r="J21" s="1"/>
      <c r="K21" s="1"/>
    </row>
    <row r="22" spans="1:11" ht="12.75" customHeight="1" thickBot="1" x14ac:dyDescent="0.25">
      <c r="A22" s="32">
        <v>40707</v>
      </c>
      <c r="B22" s="33"/>
      <c r="C22" s="3">
        <v>96.637420654296875</v>
      </c>
      <c r="D22" s="3">
        <v>2.0517430305480957</v>
      </c>
      <c r="E22" s="3">
        <v>0.27312245965003967</v>
      </c>
      <c r="F22" s="5">
        <v>0.60217249393463135</v>
      </c>
      <c r="G22" s="3">
        <v>0.87529492378234863</v>
      </c>
      <c r="H22" s="3">
        <v>38.360652744573954</v>
      </c>
      <c r="I22" s="3">
        <v>50.479822781716265</v>
      </c>
      <c r="J22" s="1"/>
      <c r="K22" s="1"/>
    </row>
    <row r="23" spans="1:11" ht="12.75" customHeight="1" thickBot="1" x14ac:dyDescent="0.25">
      <c r="A23" s="32">
        <v>40708</v>
      </c>
      <c r="B23" s="33"/>
      <c r="C23" s="3">
        <v>95.940353393554688</v>
      </c>
      <c r="D23" s="3">
        <v>2.5011253356933594</v>
      </c>
      <c r="E23" s="3">
        <v>0.28149279952049255</v>
      </c>
      <c r="F23" s="5">
        <v>0.65898191928863525</v>
      </c>
      <c r="G23" s="3">
        <v>0.9404747486114502</v>
      </c>
      <c r="H23" s="3">
        <v>38.594535569575456</v>
      </c>
      <c r="I23" s="3">
        <v>50.568201274375888</v>
      </c>
      <c r="J23" s="1"/>
      <c r="K23" s="1"/>
    </row>
    <row r="24" spans="1:11" ht="12.75" customHeight="1" thickBot="1" x14ac:dyDescent="0.25">
      <c r="A24" s="32">
        <v>40709</v>
      </c>
      <c r="B24" s="33"/>
      <c r="C24" s="3">
        <v>96.404647827148438</v>
      </c>
      <c r="D24" s="3">
        <v>2.1467323303222656</v>
      </c>
      <c r="E24" s="3">
        <v>0.2787773609161377</v>
      </c>
      <c r="F24" s="5">
        <v>0.53047430515289307</v>
      </c>
      <c r="G24" s="3">
        <v>0.80925166606903076</v>
      </c>
      <c r="H24" s="3">
        <v>38.559130229091501</v>
      </c>
      <c r="I24" s="3">
        <v>50.639365313487488</v>
      </c>
      <c r="J24" s="1"/>
      <c r="K24" s="1"/>
    </row>
    <row r="25" spans="1:11" ht="12.75" customHeight="1" thickBot="1" x14ac:dyDescent="0.25">
      <c r="A25" s="32">
        <v>40710</v>
      </c>
      <c r="B25" s="33"/>
      <c r="C25" s="3">
        <v>96.2066650390625</v>
      </c>
      <c r="D25" s="3">
        <v>2.284928560256958</v>
      </c>
      <c r="E25" s="3">
        <v>0.28229990601539612</v>
      </c>
      <c r="F25" s="5">
        <v>0.52658665180206299</v>
      </c>
      <c r="G25" s="3">
        <v>0.80888652801513672</v>
      </c>
      <c r="H25" s="3">
        <v>38.641559195799985</v>
      </c>
      <c r="I25" s="3">
        <v>50.686895305606029</v>
      </c>
      <c r="J25" s="1"/>
      <c r="K25" s="1"/>
    </row>
    <row r="26" spans="1:11" ht="12.75" customHeight="1" thickBot="1" x14ac:dyDescent="0.25">
      <c r="A26" s="32">
        <v>40711</v>
      </c>
      <c r="B26" s="33"/>
      <c r="C26" s="3">
        <v>96.763442993164062</v>
      </c>
      <c r="D26" s="3">
        <v>2.0200285911560059</v>
      </c>
      <c r="E26" s="3">
        <v>0.26057398319244385</v>
      </c>
      <c r="F26" s="5">
        <v>0.45426666736602783</v>
      </c>
      <c r="G26" s="3">
        <v>0.71484065055847168</v>
      </c>
      <c r="H26" s="3">
        <v>38.436964230981886</v>
      </c>
      <c r="I26" s="3">
        <v>50.622853056846836</v>
      </c>
      <c r="J26" s="1"/>
      <c r="K26" s="1"/>
    </row>
    <row r="27" spans="1:11" ht="12.75" customHeight="1" thickBot="1" x14ac:dyDescent="0.25">
      <c r="A27" s="32">
        <v>40712</v>
      </c>
      <c r="B27" s="33"/>
      <c r="C27" s="3">
        <v>96.698036193847656</v>
      </c>
      <c r="D27" s="3">
        <v>2.0519795417785645</v>
      </c>
      <c r="E27" s="3">
        <v>0.26199737191200256</v>
      </c>
      <c r="F27" s="5">
        <v>0.46999529004096985</v>
      </c>
      <c r="G27" s="3">
        <v>0.73199266195297241</v>
      </c>
      <c r="H27" s="3">
        <v>38.389006962763901</v>
      </c>
      <c r="I27" s="3">
        <v>50.538106143334467</v>
      </c>
      <c r="J27" s="1"/>
      <c r="K27" s="1"/>
    </row>
    <row r="28" spans="1:11" ht="12.75" customHeight="1" thickBot="1" x14ac:dyDescent="0.25">
      <c r="A28" s="32">
        <v>40713</v>
      </c>
      <c r="B28" s="33"/>
      <c r="C28" s="3">
        <v>96.663963317871094</v>
      </c>
      <c r="D28" s="3">
        <v>2.0640206336975098</v>
      </c>
      <c r="E28" s="3">
        <v>0.26300263404846191</v>
      </c>
      <c r="F28" s="5">
        <v>0.48900488018989563</v>
      </c>
      <c r="G28" s="3">
        <v>0.75200748443603516</v>
      </c>
      <c r="H28" s="3">
        <v>38.396004996632634</v>
      </c>
      <c r="I28" s="3">
        <v>50.547318868706498</v>
      </c>
      <c r="J28" s="1"/>
      <c r="K28" s="1"/>
    </row>
    <row r="29" spans="1:11" ht="12.75" customHeight="1" thickBot="1" x14ac:dyDescent="0.25">
      <c r="A29" s="32">
        <v>40714</v>
      </c>
      <c r="B29" s="33"/>
      <c r="C29" s="3">
        <v>96.618995666503906</v>
      </c>
      <c r="D29" s="3">
        <v>2.0969996452331543</v>
      </c>
      <c r="E29" s="3">
        <v>0.26199999451637268</v>
      </c>
      <c r="F29" s="5">
        <v>0.49299997091293335</v>
      </c>
      <c r="G29" s="3">
        <v>0.75499999523162842</v>
      </c>
      <c r="H29" s="3">
        <v>38.451893578554255</v>
      </c>
      <c r="I29" s="3">
        <v>50.620894699623278</v>
      </c>
      <c r="J29" s="1"/>
      <c r="K29" s="1"/>
    </row>
    <row r="30" spans="1:11" ht="12.75" customHeight="1" thickBot="1" x14ac:dyDescent="0.25">
      <c r="A30" s="32">
        <v>40715</v>
      </c>
      <c r="B30" s="33"/>
      <c r="C30" s="3">
        <v>96.593032836914063</v>
      </c>
      <c r="D30" s="3">
        <v>2.1369786262512207</v>
      </c>
      <c r="E30" s="3">
        <v>0.25999739766120911</v>
      </c>
      <c r="F30" s="5">
        <v>0.48899510502815247</v>
      </c>
      <c r="G30" s="3">
        <v>0.74899250268936157</v>
      </c>
      <c r="H30" s="3">
        <v>38.456842663868755</v>
      </c>
      <c r="I30" s="3">
        <v>50.627410038745715</v>
      </c>
      <c r="J30" s="1"/>
      <c r="K30" s="1"/>
    </row>
    <row r="31" spans="1:11" ht="12.75" customHeight="1" thickBot="1" x14ac:dyDescent="0.25">
      <c r="A31" s="32">
        <v>40716</v>
      </c>
      <c r="B31" s="33"/>
      <c r="C31" s="3">
        <v>96.628997802734375</v>
      </c>
      <c r="D31" s="3">
        <v>2.122999906539917</v>
      </c>
      <c r="E31" s="3">
        <v>0.25900000333786011</v>
      </c>
      <c r="F31" s="5">
        <v>0.48600003123283386</v>
      </c>
      <c r="G31" s="3">
        <v>0.74500000476837158</v>
      </c>
      <c r="H31" s="3">
        <v>38.443700473012825</v>
      </c>
      <c r="I31" s="3">
        <v>50.610108694194729</v>
      </c>
      <c r="J31" s="1"/>
      <c r="K31" s="1"/>
    </row>
    <row r="32" spans="1:11" ht="12.75" customHeight="1" thickBot="1" x14ac:dyDescent="0.25">
      <c r="A32" s="32">
        <v>40717</v>
      </c>
      <c r="B32" s="33"/>
      <c r="C32" s="3">
        <v>95.369094848632813</v>
      </c>
      <c r="D32" s="3">
        <v>2.9689407348632813</v>
      </c>
      <c r="E32" s="3">
        <v>0.28799423575401306</v>
      </c>
      <c r="F32" s="5">
        <v>0.52498948574066162</v>
      </c>
      <c r="G32" s="3">
        <v>0.81298375129699707</v>
      </c>
      <c r="H32" s="3">
        <v>38.939668792423909</v>
      </c>
      <c r="I32" s="3">
        <v>50.867856313415125</v>
      </c>
      <c r="J32" s="1"/>
      <c r="K32" s="1"/>
    </row>
    <row r="33" spans="1:12" ht="12.75" customHeight="1" thickBot="1" x14ac:dyDescent="0.25">
      <c r="A33" s="32">
        <v>40718</v>
      </c>
      <c r="B33" s="33"/>
      <c r="C33" s="3">
        <v>95.368995666503906</v>
      </c>
      <c r="D33" s="3">
        <v>2.9759998321533203</v>
      </c>
      <c r="E33" s="3">
        <v>0.28799998760223389</v>
      </c>
      <c r="F33" s="5">
        <v>0.51999998092651367</v>
      </c>
      <c r="G33" s="3">
        <v>0.80799996852874756</v>
      </c>
      <c r="H33" s="3">
        <v>38.941647445017558</v>
      </c>
      <c r="I33" s="3">
        <v>50.87044107643311</v>
      </c>
      <c r="J33" s="1"/>
      <c r="K33" s="1"/>
    </row>
    <row r="34" spans="1:12" ht="12.75" customHeight="1" thickBot="1" x14ac:dyDescent="0.25">
      <c r="A34" s="32">
        <v>40719</v>
      </c>
      <c r="B34" s="33"/>
      <c r="C34" s="3">
        <v>96.630996704101563</v>
      </c>
      <c r="D34" s="3">
        <v>2.2420001029968262</v>
      </c>
      <c r="E34" s="3">
        <v>0.26899999380111694</v>
      </c>
      <c r="F34" s="5">
        <v>0.38299998641014099</v>
      </c>
      <c r="G34" s="3">
        <v>0.65199995040893555</v>
      </c>
      <c r="H34" s="3">
        <v>38.517815321676693</v>
      </c>
      <c r="I34" s="3">
        <v>50.707678920280678</v>
      </c>
      <c r="J34" s="1"/>
      <c r="K34" s="1"/>
    </row>
    <row r="35" spans="1:12" ht="12.75" customHeight="1" thickBot="1" x14ac:dyDescent="0.25">
      <c r="A35" s="32">
        <v>40720</v>
      </c>
      <c r="B35" s="33"/>
      <c r="C35" s="3">
        <v>96.626998901367188</v>
      </c>
      <c r="D35" s="3">
        <v>2.249000072479248</v>
      </c>
      <c r="E35" s="3">
        <v>0.26499998569488525</v>
      </c>
      <c r="F35" s="5">
        <v>0.38600000739097595</v>
      </c>
      <c r="G35" s="3">
        <v>0.65100002288818359</v>
      </c>
      <c r="H35" s="3">
        <v>38.504841950640646</v>
      </c>
      <c r="I35" s="3">
        <v>50.690599822530331</v>
      </c>
      <c r="J35" s="1"/>
      <c r="K35" s="1"/>
    </row>
    <row r="36" spans="1:12" ht="12.75" customHeight="1" thickBot="1" x14ac:dyDescent="0.25">
      <c r="A36" s="32">
        <v>40721</v>
      </c>
      <c r="B36" s="33"/>
      <c r="C36" s="3">
        <v>96.539962768554688</v>
      </c>
      <c r="D36" s="3">
        <v>2.207021951675415</v>
      </c>
      <c r="E36" s="3">
        <v>0.27100270986557007</v>
      </c>
      <c r="F36" s="5">
        <v>0.51200509071350098</v>
      </c>
      <c r="G36" s="3">
        <v>0.78300780057907104</v>
      </c>
      <c r="H36" s="3">
        <v>38.433850992417767</v>
      </c>
      <c r="I36" s="3">
        <v>50.553354578001034</v>
      </c>
      <c r="J36" s="1"/>
      <c r="K36" s="1"/>
    </row>
    <row r="37" spans="1:12" ht="12.75" customHeight="1" thickBot="1" x14ac:dyDescent="0.25">
      <c r="A37" s="32">
        <v>40722</v>
      </c>
      <c r="B37" s="33"/>
      <c r="C37" s="3">
        <v>96.248039245605469</v>
      </c>
      <c r="D37" s="3">
        <v>2.3049769401550293</v>
      </c>
      <c r="E37" s="3">
        <v>0.2999970018863678</v>
      </c>
      <c r="F37" s="5">
        <v>0.6369936466217041</v>
      </c>
      <c r="G37" s="3">
        <v>0.93699061870574951</v>
      </c>
      <c r="H37" s="3">
        <v>38.454875594832423</v>
      </c>
      <c r="I37" s="3">
        <v>50.49372613068828</v>
      </c>
      <c r="J37" s="1"/>
      <c r="K37" s="1"/>
    </row>
    <row r="38" spans="1:12" ht="12.75" customHeight="1" thickBot="1" x14ac:dyDescent="0.25">
      <c r="A38" s="32">
        <v>40723</v>
      </c>
      <c r="B38" s="33"/>
      <c r="C38" s="3">
        <v>96.522964477539063</v>
      </c>
      <c r="D38" s="3">
        <v>2.2200222015380859</v>
      </c>
      <c r="E38" s="3">
        <v>0.27100270986557007</v>
      </c>
      <c r="F38" s="5">
        <v>0.52700525522232056</v>
      </c>
      <c r="G38" s="3">
        <v>0.79800796508789063</v>
      </c>
      <c r="H38" s="3">
        <v>38.442588602755301</v>
      </c>
      <c r="I38" s="3">
        <v>50.564847454778992</v>
      </c>
      <c r="J38" s="1"/>
      <c r="K38" s="1"/>
    </row>
    <row r="39" spans="1:12" ht="12.75" customHeight="1" thickBot="1" x14ac:dyDescent="0.25">
      <c r="A39" s="32">
        <v>40724</v>
      </c>
      <c r="B39" s="33"/>
      <c r="C39" s="3">
        <v>96.530998229980469</v>
      </c>
      <c r="D39" s="3">
        <v>2.2230000495910645</v>
      </c>
      <c r="E39" s="3">
        <v>0.27199998497962952</v>
      </c>
      <c r="F39" s="5">
        <v>0.5209999680519104</v>
      </c>
      <c r="G39" s="3">
        <v>0.7929999828338623</v>
      </c>
      <c r="H39" s="3">
        <v>38.439982082673794</v>
      </c>
      <c r="I39" s="3">
        <v>50.561419010048816</v>
      </c>
      <c r="J39" s="1"/>
      <c r="K39" s="1"/>
    </row>
    <row r="40" spans="1:12" ht="12.75" customHeight="1" thickBot="1" x14ac:dyDescent="0.25">
      <c r="A40" s="35" t="s">
        <v>6</v>
      </c>
      <c r="B40" s="36"/>
      <c r="C40" s="6">
        <f t="shared" ref="C40:I40" si="0">AVERAGE(C10:C39)</f>
        <v>96.488085428873703</v>
      </c>
      <c r="D40" s="6">
        <f t="shared" si="0"/>
        <v>2.1637477119763693</v>
      </c>
      <c r="E40" s="6">
        <f t="shared" si="0"/>
        <v>0.26957384347915647</v>
      </c>
      <c r="F40" s="6">
        <f t="shared" si="0"/>
        <v>0.5835619856913884</v>
      </c>
      <c r="G40" s="6">
        <f t="shared" si="0"/>
        <v>0.85313582420349121</v>
      </c>
      <c r="H40" s="6">
        <f t="shared" si="0"/>
        <v>38.427143771327351</v>
      </c>
      <c r="I40" s="6">
        <f t="shared" si="0"/>
        <v>50.526066324006052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34" t="s">
        <v>44</v>
      </c>
      <c r="I42" s="34"/>
      <c r="J42" s="20"/>
      <c r="K42" s="20"/>
      <c r="L42" s="20"/>
    </row>
    <row r="43" spans="1:12" ht="13.5" thickBot="1" x14ac:dyDescent="0.25"/>
    <row r="44" spans="1:12" ht="13.5" thickBot="1" x14ac:dyDescent="0.25">
      <c r="A44" s="45"/>
      <c r="B44" s="46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31</v>
      </c>
      <c r="I44" s="19" t="s">
        <v>32</v>
      </c>
    </row>
    <row r="45" spans="1:12" ht="13.5" thickBot="1" x14ac:dyDescent="0.25">
      <c r="A45" s="47" t="s">
        <v>85</v>
      </c>
      <c r="B45" s="48"/>
      <c r="C45" s="26">
        <f t="shared" ref="C45:I45" si="1">MAX(C10:C39)</f>
        <v>96.932098388671875</v>
      </c>
      <c r="D45" s="21">
        <f t="shared" si="1"/>
        <v>2.9759998321533203</v>
      </c>
      <c r="E45" s="26">
        <f t="shared" si="1"/>
        <v>0.34068605303764343</v>
      </c>
      <c r="F45" s="26">
        <f t="shared" si="1"/>
        <v>1.2790024280548096</v>
      </c>
      <c r="G45" s="21">
        <f t="shared" si="1"/>
        <v>1.4988213777542114</v>
      </c>
      <c r="H45" s="26">
        <f t="shared" si="1"/>
        <v>38.941647445017558</v>
      </c>
      <c r="I45" s="22">
        <f t="shared" si="1"/>
        <v>50.87044107643311</v>
      </c>
    </row>
    <row r="46" spans="1:12" ht="13.5" thickBot="1" x14ac:dyDescent="0.25">
      <c r="A46" s="47" t="s">
        <v>86</v>
      </c>
      <c r="B46" s="48"/>
      <c r="C46" s="23">
        <f t="shared" ref="C46:I46" si="2">MIN(C10:C39)</f>
        <v>95.368995666503906</v>
      </c>
      <c r="D46" s="26">
        <f t="shared" si="2"/>
        <v>1.6738662719726562</v>
      </c>
      <c r="E46" s="26">
        <f t="shared" si="2"/>
        <v>0.21981899440288544</v>
      </c>
      <c r="F46" s="23">
        <f t="shared" si="2"/>
        <v>0.38299998641014099</v>
      </c>
      <c r="G46" s="26">
        <f t="shared" si="2"/>
        <v>0.65100002288818359</v>
      </c>
      <c r="H46" s="23">
        <f t="shared" si="2"/>
        <v>37.882245531943376</v>
      </c>
      <c r="I46" s="26">
        <f t="shared" si="2"/>
        <v>49.757636675312895</v>
      </c>
    </row>
    <row r="47" spans="1:12" ht="13.5" thickBot="1" x14ac:dyDescent="0.25">
      <c r="A47" s="49" t="s">
        <v>87</v>
      </c>
      <c r="B47" s="50"/>
      <c r="C47" s="26">
        <f t="shared" ref="C47:I47" si="3">STDEV(C10:C39)</f>
        <v>0.36112070436288535</v>
      </c>
      <c r="D47" s="24">
        <f t="shared" si="3"/>
        <v>0.28259836440967701</v>
      </c>
      <c r="E47" s="26">
        <f t="shared" si="3"/>
        <v>2.4104251277483068E-2</v>
      </c>
      <c r="F47" s="26">
        <f t="shared" si="3"/>
        <v>0.18861975330209518</v>
      </c>
      <c r="G47" s="24">
        <f t="shared" si="3"/>
        <v>0.18500825489831457</v>
      </c>
      <c r="H47" s="26">
        <f t="shared" si="3"/>
        <v>0.21204867386359866</v>
      </c>
      <c r="I47" s="25">
        <f t="shared" si="3"/>
        <v>0.22843205212891152</v>
      </c>
    </row>
    <row r="49" spans="3:9" x14ac:dyDescent="0.2">
      <c r="C49" s="30">
        <f>COUNTIF(C10:C39,"&lt;84.0")</f>
        <v>0</v>
      </c>
      <c r="D49" s="30">
        <f>COUNTIF(D10:D39,"&gt;11.0")</f>
        <v>0</v>
      </c>
      <c r="E49" s="30">
        <f>COUNTIF(E10:E39,"&gt;4.0")</f>
        <v>0</v>
      </c>
      <c r="F49" s="30">
        <f>COUNTIF(F10:F39,"&gt;3.0")</f>
        <v>0</v>
      </c>
      <c r="G49" s="30">
        <f>COUNTIF(G10:G39,"&gt;4.0")</f>
        <v>0</v>
      </c>
      <c r="H49" s="30">
        <f>COUNTIF(H10:H39,"&lt;37.30")</f>
        <v>0</v>
      </c>
      <c r="I49" s="30">
        <f>COUNTIF(I10:I39,"&lt;48.20")</f>
        <v>0</v>
      </c>
    </row>
    <row r="50" spans="3:9" x14ac:dyDescent="0.2">
      <c r="C50" s="31"/>
      <c r="D50" s="31"/>
      <c r="E50" s="31"/>
      <c r="F50" s="31"/>
      <c r="G50" s="30"/>
      <c r="H50" s="30">
        <f>COUNTIF(H10:H39,"&gt;43.60")</f>
        <v>0</v>
      </c>
      <c r="I50" s="30">
        <f>COUNTIF(I10:I39,"&gt;53.20")</f>
        <v>0</v>
      </c>
    </row>
  </sheetData>
  <mergeCells count="44">
    <mergeCell ref="A32:B32"/>
    <mergeCell ref="A33:B33"/>
    <mergeCell ref="H42:I42"/>
    <mergeCell ref="A40:B40"/>
    <mergeCell ref="A34:B34"/>
    <mergeCell ref="A36:B36"/>
    <mergeCell ref="A35:B35"/>
    <mergeCell ref="A37:B37"/>
    <mergeCell ref="A39:B39"/>
    <mergeCell ref="A26:B26"/>
    <mergeCell ref="A28:B28"/>
    <mergeCell ref="A29:B29"/>
    <mergeCell ref="A27:B27"/>
    <mergeCell ref="A30:B30"/>
    <mergeCell ref="A7:B7"/>
    <mergeCell ref="A8:B8"/>
    <mergeCell ref="A13:B13"/>
    <mergeCell ref="A15:B15"/>
    <mergeCell ref="A10:B10"/>
    <mergeCell ref="A14:B14"/>
    <mergeCell ref="A9:B9"/>
    <mergeCell ref="A11:B11"/>
    <mergeCell ref="A12:B12"/>
    <mergeCell ref="A1:I1"/>
    <mergeCell ref="A3:I3"/>
    <mergeCell ref="A6:B6"/>
    <mergeCell ref="A4:I4"/>
    <mergeCell ref="A5:F5"/>
    <mergeCell ref="A45:B45"/>
    <mergeCell ref="A46:B46"/>
    <mergeCell ref="A47:B47"/>
    <mergeCell ref="A16:B16"/>
    <mergeCell ref="A44:B44"/>
    <mergeCell ref="A22:B22"/>
    <mergeCell ref="A38:B38"/>
    <mergeCell ref="A24:B24"/>
    <mergeCell ref="A25:B25"/>
    <mergeCell ref="A23:B23"/>
    <mergeCell ref="A17:B17"/>
    <mergeCell ref="A20:B20"/>
    <mergeCell ref="A21:B21"/>
    <mergeCell ref="A18:B18"/>
    <mergeCell ref="A19:B19"/>
    <mergeCell ref="A31:B31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30" zoomScale="90" zoomScaleNormal="90" workbookViewId="0">
      <selection activeCell="C49" sqref="C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1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1" ht="14.1" customHeight="1" thickBot="1" x14ac:dyDescent="0.25">
      <c r="A5" s="42" t="s">
        <v>64</v>
      </c>
      <c r="B5" s="42"/>
      <c r="C5" s="42"/>
      <c r="D5" s="42"/>
      <c r="E5" s="42"/>
      <c r="F5" s="42"/>
      <c r="G5" s="1"/>
      <c r="H5" s="1"/>
      <c r="I5" s="18" t="s">
        <v>99</v>
      </c>
      <c r="J5" s="1"/>
      <c r="K5" s="1"/>
    </row>
    <row r="6" spans="1:11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3"/>
      <c r="B8" s="44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45"/>
      <c r="B9" s="4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40695</v>
      </c>
      <c r="B10" s="33"/>
      <c r="C10" s="10">
        <v>93.550003051757813</v>
      </c>
      <c r="D10" s="10">
        <v>5.0399999618530273</v>
      </c>
      <c r="E10" s="10">
        <v>0.23999999463558197</v>
      </c>
      <c r="F10" s="11">
        <v>1.1599999666213989</v>
      </c>
      <c r="G10" s="10">
        <v>1.3999999761581421</v>
      </c>
      <c r="H10" s="10">
        <v>38.64842593676191</v>
      </c>
      <c r="I10" s="10">
        <v>50.230899424478636</v>
      </c>
      <c r="J10" s="1"/>
      <c r="K10" s="1"/>
    </row>
    <row r="11" spans="1:11" ht="12.75" customHeight="1" thickBot="1" x14ac:dyDescent="0.25">
      <c r="A11" s="32">
        <v>40696</v>
      </c>
      <c r="B11" s="33"/>
      <c r="C11" s="3">
        <v>93.69000244140625</v>
      </c>
      <c r="D11" s="3">
        <v>4.9800000190734863</v>
      </c>
      <c r="E11" s="3">
        <v>0.2199999988079071</v>
      </c>
      <c r="F11" s="5">
        <v>1.0900000333786011</v>
      </c>
      <c r="G11" s="3">
        <v>1.3100000619888306</v>
      </c>
      <c r="H11" s="3">
        <v>38.687599996776129</v>
      </c>
      <c r="I11" s="3">
        <v>50.324334561335846</v>
      </c>
      <c r="J11" s="1"/>
      <c r="K11" s="1"/>
    </row>
    <row r="12" spans="1:11" ht="12.75" customHeight="1" thickBot="1" x14ac:dyDescent="0.25">
      <c r="A12" s="32">
        <v>40697</v>
      </c>
      <c r="B12" s="33"/>
      <c r="C12" s="3">
        <v>93.680000305175781</v>
      </c>
      <c r="D12" s="3">
        <v>4.9699997901916504</v>
      </c>
      <c r="E12" s="3">
        <v>0.2199999988079071</v>
      </c>
      <c r="F12" s="5">
        <v>1.1200000047683716</v>
      </c>
      <c r="G12" s="3">
        <v>1.3400000333786011</v>
      </c>
      <c r="H12" s="3">
        <v>38.648426383646701</v>
      </c>
      <c r="I12" s="3">
        <v>50.273378027116451</v>
      </c>
      <c r="J12" s="1"/>
      <c r="K12" s="1"/>
    </row>
    <row r="13" spans="1:11" ht="12.75" customHeight="1" thickBot="1" x14ac:dyDescent="0.25">
      <c r="A13" s="32">
        <v>40698</v>
      </c>
      <c r="B13" s="33"/>
      <c r="C13" s="3">
        <v>93.629997253417969</v>
      </c>
      <c r="D13" s="3">
        <v>4.9699997901916504</v>
      </c>
      <c r="E13" s="3">
        <v>0.23000000417232513</v>
      </c>
      <c r="F13" s="5">
        <v>1.1499999761581421</v>
      </c>
      <c r="G13" s="3">
        <v>1.3799999952316284</v>
      </c>
      <c r="H13" s="3">
        <v>38.648426226577705</v>
      </c>
      <c r="I13" s="3">
        <v>50.273377822803127</v>
      </c>
      <c r="J13" s="1"/>
      <c r="K13" s="1"/>
    </row>
    <row r="14" spans="1:11" ht="12.75" customHeight="1" thickBot="1" x14ac:dyDescent="0.25">
      <c r="A14" s="32">
        <v>40699</v>
      </c>
      <c r="B14" s="33"/>
      <c r="C14" s="3">
        <v>93.629997253417969</v>
      </c>
      <c r="D14" s="3">
        <v>4.9800000190734863</v>
      </c>
      <c r="E14" s="3">
        <v>0.23000000417232513</v>
      </c>
      <c r="F14" s="5">
        <v>1.1299999952316284</v>
      </c>
      <c r="G14" s="3">
        <v>1.3600000143051147</v>
      </c>
      <c r="H14" s="3">
        <v>38.648426117299607</v>
      </c>
      <c r="I14" s="3">
        <v>50.273377680655571</v>
      </c>
      <c r="J14" s="1"/>
      <c r="K14" s="1"/>
    </row>
    <row r="15" spans="1:11" ht="12.75" customHeight="1" thickBot="1" x14ac:dyDescent="0.25">
      <c r="A15" s="32">
        <v>40700</v>
      </c>
      <c r="B15" s="33"/>
      <c r="C15" s="3">
        <v>93.589996337890625</v>
      </c>
      <c r="D15" s="3">
        <v>4.9800000190734863</v>
      </c>
      <c r="E15" s="3">
        <v>0.23000000417232513</v>
      </c>
      <c r="F15" s="5">
        <v>1.1599999666213989</v>
      </c>
      <c r="G15" s="3">
        <v>1.3899999856948853</v>
      </c>
      <c r="H15" s="3">
        <v>38.648425934309884</v>
      </c>
      <c r="I15" s="3">
        <v>50.273377442624884</v>
      </c>
      <c r="J15" s="1"/>
      <c r="K15" s="1"/>
    </row>
    <row r="16" spans="1:11" ht="12.75" customHeight="1" thickBot="1" x14ac:dyDescent="0.25">
      <c r="A16" s="32">
        <v>40701</v>
      </c>
      <c r="B16" s="33"/>
      <c r="C16" s="3">
        <v>93.55999755859375</v>
      </c>
      <c r="D16" s="3">
        <v>5.0300002098083496</v>
      </c>
      <c r="E16" s="3">
        <v>0.23000000417232513</v>
      </c>
      <c r="F16" s="5">
        <v>1.1599999666213989</v>
      </c>
      <c r="G16" s="3">
        <v>1.3899999856948853</v>
      </c>
      <c r="H16" s="3">
        <v>38.648425862337149</v>
      </c>
      <c r="I16" s="3">
        <v>50.23089932774964</v>
      </c>
      <c r="J16" s="1"/>
      <c r="K16" s="1"/>
    </row>
    <row r="17" spans="1:11" ht="12.75" customHeight="1" thickBot="1" x14ac:dyDescent="0.25">
      <c r="A17" s="32">
        <v>40702</v>
      </c>
      <c r="B17" s="33"/>
      <c r="C17" s="3">
        <v>93.5</v>
      </c>
      <c r="D17" s="3">
        <v>5.0300002098083496</v>
      </c>
      <c r="E17" s="3">
        <v>0.2199999988079071</v>
      </c>
      <c r="F17" s="5">
        <v>1.2200000286102295</v>
      </c>
      <c r="G17" s="3">
        <v>1.440000057220459</v>
      </c>
      <c r="H17" s="3">
        <v>38.648425133417589</v>
      </c>
      <c r="I17" s="3">
        <v>50.230898380381568</v>
      </c>
      <c r="J17" s="1"/>
      <c r="K17" s="1"/>
    </row>
    <row r="18" spans="1:11" ht="12.75" customHeight="1" thickBot="1" x14ac:dyDescent="0.25">
      <c r="A18" s="32">
        <v>40703</v>
      </c>
      <c r="B18" s="33"/>
      <c r="C18" s="3">
        <v>93.489997863769531</v>
      </c>
      <c r="D18" s="3">
        <v>5.059999942779541</v>
      </c>
      <c r="E18" s="3">
        <v>0.2199999988079071</v>
      </c>
      <c r="F18" s="5">
        <v>1.2100000381469727</v>
      </c>
      <c r="G18" s="3">
        <v>1.4300000667572021</v>
      </c>
      <c r="H18" s="3">
        <v>38.648424218271671</v>
      </c>
      <c r="I18" s="3">
        <v>50.230897190977302</v>
      </c>
      <c r="J18" s="1"/>
      <c r="K18" s="1"/>
    </row>
    <row r="19" spans="1:11" ht="12.75" customHeight="1" thickBot="1" x14ac:dyDescent="0.25">
      <c r="A19" s="32">
        <v>40704</v>
      </c>
      <c r="B19" s="33"/>
      <c r="C19" s="3">
        <v>93.610000610351563</v>
      </c>
      <c r="D19" s="3">
        <v>4.9899997711181641</v>
      </c>
      <c r="E19" s="3">
        <v>0.2199999988079071</v>
      </c>
      <c r="F19" s="5">
        <v>1.1599999666213989</v>
      </c>
      <c r="G19" s="3">
        <v>1.3799999952316284</v>
      </c>
      <c r="H19" s="3">
        <v>38.648436815149118</v>
      </c>
      <c r="I19" s="3">
        <v>50.273391596281193</v>
      </c>
      <c r="J19" s="1"/>
      <c r="K19" s="1"/>
    </row>
    <row r="20" spans="1:11" ht="12.75" customHeight="1" thickBot="1" x14ac:dyDescent="0.25">
      <c r="A20" s="32">
        <v>40705</v>
      </c>
      <c r="B20" s="33"/>
      <c r="C20" s="3">
        <v>93.589996337890625</v>
      </c>
      <c r="D20" s="3">
        <v>5.0100002288818359</v>
      </c>
      <c r="E20" s="3">
        <v>0.2199999988079071</v>
      </c>
      <c r="F20" s="5">
        <v>1.1599999666213989</v>
      </c>
      <c r="G20" s="3">
        <v>1.3799999952316284</v>
      </c>
      <c r="H20" s="3">
        <v>38.687607813452395</v>
      </c>
      <c r="I20" s="3">
        <v>50.281823643501738</v>
      </c>
      <c r="J20" s="1"/>
      <c r="K20" s="1"/>
    </row>
    <row r="21" spans="1:11" ht="12.75" customHeight="1" thickBot="1" x14ac:dyDescent="0.25">
      <c r="A21" s="32">
        <v>40706</v>
      </c>
      <c r="B21" s="33"/>
      <c r="C21" s="3">
        <v>93.580001831054688</v>
      </c>
      <c r="D21" s="3">
        <v>4.9800000190734863</v>
      </c>
      <c r="E21" s="3">
        <v>0.20999999344348907</v>
      </c>
      <c r="F21" s="5">
        <v>1.2000000476837158</v>
      </c>
      <c r="G21" s="3">
        <v>1.4100000858306885</v>
      </c>
      <c r="H21" s="3">
        <v>38.648432531201024</v>
      </c>
      <c r="I21" s="3">
        <v>50.230907995192695</v>
      </c>
      <c r="J21" s="1"/>
      <c r="K21" s="1"/>
    </row>
    <row r="22" spans="1:11" ht="12.75" customHeight="1" thickBot="1" x14ac:dyDescent="0.25">
      <c r="A22" s="32">
        <v>40707</v>
      </c>
      <c r="B22" s="33"/>
      <c r="C22" s="3">
        <v>93.529998779296875</v>
      </c>
      <c r="D22" s="3">
        <v>5.0500001907348633</v>
      </c>
      <c r="E22" s="3">
        <v>0.20000000298023224</v>
      </c>
      <c r="F22" s="5">
        <v>1.1799999475479126</v>
      </c>
      <c r="G22" s="3">
        <v>1.3799999952316284</v>
      </c>
      <c r="H22" s="3">
        <v>38.687594854911993</v>
      </c>
      <c r="I22" s="3">
        <v>50.281806801440929</v>
      </c>
      <c r="J22" s="1"/>
      <c r="K22" s="1"/>
    </row>
    <row r="23" spans="1:11" ht="12.75" customHeight="1" thickBot="1" x14ac:dyDescent="0.25">
      <c r="A23" s="32">
        <v>40708</v>
      </c>
      <c r="B23" s="33"/>
      <c r="C23" s="3">
        <v>93.529998779296875</v>
      </c>
      <c r="D23" s="3">
        <v>5.070000171661377</v>
      </c>
      <c r="E23" s="3">
        <v>0.20000000298023224</v>
      </c>
      <c r="F23" s="5">
        <v>1.1799999475479126</v>
      </c>
      <c r="G23" s="3">
        <v>1.3799999952316284</v>
      </c>
      <c r="H23" s="3">
        <v>38.687597192409932</v>
      </c>
      <c r="I23" s="3">
        <v>50.281809839459193</v>
      </c>
      <c r="J23" s="1"/>
      <c r="K23" s="1"/>
    </row>
    <row r="24" spans="1:11" ht="12.75" customHeight="1" thickBot="1" x14ac:dyDescent="0.25">
      <c r="A24" s="32">
        <v>40709</v>
      </c>
      <c r="B24" s="33"/>
      <c r="C24" s="3">
        <v>93.569999694824219</v>
      </c>
      <c r="D24" s="3">
        <v>5.0300002098083496</v>
      </c>
      <c r="E24" s="3">
        <v>0.18999999761581421</v>
      </c>
      <c r="F24" s="5">
        <v>1.190000057220459</v>
      </c>
      <c r="G24" s="3">
        <v>1.380000114440918</v>
      </c>
      <c r="H24" s="3">
        <v>38.687601367331283</v>
      </c>
      <c r="I24" s="3">
        <v>50.324336344136427</v>
      </c>
      <c r="J24" s="1"/>
      <c r="K24" s="1"/>
    </row>
    <row r="25" spans="1:11" ht="12.75" customHeight="1" thickBot="1" x14ac:dyDescent="0.25">
      <c r="A25" s="32">
        <v>40710</v>
      </c>
      <c r="B25" s="33"/>
      <c r="C25" s="3">
        <v>93.650001525878906</v>
      </c>
      <c r="D25" s="3">
        <v>4.9800000190734863</v>
      </c>
      <c r="E25" s="3">
        <v>0.18000000715255737</v>
      </c>
      <c r="F25" s="5">
        <v>1.1799999475479126</v>
      </c>
      <c r="G25" s="3">
        <v>1.3599998950958252</v>
      </c>
      <c r="H25" s="3">
        <v>38.64843695975356</v>
      </c>
      <c r="I25" s="3">
        <v>50.273391784380799</v>
      </c>
      <c r="J25" s="1"/>
      <c r="K25" s="1"/>
    </row>
    <row r="26" spans="1:11" ht="12.75" customHeight="1" thickBot="1" x14ac:dyDescent="0.25">
      <c r="A26" s="32">
        <v>40711</v>
      </c>
      <c r="B26" s="33"/>
      <c r="C26" s="3">
        <v>93.669998168945313</v>
      </c>
      <c r="D26" s="3">
        <v>4.9800000190734863</v>
      </c>
      <c r="E26" s="3">
        <v>0.18999999761581421</v>
      </c>
      <c r="F26" s="5">
        <v>1.1499999761581421</v>
      </c>
      <c r="G26" s="3">
        <v>1.3399999141693115</v>
      </c>
      <c r="H26" s="3">
        <v>38.64843945167938</v>
      </c>
      <c r="I26" s="3">
        <v>50.230916989656087</v>
      </c>
      <c r="J26" s="1"/>
      <c r="K26" s="1"/>
    </row>
    <row r="27" spans="1:11" ht="12.75" customHeight="1" thickBot="1" x14ac:dyDescent="0.25">
      <c r="A27" s="32">
        <v>40712</v>
      </c>
      <c r="B27" s="33"/>
      <c r="C27" s="3">
        <v>93.69000244140625</v>
      </c>
      <c r="D27" s="3">
        <v>4.9699997901916504</v>
      </c>
      <c r="E27" s="3">
        <v>0.18999999761581421</v>
      </c>
      <c r="F27" s="5">
        <v>1.1200000047683716</v>
      </c>
      <c r="G27" s="3">
        <v>1.309999942779541</v>
      </c>
      <c r="H27" s="3">
        <v>38.687611347784866</v>
      </c>
      <c r="I27" s="3">
        <v>50.32434932658262</v>
      </c>
      <c r="J27" s="1"/>
      <c r="K27" s="1"/>
    </row>
    <row r="28" spans="1:11" ht="12.75" customHeight="1" thickBot="1" x14ac:dyDescent="0.25">
      <c r="A28" s="32">
        <v>40713</v>
      </c>
      <c r="B28" s="33"/>
      <c r="C28" s="3">
        <v>93.589996337890625</v>
      </c>
      <c r="D28" s="3">
        <v>5</v>
      </c>
      <c r="E28" s="3">
        <v>0.20000000298023224</v>
      </c>
      <c r="F28" s="5">
        <v>1.1799999475479126</v>
      </c>
      <c r="G28" s="3">
        <v>1.3799999952316284</v>
      </c>
      <c r="H28" s="3">
        <v>38.648430454277047</v>
      </c>
      <c r="I28" s="3">
        <v>50.230905295839321</v>
      </c>
      <c r="J28" s="1"/>
      <c r="K28" s="1"/>
    </row>
    <row r="29" spans="1:11" ht="12.75" customHeight="1" thickBot="1" x14ac:dyDescent="0.25">
      <c r="A29" s="32">
        <v>40714</v>
      </c>
      <c r="B29" s="33"/>
      <c r="C29" s="3">
        <v>93.550003051757813</v>
      </c>
      <c r="D29" s="3">
        <v>5.0399999618530273</v>
      </c>
      <c r="E29" s="3">
        <v>0.18999999761581421</v>
      </c>
      <c r="F29" s="5">
        <v>1.1799999475479126</v>
      </c>
      <c r="G29" s="3">
        <v>1.369999885559082</v>
      </c>
      <c r="H29" s="3">
        <v>38.687595589906145</v>
      </c>
      <c r="I29" s="3">
        <v>50.581745760206672</v>
      </c>
      <c r="J29" s="1"/>
      <c r="K29" s="1"/>
    </row>
    <row r="30" spans="1:11" ht="12.75" customHeight="1" thickBot="1" x14ac:dyDescent="0.25">
      <c r="A30" s="32">
        <v>40715</v>
      </c>
      <c r="B30" s="33"/>
      <c r="C30" s="3">
        <v>93.629997253417969</v>
      </c>
      <c r="D30" s="3">
        <v>5</v>
      </c>
      <c r="E30" s="3">
        <v>0.18000000715255737</v>
      </c>
      <c r="F30" s="5">
        <v>1.1599999666213989</v>
      </c>
      <c r="G30" s="3">
        <v>1.3399999141693115</v>
      </c>
      <c r="H30" s="3">
        <v>38.687604164352315</v>
      </c>
      <c r="I30" s="3">
        <v>50.28181890080976</v>
      </c>
      <c r="J30" s="1"/>
      <c r="K30" s="1"/>
    </row>
    <row r="31" spans="1:11" ht="12.75" customHeight="1" thickBot="1" x14ac:dyDescent="0.25">
      <c r="A31" s="32">
        <v>40716</v>
      </c>
      <c r="B31" s="33"/>
      <c r="C31" s="3">
        <v>93.529998779296875</v>
      </c>
      <c r="D31" s="3">
        <v>5.1100001335144043</v>
      </c>
      <c r="E31" s="3">
        <v>0.18000000715255737</v>
      </c>
      <c r="F31" s="5">
        <v>1.1499999761581421</v>
      </c>
      <c r="G31" s="3">
        <v>1.3299999237060547</v>
      </c>
      <c r="H31" s="3">
        <v>38.726726327158531</v>
      </c>
      <c r="I31" s="3">
        <v>50.332665510407843</v>
      </c>
      <c r="J31" s="1"/>
      <c r="K31" s="1"/>
    </row>
    <row r="32" spans="1:11" ht="12.75" customHeight="1" thickBot="1" x14ac:dyDescent="0.25">
      <c r="A32" s="32">
        <v>40717</v>
      </c>
      <c r="B32" s="33"/>
      <c r="C32" s="3">
        <v>93.650001525878906</v>
      </c>
      <c r="D32" s="3">
        <v>4.9899997711181641</v>
      </c>
      <c r="E32" s="3">
        <v>0.17000000178813934</v>
      </c>
      <c r="F32" s="5">
        <v>1.1699999570846558</v>
      </c>
      <c r="G32" s="3">
        <v>1.3399999141693115</v>
      </c>
      <c r="H32" s="3">
        <v>38.687606795846861</v>
      </c>
      <c r="I32" s="3">
        <v>50.324343405479972</v>
      </c>
      <c r="J32" s="1"/>
      <c r="K32" s="1"/>
    </row>
    <row r="33" spans="1:12" ht="12.75" customHeight="1" thickBot="1" x14ac:dyDescent="0.25">
      <c r="A33" s="32">
        <v>40718</v>
      </c>
      <c r="B33" s="33"/>
      <c r="C33" s="3">
        <v>93.660003662109375</v>
      </c>
      <c r="D33" s="3">
        <v>4.9499998092651367</v>
      </c>
      <c r="E33" s="3">
        <v>0.18000000715255737</v>
      </c>
      <c r="F33" s="5">
        <v>1.190000057220459</v>
      </c>
      <c r="G33" s="3">
        <v>1.3700001239776611</v>
      </c>
      <c r="H33" s="3">
        <v>38.648437874825326</v>
      </c>
      <c r="I33" s="3">
        <v>50.273392974694424</v>
      </c>
      <c r="J33" s="1"/>
      <c r="K33" s="1"/>
    </row>
    <row r="34" spans="1:12" ht="12.75" customHeight="1" thickBot="1" x14ac:dyDescent="0.25">
      <c r="A34" s="32">
        <v>40719</v>
      </c>
      <c r="B34" s="33"/>
      <c r="C34" s="3">
        <v>93.650634765625</v>
      </c>
      <c r="D34" s="3">
        <v>4.9895009994506836</v>
      </c>
      <c r="E34" s="3">
        <v>0.18998099863529205</v>
      </c>
      <c r="F34" s="5">
        <v>1.1498850584030151</v>
      </c>
      <c r="G34" s="3">
        <v>1.339866042137146</v>
      </c>
      <c r="H34" s="3">
        <v>38.648435654434678</v>
      </c>
      <c r="I34" s="3">
        <v>50.273390086438717</v>
      </c>
      <c r="J34" s="1"/>
      <c r="K34" s="1"/>
    </row>
    <row r="35" spans="1:12" ht="12.75" customHeight="1" thickBot="1" x14ac:dyDescent="0.25">
      <c r="A35" s="32">
        <v>40720</v>
      </c>
      <c r="B35" s="33"/>
      <c r="C35" s="3">
        <v>93.580001831054688</v>
      </c>
      <c r="D35" s="3">
        <v>5.0300002098083496</v>
      </c>
      <c r="E35" s="3">
        <v>0.18000000715255737</v>
      </c>
      <c r="F35" s="5">
        <v>1.1499999761581421</v>
      </c>
      <c r="G35" s="3">
        <v>1.3299999237060547</v>
      </c>
      <c r="H35" s="3">
        <v>38.687593152372685</v>
      </c>
      <c r="I35" s="3">
        <v>50.281804588670845</v>
      </c>
      <c r="J35" s="1"/>
      <c r="K35" s="1"/>
    </row>
    <row r="36" spans="1:12" ht="12.75" customHeight="1" thickBot="1" x14ac:dyDescent="0.25">
      <c r="A36" s="32">
        <v>40721</v>
      </c>
      <c r="B36" s="33"/>
      <c r="C36" s="3">
        <v>93.580001831054688</v>
      </c>
      <c r="D36" s="3">
        <v>5.0300002098083496</v>
      </c>
      <c r="E36" s="3">
        <v>0.18999999761581421</v>
      </c>
      <c r="F36" s="5">
        <v>1.1599999666213989</v>
      </c>
      <c r="G36" s="3">
        <v>1.3499999046325684</v>
      </c>
      <c r="H36" s="3">
        <v>38.687598196317289</v>
      </c>
      <c r="I36" s="3">
        <v>50.281811144225642</v>
      </c>
      <c r="J36" s="1"/>
      <c r="K36" s="1"/>
    </row>
    <row r="37" spans="1:12" ht="12.75" customHeight="1" thickBot="1" x14ac:dyDescent="0.25">
      <c r="A37" s="32">
        <v>40722</v>
      </c>
      <c r="B37" s="33"/>
      <c r="C37" s="3">
        <v>93.620002746582031</v>
      </c>
      <c r="D37" s="3">
        <v>5</v>
      </c>
      <c r="E37" s="3">
        <v>0.20000000298023224</v>
      </c>
      <c r="F37" s="5">
        <v>1.1599999666213989</v>
      </c>
      <c r="G37" s="3">
        <v>1.3600000143051147</v>
      </c>
      <c r="H37" s="3">
        <v>38.687607927329729</v>
      </c>
      <c r="I37" s="3">
        <v>50.32434487729838</v>
      </c>
      <c r="J37" s="1"/>
      <c r="K37" s="1"/>
    </row>
    <row r="38" spans="1:12" ht="12.75" customHeight="1" thickBot="1" x14ac:dyDescent="0.25">
      <c r="A38" s="32">
        <v>40723</v>
      </c>
      <c r="B38" s="33"/>
      <c r="C38" s="3">
        <v>93.660003662109375</v>
      </c>
      <c r="D38" s="3">
        <v>4.9899997711181641</v>
      </c>
      <c r="E38" s="3">
        <v>0.18000000715255737</v>
      </c>
      <c r="F38" s="5">
        <v>1.1399999856948853</v>
      </c>
      <c r="G38" s="3">
        <v>1.3199999332427979</v>
      </c>
      <c r="H38" s="3">
        <v>38.687606769075593</v>
      </c>
      <c r="I38" s="3">
        <v>50.324343370656251</v>
      </c>
      <c r="J38" s="1"/>
      <c r="K38" s="1"/>
    </row>
    <row r="39" spans="1:12" ht="12.75" customHeight="1" thickBot="1" x14ac:dyDescent="0.25">
      <c r="A39" s="32">
        <v>40724</v>
      </c>
      <c r="B39" s="33"/>
      <c r="C39" s="3">
        <v>93.629997253417969</v>
      </c>
      <c r="D39" s="3">
        <v>5.0399999618530273</v>
      </c>
      <c r="E39" s="3">
        <v>0.18999999761581421</v>
      </c>
      <c r="F39" s="5">
        <v>1.1200000047683716</v>
      </c>
      <c r="G39" s="3">
        <v>1.309999942779541</v>
      </c>
      <c r="H39" s="3">
        <v>38.687604387202775</v>
      </c>
      <c r="I39" s="3">
        <v>50.324340272346596</v>
      </c>
      <c r="J39" s="1"/>
      <c r="K39" s="1"/>
    </row>
    <row r="40" spans="1:12" ht="12.75" customHeight="1" thickBot="1" x14ac:dyDescent="0.25">
      <c r="A40" s="35" t="s">
        <v>6</v>
      </c>
      <c r="B40" s="36"/>
      <c r="C40" s="6">
        <f t="shared" ref="C40:I40" si="0">AVERAGE(C10:C39)</f>
        <v>93.602354431152349</v>
      </c>
      <c r="D40" s="6">
        <f t="shared" si="0"/>
        <v>5.0089833736419678</v>
      </c>
      <c r="E40" s="6">
        <f t="shared" si="0"/>
        <v>0.20233270128568012</v>
      </c>
      <c r="F40" s="6">
        <f t="shared" si="0"/>
        <v>1.1609961549441019</v>
      </c>
      <c r="G40" s="6">
        <f t="shared" si="0"/>
        <v>1.3633288542429607</v>
      </c>
      <c r="H40" s="6">
        <f t="shared" si="0"/>
        <v>38.669320381205686</v>
      </c>
      <c r="I40" s="6">
        <f t="shared" si="0"/>
        <v>50.28930267886097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34" t="s">
        <v>44</v>
      </c>
      <c r="I42" s="34"/>
      <c r="J42" s="20"/>
      <c r="K42" s="20"/>
      <c r="L42" s="20"/>
    </row>
    <row r="43" spans="1:12" ht="13.5" thickBot="1" x14ac:dyDescent="0.25"/>
    <row r="44" spans="1:12" ht="23.25" thickBot="1" x14ac:dyDescent="0.25">
      <c r="A44" s="45"/>
      <c r="B44" s="46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47" t="s">
        <v>85</v>
      </c>
      <c r="B45" s="48"/>
      <c r="C45" s="26">
        <f t="shared" ref="C45:I45" si="1">MAX(C10:C39)</f>
        <v>93.69000244140625</v>
      </c>
      <c r="D45" s="21">
        <f t="shared" si="1"/>
        <v>5.1100001335144043</v>
      </c>
      <c r="E45" s="26">
        <f t="shared" si="1"/>
        <v>0.23999999463558197</v>
      </c>
      <c r="F45" s="26">
        <f t="shared" si="1"/>
        <v>1.2200000286102295</v>
      </c>
      <c r="G45" s="21">
        <f t="shared" si="1"/>
        <v>1.440000057220459</v>
      </c>
      <c r="H45" s="26">
        <f t="shared" si="1"/>
        <v>38.726726327158531</v>
      </c>
      <c r="I45" s="22">
        <f t="shared" si="1"/>
        <v>50.581745760206672</v>
      </c>
    </row>
    <row r="46" spans="1:12" ht="13.5" thickBot="1" x14ac:dyDescent="0.25">
      <c r="A46" s="47" t="s">
        <v>86</v>
      </c>
      <c r="B46" s="48"/>
      <c r="C46" s="23">
        <f t="shared" ref="C46:I46" si="2">MIN(C10:C39)</f>
        <v>93.489997863769531</v>
      </c>
      <c r="D46" s="26">
        <f t="shared" si="2"/>
        <v>4.9499998092651367</v>
      </c>
      <c r="E46" s="26">
        <f t="shared" si="2"/>
        <v>0.17000000178813934</v>
      </c>
      <c r="F46" s="23">
        <f t="shared" si="2"/>
        <v>1.0900000333786011</v>
      </c>
      <c r="G46" s="26">
        <f t="shared" si="2"/>
        <v>1.309999942779541</v>
      </c>
      <c r="H46" s="23">
        <f t="shared" si="2"/>
        <v>38.648424218271671</v>
      </c>
      <c r="I46" s="26">
        <f t="shared" si="2"/>
        <v>50.230897190977302</v>
      </c>
    </row>
    <row r="47" spans="1:12" ht="13.5" thickBot="1" x14ac:dyDescent="0.25">
      <c r="A47" s="49" t="s">
        <v>87</v>
      </c>
      <c r="B47" s="50"/>
      <c r="C47" s="26">
        <f t="shared" ref="C47:I47" si="3">STDEV(C10:C39)</f>
        <v>5.6324026714330476E-2</v>
      </c>
      <c r="D47" s="24">
        <f t="shared" si="3"/>
        <v>3.6241236241671144E-2</v>
      </c>
      <c r="E47" s="26">
        <f t="shared" si="3"/>
        <v>1.9945731672744337E-2</v>
      </c>
      <c r="F47" s="26">
        <f t="shared" si="3"/>
        <v>2.8206471397330884E-2</v>
      </c>
      <c r="G47" s="24">
        <f t="shared" si="3"/>
        <v>3.3668257761178225E-2</v>
      </c>
      <c r="H47" s="26">
        <f t="shared" si="3"/>
        <v>2.2376430722646192E-2</v>
      </c>
      <c r="I47" s="25">
        <f t="shared" si="3"/>
        <v>6.4922860819978848E-2</v>
      </c>
    </row>
    <row r="49" spans="3:9" x14ac:dyDescent="0.2">
      <c r="C49" s="30">
        <f>COUNTIF(C10:C39,"&lt;84.0")</f>
        <v>0</v>
      </c>
      <c r="D49" s="30">
        <f>COUNTIF(D10:D39,"&gt;11.0")</f>
        <v>0</v>
      </c>
      <c r="E49" s="30">
        <f>COUNTIF(E10:E39,"&gt;4.0")</f>
        <v>0</v>
      </c>
      <c r="F49" s="30">
        <f>COUNTIF(F10:F39,"&gt;3.0")</f>
        <v>0</v>
      </c>
      <c r="G49" s="30">
        <f>COUNTIF(G10:G39,"&gt;4.0")</f>
        <v>0</v>
      </c>
      <c r="H49" s="30">
        <f>COUNTIF(H10:H39,"&lt;37.30")</f>
        <v>0</v>
      </c>
      <c r="I49" s="30">
        <f>COUNTIF(I10:I39,"&lt;48.20")</f>
        <v>0</v>
      </c>
    </row>
    <row r="50" spans="3:9" x14ac:dyDescent="0.2">
      <c r="C50" s="31"/>
      <c r="D50" s="31"/>
      <c r="E50" s="31"/>
      <c r="F50" s="31"/>
      <c r="G50" s="30"/>
      <c r="H50" s="30">
        <f>COUNTIF(H10:H39,"&gt;43.60")</f>
        <v>0</v>
      </c>
      <c r="I50" s="30">
        <f>COUNTIF(I10:I39,"&gt;53.20")</f>
        <v>0</v>
      </c>
    </row>
  </sheetData>
  <mergeCells count="44">
    <mergeCell ref="A32:B32"/>
    <mergeCell ref="A33:B33"/>
    <mergeCell ref="H42:I42"/>
    <mergeCell ref="A40:B40"/>
    <mergeCell ref="A34:B34"/>
    <mergeCell ref="A47:B47"/>
    <mergeCell ref="A36:B36"/>
    <mergeCell ref="A35:B35"/>
    <mergeCell ref="A37:B37"/>
    <mergeCell ref="A39:B39"/>
    <mergeCell ref="A38:B38"/>
    <mergeCell ref="A44:B44"/>
    <mergeCell ref="A45:B45"/>
    <mergeCell ref="A46:B46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28" zoomScale="90" zoomScaleNormal="90" workbookViewId="0">
      <selection activeCell="C49" sqref="C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1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1" ht="14.1" customHeight="1" thickBot="1" x14ac:dyDescent="0.25">
      <c r="A5" s="42" t="s">
        <v>65</v>
      </c>
      <c r="B5" s="42"/>
      <c r="C5" s="42"/>
      <c r="D5" s="42"/>
      <c r="E5" s="42"/>
      <c r="F5" s="42"/>
      <c r="G5" s="1"/>
      <c r="H5" s="1"/>
      <c r="I5" s="18" t="s">
        <v>99</v>
      </c>
      <c r="J5" s="1"/>
      <c r="K5" s="1"/>
    </row>
    <row r="6" spans="1:11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3"/>
      <c r="B8" s="44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45"/>
      <c r="B9" s="4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40695</v>
      </c>
      <c r="B10" s="33"/>
      <c r="C10" s="10">
        <v>93.550003051757813</v>
      </c>
      <c r="D10" s="10">
        <v>5.0399999618530273</v>
      </c>
      <c r="E10" s="10">
        <v>0.23999999463558197</v>
      </c>
      <c r="F10" s="11">
        <v>1.1599999666213989</v>
      </c>
      <c r="G10" s="10">
        <v>1.3999999761581421</v>
      </c>
      <c r="H10" s="10">
        <v>38.648447683051906</v>
      </c>
      <c r="I10" s="10">
        <v>50.273405733109946</v>
      </c>
      <c r="J10" s="1"/>
      <c r="K10" s="1"/>
    </row>
    <row r="11" spans="1:11" ht="12.75" customHeight="1" thickBot="1" x14ac:dyDescent="0.25">
      <c r="A11" s="32">
        <v>40696</v>
      </c>
      <c r="B11" s="33"/>
      <c r="C11" s="3">
        <v>93.550003051757813</v>
      </c>
      <c r="D11" s="3">
        <v>5.059999942779541</v>
      </c>
      <c r="E11" s="3">
        <v>0.23000000417232513</v>
      </c>
      <c r="F11" s="5">
        <v>1.1399999856948853</v>
      </c>
      <c r="G11" s="3">
        <v>1.3700000047683716</v>
      </c>
      <c r="H11" s="3">
        <v>38.687619935712249</v>
      </c>
      <c r="I11" s="3">
        <v>50.281839398658661</v>
      </c>
      <c r="J11" s="1"/>
      <c r="K11" s="1"/>
    </row>
    <row r="12" spans="1:11" ht="12.75" customHeight="1" thickBot="1" x14ac:dyDescent="0.25">
      <c r="A12" s="32">
        <v>40697</v>
      </c>
      <c r="B12" s="33"/>
      <c r="C12" s="3">
        <v>93.610000610351563</v>
      </c>
      <c r="D12" s="3">
        <v>5.0100002288818359</v>
      </c>
      <c r="E12" s="3">
        <v>0.2199999988079071</v>
      </c>
      <c r="F12" s="5">
        <v>1.1299999952316284</v>
      </c>
      <c r="G12" s="3">
        <v>1.3500000238418579</v>
      </c>
      <c r="H12" s="3">
        <v>38.687616350614277</v>
      </c>
      <c r="I12" s="3">
        <v>50.281834739149467</v>
      </c>
      <c r="J12" s="1"/>
      <c r="K12" s="1"/>
    </row>
    <row r="13" spans="1:11" ht="12.75" customHeight="1" thickBot="1" x14ac:dyDescent="0.25">
      <c r="A13" s="32">
        <v>40698</v>
      </c>
      <c r="B13" s="33"/>
      <c r="C13" s="3">
        <v>93.599998474121094</v>
      </c>
      <c r="D13" s="3">
        <v>5.0199999809265137</v>
      </c>
      <c r="E13" s="3">
        <v>0.2199999988079071</v>
      </c>
      <c r="F13" s="5">
        <v>1.1100000143051147</v>
      </c>
      <c r="G13" s="3">
        <v>1.3300000429153442</v>
      </c>
      <c r="H13" s="3">
        <v>38.687615645973359</v>
      </c>
      <c r="I13" s="3">
        <v>50.281833823336065</v>
      </c>
      <c r="J13" s="1"/>
      <c r="K13" s="1"/>
    </row>
    <row r="14" spans="1:11" ht="12.75" customHeight="1" thickBot="1" x14ac:dyDescent="0.25">
      <c r="A14" s="32">
        <v>40699</v>
      </c>
      <c r="B14" s="33"/>
      <c r="C14" s="3">
        <v>93.510002136230469</v>
      </c>
      <c r="D14" s="3">
        <v>5.0500001907348633</v>
      </c>
      <c r="E14" s="3">
        <v>0.23000000417232513</v>
      </c>
      <c r="F14" s="5">
        <v>1.1699999570846558</v>
      </c>
      <c r="G14" s="3">
        <v>1.3999999761581421</v>
      </c>
      <c r="H14" s="3">
        <v>38.68759980989806</v>
      </c>
      <c r="I14" s="3">
        <v>50.281813241377371</v>
      </c>
      <c r="J14" s="1"/>
      <c r="K14" s="1"/>
    </row>
    <row r="15" spans="1:11" ht="12.75" customHeight="1" thickBot="1" x14ac:dyDescent="0.25">
      <c r="A15" s="32">
        <v>40700</v>
      </c>
      <c r="B15" s="33"/>
      <c r="C15" s="3">
        <v>93.569999694824219</v>
      </c>
      <c r="D15" s="3">
        <v>5.0300002098083496</v>
      </c>
      <c r="E15" s="3">
        <v>0.23000000417232513</v>
      </c>
      <c r="F15" s="5">
        <v>1.1299999952316284</v>
      </c>
      <c r="G15" s="3">
        <v>1.3600000143051147</v>
      </c>
      <c r="H15" s="3">
        <v>38.687611089594526</v>
      </c>
      <c r="I15" s="3">
        <v>50.281827901464688</v>
      </c>
      <c r="J15" s="1"/>
      <c r="K15" s="1"/>
    </row>
    <row r="16" spans="1:11" ht="12.75" customHeight="1" thickBot="1" x14ac:dyDescent="0.25">
      <c r="A16" s="32">
        <v>40701</v>
      </c>
      <c r="B16" s="33"/>
      <c r="C16" s="3">
        <v>93.459999084472656</v>
      </c>
      <c r="D16" s="3">
        <v>5.0300002098083496</v>
      </c>
      <c r="E16" s="3">
        <v>0.23000000417232513</v>
      </c>
      <c r="F16" s="5">
        <v>1.2400000095367432</v>
      </c>
      <c r="G16" s="3">
        <v>1.4700000286102295</v>
      </c>
      <c r="H16" s="3">
        <v>38.648442648033729</v>
      </c>
      <c r="I16" s="3">
        <v>50.188550596850071</v>
      </c>
      <c r="J16" s="1"/>
      <c r="K16" s="1"/>
    </row>
    <row r="17" spans="1:11" ht="12.75" customHeight="1" thickBot="1" x14ac:dyDescent="0.25">
      <c r="A17" s="32">
        <v>40702</v>
      </c>
      <c r="B17" s="33"/>
      <c r="C17" s="3">
        <v>93.55999755859375</v>
      </c>
      <c r="D17" s="3">
        <v>5.0500001907348633</v>
      </c>
      <c r="E17" s="3">
        <v>0.23000000417232513</v>
      </c>
      <c r="F17" s="5">
        <v>1.1399999856948853</v>
      </c>
      <c r="G17" s="3">
        <v>1.3700000047683716</v>
      </c>
      <c r="H17" s="3">
        <v>38.687604264904877</v>
      </c>
      <c r="I17" s="3">
        <v>50.281819031496738</v>
      </c>
      <c r="J17" s="1"/>
      <c r="K17" s="1"/>
    </row>
    <row r="18" spans="1:11" ht="12.75" customHeight="1" thickBot="1" x14ac:dyDescent="0.25">
      <c r="A18" s="32">
        <v>40703</v>
      </c>
      <c r="B18" s="33"/>
      <c r="C18" s="3">
        <v>93.459999084472656</v>
      </c>
      <c r="D18" s="3">
        <v>5.0999999046325684</v>
      </c>
      <c r="E18" s="3">
        <v>0.20999999344348907</v>
      </c>
      <c r="F18" s="5">
        <v>1.2100000381469727</v>
      </c>
      <c r="G18" s="3">
        <v>1.4200000762939453</v>
      </c>
      <c r="H18" s="3">
        <v>38.687591869586157</v>
      </c>
      <c r="I18" s="3">
        <v>50.239389454824362</v>
      </c>
      <c r="J18" s="1"/>
      <c r="K18" s="1"/>
    </row>
    <row r="19" spans="1:11" ht="12.75" customHeight="1" thickBot="1" x14ac:dyDescent="0.25">
      <c r="A19" s="32">
        <v>40704</v>
      </c>
      <c r="B19" s="33"/>
      <c r="C19" s="3">
        <v>93.550003051757813</v>
      </c>
      <c r="D19" s="3">
        <v>5.059999942779541</v>
      </c>
      <c r="E19" s="3">
        <v>0.20999999344348907</v>
      </c>
      <c r="F19" s="5">
        <v>1.1599999666213989</v>
      </c>
      <c r="G19" s="3">
        <v>1.3700000047683716</v>
      </c>
      <c r="H19" s="3">
        <v>38.6876004188493</v>
      </c>
      <c r="I19" s="3">
        <v>50.281814032824045</v>
      </c>
      <c r="J19" s="1"/>
      <c r="K19" s="1"/>
    </row>
    <row r="20" spans="1:11" ht="12.75" customHeight="1" thickBot="1" x14ac:dyDescent="0.25">
      <c r="A20" s="32">
        <v>40705</v>
      </c>
      <c r="B20" s="33"/>
      <c r="C20" s="3">
        <v>93.610000610351563</v>
      </c>
      <c r="D20" s="3">
        <v>5.0399999618530273</v>
      </c>
      <c r="E20" s="3">
        <v>0.20999999344348907</v>
      </c>
      <c r="F20" s="5">
        <v>1.1200000047683716</v>
      </c>
      <c r="G20" s="3">
        <v>1.3300000429153442</v>
      </c>
      <c r="H20" s="3">
        <v>38.687605628285333</v>
      </c>
      <c r="I20" s="3">
        <v>50.324341886730885</v>
      </c>
      <c r="J20" s="1"/>
      <c r="K20" s="1"/>
    </row>
    <row r="21" spans="1:11" ht="12.75" customHeight="1" thickBot="1" x14ac:dyDescent="0.25">
      <c r="A21" s="32">
        <v>40706</v>
      </c>
      <c r="B21" s="33"/>
      <c r="C21" s="3">
        <v>93.737503051757813</v>
      </c>
      <c r="D21" s="3">
        <v>4.9827146530151367</v>
      </c>
      <c r="E21" s="3">
        <v>0.2137598991394043</v>
      </c>
      <c r="F21" s="5">
        <v>1.028825044631958</v>
      </c>
      <c r="G21" s="3">
        <v>1.2425849437713623</v>
      </c>
      <c r="H21" s="3">
        <v>38.745545544945948</v>
      </c>
      <c r="I21" s="3">
        <v>50.427057873755615</v>
      </c>
      <c r="J21" s="1"/>
      <c r="K21" s="1"/>
    </row>
    <row r="22" spans="1:11" ht="12.75" customHeight="1" thickBot="1" x14ac:dyDescent="0.25">
      <c r="A22" s="32">
        <v>40707</v>
      </c>
      <c r="B22" s="33"/>
      <c r="C22" s="3">
        <v>93.540000915527344</v>
      </c>
      <c r="D22" s="3">
        <v>5.070000171661377</v>
      </c>
      <c r="E22" s="3">
        <v>0.20000000298023224</v>
      </c>
      <c r="F22" s="5">
        <v>1.1499999761581421</v>
      </c>
      <c r="G22" s="3">
        <v>1.3500000238418579</v>
      </c>
      <c r="H22" s="3">
        <v>38.68759401958124</v>
      </c>
      <c r="I22" s="3">
        <v>50.28180571577149</v>
      </c>
      <c r="J22" s="1"/>
      <c r="K22" s="1"/>
    </row>
    <row r="23" spans="1:11" ht="12.75" customHeight="1" thickBot="1" x14ac:dyDescent="0.25">
      <c r="A23" s="32">
        <v>40708</v>
      </c>
      <c r="B23" s="33"/>
      <c r="C23" s="3">
        <v>93.639999389648438</v>
      </c>
      <c r="D23" s="3">
        <v>5</v>
      </c>
      <c r="E23" s="3">
        <v>0.20000000298023224</v>
      </c>
      <c r="F23" s="5">
        <v>1.1299999952316284</v>
      </c>
      <c r="G23" s="3">
        <v>1.3300000429153442</v>
      </c>
      <c r="H23" s="3">
        <v>38.687607280022966</v>
      </c>
      <c r="I23" s="3">
        <v>50.324344035290046</v>
      </c>
      <c r="J23" s="1"/>
      <c r="K23" s="1"/>
    </row>
    <row r="24" spans="1:11" ht="12.75" customHeight="1" thickBot="1" x14ac:dyDescent="0.25">
      <c r="A24" s="32">
        <v>40709</v>
      </c>
      <c r="B24" s="33"/>
      <c r="C24" s="3">
        <v>93.620002746582031</v>
      </c>
      <c r="D24" s="3">
        <v>4.9800000190734863</v>
      </c>
      <c r="E24" s="3">
        <v>0.18999999761581421</v>
      </c>
      <c r="F24" s="5">
        <v>1.1499999761581421</v>
      </c>
      <c r="G24" s="3">
        <v>1.3399999141693115</v>
      </c>
      <c r="H24" s="3">
        <v>38.687600551941692</v>
      </c>
      <c r="I24" s="3">
        <v>50.324335283488104</v>
      </c>
      <c r="J24" s="1"/>
      <c r="K24" s="1"/>
    </row>
    <row r="25" spans="1:11" ht="12.75" customHeight="1" thickBot="1" x14ac:dyDescent="0.25">
      <c r="A25" s="32">
        <v>40710</v>
      </c>
      <c r="B25" s="33"/>
      <c r="C25" s="3">
        <v>93.669998168945313</v>
      </c>
      <c r="D25" s="3">
        <v>4.9499998092651367</v>
      </c>
      <c r="E25" s="3">
        <v>0.18999999761581421</v>
      </c>
      <c r="F25" s="5">
        <v>1.1599999666213989</v>
      </c>
      <c r="G25" s="3">
        <v>1.3499999046325684</v>
      </c>
      <c r="H25" s="3">
        <v>38.648437849078711</v>
      </c>
      <c r="I25" s="3">
        <v>50.273392941203554</v>
      </c>
      <c r="J25" s="1"/>
      <c r="K25" s="1"/>
    </row>
    <row r="26" spans="1:11" ht="12.75" customHeight="1" thickBot="1" x14ac:dyDescent="0.25">
      <c r="A26" s="32">
        <v>40711</v>
      </c>
      <c r="B26" s="33"/>
      <c r="C26" s="3">
        <v>93.589996337890625</v>
      </c>
      <c r="D26" s="3">
        <v>5.0399999618530273</v>
      </c>
      <c r="E26" s="3">
        <v>0.17000000178813934</v>
      </c>
      <c r="F26" s="5">
        <v>1.1699999570846558</v>
      </c>
      <c r="G26" s="3">
        <v>1.3399999141693115</v>
      </c>
      <c r="H26" s="3">
        <v>38.687597497946371</v>
      </c>
      <c r="I26" s="3">
        <v>50.28181023656127</v>
      </c>
      <c r="J26" s="1"/>
      <c r="K26" s="1"/>
    </row>
    <row r="27" spans="1:11" ht="12.75" customHeight="1" thickBot="1" x14ac:dyDescent="0.25">
      <c r="A27" s="32">
        <v>40712</v>
      </c>
      <c r="B27" s="33"/>
      <c r="C27" s="3">
        <v>93.650001525878906</v>
      </c>
      <c r="D27" s="3">
        <v>5.0100002288818359</v>
      </c>
      <c r="E27" s="3">
        <v>0.18999999761581421</v>
      </c>
      <c r="F27" s="5">
        <v>1.1200000047683716</v>
      </c>
      <c r="G27" s="3">
        <v>1.309999942779541</v>
      </c>
      <c r="H27" s="3">
        <v>38.687605929527308</v>
      </c>
      <c r="I27" s="3">
        <v>50.324342278582577</v>
      </c>
      <c r="J27" s="1"/>
      <c r="K27" s="1"/>
    </row>
    <row r="28" spans="1:11" ht="12.75" customHeight="1" thickBot="1" x14ac:dyDescent="0.25">
      <c r="A28" s="32">
        <v>40713</v>
      </c>
      <c r="B28" s="33"/>
      <c r="C28" s="3">
        <v>93.55999755859375</v>
      </c>
      <c r="D28" s="3">
        <v>5.0500001907348633</v>
      </c>
      <c r="E28" s="3">
        <v>0.18999999761581421</v>
      </c>
      <c r="F28" s="5">
        <v>1.1499999761581421</v>
      </c>
      <c r="G28" s="3">
        <v>1.3399999141693115</v>
      </c>
      <c r="H28" s="3">
        <v>38.687593585892408</v>
      </c>
      <c r="I28" s="3">
        <v>50.281805152111268</v>
      </c>
      <c r="J28" s="1"/>
      <c r="K28" s="1"/>
    </row>
    <row r="29" spans="1:11" ht="12.75" customHeight="1" thickBot="1" x14ac:dyDescent="0.25">
      <c r="A29" s="32">
        <v>40714</v>
      </c>
      <c r="B29" s="33"/>
      <c r="C29" s="3">
        <v>93.55999755859375</v>
      </c>
      <c r="D29" s="3">
        <v>5.0100002288818359</v>
      </c>
      <c r="E29" s="3">
        <v>0.18999999761581421</v>
      </c>
      <c r="F29" s="5">
        <v>1.1799999475479126</v>
      </c>
      <c r="G29" s="3">
        <v>1.369999885559082</v>
      </c>
      <c r="H29" s="3">
        <v>38.687594608333264</v>
      </c>
      <c r="I29" s="3">
        <v>50.2818064809655</v>
      </c>
      <c r="J29" s="1"/>
      <c r="K29" s="1"/>
    </row>
    <row r="30" spans="1:11" ht="12.75" customHeight="1" thickBot="1" x14ac:dyDescent="0.25">
      <c r="A30" s="32">
        <v>40715</v>
      </c>
      <c r="B30" s="33"/>
      <c r="C30" s="3">
        <v>93.680000305175781</v>
      </c>
      <c r="D30" s="3">
        <v>4.940000057220459</v>
      </c>
      <c r="E30" s="3">
        <v>0.18000000715255737</v>
      </c>
      <c r="F30" s="5">
        <v>1.1200000047683716</v>
      </c>
      <c r="G30" s="3">
        <v>1.2999999523162842</v>
      </c>
      <c r="H30" s="3">
        <v>38.726738644150394</v>
      </c>
      <c r="I30" s="3">
        <v>50.37524561254876</v>
      </c>
      <c r="J30" s="1"/>
      <c r="K30" s="1"/>
    </row>
    <row r="31" spans="1:11" ht="12.75" customHeight="1" thickBot="1" x14ac:dyDescent="0.25">
      <c r="A31" s="32">
        <v>40716</v>
      </c>
      <c r="B31" s="33"/>
      <c r="C31" s="3">
        <v>93.430000305175781</v>
      </c>
      <c r="D31" s="3">
        <v>5.1599998474121094</v>
      </c>
      <c r="E31" s="3">
        <v>0.18000000715255737</v>
      </c>
      <c r="F31" s="5">
        <v>1.1699999570846558</v>
      </c>
      <c r="G31" s="3">
        <v>1.3499999046325684</v>
      </c>
      <c r="H31" s="3">
        <v>38.726710692989798</v>
      </c>
      <c r="I31" s="3">
        <v>50.290188838012007</v>
      </c>
      <c r="J31" s="1"/>
      <c r="K31" s="1"/>
    </row>
    <row r="32" spans="1:11" ht="12.75" customHeight="1" thickBot="1" x14ac:dyDescent="0.25">
      <c r="A32" s="32">
        <v>40717</v>
      </c>
      <c r="B32" s="33"/>
      <c r="C32" s="3">
        <v>93.580001831054688</v>
      </c>
      <c r="D32" s="3">
        <v>5.0300002098083496</v>
      </c>
      <c r="E32" s="3">
        <v>0.17000000178813934</v>
      </c>
      <c r="F32" s="5">
        <v>1.1799999475479126</v>
      </c>
      <c r="G32" s="3">
        <v>1.3499999046325684</v>
      </c>
      <c r="H32" s="3">
        <v>38.687595704001367</v>
      </c>
      <c r="I32" s="3">
        <v>50.281807904992284</v>
      </c>
      <c r="J32" s="1"/>
      <c r="K32" s="1"/>
    </row>
    <row r="33" spans="1:12" ht="12.75" customHeight="1" thickBot="1" x14ac:dyDescent="0.25">
      <c r="A33" s="32">
        <v>40718</v>
      </c>
      <c r="B33" s="33"/>
      <c r="C33" s="3">
        <v>93.620002746582031</v>
      </c>
      <c r="D33" s="3">
        <v>4.929999828338623</v>
      </c>
      <c r="E33" s="3">
        <v>0.18999999761581421</v>
      </c>
      <c r="F33" s="5">
        <v>1.1699999570846558</v>
      </c>
      <c r="G33" s="3">
        <v>1.3599998950958252</v>
      </c>
      <c r="H33" s="3">
        <v>38.687598508418915</v>
      </c>
      <c r="I33" s="3">
        <v>50.281811549860414</v>
      </c>
      <c r="J33" s="1"/>
      <c r="K33" s="1"/>
    </row>
    <row r="34" spans="1:12" ht="12.75" customHeight="1" thickBot="1" x14ac:dyDescent="0.25">
      <c r="A34" s="32">
        <v>40719</v>
      </c>
      <c r="B34" s="33"/>
      <c r="C34" s="3">
        <v>93.580001831054688</v>
      </c>
      <c r="D34" s="3">
        <v>5.0500001907348633</v>
      </c>
      <c r="E34" s="3">
        <v>0.18000000715255737</v>
      </c>
      <c r="F34" s="5">
        <v>1.1399999856948853</v>
      </c>
      <c r="G34" s="3">
        <v>1.3199999332427979</v>
      </c>
      <c r="H34" s="3">
        <v>38.726730042912891</v>
      </c>
      <c r="I34" s="3">
        <v>50.332670339729596</v>
      </c>
      <c r="J34" s="1"/>
      <c r="K34" s="1"/>
    </row>
    <row r="35" spans="1:12" ht="12.75" customHeight="1" thickBot="1" x14ac:dyDescent="0.25">
      <c r="A35" s="32">
        <v>40720</v>
      </c>
      <c r="B35" s="33"/>
      <c r="C35" s="3">
        <v>93.550003051757813</v>
      </c>
      <c r="D35" s="3">
        <v>5.059999942779541</v>
      </c>
      <c r="E35" s="3">
        <v>0.18000000715255737</v>
      </c>
      <c r="F35" s="5">
        <v>1.1499999761581421</v>
      </c>
      <c r="G35" s="3">
        <v>1.3299999237060547</v>
      </c>
      <c r="H35" s="3">
        <v>38.72672553152583</v>
      </c>
      <c r="I35" s="3">
        <v>50.332664476333505</v>
      </c>
      <c r="J35" s="1"/>
      <c r="K35" s="1"/>
    </row>
    <row r="36" spans="1:12" ht="12.75" customHeight="1" thickBot="1" x14ac:dyDescent="0.25">
      <c r="A36" s="32">
        <v>40721</v>
      </c>
      <c r="B36" s="33"/>
      <c r="C36" s="3">
        <v>93.520645141601562</v>
      </c>
      <c r="D36" s="3">
        <v>5.0694928169250488</v>
      </c>
      <c r="E36" s="3">
        <v>0.18998099863529205</v>
      </c>
      <c r="F36" s="5">
        <v>1.1498850584030151</v>
      </c>
      <c r="G36" s="3">
        <v>1.339866042137146</v>
      </c>
      <c r="H36" s="3">
        <v>38.726722343400468</v>
      </c>
      <c r="I36" s="3">
        <v>50.332660332764888</v>
      </c>
      <c r="J36" s="1"/>
      <c r="K36" s="1"/>
    </row>
    <row r="37" spans="1:12" ht="12.75" customHeight="1" thickBot="1" x14ac:dyDescent="0.25">
      <c r="A37" s="32">
        <v>40722</v>
      </c>
      <c r="B37" s="33"/>
      <c r="C37" s="3">
        <v>93.600013732910156</v>
      </c>
      <c r="D37" s="3">
        <v>5.0100011825561523</v>
      </c>
      <c r="E37" s="3">
        <v>0.18998099863529205</v>
      </c>
      <c r="F37" s="5">
        <v>1.1200001239776611</v>
      </c>
      <c r="G37" s="3">
        <v>1.309981107711792</v>
      </c>
      <c r="H37" s="3">
        <v>38.726729763765569</v>
      </c>
      <c r="I37" s="3">
        <v>50.332669976925132</v>
      </c>
      <c r="J37" s="1"/>
      <c r="K37" s="1"/>
    </row>
    <row r="38" spans="1:12" ht="12.75" customHeight="1" thickBot="1" x14ac:dyDescent="0.25">
      <c r="A38" s="32">
        <v>40723</v>
      </c>
      <c r="B38" s="33"/>
      <c r="C38" s="3">
        <v>93.540000915527344</v>
      </c>
      <c r="D38" s="3">
        <v>5.0500001907348633</v>
      </c>
      <c r="E38" s="3">
        <v>0.18999999761581421</v>
      </c>
      <c r="F38" s="5">
        <v>1.1299999952316284</v>
      </c>
      <c r="G38" s="3">
        <v>1.3199999332427979</v>
      </c>
      <c r="H38" s="3">
        <v>38.687584734809391</v>
      </c>
      <c r="I38" s="3">
        <v>50.281793648463967</v>
      </c>
      <c r="J38" s="1"/>
      <c r="K38" s="1"/>
    </row>
    <row r="39" spans="1:12" ht="12.75" customHeight="1" thickBot="1" x14ac:dyDescent="0.25">
      <c r="A39" s="32">
        <v>40724</v>
      </c>
      <c r="B39" s="33"/>
      <c r="C39" s="3">
        <v>93.55999755859375</v>
      </c>
      <c r="D39" s="3">
        <v>5.1100001335144043</v>
      </c>
      <c r="E39" s="3">
        <v>0.18000000715255737</v>
      </c>
      <c r="F39" s="5">
        <v>1.1200000047683716</v>
      </c>
      <c r="G39" s="3">
        <v>1.2999999523162842</v>
      </c>
      <c r="H39" s="3">
        <v>38.687591753705256</v>
      </c>
      <c r="I39" s="3">
        <v>50.239389304342374</v>
      </c>
      <c r="J39" s="1"/>
      <c r="K39" s="1"/>
    </row>
    <row r="40" spans="1:12" ht="12.75" customHeight="1" thickBot="1" x14ac:dyDescent="0.25">
      <c r="A40" s="35" t="s">
        <v>6</v>
      </c>
      <c r="B40" s="36"/>
      <c r="C40" s="6">
        <f t="shared" ref="C40:I40" si="0">AVERAGE(C10:C39)</f>
        <v>93.575272369384763</v>
      </c>
      <c r="D40" s="6">
        <f t="shared" si="0"/>
        <v>5.0330736796061197</v>
      </c>
      <c r="E40" s="6">
        <f t="shared" si="0"/>
        <v>0.20079073061545691</v>
      </c>
      <c r="F40" s="6">
        <f t="shared" si="0"/>
        <v>1.1466236591339112</v>
      </c>
      <c r="G40" s="6">
        <f t="shared" si="0"/>
        <v>1.3474143743515015</v>
      </c>
      <c r="H40" s="6">
        <f t="shared" si="0"/>
        <v>38.693441997715119</v>
      </c>
      <c r="I40" s="6">
        <f t="shared" si="0"/>
        <v>50.296002394050824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34" t="s">
        <v>44</v>
      </c>
      <c r="I42" s="34"/>
      <c r="J42" s="20"/>
      <c r="K42" s="20"/>
      <c r="L42" s="20"/>
    </row>
    <row r="43" spans="1:12" ht="13.5" thickBot="1" x14ac:dyDescent="0.25"/>
    <row r="44" spans="1:12" ht="23.25" thickBot="1" x14ac:dyDescent="0.25">
      <c r="A44" s="45"/>
      <c r="B44" s="46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47" t="s">
        <v>85</v>
      </c>
      <c r="B45" s="48"/>
      <c r="C45" s="26">
        <f t="shared" ref="C45:I45" si="1">MAX(C10:C39)</f>
        <v>93.737503051757813</v>
      </c>
      <c r="D45" s="21">
        <f t="shared" si="1"/>
        <v>5.1599998474121094</v>
      </c>
      <c r="E45" s="26">
        <f t="shared" si="1"/>
        <v>0.23999999463558197</v>
      </c>
      <c r="F45" s="26">
        <f t="shared" si="1"/>
        <v>1.2400000095367432</v>
      </c>
      <c r="G45" s="21">
        <f t="shared" si="1"/>
        <v>1.4700000286102295</v>
      </c>
      <c r="H45" s="26">
        <f t="shared" si="1"/>
        <v>38.745545544945948</v>
      </c>
      <c r="I45" s="22">
        <f t="shared" si="1"/>
        <v>50.427057873755615</v>
      </c>
    </row>
    <row r="46" spans="1:12" ht="13.5" thickBot="1" x14ac:dyDescent="0.25">
      <c r="A46" s="47" t="s">
        <v>86</v>
      </c>
      <c r="B46" s="48"/>
      <c r="C46" s="23">
        <f t="shared" ref="C46:I46" si="2">MIN(C10:C39)</f>
        <v>93.430000305175781</v>
      </c>
      <c r="D46" s="26">
        <f t="shared" si="2"/>
        <v>4.929999828338623</v>
      </c>
      <c r="E46" s="26">
        <f t="shared" si="2"/>
        <v>0.17000000178813934</v>
      </c>
      <c r="F46" s="23">
        <f t="shared" si="2"/>
        <v>1.028825044631958</v>
      </c>
      <c r="G46" s="26">
        <f t="shared" si="2"/>
        <v>1.2425849437713623</v>
      </c>
      <c r="H46" s="23">
        <f t="shared" si="2"/>
        <v>38.648437849078711</v>
      </c>
      <c r="I46" s="26">
        <f t="shared" si="2"/>
        <v>50.188550596850071</v>
      </c>
    </row>
    <row r="47" spans="1:12" ht="13.5" thickBot="1" x14ac:dyDescent="0.25">
      <c r="A47" s="49" t="s">
        <v>87</v>
      </c>
      <c r="B47" s="50"/>
      <c r="C47" s="26">
        <f t="shared" ref="C47:I47" si="3">STDEV(C10:C39)</f>
        <v>6.5616456699638726E-2</v>
      </c>
      <c r="D47" s="24">
        <f t="shared" si="3"/>
        <v>4.8392129356551586E-2</v>
      </c>
      <c r="E47" s="26">
        <f t="shared" si="3"/>
        <v>2.0402279264418559E-2</v>
      </c>
      <c r="F47" s="26">
        <f t="shared" si="3"/>
        <v>3.6075292775035156E-2</v>
      </c>
      <c r="G47" s="24">
        <f t="shared" si="3"/>
        <v>4.1290255795322903E-2</v>
      </c>
      <c r="H47" s="26">
        <f t="shared" si="3"/>
        <v>2.3575878485424653E-2</v>
      </c>
      <c r="I47" s="25">
        <f t="shared" si="3"/>
        <v>4.3101085366414861E-2</v>
      </c>
    </row>
    <row r="49" spans="3:9" x14ac:dyDescent="0.2">
      <c r="C49" s="30">
        <f>COUNTIF(C10:C39,"&lt;84.0")</f>
        <v>0</v>
      </c>
      <c r="D49" s="30">
        <f>COUNTIF(D10:D39,"&gt;11.0")</f>
        <v>0</v>
      </c>
      <c r="E49" s="30">
        <f>COUNTIF(E10:E39,"&gt;4.0")</f>
        <v>0</v>
      </c>
      <c r="F49" s="30">
        <f>COUNTIF(F10:F39,"&gt;3.0")</f>
        <v>0</v>
      </c>
      <c r="G49" s="30">
        <f>COUNTIF(G10:G39,"&gt;4.0")</f>
        <v>0</v>
      </c>
      <c r="H49" s="30">
        <f>COUNTIF(H10:H39,"&lt;37.30")</f>
        <v>0</v>
      </c>
      <c r="I49" s="30">
        <f>COUNTIF(I10:I39,"&lt;48.20")</f>
        <v>0</v>
      </c>
    </row>
    <row r="50" spans="3:9" x14ac:dyDescent="0.2">
      <c r="C50" s="31"/>
      <c r="D50" s="31"/>
      <c r="E50" s="31"/>
      <c r="F50" s="31"/>
      <c r="G50" s="30"/>
      <c r="H50" s="30">
        <f>COUNTIF(H10:H39,"&gt;43.60")</f>
        <v>0</v>
      </c>
      <c r="I50" s="30">
        <f>COUNTIF(I10:I39,"&gt;53.20")</f>
        <v>0</v>
      </c>
    </row>
  </sheetData>
  <mergeCells count="44">
    <mergeCell ref="A44:B44"/>
    <mergeCell ref="A45:B45"/>
    <mergeCell ref="A46:B46"/>
    <mergeCell ref="A47:B47"/>
    <mergeCell ref="A16:B16"/>
    <mergeCell ref="A21:B21"/>
    <mergeCell ref="A18:B18"/>
    <mergeCell ref="A19:B19"/>
    <mergeCell ref="A24:B24"/>
    <mergeCell ref="A22:B22"/>
    <mergeCell ref="A11:B11"/>
    <mergeCell ref="A7:B7"/>
    <mergeCell ref="A8:B8"/>
    <mergeCell ref="A13:B13"/>
    <mergeCell ref="A15:B15"/>
    <mergeCell ref="A14:B14"/>
    <mergeCell ref="A9:B9"/>
    <mergeCell ref="A12:B12"/>
    <mergeCell ref="A10:B10"/>
    <mergeCell ref="A1:I1"/>
    <mergeCell ref="A3:I3"/>
    <mergeCell ref="A6:B6"/>
    <mergeCell ref="A4:I4"/>
    <mergeCell ref="A5:F5"/>
    <mergeCell ref="A25:B25"/>
    <mergeCell ref="A23:B23"/>
    <mergeCell ref="A17:B17"/>
    <mergeCell ref="A20:B20"/>
    <mergeCell ref="A31:B31"/>
    <mergeCell ref="A26:B26"/>
    <mergeCell ref="A28:B28"/>
    <mergeCell ref="A29:B29"/>
    <mergeCell ref="A27:B27"/>
    <mergeCell ref="A30:B30"/>
    <mergeCell ref="A32:B32"/>
    <mergeCell ref="A33:B33"/>
    <mergeCell ref="H42:I42"/>
    <mergeCell ref="A40:B40"/>
    <mergeCell ref="A34:B34"/>
    <mergeCell ref="A36:B36"/>
    <mergeCell ref="A35:B35"/>
    <mergeCell ref="A37:B37"/>
    <mergeCell ref="A39:B39"/>
    <mergeCell ref="A38:B38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28" zoomScale="90" zoomScaleNormal="90" workbookViewId="0">
      <selection activeCell="C49" sqref="C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1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1" ht="14.1" customHeight="1" thickBot="1" x14ac:dyDescent="0.25">
      <c r="A5" s="42" t="s">
        <v>66</v>
      </c>
      <c r="B5" s="42"/>
      <c r="C5" s="42"/>
      <c r="D5" s="42"/>
      <c r="E5" s="42"/>
      <c r="F5" s="42"/>
      <c r="G5" s="1"/>
      <c r="H5" s="1"/>
      <c r="I5" s="18" t="s">
        <v>99</v>
      </c>
      <c r="J5" s="1"/>
      <c r="K5" s="1"/>
    </row>
    <row r="6" spans="1:11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3"/>
      <c r="B8" s="44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45"/>
      <c r="B9" s="4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40695</v>
      </c>
      <c r="B10" s="33"/>
      <c r="C10" s="10">
        <v>93.599998474121094</v>
      </c>
      <c r="D10" s="10">
        <v>5.0500001907348633</v>
      </c>
      <c r="E10" s="10">
        <v>0.23000000417232513</v>
      </c>
      <c r="F10" s="11">
        <v>1.1200000047683716</v>
      </c>
      <c r="G10" s="10">
        <v>1.3500000238418579</v>
      </c>
      <c r="H10" s="10">
        <v>38.687616952268002</v>
      </c>
      <c r="I10" s="10">
        <v>50.324356616822506</v>
      </c>
      <c r="J10" s="1"/>
      <c r="K10" s="1"/>
    </row>
    <row r="11" spans="1:11" ht="12.75" customHeight="1" thickBot="1" x14ac:dyDescent="0.25">
      <c r="A11" s="32">
        <v>40696</v>
      </c>
      <c r="B11" s="33"/>
      <c r="C11" s="3">
        <v>93.709999084472656</v>
      </c>
      <c r="D11" s="3">
        <v>5.0100002288818359</v>
      </c>
      <c r="E11" s="3">
        <v>0.20999999344348907</v>
      </c>
      <c r="F11" s="5">
        <v>1.0700000524520874</v>
      </c>
      <c r="G11" s="3">
        <v>1.2800000905990601</v>
      </c>
      <c r="H11" s="3">
        <v>38.687619409196991</v>
      </c>
      <c r="I11" s="3">
        <v>50.324359812764271</v>
      </c>
      <c r="J11" s="1"/>
      <c r="K11" s="1"/>
    </row>
    <row r="12" spans="1:11" ht="12.75" customHeight="1" thickBot="1" x14ac:dyDescent="0.25">
      <c r="A12" s="32">
        <v>40697</v>
      </c>
      <c r="B12" s="33"/>
      <c r="C12" s="3">
        <v>93.55999755859375</v>
      </c>
      <c r="D12" s="3">
        <v>5.0900001525878906</v>
      </c>
      <c r="E12" s="3">
        <v>0.23000000417232513</v>
      </c>
      <c r="F12" s="5">
        <v>1.1200000047683716</v>
      </c>
      <c r="G12" s="3">
        <v>1.3500000238418579</v>
      </c>
      <c r="H12" s="3">
        <v>38.68761849515105</v>
      </c>
      <c r="I12" s="3">
        <v>50.324358623785024</v>
      </c>
      <c r="J12" s="1"/>
      <c r="K12" s="1"/>
    </row>
    <row r="13" spans="1:11" ht="12.75" customHeight="1" thickBot="1" x14ac:dyDescent="0.25">
      <c r="A13" s="32">
        <v>40698</v>
      </c>
      <c r="B13" s="33"/>
      <c r="C13" s="3">
        <v>93.610000610351563</v>
      </c>
      <c r="D13" s="3">
        <v>5.0199999809265137</v>
      </c>
      <c r="E13" s="3">
        <v>0.23999999463558197</v>
      </c>
      <c r="F13" s="5">
        <v>1.1299999952316284</v>
      </c>
      <c r="G13" s="3">
        <v>1.3700000047683716</v>
      </c>
      <c r="H13" s="3">
        <v>38.648443762574111</v>
      </c>
      <c r="I13" s="3">
        <v>50.273400633402645</v>
      </c>
      <c r="J13" s="1"/>
      <c r="K13" s="1"/>
    </row>
    <row r="14" spans="1:11" ht="12.75" customHeight="1" thickBot="1" x14ac:dyDescent="0.25">
      <c r="A14" s="32">
        <v>40699</v>
      </c>
      <c r="B14" s="33"/>
      <c r="C14" s="3">
        <v>93.683921813964844</v>
      </c>
      <c r="D14" s="3">
        <v>5.0244479179382324</v>
      </c>
      <c r="E14" s="3">
        <v>0.22988773882389069</v>
      </c>
      <c r="F14" s="5">
        <v>1.0559298992156982</v>
      </c>
      <c r="G14" s="3">
        <v>1.2858176231384277</v>
      </c>
      <c r="H14" s="3">
        <v>38.724293478008533</v>
      </c>
      <c r="I14" s="3">
        <v>50.39043492418886</v>
      </c>
      <c r="J14" s="1"/>
      <c r="K14" s="1"/>
    </row>
    <row r="15" spans="1:11" ht="12.75" customHeight="1" thickBot="1" x14ac:dyDescent="0.25">
      <c r="A15" s="32">
        <v>40700</v>
      </c>
      <c r="B15" s="33"/>
      <c r="C15" s="3">
        <v>93.55999755859375</v>
      </c>
      <c r="D15" s="3">
        <v>5.059999942779541</v>
      </c>
      <c r="E15" s="3">
        <v>0.2199999988079071</v>
      </c>
      <c r="F15" s="5">
        <v>1.1599999666213989</v>
      </c>
      <c r="G15" s="3">
        <v>1.3799999952316284</v>
      </c>
      <c r="H15" s="3">
        <v>38.648442395267821</v>
      </c>
      <c r="I15" s="3">
        <v>50.23092081540296</v>
      </c>
      <c r="J15" s="1"/>
      <c r="K15" s="1"/>
    </row>
    <row r="16" spans="1:11" ht="12.75" customHeight="1" thickBot="1" x14ac:dyDescent="0.25">
      <c r="A16" s="32">
        <v>40701</v>
      </c>
      <c r="B16" s="33"/>
      <c r="C16" s="3">
        <v>93.610000610351563</v>
      </c>
      <c r="D16" s="3">
        <v>5.0100002288818359</v>
      </c>
      <c r="E16" s="3">
        <v>0.23999999463558197</v>
      </c>
      <c r="F16" s="5">
        <v>1.1399999856948853</v>
      </c>
      <c r="G16" s="3">
        <v>1.3799999952316284</v>
      </c>
      <c r="H16" s="3">
        <v>38.648443468244743</v>
      </c>
      <c r="I16" s="3">
        <v>50.273400250542764</v>
      </c>
      <c r="J16" s="1"/>
      <c r="K16" s="1"/>
    </row>
    <row r="17" spans="1:11" ht="12.75" customHeight="1" thickBot="1" x14ac:dyDescent="0.25">
      <c r="A17" s="32">
        <v>40702</v>
      </c>
      <c r="B17" s="33"/>
      <c r="C17" s="3">
        <v>93.541938781738281</v>
      </c>
      <c r="D17" s="3">
        <v>5.0384883880615234</v>
      </c>
      <c r="E17" s="3">
        <v>0.22993101179599762</v>
      </c>
      <c r="F17" s="5">
        <v>1.1596521139144897</v>
      </c>
      <c r="G17" s="3">
        <v>1.3895831108093262</v>
      </c>
      <c r="H17" s="3">
        <v>38.648428373095363</v>
      </c>
      <c r="I17" s="3">
        <v>50.230902590952219</v>
      </c>
      <c r="J17" s="1"/>
      <c r="K17" s="1"/>
    </row>
    <row r="18" spans="1:11" ht="12.75" customHeight="1" thickBot="1" x14ac:dyDescent="0.25">
      <c r="A18" s="32">
        <v>40703</v>
      </c>
      <c r="B18" s="33"/>
      <c r="C18" s="3">
        <v>93.55999755859375</v>
      </c>
      <c r="D18" s="3">
        <v>5.0500001907348633</v>
      </c>
      <c r="E18" s="3">
        <v>0.25999999046325684</v>
      </c>
      <c r="F18" s="5">
        <v>1.1299999952316284</v>
      </c>
      <c r="G18" s="3">
        <v>1.3899999856948853</v>
      </c>
      <c r="H18" s="3">
        <v>38.648438086057034</v>
      </c>
      <c r="I18" s="3">
        <v>50.230915214772956</v>
      </c>
      <c r="J18" s="1"/>
      <c r="K18" s="1"/>
    </row>
    <row r="19" spans="1:11" ht="12.75" customHeight="1" thickBot="1" x14ac:dyDescent="0.25">
      <c r="A19" s="32">
        <v>40704</v>
      </c>
      <c r="B19" s="33"/>
      <c r="C19" s="3">
        <v>93.659996032714844</v>
      </c>
      <c r="D19" s="3">
        <v>5.0099997520446777</v>
      </c>
      <c r="E19" s="3">
        <v>0.20999999344348907</v>
      </c>
      <c r="F19" s="5">
        <v>1.1200000047683716</v>
      </c>
      <c r="G19" s="3">
        <v>1.3300000429153442</v>
      </c>
      <c r="H19" s="3">
        <v>38.687614733876671</v>
      </c>
      <c r="I19" s="3">
        <v>50.32435373116747</v>
      </c>
      <c r="J19" s="1"/>
      <c r="K19" s="1"/>
    </row>
    <row r="20" spans="1:11" ht="12.75" customHeight="1" thickBot="1" x14ac:dyDescent="0.25">
      <c r="A20" s="32">
        <v>40705</v>
      </c>
      <c r="B20" s="33"/>
      <c r="C20" s="3">
        <v>93.529998779296875</v>
      </c>
      <c r="D20" s="3">
        <v>5.059999942779541</v>
      </c>
      <c r="E20" s="3">
        <v>0.23999999463558197</v>
      </c>
      <c r="F20" s="5">
        <v>1.1699999570846558</v>
      </c>
      <c r="G20" s="3">
        <v>1.4099999666213989</v>
      </c>
      <c r="H20" s="3">
        <v>38.648432997681915</v>
      </c>
      <c r="I20" s="3">
        <v>50.230908601472343</v>
      </c>
      <c r="J20" s="1"/>
      <c r="K20" s="1"/>
    </row>
    <row r="21" spans="1:11" ht="12.75" customHeight="1" thickBot="1" x14ac:dyDescent="0.25">
      <c r="A21" s="32">
        <v>40706</v>
      </c>
      <c r="B21" s="33"/>
      <c r="C21" s="3">
        <v>93.220001220703125</v>
      </c>
      <c r="D21" s="3">
        <v>5.380000114440918</v>
      </c>
      <c r="E21" s="3">
        <v>0.2199999988079071</v>
      </c>
      <c r="F21" s="5">
        <v>1.1699999570846558</v>
      </c>
      <c r="G21" s="3">
        <v>1.3899999856948853</v>
      </c>
      <c r="H21" s="3">
        <v>38.765869587257164</v>
      </c>
      <c r="I21" s="3">
        <v>50.34104025689458</v>
      </c>
      <c r="J21" s="1"/>
      <c r="K21" s="1"/>
    </row>
    <row r="22" spans="1:11" ht="12.75" customHeight="1" thickBot="1" x14ac:dyDescent="0.25">
      <c r="A22" s="32">
        <v>40707</v>
      </c>
      <c r="B22" s="33"/>
      <c r="C22" s="3">
        <v>93.580001831054688</v>
      </c>
      <c r="D22" s="3">
        <v>5.0500001907348633</v>
      </c>
      <c r="E22" s="3">
        <v>0.20999999344348907</v>
      </c>
      <c r="F22" s="5">
        <v>1.1499999761581421</v>
      </c>
      <c r="G22" s="3">
        <v>1.3600000143051147</v>
      </c>
      <c r="H22" s="3">
        <v>38.648431220307209</v>
      </c>
      <c r="I22" s="3">
        <v>50.273384318582508</v>
      </c>
      <c r="J22" s="1"/>
      <c r="K22" s="1"/>
    </row>
    <row r="23" spans="1:11" ht="12.75" customHeight="1" thickBot="1" x14ac:dyDescent="0.25">
      <c r="A23" s="32">
        <v>40708</v>
      </c>
      <c r="B23" s="33"/>
      <c r="C23" s="3">
        <v>93.589996337890625</v>
      </c>
      <c r="D23" s="3">
        <v>5.0100002288818359</v>
      </c>
      <c r="E23" s="3">
        <v>0.20999999344348907</v>
      </c>
      <c r="F23" s="5">
        <v>1.190000057220459</v>
      </c>
      <c r="G23" s="3">
        <v>1.4000000953674316</v>
      </c>
      <c r="H23" s="3">
        <v>38.687610361591965</v>
      </c>
      <c r="I23" s="3">
        <v>50.324348043755542</v>
      </c>
      <c r="J23" s="1"/>
      <c r="K23" s="1"/>
    </row>
    <row r="24" spans="1:11" ht="12.75" customHeight="1" thickBot="1" x14ac:dyDescent="0.25">
      <c r="A24" s="32">
        <v>40709</v>
      </c>
      <c r="B24" s="33"/>
      <c r="C24" s="3">
        <v>93.610000610351563</v>
      </c>
      <c r="D24" s="3">
        <v>5</v>
      </c>
      <c r="E24" s="3">
        <v>0.20999999344348907</v>
      </c>
      <c r="F24" s="5">
        <v>1.1799999475479126</v>
      </c>
      <c r="G24" s="3">
        <v>1.3899999856948853</v>
      </c>
      <c r="H24" s="3">
        <v>38.648438631579324</v>
      </c>
      <c r="I24" s="3">
        <v>50.27339395907034</v>
      </c>
      <c r="J24" s="1"/>
      <c r="K24" s="1"/>
    </row>
    <row r="25" spans="1:11" ht="12.75" customHeight="1" thickBot="1" x14ac:dyDescent="0.25">
      <c r="A25" s="32">
        <v>40710</v>
      </c>
      <c r="B25" s="33"/>
      <c r="C25" s="3">
        <v>93.629997253417969</v>
      </c>
      <c r="D25" s="3">
        <v>4.9899997711181641</v>
      </c>
      <c r="E25" s="3">
        <v>0.2199999988079071</v>
      </c>
      <c r="F25" s="5">
        <v>1.1599999666213989</v>
      </c>
      <c r="G25" s="3">
        <v>1.3799999952316284</v>
      </c>
      <c r="H25" s="3">
        <v>38.648441851564407</v>
      </c>
      <c r="I25" s="3">
        <v>50.273398147585688</v>
      </c>
      <c r="J25" s="1"/>
      <c r="K25" s="1"/>
    </row>
    <row r="26" spans="1:11" ht="12.75" customHeight="1" thickBot="1" x14ac:dyDescent="0.25">
      <c r="A26" s="32">
        <v>40711</v>
      </c>
      <c r="B26" s="33"/>
      <c r="C26" s="3">
        <v>93.65936279296875</v>
      </c>
      <c r="D26" s="3">
        <v>4.9904990196228027</v>
      </c>
      <c r="E26" s="3">
        <v>0.19001899659633636</v>
      </c>
      <c r="F26" s="5">
        <v>1.1601159572601318</v>
      </c>
      <c r="G26" s="3">
        <v>1.3501349687576294</v>
      </c>
      <c r="H26" s="3">
        <v>38.648439919748093</v>
      </c>
      <c r="I26" s="3">
        <v>50.273395634703775</v>
      </c>
      <c r="J26" s="1"/>
      <c r="K26" s="1"/>
    </row>
    <row r="27" spans="1:11" ht="12.75" customHeight="1" thickBot="1" x14ac:dyDescent="0.25">
      <c r="A27" s="32">
        <v>40712</v>
      </c>
      <c r="B27" s="33"/>
      <c r="C27" s="3">
        <v>93.659980773925781</v>
      </c>
      <c r="D27" s="3">
        <v>4.969998836517334</v>
      </c>
      <c r="E27" s="3">
        <v>0.19001896679401398</v>
      </c>
      <c r="F27" s="5">
        <v>1.1699997186660767</v>
      </c>
      <c r="G27" s="3">
        <v>1.3600187301635742</v>
      </c>
      <c r="H27" s="3">
        <v>38.648439557404487</v>
      </c>
      <c r="I27" s="3">
        <v>50.273395163371859</v>
      </c>
      <c r="J27" s="1"/>
      <c r="K27" s="1"/>
    </row>
    <row r="28" spans="1:11" ht="12.75" customHeight="1" thickBot="1" x14ac:dyDescent="0.25">
      <c r="A28" s="32">
        <v>40713</v>
      </c>
      <c r="B28" s="33"/>
      <c r="C28" s="3">
        <v>93.639984130859375</v>
      </c>
      <c r="D28" s="3">
        <v>4.9999990463256836</v>
      </c>
      <c r="E28" s="3">
        <v>0.19001893699169159</v>
      </c>
      <c r="F28" s="5">
        <v>1.1699995994567871</v>
      </c>
      <c r="G28" s="3">
        <v>1.3600184917449951</v>
      </c>
      <c r="H28" s="3">
        <v>38.648438018101778</v>
      </c>
      <c r="I28" s="3">
        <v>50.273393161066608</v>
      </c>
      <c r="J28" s="1"/>
      <c r="K28" s="1"/>
    </row>
    <row r="29" spans="1:11" ht="12.75" customHeight="1" thickBot="1" x14ac:dyDescent="0.25">
      <c r="A29" s="32">
        <v>40714</v>
      </c>
      <c r="B29" s="33"/>
      <c r="C29" s="3">
        <v>93.650001525878906</v>
      </c>
      <c r="D29" s="3">
        <v>5.0199999809265137</v>
      </c>
      <c r="E29" s="3">
        <v>0.18000000715255737</v>
      </c>
      <c r="F29" s="5">
        <v>1.1499999761581421</v>
      </c>
      <c r="G29" s="3">
        <v>1.3299999237060547</v>
      </c>
      <c r="H29" s="3">
        <v>38.687609646034424</v>
      </c>
      <c r="I29" s="3">
        <v>50.324347112967452</v>
      </c>
      <c r="J29" s="1"/>
      <c r="K29" s="1"/>
    </row>
    <row r="30" spans="1:11" ht="12.75" customHeight="1" thickBot="1" x14ac:dyDescent="0.25">
      <c r="A30" s="32">
        <v>40715</v>
      </c>
      <c r="B30" s="33"/>
      <c r="C30" s="3">
        <v>93.430000305175781</v>
      </c>
      <c r="D30" s="3">
        <v>5.1399998664855957</v>
      </c>
      <c r="E30" s="3">
        <v>0.20999999344348907</v>
      </c>
      <c r="F30" s="5">
        <v>1.2200000286102295</v>
      </c>
      <c r="G30" s="3">
        <v>1.4300000667572021</v>
      </c>
      <c r="H30" s="3">
        <v>38.687590871502188</v>
      </c>
      <c r="I30" s="3">
        <v>50.239388158720722</v>
      </c>
      <c r="J30" s="1"/>
      <c r="K30" s="1"/>
    </row>
    <row r="31" spans="1:11" ht="12.75" customHeight="1" thickBot="1" x14ac:dyDescent="0.25">
      <c r="A31" s="32">
        <v>40716</v>
      </c>
      <c r="B31" s="33"/>
      <c r="C31" s="3">
        <v>93.580001831054688</v>
      </c>
      <c r="D31" s="3">
        <v>5.0399999618530273</v>
      </c>
      <c r="E31" s="3">
        <v>0.17000000178813934</v>
      </c>
      <c r="F31" s="5">
        <v>1.2100000381469727</v>
      </c>
      <c r="G31" s="3">
        <v>1.3799999952316284</v>
      </c>
      <c r="H31" s="3">
        <v>38.648428868220414</v>
      </c>
      <c r="I31" s="3">
        <v>50.230903234460378</v>
      </c>
      <c r="J31" s="1"/>
      <c r="K31" s="1"/>
    </row>
    <row r="32" spans="1:11" ht="12.75" customHeight="1" thickBot="1" x14ac:dyDescent="0.25">
      <c r="A32" s="32">
        <v>40717</v>
      </c>
      <c r="B32" s="33"/>
      <c r="C32" s="3">
        <v>93.639999389648438</v>
      </c>
      <c r="D32" s="3">
        <v>5.0100002288818359</v>
      </c>
      <c r="E32" s="3">
        <v>0.18999999761581421</v>
      </c>
      <c r="F32" s="5">
        <v>1.1599999666213989</v>
      </c>
      <c r="G32" s="3">
        <v>1.3499999046325684</v>
      </c>
      <c r="H32" s="3">
        <v>38.687610995736541</v>
      </c>
      <c r="I32" s="3">
        <v>50.324348868642673</v>
      </c>
      <c r="J32" s="1"/>
      <c r="K32" s="1"/>
    </row>
    <row r="33" spans="1:12" ht="12.75" customHeight="1" thickBot="1" x14ac:dyDescent="0.25">
      <c r="A33" s="32">
        <v>40718</v>
      </c>
      <c r="B33" s="33"/>
      <c r="C33" s="3">
        <v>93.610000610351563</v>
      </c>
      <c r="D33" s="3">
        <v>4.9800000190734863</v>
      </c>
      <c r="E33" s="3">
        <v>0.25</v>
      </c>
      <c r="F33" s="5">
        <v>1.1599999666213989</v>
      </c>
      <c r="G33" s="3">
        <v>1.4099999666213989</v>
      </c>
      <c r="H33" s="3">
        <v>38.60930858354844</v>
      </c>
      <c r="I33" s="3">
        <v>50.222494093773157</v>
      </c>
      <c r="J33" s="1"/>
      <c r="K33" s="1"/>
    </row>
    <row r="34" spans="1:12" ht="12.75" customHeight="1" thickBot="1" x14ac:dyDescent="0.25">
      <c r="A34" s="32">
        <v>40719</v>
      </c>
      <c r="B34" s="33"/>
      <c r="C34" s="3">
        <v>93.620002746582031</v>
      </c>
      <c r="D34" s="3">
        <v>5.0300002098083496</v>
      </c>
      <c r="E34" s="3">
        <v>0.18999999761581421</v>
      </c>
      <c r="F34" s="5">
        <v>1.1599999666213989</v>
      </c>
      <c r="G34" s="3">
        <v>1.3499999046325684</v>
      </c>
      <c r="H34" s="3">
        <v>38.687608287390731</v>
      </c>
      <c r="I34" s="3">
        <v>50.324345345661136</v>
      </c>
      <c r="J34" s="1"/>
      <c r="K34" s="1"/>
    </row>
    <row r="35" spans="1:12" ht="12.75" customHeight="1" thickBot="1" x14ac:dyDescent="0.25">
      <c r="A35" s="32">
        <v>40720</v>
      </c>
      <c r="B35" s="33"/>
      <c r="C35" s="3">
        <v>93.599998474121094</v>
      </c>
      <c r="D35" s="3">
        <v>5.0500001907348633</v>
      </c>
      <c r="E35" s="3">
        <v>0.18999999761581421</v>
      </c>
      <c r="F35" s="5">
        <v>1.1499999761581421</v>
      </c>
      <c r="G35" s="3">
        <v>1.3399999141693115</v>
      </c>
      <c r="H35" s="3">
        <v>38.687603680740374</v>
      </c>
      <c r="I35" s="3">
        <v>50.324339353389355</v>
      </c>
      <c r="J35" s="1"/>
      <c r="K35" s="1"/>
    </row>
    <row r="36" spans="1:12" ht="12.75" customHeight="1" thickBot="1" x14ac:dyDescent="0.25">
      <c r="A36" s="32">
        <v>40721</v>
      </c>
      <c r="B36" s="33"/>
      <c r="C36" s="3">
        <v>93.569999694824219</v>
      </c>
      <c r="D36" s="3">
        <v>5.0900001525878906</v>
      </c>
      <c r="E36" s="3">
        <v>0.18999999761581421</v>
      </c>
      <c r="F36" s="5">
        <v>1.1499999761581421</v>
      </c>
      <c r="G36" s="3">
        <v>1.3399999141693115</v>
      </c>
      <c r="H36" s="3">
        <v>38.687600783957905</v>
      </c>
      <c r="I36" s="3">
        <v>50.281814507351356</v>
      </c>
      <c r="J36" s="1"/>
      <c r="K36" s="1"/>
    </row>
    <row r="37" spans="1:12" ht="12.75" customHeight="1" thickBot="1" x14ac:dyDescent="0.25">
      <c r="A37" s="32">
        <v>40722</v>
      </c>
      <c r="B37" s="33"/>
      <c r="C37" s="3">
        <v>93.489997863769531</v>
      </c>
      <c r="D37" s="3">
        <v>5.1500000953674316</v>
      </c>
      <c r="E37" s="3">
        <v>0.2199999988079071</v>
      </c>
      <c r="F37" s="5">
        <v>1.1399999856948853</v>
      </c>
      <c r="G37" s="3">
        <v>1.3600000143051147</v>
      </c>
      <c r="H37" s="3">
        <v>38.687595138629739</v>
      </c>
      <c r="I37" s="3">
        <v>50.281807170185509</v>
      </c>
      <c r="J37" s="1"/>
      <c r="K37" s="1"/>
    </row>
    <row r="38" spans="1:12" ht="12.75" customHeight="1" thickBot="1" x14ac:dyDescent="0.25">
      <c r="A38" s="32">
        <v>40723</v>
      </c>
      <c r="B38" s="33"/>
      <c r="C38" s="3">
        <v>93.529998779296875</v>
      </c>
      <c r="D38" s="3">
        <v>5.119999885559082</v>
      </c>
      <c r="E38" s="3">
        <v>0.2199999988079071</v>
      </c>
      <c r="F38" s="5">
        <v>1.1299999952316284</v>
      </c>
      <c r="G38" s="3">
        <v>1.3500000238418579</v>
      </c>
      <c r="H38" s="3">
        <v>38.687599829829026</v>
      </c>
      <c r="I38" s="3">
        <v>50.281813267281393</v>
      </c>
      <c r="J38" s="1"/>
      <c r="K38" s="1"/>
    </row>
    <row r="39" spans="1:12" ht="12.75" customHeight="1" thickBot="1" x14ac:dyDescent="0.25">
      <c r="A39" s="32">
        <v>40724</v>
      </c>
      <c r="B39" s="33"/>
      <c r="C39" s="3">
        <v>93.620002746582031</v>
      </c>
      <c r="D39" s="3">
        <v>5.070000171661377</v>
      </c>
      <c r="E39" s="3">
        <v>0.18999999761581421</v>
      </c>
      <c r="F39" s="5">
        <v>1.1200000047683716</v>
      </c>
      <c r="G39" s="3">
        <v>1.309999942779541</v>
      </c>
      <c r="H39" s="3">
        <v>38.687605367568906</v>
      </c>
      <c r="I39" s="3">
        <v>50.324341547594308</v>
      </c>
      <c r="J39" s="1"/>
      <c r="K39" s="1"/>
    </row>
    <row r="40" spans="1:12" ht="12.75" customHeight="1" thickBot="1" x14ac:dyDescent="0.25">
      <c r="A40" s="35" t="s">
        <v>6</v>
      </c>
      <c r="B40" s="36"/>
      <c r="C40" s="6">
        <f t="shared" ref="C40:I40" si="0">AVERAGE(C10:C39)</f>
        <v>93.58517252604166</v>
      </c>
      <c r="D40" s="6">
        <f t="shared" si="0"/>
        <v>5.0504478295644128</v>
      </c>
      <c r="E40" s="6">
        <f t="shared" si="0"/>
        <v>0.21266251951456069</v>
      </c>
      <c r="F40" s="6">
        <f t="shared" si="0"/>
        <v>1.1491899013519287</v>
      </c>
      <c r="G40" s="6">
        <f t="shared" si="0"/>
        <v>1.3618524233500162</v>
      </c>
      <c r="H40" s="6">
        <f t="shared" si="0"/>
        <v>38.671855445071174</v>
      </c>
      <c r="I40" s="6">
        <f t="shared" si="0"/>
        <v>50.287466772011065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34" t="s">
        <v>44</v>
      </c>
      <c r="I42" s="34"/>
      <c r="J42" s="20"/>
      <c r="K42" s="20"/>
      <c r="L42" s="20"/>
    </row>
    <row r="43" spans="1:12" ht="13.5" thickBot="1" x14ac:dyDescent="0.25"/>
    <row r="44" spans="1:12" ht="23.25" thickBot="1" x14ac:dyDescent="0.25">
      <c r="A44" s="45"/>
      <c r="B44" s="46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47" t="s">
        <v>85</v>
      </c>
      <c r="B45" s="48"/>
      <c r="C45" s="26">
        <f t="shared" ref="C45:I45" si="1">MAX(C10:C39)</f>
        <v>93.709999084472656</v>
      </c>
      <c r="D45" s="21">
        <f t="shared" si="1"/>
        <v>5.380000114440918</v>
      </c>
      <c r="E45" s="26">
        <f t="shared" si="1"/>
        <v>0.25999999046325684</v>
      </c>
      <c r="F45" s="26">
        <f t="shared" si="1"/>
        <v>1.2200000286102295</v>
      </c>
      <c r="G45" s="21">
        <f t="shared" si="1"/>
        <v>1.4300000667572021</v>
      </c>
      <c r="H45" s="26">
        <f t="shared" si="1"/>
        <v>38.765869587257164</v>
      </c>
      <c r="I45" s="22">
        <f t="shared" si="1"/>
        <v>50.39043492418886</v>
      </c>
    </row>
    <row r="46" spans="1:12" ht="13.5" thickBot="1" x14ac:dyDescent="0.25">
      <c r="A46" s="47" t="s">
        <v>86</v>
      </c>
      <c r="B46" s="48"/>
      <c r="C46" s="23">
        <f t="shared" ref="C46:I46" si="2">MIN(C10:C39)</f>
        <v>93.220001220703125</v>
      </c>
      <c r="D46" s="26">
        <f t="shared" si="2"/>
        <v>4.969998836517334</v>
      </c>
      <c r="E46" s="26">
        <f t="shared" si="2"/>
        <v>0.17000000178813934</v>
      </c>
      <c r="F46" s="23">
        <f t="shared" si="2"/>
        <v>1.0559298992156982</v>
      </c>
      <c r="G46" s="26">
        <f t="shared" si="2"/>
        <v>1.2800000905990601</v>
      </c>
      <c r="H46" s="23">
        <f t="shared" si="2"/>
        <v>38.60930858354844</v>
      </c>
      <c r="I46" s="26">
        <f t="shared" si="2"/>
        <v>50.222494093773157</v>
      </c>
    </row>
    <row r="47" spans="1:12" ht="13.5" thickBot="1" x14ac:dyDescent="0.25">
      <c r="A47" s="49" t="s">
        <v>87</v>
      </c>
      <c r="B47" s="50"/>
      <c r="C47" s="26">
        <f t="shared" ref="C47:I47" si="3">STDEV(C10:C39)</f>
        <v>9.0256065410828201E-2</v>
      </c>
      <c r="D47" s="24">
        <f t="shared" si="3"/>
        <v>7.6613698998339128E-2</v>
      </c>
      <c r="E47" s="26">
        <f t="shared" si="3"/>
        <v>2.226627289132296E-2</v>
      </c>
      <c r="F47" s="26">
        <f t="shared" si="3"/>
        <v>3.4000486576956181E-2</v>
      </c>
      <c r="G47" s="24">
        <f t="shared" si="3"/>
        <v>3.4377503863643105E-2</v>
      </c>
      <c r="H47" s="26">
        <f t="shared" si="3"/>
        <v>3.0002013166944334E-2</v>
      </c>
      <c r="I47" s="25">
        <f t="shared" si="3"/>
        <v>4.2051910173139889E-2</v>
      </c>
    </row>
    <row r="49" spans="3:9" x14ac:dyDescent="0.2">
      <c r="C49" s="30">
        <f>COUNTIF(C10:C39,"&lt;84.0")</f>
        <v>0</v>
      </c>
      <c r="D49" s="30">
        <f>COUNTIF(D10:D39,"&gt;11.0")</f>
        <v>0</v>
      </c>
      <c r="E49" s="30">
        <f>COUNTIF(E10:E39,"&gt;4.0")</f>
        <v>0</v>
      </c>
      <c r="F49" s="30">
        <f>COUNTIF(F10:F39,"&gt;3.0")</f>
        <v>0</v>
      </c>
      <c r="G49" s="30">
        <f>COUNTIF(G10:G39,"&gt;4.0")</f>
        <v>0</v>
      </c>
      <c r="H49" s="30">
        <f>COUNTIF(H10:H39,"&lt;37.30")</f>
        <v>0</v>
      </c>
      <c r="I49" s="30">
        <f>COUNTIF(I10:I39,"&lt;48.20")</f>
        <v>0</v>
      </c>
    </row>
    <row r="50" spans="3:9" x14ac:dyDescent="0.2">
      <c r="C50" s="31"/>
      <c r="D50" s="31"/>
      <c r="E50" s="31"/>
      <c r="F50" s="31"/>
      <c r="G50" s="30"/>
      <c r="H50" s="30">
        <f>COUNTIF(H10:H39,"&gt;43.60")</f>
        <v>0</v>
      </c>
      <c r="I50" s="30">
        <f>COUNTIF(I10:I39,"&gt;53.20")</f>
        <v>0</v>
      </c>
    </row>
  </sheetData>
  <mergeCells count="44">
    <mergeCell ref="A32:B32"/>
    <mergeCell ref="A33:B33"/>
    <mergeCell ref="H42:I42"/>
    <mergeCell ref="A40:B40"/>
    <mergeCell ref="A34:B34"/>
    <mergeCell ref="A47:B47"/>
    <mergeCell ref="A36:B36"/>
    <mergeCell ref="A35:B35"/>
    <mergeCell ref="A37:B37"/>
    <mergeCell ref="A39:B39"/>
    <mergeCell ref="A38:B38"/>
    <mergeCell ref="A44:B44"/>
    <mergeCell ref="A45:B45"/>
    <mergeCell ref="A46:B46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28" zoomScale="90" zoomScaleNormal="90" workbookViewId="0">
      <selection activeCell="C49" sqref="C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1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1" ht="14.1" customHeight="1" thickBot="1" x14ac:dyDescent="0.25">
      <c r="A5" s="42" t="s">
        <v>67</v>
      </c>
      <c r="B5" s="42"/>
      <c r="C5" s="42"/>
      <c r="D5" s="42"/>
      <c r="E5" s="42"/>
      <c r="F5" s="42"/>
      <c r="G5" s="1"/>
      <c r="H5" s="1"/>
      <c r="I5" s="18" t="s">
        <v>99</v>
      </c>
      <c r="J5" s="1"/>
      <c r="K5" s="1"/>
    </row>
    <row r="6" spans="1:11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3"/>
      <c r="B8" s="44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45"/>
      <c r="B9" s="4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40695</v>
      </c>
      <c r="B10" s="33"/>
      <c r="C10" s="10">
        <v>95.133049011230469</v>
      </c>
      <c r="D10" s="10">
        <v>1.9609802961349487</v>
      </c>
      <c r="E10" s="10">
        <v>0.10199896991252899</v>
      </c>
      <c r="F10" s="11">
        <v>1.851981520652771</v>
      </c>
      <c r="G10" s="10">
        <v>1.9539804458618164</v>
      </c>
      <c r="H10" s="10">
        <v>38.317994044215503</v>
      </c>
      <c r="I10" s="10">
        <v>49.550971900853519</v>
      </c>
      <c r="J10" s="1"/>
      <c r="K10" s="1"/>
    </row>
    <row r="11" spans="1:11" ht="12.75" customHeight="1" thickBot="1" x14ac:dyDescent="0.25">
      <c r="A11" s="32">
        <v>40696</v>
      </c>
      <c r="B11" s="33"/>
      <c r="C11" s="3">
        <v>95.177001953125</v>
      </c>
      <c r="D11" s="3">
        <v>1.9099999666213989</v>
      </c>
      <c r="E11" s="3">
        <v>0.10199896991252899</v>
      </c>
      <c r="F11" s="5">
        <v>1.8750001192092896</v>
      </c>
      <c r="G11" s="3">
        <v>1.976999044418335</v>
      </c>
      <c r="H11" s="3">
        <v>38.311766676260916</v>
      </c>
      <c r="I11" s="3">
        <v>49.542918970572835</v>
      </c>
      <c r="J11" s="1"/>
      <c r="K11" s="1"/>
    </row>
    <row r="12" spans="1:11" ht="12.75" customHeight="1" thickBot="1" x14ac:dyDescent="0.25">
      <c r="A12" s="32">
        <v>40697</v>
      </c>
      <c r="B12" s="33"/>
      <c r="C12" s="3">
        <v>94.652999877929688</v>
      </c>
      <c r="D12" s="3">
        <v>1.8559999465942383</v>
      </c>
      <c r="E12" s="3">
        <v>0.4660000205039978</v>
      </c>
      <c r="F12" s="5">
        <v>1.8850001096725464</v>
      </c>
      <c r="G12" s="3">
        <v>2.3510000705718994</v>
      </c>
      <c r="H12" s="3">
        <v>38.278825440119313</v>
      </c>
      <c r="I12" s="3">
        <v>49.335593643893368</v>
      </c>
      <c r="J12" s="1"/>
      <c r="K12" s="1"/>
    </row>
    <row r="13" spans="1:11" ht="12.75" customHeight="1" thickBot="1" x14ac:dyDescent="0.25">
      <c r="A13" s="32">
        <v>40698</v>
      </c>
      <c r="B13" s="33"/>
      <c r="C13" s="3">
        <v>94.255943298339844</v>
      </c>
      <c r="D13" s="3">
        <v>1.9000191688537598</v>
      </c>
      <c r="E13" s="3">
        <v>0.66500663757324219</v>
      </c>
      <c r="F13" s="5">
        <v>1.8500185012817383</v>
      </c>
      <c r="G13" s="3">
        <v>2.5150251388549805</v>
      </c>
      <c r="H13" s="3">
        <v>38.2542724466078</v>
      </c>
      <c r="I13" s="3">
        <v>49.222252872642194</v>
      </c>
      <c r="J13" s="1"/>
      <c r="K13" s="1"/>
    </row>
    <row r="14" spans="1:11" ht="12.75" customHeight="1" thickBot="1" x14ac:dyDescent="0.25">
      <c r="A14" s="32">
        <v>40699</v>
      </c>
      <c r="B14" s="33"/>
      <c r="C14" s="3">
        <v>94.200996398925781</v>
      </c>
      <c r="D14" s="3">
        <v>1.9390000104904175</v>
      </c>
      <c r="E14" s="3">
        <v>0.66600000858306885</v>
      </c>
      <c r="F14" s="5">
        <v>1.8589999675750732</v>
      </c>
      <c r="G14" s="3">
        <v>2.5250000953674316</v>
      </c>
      <c r="H14" s="3">
        <v>38.331663446948397</v>
      </c>
      <c r="I14" s="3">
        <v>49.281052236804555</v>
      </c>
      <c r="J14" s="1"/>
      <c r="K14" s="1"/>
    </row>
    <row r="15" spans="1:11" ht="12.75" customHeight="1" thickBot="1" x14ac:dyDescent="0.25">
      <c r="A15" s="32">
        <v>40700</v>
      </c>
      <c r="B15" s="33"/>
      <c r="C15" s="3">
        <v>94.193939208984375</v>
      </c>
      <c r="D15" s="3">
        <v>1.9700196981430054</v>
      </c>
      <c r="E15" s="3">
        <v>0.66800665855407715</v>
      </c>
      <c r="F15" s="5">
        <v>1.834018349647522</v>
      </c>
      <c r="G15" s="3">
        <v>2.5020251274108887</v>
      </c>
      <c r="H15" s="3">
        <v>38.345130405210689</v>
      </c>
      <c r="I15" s="3">
        <v>49.298366013821145</v>
      </c>
      <c r="J15" s="1"/>
      <c r="K15" s="1"/>
    </row>
    <row r="16" spans="1:11" ht="12.75" customHeight="1" thickBot="1" x14ac:dyDescent="0.25">
      <c r="A16" s="32">
        <v>40701</v>
      </c>
      <c r="B16" s="33"/>
      <c r="C16" s="3">
        <v>94.238883972167969</v>
      </c>
      <c r="D16" s="3">
        <v>1.9540392160415649</v>
      </c>
      <c r="E16" s="3">
        <v>0.67101341485977173</v>
      </c>
      <c r="F16" s="5">
        <v>1.8260365724563599</v>
      </c>
      <c r="G16" s="3">
        <v>2.4970500469207764</v>
      </c>
      <c r="H16" s="3">
        <v>38.365106393299733</v>
      </c>
      <c r="I16" s="3">
        <v>49.36486430404657</v>
      </c>
      <c r="J16" s="1"/>
      <c r="K16" s="1"/>
    </row>
    <row r="17" spans="1:11" ht="12.75" customHeight="1" thickBot="1" x14ac:dyDescent="0.25">
      <c r="A17" s="32">
        <v>40702</v>
      </c>
      <c r="B17" s="33"/>
      <c r="C17" s="3">
        <v>94.075996398925781</v>
      </c>
      <c r="D17" s="3">
        <v>2.0739998817443848</v>
      </c>
      <c r="E17" s="3">
        <v>0.67299997806549072</v>
      </c>
      <c r="F17" s="5">
        <v>1.784000039100647</v>
      </c>
      <c r="G17" s="3">
        <v>2.4570000171661377</v>
      </c>
      <c r="H17" s="3">
        <v>38.346701550341287</v>
      </c>
      <c r="I17" s="3">
        <v>49.259692798166313</v>
      </c>
      <c r="J17" s="1"/>
      <c r="K17" s="1"/>
    </row>
    <row r="18" spans="1:11" ht="12.75" customHeight="1" thickBot="1" x14ac:dyDescent="0.25">
      <c r="A18" s="32">
        <v>40703</v>
      </c>
      <c r="B18" s="33"/>
      <c r="C18" s="3">
        <v>94.034996032714844</v>
      </c>
      <c r="D18" s="3">
        <v>2.0979998111724854</v>
      </c>
      <c r="E18" s="3">
        <v>0.67399996519088745</v>
      </c>
      <c r="F18" s="5">
        <v>1.7699999809265137</v>
      </c>
      <c r="G18" s="3">
        <v>2.4440000057220459</v>
      </c>
      <c r="H18" s="3">
        <v>38.457223028393798</v>
      </c>
      <c r="I18" s="3">
        <v>49.401667305395286</v>
      </c>
      <c r="J18" s="1"/>
      <c r="K18" s="1"/>
    </row>
    <row r="19" spans="1:11" ht="12.75" customHeight="1" thickBot="1" x14ac:dyDescent="0.25">
      <c r="A19" s="32">
        <v>40704</v>
      </c>
      <c r="B19" s="33"/>
      <c r="C19" s="3">
        <v>94.281059265136719</v>
      </c>
      <c r="D19" s="3">
        <v>1.9319808483123779</v>
      </c>
      <c r="E19" s="3">
        <v>0.67899322509765625</v>
      </c>
      <c r="F19" s="5">
        <v>1.7939820289611816</v>
      </c>
      <c r="G19" s="3">
        <v>2.4729752540588379</v>
      </c>
      <c r="H19" s="3">
        <v>38.497958376653827</v>
      </c>
      <c r="I19" s="3">
        <v>49.535806619794798</v>
      </c>
      <c r="J19" s="1"/>
      <c r="K19" s="1"/>
    </row>
    <row r="20" spans="1:11" ht="12.75" customHeight="1" thickBot="1" x14ac:dyDescent="0.25">
      <c r="A20" s="32">
        <v>40705</v>
      </c>
      <c r="B20" s="33"/>
      <c r="C20" s="3">
        <v>94.401885986328125</v>
      </c>
      <c r="D20" s="3">
        <v>1.8120362758636475</v>
      </c>
      <c r="E20" s="3">
        <v>0.6760135293006897</v>
      </c>
      <c r="F20" s="5">
        <v>1.8710372447967529</v>
      </c>
      <c r="G20" s="3">
        <v>2.5470507144927979</v>
      </c>
      <c r="H20" s="3">
        <v>38.362170948475892</v>
      </c>
      <c r="I20" s="3">
        <v>49.401999341112933</v>
      </c>
      <c r="J20" s="1"/>
      <c r="K20" s="1"/>
    </row>
    <row r="21" spans="1:11" ht="12.75" customHeight="1" thickBot="1" x14ac:dyDescent="0.25">
      <c r="A21" s="32">
        <v>40706</v>
      </c>
      <c r="B21" s="33"/>
      <c r="C21" s="3">
        <v>94.251945495605469</v>
      </c>
      <c r="D21" s="3">
        <v>1.9710197448730469</v>
      </c>
      <c r="E21" s="3">
        <v>0.67800676822662354</v>
      </c>
      <c r="F21" s="5">
        <v>1.787017822265625</v>
      </c>
      <c r="G21" s="3">
        <v>2.465024471282959</v>
      </c>
      <c r="H21" s="3">
        <v>38.238367352764698</v>
      </c>
      <c r="I21" s="3">
        <v>49.201787588608859</v>
      </c>
      <c r="J21" s="1"/>
      <c r="K21" s="1"/>
    </row>
    <row r="22" spans="1:11" ht="12.75" customHeight="1" thickBot="1" x14ac:dyDescent="0.25">
      <c r="A22" s="32">
        <v>40707</v>
      </c>
      <c r="B22" s="33"/>
      <c r="C22" s="3">
        <v>94.2239990234375</v>
      </c>
      <c r="D22" s="3">
        <v>2.0109999179840088</v>
      </c>
      <c r="E22" s="3">
        <v>0.67900002002716064</v>
      </c>
      <c r="F22" s="5">
        <v>1.7559999227523804</v>
      </c>
      <c r="G22" s="3">
        <v>2.434999942779541</v>
      </c>
      <c r="H22" s="3">
        <v>38.35927071138606</v>
      </c>
      <c r="I22" s="3">
        <v>49.357355458825673</v>
      </c>
      <c r="J22" s="1"/>
      <c r="K22" s="1"/>
    </row>
    <row r="23" spans="1:11" ht="12.75" customHeight="1" thickBot="1" x14ac:dyDescent="0.25">
      <c r="A23" s="32">
        <v>40708</v>
      </c>
      <c r="B23" s="33"/>
      <c r="C23" s="3">
        <v>94.293998718261719</v>
      </c>
      <c r="D23" s="3">
        <v>1.906999945640564</v>
      </c>
      <c r="E23" s="3">
        <v>0.67500001192092896</v>
      </c>
      <c r="F23" s="5">
        <v>1.8359999656677246</v>
      </c>
      <c r="G23" s="3">
        <v>2.5109999179840088</v>
      </c>
      <c r="H23" s="3">
        <v>38.3948745324128</v>
      </c>
      <c r="I23" s="3">
        <v>49.403167342563812</v>
      </c>
      <c r="J23" s="1"/>
      <c r="K23" s="1"/>
    </row>
    <row r="24" spans="1:11" ht="12.75" customHeight="1" thickBot="1" x14ac:dyDescent="0.25">
      <c r="A24" s="32">
        <v>40709</v>
      </c>
      <c r="B24" s="33"/>
      <c r="C24" s="3">
        <v>94.280998229980469</v>
      </c>
      <c r="D24" s="3">
        <v>1.9160000085830688</v>
      </c>
      <c r="E24" s="3">
        <v>0.67799997329711914</v>
      </c>
      <c r="F24" s="5">
        <v>1.8359999656677246</v>
      </c>
      <c r="G24" s="3">
        <v>2.5139999389648438</v>
      </c>
      <c r="H24" s="3">
        <v>38.307537347211827</v>
      </c>
      <c r="I24" s="3">
        <v>49.290789489314932</v>
      </c>
      <c r="J24" s="1"/>
      <c r="K24" s="1"/>
    </row>
    <row r="25" spans="1:11" ht="12.75" customHeight="1" thickBot="1" x14ac:dyDescent="0.25">
      <c r="A25" s="32">
        <v>40710</v>
      </c>
      <c r="B25" s="33"/>
      <c r="C25" s="3">
        <v>94.206939697265625</v>
      </c>
      <c r="D25" s="3">
        <v>1.9760197401046753</v>
      </c>
      <c r="E25" s="3">
        <v>0.67900681495666504</v>
      </c>
      <c r="F25" s="5">
        <v>1.787017822265625</v>
      </c>
      <c r="G25" s="3">
        <v>2.46602463722229</v>
      </c>
      <c r="H25" s="3">
        <v>38.311999927498753</v>
      </c>
      <c r="I25" s="3">
        <v>49.255771859121552</v>
      </c>
      <c r="J25" s="1"/>
      <c r="K25" s="1"/>
    </row>
    <row r="26" spans="1:11" ht="12.75" customHeight="1" thickBot="1" x14ac:dyDescent="0.25">
      <c r="A26" s="32">
        <v>40711</v>
      </c>
      <c r="B26" s="33"/>
      <c r="C26" s="3">
        <v>94.224113464355469</v>
      </c>
      <c r="D26" s="3">
        <v>1.9509609937667847</v>
      </c>
      <c r="E26" s="3">
        <v>0.67898643016815186</v>
      </c>
      <c r="F26" s="5">
        <v>1.8079638481140137</v>
      </c>
      <c r="G26" s="3">
        <v>2.4869503974914551</v>
      </c>
      <c r="H26" s="3">
        <v>38.394755706310491</v>
      </c>
      <c r="I26" s="3">
        <v>49.362166716317432</v>
      </c>
      <c r="J26" s="1"/>
      <c r="K26" s="1"/>
    </row>
    <row r="27" spans="1:11" ht="12.75" customHeight="1" thickBot="1" x14ac:dyDescent="0.25">
      <c r="A27" s="32">
        <v>40712</v>
      </c>
      <c r="B27" s="33"/>
      <c r="C27" s="3">
        <v>94.233055114746094</v>
      </c>
      <c r="D27" s="3">
        <v>1.9699804782867432</v>
      </c>
      <c r="E27" s="3">
        <v>0.67699325084686279</v>
      </c>
      <c r="F27" s="5">
        <v>1.8339816331863403</v>
      </c>
      <c r="G27" s="3">
        <v>2.5109748840332031</v>
      </c>
      <c r="H27" s="3">
        <v>38.375602699004148</v>
      </c>
      <c r="I27" s="3">
        <v>49.378370032441538</v>
      </c>
      <c r="J27" s="1"/>
      <c r="K27" s="1"/>
    </row>
    <row r="28" spans="1:11" ht="12.75" customHeight="1" thickBot="1" x14ac:dyDescent="0.25">
      <c r="A28" s="32">
        <v>40713</v>
      </c>
      <c r="B28" s="33"/>
      <c r="C28" s="3">
        <v>94.250999450683594</v>
      </c>
      <c r="D28" s="3">
        <v>1.940000057220459</v>
      </c>
      <c r="E28" s="3">
        <v>0.67900002002716064</v>
      </c>
      <c r="F28" s="5">
        <v>1.8600000143051147</v>
      </c>
      <c r="G28" s="3">
        <v>2.5390000343322754</v>
      </c>
      <c r="H28" s="3">
        <v>38.332407210329549</v>
      </c>
      <c r="I28" s="3">
        <v>49.322789854581245</v>
      </c>
      <c r="J28" s="1"/>
      <c r="K28" s="1"/>
    </row>
    <row r="29" spans="1:11" ht="12.75" customHeight="1" thickBot="1" x14ac:dyDescent="0.25">
      <c r="A29" s="32">
        <v>40714</v>
      </c>
      <c r="B29" s="33"/>
      <c r="C29" s="3">
        <v>94.320053100585938</v>
      </c>
      <c r="D29" s="3">
        <v>1.8929811716079712</v>
      </c>
      <c r="E29" s="3">
        <v>0.67099326848983765</v>
      </c>
      <c r="F29" s="5">
        <v>1.8749812841415405</v>
      </c>
      <c r="G29" s="3">
        <v>2.5459744930267334</v>
      </c>
      <c r="H29" s="3">
        <v>38.301309979257212</v>
      </c>
      <c r="I29" s="3">
        <v>49.282776656745163</v>
      </c>
      <c r="J29" s="1"/>
      <c r="K29" s="1"/>
    </row>
    <row r="30" spans="1:11" ht="12.75" customHeight="1" thickBot="1" x14ac:dyDescent="0.25">
      <c r="A30" s="32">
        <v>40715</v>
      </c>
      <c r="B30" s="33"/>
      <c r="C30" s="3">
        <v>94.316055297851563</v>
      </c>
      <c r="D30" s="3">
        <v>1.8909809589385986</v>
      </c>
      <c r="E30" s="3">
        <v>0.66499334573745728</v>
      </c>
      <c r="F30" s="5">
        <v>1.8879811763763428</v>
      </c>
      <c r="G30" s="3">
        <v>2.5529744625091553</v>
      </c>
      <c r="H30" s="3">
        <v>38.260222553657009</v>
      </c>
      <c r="I30" s="3">
        <v>49.22990895012228</v>
      </c>
      <c r="J30" s="1"/>
      <c r="K30" s="1"/>
    </row>
    <row r="31" spans="1:11" ht="12.75" customHeight="1" thickBot="1" x14ac:dyDescent="0.25">
      <c r="A31" s="32">
        <v>40716</v>
      </c>
      <c r="B31" s="33"/>
      <c r="C31" s="3">
        <v>94.379997253417969</v>
      </c>
      <c r="D31" s="3">
        <v>1.8389999866485596</v>
      </c>
      <c r="E31" s="3">
        <v>0.66399997472763062</v>
      </c>
      <c r="F31" s="5">
        <v>1.8530000448226929</v>
      </c>
      <c r="G31" s="3">
        <v>2.5169999599456787</v>
      </c>
      <c r="H31" s="3">
        <v>38.250430402632979</v>
      </c>
      <c r="I31" s="3">
        <v>49.258102209234728</v>
      </c>
      <c r="J31" s="1"/>
      <c r="K31" s="1"/>
    </row>
    <row r="32" spans="1:11" ht="12.75" customHeight="1" thickBot="1" x14ac:dyDescent="0.25">
      <c r="A32" s="32">
        <v>40717</v>
      </c>
      <c r="B32" s="33"/>
      <c r="C32" s="3">
        <v>94.493095397949219</v>
      </c>
      <c r="D32" s="3">
        <v>1.7310017347335815</v>
      </c>
      <c r="E32" s="3">
        <v>0.66600066423416138</v>
      </c>
      <c r="F32" s="5">
        <v>1.9000017642974854</v>
      </c>
      <c r="G32" s="3">
        <v>2.566002368927002</v>
      </c>
      <c r="H32" s="3">
        <v>38.263866554127979</v>
      </c>
      <c r="I32" s="3">
        <v>49.316313911243569</v>
      </c>
      <c r="J32" s="1"/>
      <c r="K32" s="1"/>
    </row>
    <row r="33" spans="1:12" ht="12.75" customHeight="1" thickBot="1" x14ac:dyDescent="0.25">
      <c r="A33" s="32">
        <v>40718</v>
      </c>
      <c r="B33" s="33"/>
      <c r="C33" s="3">
        <v>94.407997131347656</v>
      </c>
      <c r="D33" s="3">
        <v>1.7979999780654907</v>
      </c>
      <c r="E33" s="3">
        <v>0.66600066423416138</v>
      </c>
      <c r="F33" s="5">
        <v>1.8910000324249268</v>
      </c>
      <c r="G33" s="3">
        <v>2.5570006370544434</v>
      </c>
      <c r="H33" s="3">
        <v>38.172612508517368</v>
      </c>
      <c r="I33" s="3">
        <v>49.157889956935726</v>
      </c>
      <c r="J33" s="1"/>
      <c r="K33" s="1"/>
    </row>
    <row r="34" spans="1:12" ht="12.75" customHeight="1" thickBot="1" x14ac:dyDescent="0.25">
      <c r="A34" s="32">
        <v>40719</v>
      </c>
      <c r="B34" s="33"/>
      <c r="C34" s="3">
        <v>94.636947631835938</v>
      </c>
      <c r="D34" s="3">
        <v>1.7160171270370483</v>
      </c>
      <c r="E34" s="3">
        <v>0.64200639724731445</v>
      </c>
      <c r="F34" s="5">
        <v>1.8870189189910889</v>
      </c>
      <c r="G34" s="3">
        <v>2.5290253162384033</v>
      </c>
      <c r="H34" s="3">
        <v>38.209937107544334</v>
      </c>
      <c r="I34" s="3">
        <v>49.287760208351401</v>
      </c>
      <c r="J34" s="1"/>
      <c r="K34" s="1"/>
    </row>
    <row r="35" spans="1:12" ht="12.75" customHeight="1" thickBot="1" x14ac:dyDescent="0.25">
      <c r="A35" s="32">
        <v>40720</v>
      </c>
      <c r="B35" s="33"/>
      <c r="C35" s="3">
        <v>95.175048828125</v>
      </c>
      <c r="D35" s="3">
        <v>1.8489813804626465</v>
      </c>
      <c r="E35" s="3">
        <v>0.18099819123744965</v>
      </c>
      <c r="F35" s="5">
        <v>1.8959809541702271</v>
      </c>
      <c r="G35" s="3">
        <v>2.0769791603088379</v>
      </c>
      <c r="H35" s="3">
        <v>38.113978428475406</v>
      </c>
      <c r="I35" s="3">
        <v>49.328410015401317</v>
      </c>
      <c r="J35" s="1"/>
      <c r="K35" s="1"/>
    </row>
    <row r="36" spans="1:12" ht="12.75" customHeight="1" thickBot="1" x14ac:dyDescent="0.25">
      <c r="A36" s="32">
        <v>40721</v>
      </c>
      <c r="B36" s="33"/>
      <c r="C36" s="3">
        <v>95.165000915527344</v>
      </c>
      <c r="D36" s="3">
        <v>1.8650001287460327</v>
      </c>
      <c r="E36" s="3">
        <v>0.17100000381469727</v>
      </c>
      <c r="F36" s="5">
        <v>1.8899999856948853</v>
      </c>
      <c r="G36" s="3">
        <v>2.060999870300293</v>
      </c>
      <c r="H36" s="3">
        <v>38.182989988119473</v>
      </c>
      <c r="I36" s="3">
        <v>49.376391201707406</v>
      </c>
      <c r="J36" s="1"/>
      <c r="K36" s="1"/>
    </row>
    <row r="37" spans="1:12" ht="12.75" customHeight="1" thickBot="1" x14ac:dyDescent="0.25">
      <c r="A37" s="32">
        <v>40722</v>
      </c>
      <c r="B37" s="33"/>
      <c r="C37" s="3">
        <v>95.222900390625</v>
      </c>
      <c r="D37" s="3">
        <v>1.8880376815795898</v>
      </c>
      <c r="E37" s="3">
        <v>0.11300229281187057</v>
      </c>
      <c r="F37" s="5">
        <v>1.8790373802185059</v>
      </c>
      <c r="G37" s="3">
        <v>1.992039680480957</v>
      </c>
      <c r="H37" s="3">
        <v>38.203709739589669</v>
      </c>
      <c r="I37" s="3">
        <v>49.527572622663953</v>
      </c>
      <c r="J37" s="1"/>
      <c r="K37" s="1"/>
    </row>
    <row r="38" spans="1:12" ht="12.75" customHeight="1" thickBot="1" x14ac:dyDescent="0.25">
      <c r="A38" s="32">
        <v>40723</v>
      </c>
      <c r="B38" s="33"/>
      <c r="C38" s="3">
        <v>95.198043823242188</v>
      </c>
      <c r="D38" s="3">
        <v>1.8949809074401855</v>
      </c>
      <c r="E38" s="3">
        <v>0.10199899226427078</v>
      </c>
      <c r="F38" s="5">
        <v>1.8949809074401855</v>
      </c>
      <c r="G38" s="3">
        <v>1.9969799518585205</v>
      </c>
      <c r="H38" s="3">
        <v>38.100507069246397</v>
      </c>
      <c r="I38" s="3">
        <v>49.269728290526196</v>
      </c>
      <c r="J38" s="1"/>
      <c r="K38" s="1"/>
    </row>
    <row r="39" spans="1:12" ht="12.75" customHeight="1" thickBot="1" x14ac:dyDescent="0.25">
      <c r="A39" s="32">
        <v>40724</v>
      </c>
      <c r="B39" s="33"/>
      <c r="C39" s="3">
        <v>95.358955383300781</v>
      </c>
      <c r="D39" s="3">
        <v>1.7690175771713257</v>
      </c>
      <c r="E39" s="3">
        <v>0.1050010472536087</v>
      </c>
      <c r="F39" s="5">
        <v>1.91801917552948</v>
      </c>
      <c r="G39" s="3">
        <v>2.0230202674865723</v>
      </c>
      <c r="H39" s="3">
        <v>38.250901306075463</v>
      </c>
      <c r="I39" s="3">
        <v>49.505620270673376</v>
      </c>
      <c r="J39" s="1"/>
      <c r="K39" s="1"/>
    </row>
    <row r="40" spans="1:12" ht="12.75" customHeight="1" thickBot="1" x14ac:dyDescent="0.25">
      <c r="A40" s="35" t="s">
        <v>6</v>
      </c>
      <c r="B40" s="36"/>
      <c r="C40" s="6">
        <f t="shared" ref="C40:I40" si="0">AVERAGE(C10:C39)</f>
        <v>94.509563191731772</v>
      </c>
      <c r="D40" s="6">
        <f t="shared" si="0"/>
        <v>1.9060684879620871</v>
      </c>
      <c r="E40" s="6">
        <f t="shared" si="0"/>
        <v>0.53706731696923571</v>
      </c>
      <c r="F40" s="6">
        <f t="shared" si="0"/>
        <v>1.8492019017537435</v>
      </c>
      <c r="G40" s="6">
        <f t="shared" si="0"/>
        <v>2.386269211769104</v>
      </c>
      <c r="H40" s="6">
        <f t="shared" si="0"/>
        <v>38.296469796022947</v>
      </c>
      <c r="I40" s="6">
        <f t="shared" si="0"/>
        <v>49.343595288082788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34" t="s">
        <v>44</v>
      </c>
      <c r="I42" s="34"/>
      <c r="J42" s="20"/>
      <c r="K42" s="20"/>
      <c r="L42" s="20"/>
    </row>
    <row r="43" spans="1:12" ht="13.5" thickBot="1" x14ac:dyDescent="0.25"/>
    <row r="44" spans="1:12" ht="23.25" thickBot="1" x14ac:dyDescent="0.25">
      <c r="A44" s="45"/>
      <c r="B44" s="46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47" t="s">
        <v>85</v>
      </c>
      <c r="B45" s="48"/>
      <c r="C45" s="26">
        <f t="shared" ref="C45:I45" si="1">MAX(C10:C39)</f>
        <v>95.358955383300781</v>
      </c>
      <c r="D45" s="21">
        <f t="shared" si="1"/>
        <v>2.0979998111724854</v>
      </c>
      <c r="E45" s="26">
        <f t="shared" si="1"/>
        <v>0.67900681495666504</v>
      </c>
      <c r="F45" s="26">
        <f t="shared" si="1"/>
        <v>1.91801917552948</v>
      </c>
      <c r="G45" s="21">
        <f t="shared" si="1"/>
        <v>2.566002368927002</v>
      </c>
      <c r="H45" s="26">
        <f t="shared" si="1"/>
        <v>38.497958376653827</v>
      </c>
      <c r="I45" s="22">
        <f t="shared" si="1"/>
        <v>49.550971900853519</v>
      </c>
    </row>
    <row r="46" spans="1:12" ht="13.5" thickBot="1" x14ac:dyDescent="0.25">
      <c r="A46" s="47" t="s">
        <v>86</v>
      </c>
      <c r="B46" s="48"/>
      <c r="C46" s="23">
        <f t="shared" ref="C46:I46" si="2">MIN(C10:C39)</f>
        <v>94.034996032714844</v>
      </c>
      <c r="D46" s="26">
        <f t="shared" si="2"/>
        <v>1.7160171270370483</v>
      </c>
      <c r="E46" s="26">
        <f t="shared" si="2"/>
        <v>0.10199896991252899</v>
      </c>
      <c r="F46" s="23">
        <f t="shared" si="2"/>
        <v>1.7559999227523804</v>
      </c>
      <c r="G46" s="26">
        <f t="shared" si="2"/>
        <v>1.9539804458618164</v>
      </c>
      <c r="H46" s="23">
        <f t="shared" si="2"/>
        <v>38.100507069246397</v>
      </c>
      <c r="I46" s="26">
        <f t="shared" si="2"/>
        <v>49.157889956935726</v>
      </c>
    </row>
    <row r="47" spans="1:12" ht="13.5" thickBot="1" x14ac:dyDescent="0.25">
      <c r="A47" s="49" t="s">
        <v>87</v>
      </c>
      <c r="B47" s="50"/>
      <c r="C47" s="26">
        <f t="shared" ref="C47:I47" si="3">STDEV(C10:C39)</f>
        <v>0.41193232308888572</v>
      </c>
      <c r="D47" s="24">
        <f t="shared" si="3"/>
        <v>8.7611102928520035E-2</v>
      </c>
      <c r="E47" s="26">
        <f t="shared" si="3"/>
        <v>0.23478119745455228</v>
      </c>
      <c r="F47" s="26">
        <f t="shared" si="3"/>
        <v>4.362921344316481E-2</v>
      </c>
      <c r="G47" s="24">
        <f t="shared" si="3"/>
        <v>0.21553771243648026</v>
      </c>
      <c r="H47" s="26">
        <f t="shared" si="3"/>
        <v>9.1270330145420422E-2</v>
      </c>
      <c r="I47" s="25">
        <f t="shared" si="3"/>
        <v>0.10507469650314573</v>
      </c>
    </row>
    <row r="49" spans="3:9" x14ac:dyDescent="0.2">
      <c r="C49" s="30">
        <f>COUNTIF(C10:C39,"&lt;84.0")</f>
        <v>0</v>
      </c>
      <c r="D49" s="30">
        <f>COUNTIF(D10:D39,"&gt;11.0")</f>
        <v>0</v>
      </c>
      <c r="E49" s="30">
        <f>COUNTIF(E10:E39,"&gt;4.0")</f>
        <v>0</v>
      </c>
      <c r="F49" s="30">
        <f>COUNTIF(F10:F39,"&gt;3.0")</f>
        <v>0</v>
      </c>
      <c r="G49" s="30">
        <f>COUNTIF(G10:G39,"&gt;4.0")</f>
        <v>0</v>
      </c>
      <c r="H49" s="30">
        <f>COUNTIF(H10:H39,"&lt;37.30")</f>
        <v>0</v>
      </c>
      <c r="I49" s="30">
        <f>COUNTIF(I10:I39,"&lt;48.20")</f>
        <v>0</v>
      </c>
    </row>
    <row r="50" spans="3:9" x14ac:dyDescent="0.2">
      <c r="C50" s="31"/>
      <c r="D50" s="31"/>
      <c r="E50" s="31"/>
      <c r="F50" s="31"/>
      <c r="G50" s="30"/>
      <c r="H50" s="30">
        <f>COUNTIF(H10:H39,"&gt;43.60")</f>
        <v>0</v>
      </c>
      <c r="I50" s="30">
        <f>COUNTIF(I10:I39,"&gt;53.20")</f>
        <v>0</v>
      </c>
    </row>
  </sheetData>
  <mergeCells count="44">
    <mergeCell ref="A44:B44"/>
    <mergeCell ref="A45:B45"/>
    <mergeCell ref="A46:B46"/>
    <mergeCell ref="A47:B47"/>
    <mergeCell ref="A16:B16"/>
    <mergeCell ref="A21:B21"/>
    <mergeCell ref="A18:B18"/>
    <mergeCell ref="A19:B19"/>
    <mergeCell ref="A24:B24"/>
    <mergeCell ref="A22:B22"/>
    <mergeCell ref="A11:B11"/>
    <mergeCell ref="A7:B7"/>
    <mergeCell ref="A8:B8"/>
    <mergeCell ref="A13:B13"/>
    <mergeCell ref="A15:B15"/>
    <mergeCell ref="A14:B14"/>
    <mergeCell ref="A9:B9"/>
    <mergeCell ref="A12:B12"/>
    <mergeCell ref="A10:B10"/>
    <mergeCell ref="A1:I1"/>
    <mergeCell ref="A3:I3"/>
    <mergeCell ref="A6:B6"/>
    <mergeCell ref="A4:I4"/>
    <mergeCell ref="A5:F5"/>
    <mergeCell ref="A25:B25"/>
    <mergeCell ref="A23:B23"/>
    <mergeCell ref="A17:B17"/>
    <mergeCell ref="A20:B20"/>
    <mergeCell ref="A31:B31"/>
    <mergeCell ref="A26:B26"/>
    <mergeCell ref="A28:B28"/>
    <mergeCell ref="A29:B29"/>
    <mergeCell ref="A27:B27"/>
    <mergeCell ref="A30:B30"/>
    <mergeCell ref="A32:B32"/>
    <mergeCell ref="A33:B33"/>
    <mergeCell ref="H42:I42"/>
    <mergeCell ref="A40:B40"/>
    <mergeCell ref="A34:B34"/>
    <mergeCell ref="A36:B36"/>
    <mergeCell ref="A35:B35"/>
    <mergeCell ref="A37:B37"/>
    <mergeCell ref="A39:B39"/>
    <mergeCell ref="A38:B38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28" zoomScale="90" zoomScaleNormal="90" workbookViewId="0">
      <selection activeCell="C49" sqref="C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1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1" ht="14.1" customHeight="1" thickBot="1" x14ac:dyDescent="0.25">
      <c r="A5" s="42" t="s">
        <v>68</v>
      </c>
      <c r="B5" s="42"/>
      <c r="C5" s="42"/>
      <c r="D5" s="42"/>
      <c r="E5" s="42"/>
      <c r="F5" s="42"/>
      <c r="G5" s="1"/>
      <c r="H5" s="1"/>
      <c r="I5" s="18" t="s">
        <v>99</v>
      </c>
      <c r="J5" s="1"/>
      <c r="K5" s="1"/>
    </row>
    <row r="6" spans="1:11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3"/>
      <c r="B8" s="44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45"/>
      <c r="B9" s="4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40695</v>
      </c>
      <c r="B10" s="33"/>
      <c r="C10" s="10">
        <v>92.662483215332031</v>
      </c>
      <c r="D10" s="10">
        <v>5.0723552703857422</v>
      </c>
      <c r="E10" s="10">
        <v>0.69004827737808228</v>
      </c>
      <c r="F10" s="11">
        <v>0.55703902244567871</v>
      </c>
      <c r="G10" s="10">
        <v>1.2470872402191162</v>
      </c>
      <c r="H10" s="10">
        <v>39.365547358351016</v>
      </c>
      <c r="I10" s="10">
        <v>50.863107680625028</v>
      </c>
      <c r="J10" s="1"/>
      <c r="K10" s="1"/>
    </row>
    <row r="11" spans="1:11" ht="12.75" customHeight="1" thickBot="1" x14ac:dyDescent="0.25">
      <c r="A11" s="32">
        <v>40696</v>
      </c>
      <c r="B11" s="33"/>
      <c r="C11" s="3">
        <v>92.554702758789063</v>
      </c>
      <c r="D11" s="3">
        <v>5.1882076263427734</v>
      </c>
      <c r="E11" s="3">
        <v>0.62302494049072266</v>
      </c>
      <c r="F11" s="5">
        <v>0.59802389144897461</v>
      </c>
      <c r="G11" s="3">
        <v>1.2210488319396973</v>
      </c>
      <c r="H11" s="3">
        <v>39.425352095549073</v>
      </c>
      <c r="I11" s="3">
        <v>50.940379686021672</v>
      </c>
      <c r="J11" s="1"/>
      <c r="K11" s="1"/>
    </row>
    <row r="12" spans="1:11" ht="12.75" customHeight="1" thickBot="1" x14ac:dyDescent="0.25">
      <c r="A12" s="32">
        <v>40697</v>
      </c>
      <c r="B12" s="33"/>
      <c r="C12" s="3">
        <v>92.554702758789063</v>
      </c>
      <c r="D12" s="3">
        <v>5.1882076263427734</v>
      </c>
      <c r="E12" s="3">
        <v>0.62302494049072266</v>
      </c>
      <c r="F12" s="5">
        <v>0.59802389144897461</v>
      </c>
      <c r="G12" s="3">
        <v>1.2210488319396973</v>
      </c>
      <c r="H12" s="3">
        <v>39.416774611348707</v>
      </c>
      <c r="I12" s="3">
        <v>50.929296961868481</v>
      </c>
      <c r="J12" s="1"/>
      <c r="K12" s="1"/>
    </row>
    <row r="13" spans="1:11" ht="12.75" customHeight="1" thickBot="1" x14ac:dyDescent="0.25">
      <c r="A13" s="32">
        <v>40698</v>
      </c>
      <c r="B13" s="33"/>
      <c r="C13" s="3">
        <v>92.554679870605469</v>
      </c>
      <c r="D13" s="3">
        <v>5.1882057189941406</v>
      </c>
      <c r="E13" s="3">
        <v>0.62304967641830444</v>
      </c>
      <c r="F13" s="5">
        <v>0.59802377223968506</v>
      </c>
      <c r="G13" s="3">
        <v>1.2210733890533447</v>
      </c>
      <c r="H13" s="3">
        <v>39.4167746113487</v>
      </c>
      <c r="I13" s="3">
        <v>50.929296961868459</v>
      </c>
      <c r="J13" s="1"/>
      <c r="K13" s="1"/>
    </row>
    <row r="14" spans="1:11" ht="12.75" customHeight="1" thickBot="1" x14ac:dyDescent="0.25">
      <c r="A14" s="32">
        <v>40699</v>
      </c>
      <c r="B14" s="33"/>
      <c r="C14" s="3">
        <v>92.554656982421875</v>
      </c>
      <c r="D14" s="3">
        <v>5.1882047653198242</v>
      </c>
      <c r="E14" s="3">
        <v>0.62307429313659668</v>
      </c>
      <c r="F14" s="5">
        <v>0.59802365303039551</v>
      </c>
      <c r="G14" s="3">
        <v>1.2210979461669922</v>
      </c>
      <c r="H14" s="3">
        <v>39.42535209554908</v>
      </c>
      <c r="I14" s="3">
        <v>50.940379686021679</v>
      </c>
      <c r="J14" s="1"/>
      <c r="K14" s="1"/>
    </row>
    <row r="15" spans="1:11" ht="12.75" customHeight="1" thickBot="1" x14ac:dyDescent="0.25">
      <c r="A15" s="32">
        <v>40700</v>
      </c>
      <c r="B15" s="33"/>
      <c r="C15" s="3">
        <v>92.451774597167969</v>
      </c>
      <c r="D15" s="3">
        <v>5.277158260345459</v>
      </c>
      <c r="E15" s="3">
        <v>0.59701788425445557</v>
      </c>
      <c r="F15" s="5">
        <v>0.5930178165435791</v>
      </c>
      <c r="G15" s="3">
        <v>1.1900357007980347</v>
      </c>
      <c r="H15" s="3">
        <v>39.486802794312567</v>
      </c>
      <c r="I15" s="3">
        <v>50.977242192956233</v>
      </c>
      <c r="J15" s="1"/>
      <c r="K15" s="1"/>
    </row>
    <row r="16" spans="1:11" ht="12.75" customHeight="1" thickBot="1" x14ac:dyDescent="0.25">
      <c r="A16" s="32">
        <v>40701</v>
      </c>
      <c r="B16" s="33"/>
      <c r="C16" s="3">
        <v>92.445693969726563</v>
      </c>
      <c r="D16" s="3">
        <v>5.2712101936340332</v>
      </c>
      <c r="E16" s="3">
        <v>0.60302406549453735</v>
      </c>
      <c r="F16" s="5">
        <v>0.60002398490905762</v>
      </c>
      <c r="G16" s="3">
        <v>1.2030479907989502</v>
      </c>
      <c r="H16" s="3">
        <v>39.478889856091797</v>
      </c>
      <c r="I16" s="3">
        <v>50.967026633842977</v>
      </c>
      <c r="J16" s="1"/>
      <c r="K16" s="1"/>
    </row>
    <row r="17" spans="1:11" ht="12.75" customHeight="1" thickBot="1" x14ac:dyDescent="0.25">
      <c r="A17" s="32">
        <v>40702</v>
      </c>
      <c r="B17" s="33"/>
      <c r="C17" s="3">
        <v>92.446693420410156</v>
      </c>
      <c r="D17" s="3">
        <v>5.2882108688354492</v>
      </c>
      <c r="E17" s="3">
        <v>0.5950237512588501</v>
      </c>
      <c r="F17" s="5">
        <v>0.60102397203445435</v>
      </c>
      <c r="G17" s="3">
        <v>1.1960477828979492</v>
      </c>
      <c r="H17" s="3">
        <v>39.482221387923339</v>
      </c>
      <c r="I17" s="3">
        <v>50.971327622857842</v>
      </c>
      <c r="J17" s="1"/>
      <c r="K17" s="1"/>
    </row>
    <row r="18" spans="1:11" ht="12.75" customHeight="1" thickBot="1" x14ac:dyDescent="0.25">
      <c r="A18" s="32">
        <v>40703</v>
      </c>
      <c r="B18" s="33"/>
      <c r="C18" s="3">
        <v>92.397598266601562</v>
      </c>
      <c r="D18" s="3">
        <v>5.3322653770446777</v>
      </c>
      <c r="E18" s="3">
        <v>0.59505343437194824</v>
      </c>
      <c r="F18" s="5">
        <v>0.61603063344955444</v>
      </c>
      <c r="G18" s="3">
        <v>1.2110841274261475</v>
      </c>
      <c r="H18" s="3">
        <v>39.482102561821009</v>
      </c>
      <c r="I18" s="3">
        <v>50.971174219022409</v>
      </c>
      <c r="J18" s="1"/>
      <c r="K18" s="1"/>
    </row>
    <row r="19" spans="1:11" ht="12.75" customHeight="1" thickBot="1" x14ac:dyDescent="0.25">
      <c r="A19" s="32">
        <v>40704</v>
      </c>
      <c r="B19" s="33"/>
      <c r="C19" s="3">
        <v>92.459999084472656</v>
      </c>
      <c r="D19" s="3">
        <v>5.2779998779296875</v>
      </c>
      <c r="E19" s="3">
        <v>0.59600001573562622</v>
      </c>
      <c r="F19" s="5">
        <v>0.62099999189376831</v>
      </c>
      <c r="G19" s="3">
        <v>1.2170000076293945</v>
      </c>
      <c r="H19" s="3">
        <v>39.452180388871604</v>
      </c>
      <c r="I19" s="3">
        <v>50.975043763208994</v>
      </c>
      <c r="J19" s="1"/>
      <c r="K19" s="1"/>
    </row>
    <row r="20" spans="1:11" ht="12.75" customHeight="1" thickBot="1" x14ac:dyDescent="0.25">
      <c r="A20" s="32">
        <v>40705</v>
      </c>
      <c r="B20" s="33"/>
      <c r="C20" s="3">
        <v>92.434700012207031</v>
      </c>
      <c r="D20" s="3">
        <v>5.2642107009887695</v>
      </c>
      <c r="E20" s="3">
        <v>0.59502381086349487</v>
      </c>
      <c r="F20" s="5">
        <v>0.61302453279495239</v>
      </c>
      <c r="G20" s="3">
        <v>1.2080483436584473</v>
      </c>
      <c r="H20" s="3">
        <v>39.497259491316242</v>
      </c>
      <c r="I20" s="3">
        <v>50.990741730471882</v>
      </c>
      <c r="J20" s="1"/>
      <c r="K20" s="1"/>
    </row>
    <row r="21" spans="1:11" ht="12.75" customHeight="1" thickBot="1" x14ac:dyDescent="0.25">
      <c r="A21" s="32">
        <v>40706</v>
      </c>
      <c r="B21" s="33"/>
      <c r="C21" s="3">
        <v>92.355766296386719</v>
      </c>
      <c r="D21" s="3">
        <v>5.3541603088378906</v>
      </c>
      <c r="E21" s="3">
        <v>0.58801764249801636</v>
      </c>
      <c r="F21" s="5">
        <v>0.61001825332641602</v>
      </c>
      <c r="G21" s="3">
        <v>1.1980359554290771</v>
      </c>
      <c r="H21" s="3">
        <v>39.522050137032352</v>
      </c>
      <c r="I21" s="3">
        <v>50.644327522607789</v>
      </c>
      <c r="J21" s="1"/>
      <c r="K21" s="1"/>
    </row>
    <row r="22" spans="1:11" ht="12.75" customHeight="1" thickBot="1" x14ac:dyDescent="0.25">
      <c r="A22" s="32">
        <v>40707</v>
      </c>
      <c r="B22" s="33"/>
      <c r="C22" s="3">
        <v>92.243453979492188</v>
      </c>
      <c r="D22" s="3">
        <v>5.4343805313110352</v>
      </c>
      <c r="E22" s="3">
        <v>0.60604244470596313</v>
      </c>
      <c r="F22" s="5">
        <v>0.63704460859298706</v>
      </c>
      <c r="G22" s="3">
        <v>1.2430870532989502</v>
      </c>
      <c r="H22" s="3">
        <v>39.532313191498943</v>
      </c>
      <c r="I22" s="3">
        <v>50.993519502007629</v>
      </c>
      <c r="J22" s="1"/>
      <c r="K22" s="1"/>
    </row>
    <row r="23" spans="1:11" ht="12.75" customHeight="1" thickBot="1" x14ac:dyDescent="0.25">
      <c r="A23" s="32">
        <v>40708</v>
      </c>
      <c r="B23" s="33"/>
      <c r="C23" s="3">
        <v>92.243415832519531</v>
      </c>
      <c r="D23" s="3">
        <v>5.4343781471252441</v>
      </c>
      <c r="E23" s="3">
        <v>0.60608458518981934</v>
      </c>
      <c r="F23" s="5">
        <v>0.63704431056976318</v>
      </c>
      <c r="G23" s="3">
        <v>1.2431288957595825</v>
      </c>
      <c r="H23" s="3">
        <v>39.532313191498943</v>
      </c>
      <c r="I23" s="3">
        <v>50.993519502007629</v>
      </c>
      <c r="J23" s="1"/>
      <c r="K23" s="1"/>
    </row>
    <row r="24" spans="1:11" ht="12.75" customHeight="1" thickBot="1" x14ac:dyDescent="0.25">
      <c r="A24" s="32">
        <v>40709</v>
      </c>
      <c r="B24" s="33"/>
      <c r="C24" s="3">
        <v>92.243453979492188</v>
      </c>
      <c r="D24" s="3">
        <v>5.4343805313110352</v>
      </c>
      <c r="E24" s="3">
        <v>0.60604244470596313</v>
      </c>
      <c r="F24" s="5">
        <v>0.63704460859298706</v>
      </c>
      <c r="G24" s="3">
        <v>1.2430870532989502</v>
      </c>
      <c r="H24" s="3">
        <v>39.532313191498915</v>
      </c>
      <c r="I24" s="3">
        <v>50.993519502007587</v>
      </c>
      <c r="J24" s="1"/>
      <c r="K24" s="1"/>
    </row>
    <row r="25" spans="1:11" ht="12.75" customHeight="1" thickBot="1" x14ac:dyDescent="0.25">
      <c r="A25" s="32">
        <v>40710</v>
      </c>
      <c r="B25" s="33"/>
      <c r="C25" s="3">
        <v>92.454925537109375</v>
      </c>
      <c r="D25" s="3">
        <v>5.3860535621643066</v>
      </c>
      <c r="E25" s="3">
        <v>0.5190051794052124</v>
      </c>
      <c r="F25" s="5">
        <v>0.62700629234313965</v>
      </c>
      <c r="G25" s="3">
        <v>1.1460114717483521</v>
      </c>
      <c r="H25" s="3">
        <v>39.493461457008948</v>
      </c>
      <c r="I25" s="3">
        <v>51.028381860980829</v>
      </c>
      <c r="J25" s="1"/>
      <c r="K25" s="1"/>
    </row>
    <row r="26" spans="1:11" ht="12.75" customHeight="1" thickBot="1" x14ac:dyDescent="0.25">
      <c r="A26" s="32">
        <v>40711</v>
      </c>
      <c r="B26" s="33"/>
      <c r="C26" s="3">
        <v>91.930999755859375</v>
      </c>
      <c r="D26" s="3">
        <v>5.9289999008178711</v>
      </c>
      <c r="E26" s="3">
        <v>0.52899998426437378</v>
      </c>
      <c r="F26" s="5">
        <v>0.62300002574920654</v>
      </c>
      <c r="G26" s="3">
        <v>1.1519999504089355</v>
      </c>
      <c r="H26" s="3">
        <v>39.629090450383821</v>
      </c>
      <c r="I26" s="3">
        <v>51.075880214655228</v>
      </c>
      <c r="J26" s="1"/>
      <c r="K26" s="1"/>
    </row>
    <row r="27" spans="1:11" ht="12.75" customHeight="1" thickBot="1" x14ac:dyDescent="0.25">
      <c r="A27" s="32">
        <v>40712</v>
      </c>
      <c r="B27" s="33"/>
      <c r="C27" s="3">
        <v>91.930999755859375</v>
      </c>
      <c r="D27" s="3">
        <v>5.9289999008178711</v>
      </c>
      <c r="E27" s="3">
        <v>0.52899998426437378</v>
      </c>
      <c r="F27" s="5">
        <v>0.62300002574920654</v>
      </c>
      <c r="G27" s="3">
        <v>1.1519999504089355</v>
      </c>
      <c r="H27" s="3">
        <v>39.629090450383828</v>
      </c>
      <c r="I27" s="3">
        <v>51.075880214655236</v>
      </c>
      <c r="J27" s="1"/>
      <c r="K27" s="1"/>
    </row>
    <row r="28" spans="1:11" ht="12.75" customHeight="1" thickBot="1" x14ac:dyDescent="0.25">
      <c r="A28" s="32">
        <v>40713</v>
      </c>
      <c r="B28" s="33"/>
      <c r="C28" s="3">
        <v>92.43499755859375</v>
      </c>
      <c r="D28" s="3">
        <v>5.3470001220703125</v>
      </c>
      <c r="E28" s="3">
        <v>0.55199998617172241</v>
      </c>
      <c r="F28" s="5">
        <v>0.62199997901916504</v>
      </c>
      <c r="G28" s="3">
        <v>1.1740000247955322</v>
      </c>
      <c r="H28" s="3">
        <v>39.490090316476596</v>
      </c>
      <c r="I28" s="3">
        <v>50.981486365735762</v>
      </c>
      <c r="J28" s="1"/>
      <c r="K28" s="1"/>
    </row>
    <row r="29" spans="1:11" ht="12.75" customHeight="1" thickBot="1" x14ac:dyDescent="0.25">
      <c r="A29" s="32">
        <v>40714</v>
      </c>
      <c r="B29" s="33"/>
      <c r="C29" s="3">
        <v>92.472000122070312</v>
      </c>
      <c r="D29" s="3">
        <v>5.3280000686645508</v>
      </c>
      <c r="E29" s="3">
        <v>0.57200002670288086</v>
      </c>
      <c r="F29" s="5">
        <v>0.62900000810623169</v>
      </c>
      <c r="G29" s="3">
        <v>1.2009999752044678</v>
      </c>
      <c r="H29" s="3">
        <v>39.445521726175272</v>
      </c>
      <c r="I29" s="3">
        <v>50.966440293920236</v>
      </c>
      <c r="J29" s="1"/>
      <c r="K29" s="1"/>
    </row>
    <row r="30" spans="1:11" ht="12.75" customHeight="1" thickBot="1" x14ac:dyDescent="0.25">
      <c r="A30" s="32">
        <v>40715</v>
      </c>
      <c r="B30" s="33"/>
      <c r="C30" s="3">
        <v>91.987159729003906</v>
      </c>
      <c r="D30" s="3">
        <v>5.837883472442627</v>
      </c>
      <c r="E30" s="3">
        <v>0.55198895931243896</v>
      </c>
      <c r="F30" s="5">
        <v>0.62298756837844849</v>
      </c>
      <c r="G30" s="3">
        <v>1.1749765872955322</v>
      </c>
      <c r="H30" s="3">
        <v>39.592351179934951</v>
      </c>
      <c r="I30" s="3">
        <v>51.028528873625355</v>
      </c>
      <c r="J30" s="1"/>
      <c r="K30" s="1"/>
    </row>
    <row r="31" spans="1:11" ht="12.75" customHeight="1" thickBot="1" x14ac:dyDescent="0.25">
      <c r="A31" s="32">
        <v>40716</v>
      </c>
      <c r="B31" s="33"/>
      <c r="C31" s="3">
        <v>91.987159729003906</v>
      </c>
      <c r="D31" s="3">
        <v>5.837883472442627</v>
      </c>
      <c r="E31" s="3">
        <v>0.55198895931243896</v>
      </c>
      <c r="F31" s="5">
        <v>0.62298756837844849</v>
      </c>
      <c r="G31" s="3">
        <v>1.1749765872955322</v>
      </c>
      <c r="H31" s="3">
        <v>39.592351179934887</v>
      </c>
      <c r="I31" s="3">
        <v>51.028528873625248</v>
      </c>
      <c r="J31" s="1"/>
      <c r="K31" s="1"/>
    </row>
    <row r="32" spans="1:11" ht="12.75" customHeight="1" thickBot="1" x14ac:dyDescent="0.25">
      <c r="A32" s="32">
        <v>40717</v>
      </c>
      <c r="B32" s="33"/>
      <c r="C32" s="3">
        <v>91.987144470214844</v>
      </c>
      <c r="D32" s="3">
        <v>5.8378825187683105</v>
      </c>
      <c r="E32" s="3">
        <v>0.55198895931243896</v>
      </c>
      <c r="F32" s="5">
        <v>0.62299996614456177</v>
      </c>
      <c r="G32" s="3">
        <v>1.1749889850616455</v>
      </c>
      <c r="H32" s="3">
        <v>39.592351179934923</v>
      </c>
      <c r="I32" s="3">
        <v>51.028528873625312</v>
      </c>
      <c r="J32" s="1"/>
      <c r="K32" s="1"/>
    </row>
    <row r="33" spans="1:12" ht="12.75" customHeight="1" thickBot="1" x14ac:dyDescent="0.25">
      <c r="A33" s="32">
        <v>40718</v>
      </c>
      <c r="B33" s="33"/>
      <c r="C33" s="3">
        <v>92.229080200195313</v>
      </c>
      <c r="D33" s="3">
        <v>5.5039448738098145</v>
      </c>
      <c r="E33" s="3">
        <v>0.57199430465698242</v>
      </c>
      <c r="F33" s="5">
        <v>0.63899362087249756</v>
      </c>
      <c r="G33" s="3">
        <v>1.21098792552948</v>
      </c>
      <c r="H33" s="3">
        <v>39.525496093999479</v>
      </c>
      <c r="I33" s="3">
        <v>50.984725991933935</v>
      </c>
      <c r="J33" s="1"/>
      <c r="K33" s="1"/>
    </row>
    <row r="34" spans="1:12" ht="12.75" customHeight="1" thickBot="1" x14ac:dyDescent="0.25">
      <c r="A34" s="32">
        <v>40719</v>
      </c>
      <c r="B34" s="33"/>
      <c r="C34" s="3">
        <v>90.931999206542969</v>
      </c>
      <c r="D34" s="3">
        <v>6.9130001068115234</v>
      </c>
      <c r="E34" s="3">
        <v>0.58300000429153442</v>
      </c>
      <c r="F34" s="5">
        <v>0.60699999332427979</v>
      </c>
      <c r="G34" s="3">
        <v>1.190000057220459</v>
      </c>
      <c r="H34" s="3">
        <v>39.870817950225025</v>
      </c>
      <c r="I34" s="3">
        <v>51.175347711075545</v>
      </c>
      <c r="J34" s="1"/>
      <c r="K34" s="1"/>
    </row>
    <row r="35" spans="1:12" ht="12.75" customHeight="1" thickBot="1" x14ac:dyDescent="0.25">
      <c r="A35" s="32">
        <v>40720</v>
      </c>
      <c r="B35" s="33"/>
      <c r="C35" s="3">
        <v>92.326995849609375</v>
      </c>
      <c r="D35" s="3">
        <v>5.4359993934631348</v>
      </c>
      <c r="E35" s="3">
        <v>0.60099995136260986</v>
      </c>
      <c r="F35" s="5">
        <v>0.6459999680519104</v>
      </c>
      <c r="G35" s="3">
        <v>1.246999979019165</v>
      </c>
      <c r="H35" s="3">
        <v>39.443330044732519</v>
      </c>
      <c r="I35" s="3">
        <v>50.921119115692179</v>
      </c>
      <c r="J35" s="1"/>
      <c r="K35" s="1"/>
    </row>
    <row r="36" spans="1:12" ht="12.75" customHeight="1" thickBot="1" x14ac:dyDescent="0.25">
      <c r="A36" s="32">
        <v>40721</v>
      </c>
      <c r="B36" s="33"/>
      <c r="C36" s="3">
        <v>92.241996765136719</v>
      </c>
      <c r="D36" s="3">
        <v>5.6310000419616699</v>
      </c>
      <c r="E36" s="3">
        <v>0.58399999141693115</v>
      </c>
      <c r="F36" s="5">
        <v>0.63599997758865356</v>
      </c>
      <c r="G36" s="3">
        <v>1.2200000286102295</v>
      </c>
      <c r="H36" s="3">
        <v>39.461307993916051</v>
      </c>
      <c r="I36" s="3">
        <v>50.944328547826629</v>
      </c>
      <c r="J36" s="1"/>
      <c r="K36" s="1"/>
    </row>
    <row r="37" spans="1:12" ht="12.75" customHeight="1" thickBot="1" x14ac:dyDescent="0.25">
      <c r="A37" s="32">
        <v>40722</v>
      </c>
      <c r="B37" s="33"/>
      <c r="C37" s="3">
        <v>92.420074462890625</v>
      </c>
      <c r="D37" s="3">
        <v>5.3649463653564453</v>
      </c>
      <c r="E37" s="3">
        <v>0.6069939136505127</v>
      </c>
      <c r="F37" s="5">
        <v>0.64499354362487793</v>
      </c>
      <c r="G37" s="3">
        <v>1.2519874572753906</v>
      </c>
      <c r="H37" s="3">
        <v>39.402519880037744</v>
      </c>
      <c r="I37" s="3">
        <v>50.868433420665994</v>
      </c>
      <c r="J37" s="1"/>
      <c r="K37" s="1"/>
    </row>
    <row r="38" spans="1:12" ht="12.75" customHeight="1" thickBot="1" x14ac:dyDescent="0.25">
      <c r="A38" s="32">
        <v>40723</v>
      </c>
      <c r="B38" s="33"/>
      <c r="C38" s="3">
        <v>92.420074462890625</v>
      </c>
      <c r="D38" s="3">
        <v>5.3649463653564453</v>
      </c>
      <c r="E38" s="3">
        <v>0.6069939136505127</v>
      </c>
      <c r="F38" s="5">
        <v>0.64499354362487793</v>
      </c>
      <c r="G38" s="3">
        <v>1.2519874572753906</v>
      </c>
      <c r="H38" s="3">
        <v>39.402519880037765</v>
      </c>
      <c r="I38" s="3">
        <v>50.868433420666015</v>
      </c>
      <c r="J38" s="1"/>
      <c r="K38" s="1"/>
    </row>
    <row r="39" spans="1:12" ht="12.75" customHeight="1" thickBot="1" x14ac:dyDescent="0.25">
      <c r="A39" s="32">
        <v>40724</v>
      </c>
      <c r="B39" s="33"/>
      <c r="C39" s="3">
        <v>92.420074462890625</v>
      </c>
      <c r="D39" s="3">
        <v>5.3649463653564453</v>
      </c>
      <c r="E39" s="3">
        <v>0.6069939136505127</v>
      </c>
      <c r="F39" s="5">
        <v>0.64499354362487793</v>
      </c>
      <c r="G39" s="3">
        <v>1.2519874572753906</v>
      </c>
      <c r="H39" s="3">
        <v>39.402519880037744</v>
      </c>
      <c r="I39" s="3">
        <v>50.868433420665994</v>
      </c>
      <c r="J39" s="1"/>
      <c r="K39" s="1"/>
    </row>
    <row r="40" spans="1:12" ht="12.75" customHeight="1" thickBot="1" x14ac:dyDescent="0.25">
      <c r="A40" s="35" t="s">
        <v>6</v>
      </c>
      <c r="B40" s="36"/>
      <c r="C40" s="6">
        <f t="shared" ref="C40:I40" si="0">AVERAGE(C10:C39)</f>
        <v>92.292648569742838</v>
      </c>
      <c r="D40" s="6">
        <f t="shared" si="0"/>
        <v>5.4735007445017496</v>
      </c>
      <c r="E40" s="6">
        <f t="shared" si="0"/>
        <v>0.58958334128061929</v>
      </c>
      <c r="F40" s="6">
        <f t="shared" si="0"/>
        <v>0.61901208559672039</v>
      </c>
      <c r="G40" s="6">
        <f t="shared" si="0"/>
        <v>1.2085954348246257</v>
      </c>
      <c r="H40" s="6">
        <f t="shared" si="0"/>
        <v>39.500702220907719</v>
      </c>
      <c r="I40" s="6">
        <f t="shared" si="0"/>
        <v>50.964146012224866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34" t="s">
        <v>44</v>
      </c>
      <c r="I42" s="34"/>
      <c r="J42" s="20"/>
      <c r="K42" s="20"/>
      <c r="L42" s="20"/>
    </row>
    <row r="43" spans="1:12" ht="13.5" thickBot="1" x14ac:dyDescent="0.25"/>
    <row r="44" spans="1:12" ht="23.25" thickBot="1" x14ac:dyDescent="0.25">
      <c r="A44" s="45"/>
      <c r="B44" s="46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47" t="s">
        <v>85</v>
      </c>
      <c r="B45" s="48"/>
      <c r="C45" s="26">
        <f t="shared" ref="C45:I45" si="1">MAX(C10:C39)</f>
        <v>92.662483215332031</v>
      </c>
      <c r="D45" s="21">
        <f t="shared" si="1"/>
        <v>6.9130001068115234</v>
      </c>
      <c r="E45" s="26">
        <f t="shared" si="1"/>
        <v>0.69004827737808228</v>
      </c>
      <c r="F45" s="26">
        <f t="shared" si="1"/>
        <v>0.6459999680519104</v>
      </c>
      <c r="G45" s="21">
        <f t="shared" si="1"/>
        <v>1.2519874572753906</v>
      </c>
      <c r="H45" s="26">
        <f t="shared" si="1"/>
        <v>39.870817950225025</v>
      </c>
      <c r="I45" s="22">
        <f t="shared" si="1"/>
        <v>51.175347711075545</v>
      </c>
    </row>
    <row r="46" spans="1:12" ht="13.5" thickBot="1" x14ac:dyDescent="0.25">
      <c r="A46" s="47" t="s">
        <v>86</v>
      </c>
      <c r="B46" s="48"/>
      <c r="C46" s="23">
        <f t="shared" ref="C46:I46" si="2">MIN(C10:C39)</f>
        <v>90.931999206542969</v>
      </c>
      <c r="D46" s="26">
        <f t="shared" si="2"/>
        <v>5.0723552703857422</v>
      </c>
      <c r="E46" s="26">
        <f t="shared" si="2"/>
        <v>0.5190051794052124</v>
      </c>
      <c r="F46" s="23">
        <f t="shared" si="2"/>
        <v>0.55703902244567871</v>
      </c>
      <c r="G46" s="26">
        <f t="shared" si="2"/>
        <v>1.1460114717483521</v>
      </c>
      <c r="H46" s="23">
        <f t="shared" si="2"/>
        <v>39.365547358351016</v>
      </c>
      <c r="I46" s="26">
        <f t="shared" si="2"/>
        <v>50.644327522607789</v>
      </c>
    </row>
    <row r="47" spans="1:12" ht="13.5" thickBot="1" x14ac:dyDescent="0.25">
      <c r="A47" s="49" t="s">
        <v>87</v>
      </c>
      <c r="B47" s="50"/>
      <c r="C47" s="26">
        <f t="shared" ref="C47:I47" si="3">STDEV(C10:C39)</f>
        <v>0.32602838171768539</v>
      </c>
      <c r="D47" s="24">
        <f t="shared" si="3"/>
        <v>0.35785998652000617</v>
      </c>
      <c r="E47" s="26">
        <f t="shared" si="3"/>
        <v>3.4968733477781566E-2</v>
      </c>
      <c r="F47" s="26">
        <f t="shared" si="3"/>
        <v>2.0261317207292295E-2</v>
      </c>
      <c r="G47" s="24">
        <f t="shared" si="3"/>
        <v>3.1606056889914164E-2</v>
      </c>
      <c r="H47" s="26">
        <f t="shared" si="3"/>
        <v>9.8894712135629767E-2</v>
      </c>
      <c r="I47" s="25">
        <f t="shared" si="3"/>
        <v>9.0275371017613862E-2</v>
      </c>
    </row>
    <row r="49" spans="3:9" x14ac:dyDescent="0.2">
      <c r="C49" s="30">
        <f>COUNTIF(C10:C39,"&lt;84.0")</f>
        <v>0</v>
      </c>
      <c r="D49" s="30">
        <f>COUNTIF(D10:D39,"&gt;11.0")</f>
        <v>0</v>
      </c>
      <c r="E49" s="30">
        <f>COUNTIF(E10:E39,"&gt;4.0")</f>
        <v>0</v>
      </c>
      <c r="F49" s="30">
        <f>COUNTIF(F10:F39,"&gt;3.0")</f>
        <v>0</v>
      </c>
      <c r="G49" s="30">
        <f>COUNTIF(G10:G39,"&gt;4.0")</f>
        <v>0</v>
      </c>
      <c r="H49" s="30">
        <f>COUNTIF(H10:H39,"&lt;37.30")</f>
        <v>0</v>
      </c>
      <c r="I49" s="30">
        <f>COUNTIF(I10:I39,"&lt;48.20")</f>
        <v>0</v>
      </c>
    </row>
    <row r="50" spans="3:9" x14ac:dyDescent="0.2">
      <c r="C50" s="31"/>
      <c r="D50" s="31"/>
      <c r="E50" s="31"/>
      <c r="F50" s="31"/>
      <c r="G50" s="30"/>
      <c r="H50" s="30">
        <f>COUNTIF(H10:H39,"&gt;43.60")</f>
        <v>0</v>
      </c>
      <c r="I50" s="30">
        <f>COUNTIF(I10:I39,"&gt;53.20")</f>
        <v>0</v>
      </c>
    </row>
  </sheetData>
  <mergeCells count="44">
    <mergeCell ref="A44:B44"/>
    <mergeCell ref="A45:B45"/>
    <mergeCell ref="A46:B46"/>
    <mergeCell ref="A47:B47"/>
    <mergeCell ref="A16:B16"/>
    <mergeCell ref="A21:B21"/>
    <mergeCell ref="A18:B18"/>
    <mergeCell ref="A19:B19"/>
    <mergeCell ref="A24:B24"/>
    <mergeCell ref="A22:B22"/>
    <mergeCell ref="A11:B11"/>
    <mergeCell ref="A7:B7"/>
    <mergeCell ref="A8:B8"/>
    <mergeCell ref="A13:B13"/>
    <mergeCell ref="A15:B15"/>
    <mergeCell ref="A14:B14"/>
    <mergeCell ref="A9:B9"/>
    <mergeCell ref="A12:B12"/>
    <mergeCell ref="A10:B10"/>
    <mergeCell ref="A1:I1"/>
    <mergeCell ref="A3:I3"/>
    <mergeCell ref="A6:B6"/>
    <mergeCell ref="A4:I4"/>
    <mergeCell ref="A5:F5"/>
    <mergeCell ref="A25:B25"/>
    <mergeCell ref="A23:B23"/>
    <mergeCell ref="A17:B17"/>
    <mergeCell ref="A20:B20"/>
    <mergeCell ref="A31:B31"/>
    <mergeCell ref="A26:B26"/>
    <mergeCell ref="A28:B28"/>
    <mergeCell ref="A29:B29"/>
    <mergeCell ref="A27:B27"/>
    <mergeCell ref="A30:B30"/>
    <mergeCell ref="A32:B32"/>
    <mergeCell ref="A33:B33"/>
    <mergeCell ref="H42:I42"/>
    <mergeCell ref="A40:B40"/>
    <mergeCell ref="A34:B34"/>
    <mergeCell ref="A36:B36"/>
    <mergeCell ref="A35:B35"/>
    <mergeCell ref="A37:B37"/>
    <mergeCell ref="A39:B39"/>
    <mergeCell ref="A38:B38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28" zoomScale="90" zoomScaleNormal="90" workbookViewId="0">
      <selection activeCell="C49" sqref="C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1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1" ht="14.1" customHeight="1" thickBot="1" x14ac:dyDescent="0.25">
      <c r="A5" s="42" t="s">
        <v>69</v>
      </c>
      <c r="B5" s="42"/>
      <c r="C5" s="42"/>
      <c r="D5" s="42"/>
      <c r="E5" s="42"/>
      <c r="F5" s="42"/>
      <c r="G5" s="1"/>
      <c r="H5" s="1"/>
      <c r="I5" s="18" t="s">
        <v>99</v>
      </c>
      <c r="J5" s="1"/>
      <c r="K5" s="1"/>
    </row>
    <row r="6" spans="1:11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3"/>
      <c r="B8" s="44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45"/>
      <c r="B9" s="4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40695</v>
      </c>
      <c r="B10" s="33"/>
      <c r="C10" s="10">
        <v>96.546974182128906</v>
      </c>
      <c r="D10" s="10">
        <v>1.7708389759063721</v>
      </c>
      <c r="E10" s="10">
        <v>0.27893108129501343</v>
      </c>
      <c r="F10" s="11">
        <v>1.2428712844848633</v>
      </c>
      <c r="G10" s="10">
        <v>1.5218024253845215</v>
      </c>
      <c r="H10" s="10">
        <v>37.829356748902676</v>
      </c>
      <c r="I10" s="10">
        <v>49.722545035367837</v>
      </c>
      <c r="J10" s="1"/>
      <c r="K10" s="1"/>
    </row>
    <row r="11" spans="1:11" ht="12.75" customHeight="1" thickBot="1" x14ac:dyDescent="0.25">
      <c r="A11" s="32">
        <v>40696</v>
      </c>
      <c r="B11" s="33"/>
      <c r="C11" s="3">
        <v>96.618965148925781</v>
      </c>
      <c r="D11" s="3">
        <v>1.586557149887085</v>
      </c>
      <c r="E11" s="3">
        <v>0.26865959167480469</v>
      </c>
      <c r="F11" s="5">
        <v>1.3151477575302124</v>
      </c>
      <c r="G11" s="3">
        <v>1.5838073492050171</v>
      </c>
      <c r="H11" s="3">
        <v>37.796272715831968</v>
      </c>
      <c r="I11" s="3">
        <v>49.65758271706693</v>
      </c>
      <c r="J11" s="1"/>
      <c r="K11" s="1"/>
    </row>
    <row r="12" spans="1:11" ht="12.75" customHeight="1" thickBot="1" x14ac:dyDescent="0.25">
      <c r="A12" s="32">
        <v>40697</v>
      </c>
      <c r="B12" s="33"/>
      <c r="C12" s="3">
        <v>96.623725891113281</v>
      </c>
      <c r="D12" s="3">
        <v>1.6688541173934937</v>
      </c>
      <c r="E12" s="3">
        <v>0.27646636962890625</v>
      </c>
      <c r="F12" s="5">
        <v>1.2523581981658936</v>
      </c>
      <c r="G12" s="3">
        <v>1.5288245677947998</v>
      </c>
      <c r="H12" s="3">
        <v>37.811390024800573</v>
      </c>
      <c r="I12" s="3">
        <v>49.706536412401618</v>
      </c>
      <c r="J12" s="1"/>
      <c r="K12" s="1"/>
    </row>
    <row r="13" spans="1:11" ht="12.75" customHeight="1" thickBot="1" x14ac:dyDescent="0.25">
      <c r="A13" s="32">
        <v>40698</v>
      </c>
      <c r="B13" s="33"/>
      <c r="C13" s="3">
        <v>96.552391052246094</v>
      </c>
      <c r="D13" s="3">
        <v>1.7549793720245361</v>
      </c>
      <c r="E13" s="3">
        <v>0.28288644552230835</v>
      </c>
      <c r="F13" s="5">
        <v>1.2396210432052612</v>
      </c>
      <c r="G13" s="3">
        <v>1.5225074291229248</v>
      </c>
      <c r="H13" s="3">
        <v>37.828137486089844</v>
      </c>
      <c r="I13" s="3">
        <v>49.72228137676094</v>
      </c>
      <c r="J13" s="1"/>
      <c r="K13" s="1"/>
    </row>
    <row r="14" spans="1:11" ht="12.75" customHeight="1" thickBot="1" x14ac:dyDescent="0.25">
      <c r="A14" s="32">
        <v>40699</v>
      </c>
      <c r="B14" s="33"/>
      <c r="C14" s="3">
        <v>96.594314575195313</v>
      </c>
      <c r="D14" s="3">
        <v>1.608830451965332</v>
      </c>
      <c r="E14" s="3">
        <v>0.26466035842895508</v>
      </c>
      <c r="F14" s="5">
        <v>1.2836333513259888</v>
      </c>
      <c r="G14" s="3">
        <v>1.5482937097549438</v>
      </c>
      <c r="H14" s="3">
        <v>37.845368058343141</v>
      </c>
      <c r="I14" s="3">
        <v>49.709482489691126</v>
      </c>
      <c r="J14" s="1"/>
      <c r="K14" s="1"/>
    </row>
    <row r="15" spans="1:11" ht="12.75" customHeight="1" thickBot="1" x14ac:dyDescent="0.25">
      <c r="A15" s="32">
        <v>40700</v>
      </c>
      <c r="B15" s="33"/>
      <c r="C15" s="3">
        <v>96.616439819335938</v>
      </c>
      <c r="D15" s="3">
        <v>1.7240651845932007</v>
      </c>
      <c r="E15" s="3">
        <v>0.26985654234886169</v>
      </c>
      <c r="F15" s="5">
        <v>1.2408690452575684</v>
      </c>
      <c r="G15" s="3">
        <v>1.5107256174087524</v>
      </c>
      <c r="H15" s="3">
        <v>37.809429177386896</v>
      </c>
      <c r="I15" s="3">
        <v>49.716586370688141</v>
      </c>
      <c r="J15" s="1"/>
      <c r="K15" s="1"/>
    </row>
    <row r="16" spans="1:11" ht="12.75" customHeight="1" thickBot="1" x14ac:dyDescent="0.25">
      <c r="A16" s="32">
        <v>40701</v>
      </c>
      <c r="B16" s="33"/>
      <c r="C16" s="3">
        <v>96.427337646484375</v>
      </c>
      <c r="D16" s="3">
        <v>1.8373212814331055</v>
      </c>
      <c r="E16" s="3">
        <v>0.27133673429489136</v>
      </c>
      <c r="F16" s="5">
        <v>1.2697963714599609</v>
      </c>
      <c r="G16" s="3">
        <v>1.5411331653594971</v>
      </c>
      <c r="H16" s="3">
        <v>37.867172356389005</v>
      </c>
      <c r="I16" s="3">
        <v>49.729115054501371</v>
      </c>
      <c r="J16" s="1"/>
      <c r="K16" s="1"/>
    </row>
    <row r="17" spans="1:11" ht="12.75" customHeight="1" thickBot="1" x14ac:dyDescent="0.25">
      <c r="A17" s="32">
        <v>40702</v>
      </c>
      <c r="B17" s="33"/>
      <c r="C17" s="3">
        <v>96.3658447265625</v>
      </c>
      <c r="D17" s="3">
        <v>1.9418625831604004</v>
      </c>
      <c r="E17" s="3">
        <v>0.27331465482711792</v>
      </c>
      <c r="F17" s="5">
        <v>1.235992431640625</v>
      </c>
      <c r="G17" s="3">
        <v>1.5093071460723877</v>
      </c>
      <c r="H17" s="3">
        <v>37.89718274196025</v>
      </c>
      <c r="I17" s="3">
        <v>49.769150397561937</v>
      </c>
      <c r="J17" s="1"/>
      <c r="K17" s="1"/>
    </row>
    <row r="18" spans="1:11" ht="12.75" customHeight="1" thickBot="1" x14ac:dyDescent="0.25">
      <c r="A18" s="32">
        <v>40703</v>
      </c>
      <c r="B18" s="33"/>
      <c r="C18" s="3">
        <v>96.5242919921875</v>
      </c>
      <c r="D18" s="3">
        <v>1.6934421062469482</v>
      </c>
      <c r="E18" s="3">
        <v>0.27094393968582153</v>
      </c>
      <c r="F18" s="5">
        <v>1.3179498910903931</v>
      </c>
      <c r="G18" s="3">
        <v>1.5888938903808594</v>
      </c>
      <c r="H18" s="3">
        <v>37.807071456797374</v>
      </c>
      <c r="I18" s="3">
        <v>49.661069870326237</v>
      </c>
      <c r="J18" s="1"/>
      <c r="K18" s="1"/>
    </row>
    <row r="19" spans="1:11" ht="12.75" customHeight="1" thickBot="1" x14ac:dyDescent="0.25">
      <c r="A19" s="32">
        <v>40704</v>
      </c>
      <c r="B19" s="33"/>
      <c r="C19" s="3">
        <v>96.474029541015625</v>
      </c>
      <c r="D19" s="3">
        <v>1.7013130187988281</v>
      </c>
      <c r="E19" s="3">
        <v>0.26489236950874329</v>
      </c>
      <c r="F19" s="5">
        <v>1.3063340187072754</v>
      </c>
      <c r="G19" s="3">
        <v>1.5712263584136963</v>
      </c>
      <c r="H19" s="3">
        <v>37.863652240194853</v>
      </c>
      <c r="I19" s="3">
        <v>49.704337196789645</v>
      </c>
      <c r="J19" s="1"/>
      <c r="K19" s="1"/>
    </row>
    <row r="20" spans="1:11" ht="12.75" customHeight="1" thickBot="1" x14ac:dyDescent="0.25">
      <c r="A20" s="32">
        <v>40705</v>
      </c>
      <c r="B20" s="33"/>
      <c r="C20" s="3">
        <v>96.521690368652344</v>
      </c>
      <c r="D20" s="3">
        <v>1.7582952976226807</v>
      </c>
      <c r="E20" s="3">
        <v>0.26659062504768372</v>
      </c>
      <c r="F20" s="5">
        <v>1.2078624963760376</v>
      </c>
      <c r="G20" s="3">
        <v>1.4744530916213989</v>
      </c>
      <c r="H20" s="3">
        <v>37.904400741106556</v>
      </c>
      <c r="I20" s="3">
        <v>49.795476151787582</v>
      </c>
      <c r="J20" s="1"/>
      <c r="K20" s="1"/>
    </row>
    <row r="21" spans="1:11" ht="12.75" customHeight="1" thickBot="1" x14ac:dyDescent="0.25">
      <c r="A21" s="32">
        <v>40706</v>
      </c>
      <c r="B21" s="33"/>
      <c r="C21" s="3">
        <v>96.471931457519531</v>
      </c>
      <c r="D21" s="3">
        <v>1.7094696760177612</v>
      </c>
      <c r="E21" s="3">
        <v>0.25707066059112549</v>
      </c>
      <c r="F21" s="5">
        <v>1.289039134979248</v>
      </c>
      <c r="G21" s="3">
        <v>1.5461097955703735</v>
      </c>
      <c r="H21" s="3">
        <v>37.888342315791363</v>
      </c>
      <c r="I21" s="3">
        <v>49.734084413384558</v>
      </c>
      <c r="J21" s="1"/>
      <c r="K21" s="1"/>
    </row>
    <row r="22" spans="1:11" ht="12.75" customHeight="1" thickBot="1" x14ac:dyDescent="0.25">
      <c r="A22" s="32">
        <v>40707</v>
      </c>
      <c r="B22" s="33"/>
      <c r="C22" s="3">
        <v>96.319007873535156</v>
      </c>
      <c r="D22" s="3">
        <v>1.9100792407989502</v>
      </c>
      <c r="E22" s="3">
        <v>0.26234361529350281</v>
      </c>
      <c r="F22" s="5">
        <v>1.2505053281784058</v>
      </c>
      <c r="G22" s="3">
        <v>1.512848973274231</v>
      </c>
      <c r="H22" s="3">
        <v>37.94834268616848</v>
      </c>
      <c r="I22" s="3">
        <v>49.793243755757011</v>
      </c>
      <c r="J22" s="1"/>
      <c r="K22" s="1"/>
    </row>
    <row r="23" spans="1:11" ht="12.75" customHeight="1" thickBot="1" x14ac:dyDescent="0.25">
      <c r="A23" s="32">
        <v>40708</v>
      </c>
      <c r="B23" s="33"/>
      <c r="C23" s="3">
        <v>94.361305236816406</v>
      </c>
      <c r="D23" s="3">
        <v>3.3150999546051025</v>
      </c>
      <c r="E23" s="3">
        <v>0.26323455572128296</v>
      </c>
      <c r="F23" s="5">
        <v>1.2153744697570801</v>
      </c>
      <c r="G23" s="3">
        <v>1.4786090850830078</v>
      </c>
      <c r="H23" s="3">
        <v>38.770031923150484</v>
      </c>
      <c r="I23" s="3">
        <v>50.288405757850342</v>
      </c>
      <c r="J23" s="1"/>
      <c r="K23" s="1"/>
    </row>
    <row r="24" spans="1:11" ht="12.75" customHeight="1" thickBot="1" x14ac:dyDescent="0.25">
      <c r="A24" s="32">
        <v>40709</v>
      </c>
      <c r="B24" s="33"/>
      <c r="C24" s="3">
        <v>95.806655883789063</v>
      </c>
      <c r="D24" s="3">
        <v>2.3768668174743652</v>
      </c>
      <c r="E24" s="3">
        <v>0.25964200496673584</v>
      </c>
      <c r="F24" s="5">
        <v>1.2805205583572388</v>
      </c>
      <c r="G24" s="3">
        <v>1.5401625633239746</v>
      </c>
      <c r="H24" s="3">
        <v>38.081124253509223</v>
      </c>
      <c r="I24" s="3">
        <v>49.850820208993426</v>
      </c>
      <c r="J24" s="1"/>
      <c r="K24" s="1"/>
    </row>
    <row r="25" spans="1:11" ht="12.75" customHeight="1" thickBot="1" x14ac:dyDescent="0.25">
      <c r="A25" s="32">
        <v>40710</v>
      </c>
      <c r="B25" s="33"/>
      <c r="C25" s="3">
        <v>96.42840576171875</v>
      </c>
      <c r="D25" s="3">
        <v>1.7865768671035767</v>
      </c>
      <c r="E25" s="3">
        <v>0.25526741147041321</v>
      </c>
      <c r="F25" s="5">
        <v>1.2662506103515625</v>
      </c>
      <c r="G25" s="3">
        <v>1.5215179920196533</v>
      </c>
      <c r="H25" s="3">
        <v>37.910495815616471</v>
      </c>
      <c r="I25" s="3">
        <v>49.763613929403604</v>
      </c>
      <c r="J25" s="1"/>
      <c r="K25" s="1"/>
    </row>
    <row r="26" spans="1:11" ht="12.75" customHeight="1" thickBot="1" x14ac:dyDescent="0.25">
      <c r="A26" s="32">
        <v>40711</v>
      </c>
      <c r="B26" s="33"/>
      <c r="C26" s="3">
        <v>96.620635986328125</v>
      </c>
      <c r="D26" s="3">
        <v>1.5720070600509644</v>
      </c>
      <c r="E26" s="3">
        <v>0.28410527110099792</v>
      </c>
      <c r="F26" s="5">
        <v>1.3059819936752319</v>
      </c>
      <c r="G26" s="3">
        <v>1.5900872945785522</v>
      </c>
      <c r="H26" s="3">
        <v>37.784246509847932</v>
      </c>
      <c r="I26" s="3">
        <v>49.650007393338761</v>
      </c>
      <c r="J26" s="1"/>
      <c r="K26" s="1"/>
    </row>
    <row r="27" spans="1:11" ht="12.75" customHeight="1" thickBot="1" x14ac:dyDescent="0.25">
      <c r="A27" s="32">
        <v>40712</v>
      </c>
      <c r="B27" s="33"/>
      <c r="C27" s="3">
        <v>96.22064208984375</v>
      </c>
      <c r="D27" s="3">
        <v>1.8455426692962646</v>
      </c>
      <c r="E27" s="3">
        <v>0.26112377643585205</v>
      </c>
      <c r="F27" s="5">
        <v>1.37694251537323</v>
      </c>
      <c r="G27" s="3">
        <v>1.638066291809082</v>
      </c>
      <c r="H27" s="3">
        <v>37.901535132436621</v>
      </c>
      <c r="I27" s="3">
        <v>49.679365901720168</v>
      </c>
      <c r="J27" s="1"/>
      <c r="K27" s="1"/>
    </row>
    <row r="28" spans="1:11" ht="12.75" customHeight="1" thickBot="1" x14ac:dyDescent="0.25">
      <c r="A28" s="32">
        <v>40713</v>
      </c>
      <c r="B28" s="33"/>
      <c r="C28" s="3">
        <v>95.948867797851563</v>
      </c>
      <c r="D28" s="3">
        <v>2.2493329048156738</v>
      </c>
      <c r="E28" s="3">
        <v>0.26452043652534485</v>
      </c>
      <c r="F28" s="5">
        <v>1.2635966539382935</v>
      </c>
      <c r="G28" s="3">
        <v>1.5281170606613159</v>
      </c>
      <c r="H28" s="3">
        <v>38.033932202279928</v>
      </c>
      <c r="I28" s="3">
        <v>49.833266974517329</v>
      </c>
      <c r="J28" s="1"/>
      <c r="K28" s="1"/>
    </row>
    <row r="29" spans="1:11" ht="12.75" customHeight="1" thickBot="1" x14ac:dyDescent="0.25">
      <c r="A29" s="32">
        <v>40714</v>
      </c>
      <c r="B29" s="33"/>
      <c r="C29" s="3">
        <v>95.881797790527344</v>
      </c>
      <c r="D29" s="3">
        <v>2.3380167484283447</v>
      </c>
      <c r="E29" s="3">
        <v>0.27017268538475037</v>
      </c>
      <c r="F29" s="5">
        <v>1.2644549608230591</v>
      </c>
      <c r="G29" s="3">
        <v>1.5346276760101318</v>
      </c>
      <c r="H29" s="3">
        <v>38.032403527767343</v>
      </c>
      <c r="I29" s="3">
        <v>49.829201671132999</v>
      </c>
      <c r="J29" s="1"/>
      <c r="K29" s="1"/>
    </row>
    <row r="30" spans="1:11" ht="12.75" customHeight="1" thickBot="1" x14ac:dyDescent="0.25">
      <c r="A30" s="32">
        <v>40715</v>
      </c>
      <c r="B30" s="33"/>
      <c r="C30" s="3">
        <v>95.882125854492188</v>
      </c>
      <c r="D30" s="3">
        <v>2.295665979385376</v>
      </c>
      <c r="E30" s="3">
        <v>0.26979801058769226</v>
      </c>
      <c r="F30" s="5">
        <v>1.2990771532058716</v>
      </c>
      <c r="G30" s="3">
        <v>1.5688751935958862</v>
      </c>
      <c r="H30" s="3">
        <v>38.011411448878341</v>
      </c>
      <c r="I30" s="3">
        <v>49.793300556475423</v>
      </c>
      <c r="J30" s="1"/>
      <c r="K30" s="1"/>
    </row>
    <row r="31" spans="1:11" ht="12.75" customHeight="1" thickBot="1" x14ac:dyDescent="0.25">
      <c r="A31" s="32">
        <v>40716</v>
      </c>
      <c r="B31" s="33"/>
      <c r="C31" s="3">
        <v>95.82275390625</v>
      </c>
      <c r="D31" s="3">
        <v>2.3366739749908447</v>
      </c>
      <c r="E31" s="3">
        <v>0.2372310608625412</v>
      </c>
      <c r="F31" s="5">
        <v>1.3585875034332275</v>
      </c>
      <c r="G31" s="3">
        <v>1.5958185195922852</v>
      </c>
      <c r="H31" s="3">
        <v>38.005055222560664</v>
      </c>
      <c r="I31" s="3">
        <v>49.763474221191373</v>
      </c>
      <c r="J31" s="1"/>
      <c r="K31" s="1"/>
    </row>
    <row r="32" spans="1:11" ht="12.75" customHeight="1" thickBot="1" x14ac:dyDescent="0.25">
      <c r="A32" s="32">
        <v>40717</v>
      </c>
      <c r="B32" s="33"/>
      <c r="C32" s="3">
        <v>95.800895690917969</v>
      </c>
      <c r="D32" s="3">
        <v>2.3782424926757812</v>
      </c>
      <c r="E32" s="3">
        <v>0.24021756649017334</v>
      </c>
      <c r="F32" s="5">
        <v>1.3159717321395874</v>
      </c>
      <c r="G32" s="3">
        <v>1.5561892986297607</v>
      </c>
      <c r="H32" s="3">
        <v>38.048387211630647</v>
      </c>
      <c r="I32" s="3">
        <v>49.816438002187567</v>
      </c>
      <c r="J32" s="1"/>
      <c r="K32" s="1"/>
    </row>
    <row r="33" spans="1:12" ht="12.75" customHeight="1" thickBot="1" x14ac:dyDescent="0.25">
      <c r="A33" s="32">
        <v>40718</v>
      </c>
      <c r="B33" s="33"/>
      <c r="C33" s="3">
        <v>95.570709228515625</v>
      </c>
      <c r="D33" s="3">
        <v>2.6059136390686035</v>
      </c>
      <c r="E33" s="3">
        <v>0.2522788941860199</v>
      </c>
      <c r="F33" s="5">
        <v>1.3010189533233643</v>
      </c>
      <c r="G33" s="3">
        <v>1.5532978773117065</v>
      </c>
      <c r="H33" s="3">
        <v>38.116818344293215</v>
      </c>
      <c r="I33" s="3">
        <v>49.860959477672004</v>
      </c>
      <c r="J33" s="1"/>
      <c r="K33" s="1"/>
    </row>
    <row r="34" spans="1:12" ht="12.75" customHeight="1" thickBot="1" x14ac:dyDescent="0.25">
      <c r="A34" s="32">
        <v>40719</v>
      </c>
      <c r="B34" s="33"/>
      <c r="C34" s="3">
        <v>95.852691650390625</v>
      </c>
      <c r="D34" s="3">
        <v>2.3910965919494629</v>
      </c>
      <c r="E34" s="3">
        <v>0.27836236357688904</v>
      </c>
      <c r="F34" s="5">
        <v>1.2229005098342896</v>
      </c>
      <c r="G34" s="3">
        <v>1.501262903213501</v>
      </c>
      <c r="H34" s="3">
        <v>38.061549852575993</v>
      </c>
      <c r="I34" s="3">
        <v>49.871065069831268</v>
      </c>
      <c r="J34" s="1"/>
      <c r="K34" s="1"/>
    </row>
    <row r="35" spans="1:12" ht="12.75" customHeight="1" thickBot="1" x14ac:dyDescent="0.25">
      <c r="A35" s="32">
        <v>40720</v>
      </c>
      <c r="B35" s="33"/>
      <c r="C35" s="3">
        <v>95.751167297363281</v>
      </c>
      <c r="D35" s="3">
        <v>2.4752583503723145</v>
      </c>
      <c r="E35" s="3">
        <v>0.27473977208137512</v>
      </c>
      <c r="F35" s="5">
        <v>1.238525390625</v>
      </c>
      <c r="G35" s="3">
        <v>1.5132651329040527</v>
      </c>
      <c r="H35" s="3">
        <v>38.085886170038222</v>
      </c>
      <c r="I35" s="3">
        <v>49.875985881795437</v>
      </c>
      <c r="J35" s="1"/>
      <c r="K35" s="1"/>
    </row>
    <row r="36" spans="1:12" ht="12.75" customHeight="1" thickBot="1" x14ac:dyDescent="0.25">
      <c r="A36" s="32">
        <v>40721</v>
      </c>
      <c r="B36" s="33"/>
      <c r="C36" s="3">
        <v>95.746879577636719</v>
      </c>
      <c r="D36" s="3">
        <v>2.4923810958862305</v>
      </c>
      <c r="E36" s="3">
        <v>0.28194126486778259</v>
      </c>
      <c r="F36" s="5">
        <v>1.2126357555389404</v>
      </c>
      <c r="G36" s="3">
        <v>1.4945770502090454</v>
      </c>
      <c r="H36" s="3">
        <v>38.10045021121072</v>
      </c>
      <c r="I36" s="3">
        <v>49.899011629476746</v>
      </c>
      <c r="J36" s="1"/>
      <c r="K36" s="1"/>
    </row>
    <row r="37" spans="1:12" ht="12.75" customHeight="1" thickBot="1" x14ac:dyDescent="0.25">
      <c r="A37" s="32">
        <v>40722</v>
      </c>
      <c r="B37" s="33"/>
      <c r="C37" s="3">
        <v>95.647392272949219</v>
      </c>
      <c r="D37" s="3">
        <v>2.5174648761749268</v>
      </c>
      <c r="E37" s="3">
        <v>0.27133587002754211</v>
      </c>
      <c r="F37" s="5">
        <v>1.277004599571228</v>
      </c>
      <c r="G37" s="3">
        <v>1.5483404397964478</v>
      </c>
      <c r="H37" s="3">
        <v>38.103981812796604</v>
      </c>
      <c r="I37" s="3">
        <v>49.86133688881484</v>
      </c>
      <c r="J37" s="1"/>
      <c r="K37" s="1"/>
    </row>
    <row r="38" spans="1:12" ht="12.75" customHeight="1" thickBot="1" x14ac:dyDescent="0.25">
      <c r="A38" s="32">
        <v>40723</v>
      </c>
      <c r="B38" s="33"/>
      <c r="C38" s="3">
        <v>95.572547912597656</v>
      </c>
      <c r="D38" s="3">
        <v>2.6288213729858398</v>
      </c>
      <c r="E38" s="3">
        <v>0.26510915160179138</v>
      </c>
      <c r="F38" s="5">
        <v>1.2569879293441772</v>
      </c>
      <c r="G38" s="3">
        <v>1.522097110748291</v>
      </c>
      <c r="H38" s="3">
        <v>38.139897580081453</v>
      </c>
      <c r="I38" s="3">
        <v>49.898791807786594</v>
      </c>
      <c r="J38" s="1"/>
      <c r="K38" s="1"/>
    </row>
    <row r="39" spans="1:12" ht="12.75" customHeight="1" thickBot="1" x14ac:dyDescent="0.25">
      <c r="A39" s="32">
        <v>40724</v>
      </c>
      <c r="B39" s="33"/>
      <c r="C39" s="3">
        <v>95.843269348144531</v>
      </c>
      <c r="D39" s="3">
        <v>2.4190053939819336</v>
      </c>
      <c r="E39" s="3">
        <v>0.27739545702934265</v>
      </c>
      <c r="F39" s="5">
        <v>1.2445354461669922</v>
      </c>
      <c r="G39" s="3">
        <v>1.5219309329986572</v>
      </c>
      <c r="H39" s="3">
        <v>38.038361059810441</v>
      </c>
      <c r="I39" s="3">
        <v>49.843303110982291</v>
      </c>
      <c r="J39" s="1"/>
      <c r="K39" s="1"/>
    </row>
    <row r="40" spans="1:12" ht="12.75" customHeight="1" thickBot="1" x14ac:dyDescent="0.25">
      <c r="A40" s="35" t="s">
        <v>6</v>
      </c>
      <c r="B40" s="36"/>
      <c r="C40" s="6">
        <f t="shared" ref="C40:I40" si="0">AVERAGE(C10:C39)</f>
        <v>96.113856252034509</v>
      </c>
      <c r="D40" s="6">
        <f t="shared" si="0"/>
        <v>2.0896625081698099</v>
      </c>
      <c r="E40" s="6">
        <f t="shared" si="0"/>
        <v>0.26714761803547543</v>
      </c>
      <c r="F40" s="6">
        <f t="shared" si="0"/>
        <v>1.2717449029286703</v>
      </c>
      <c r="G40" s="6">
        <f t="shared" si="0"/>
        <v>1.5388925313949584</v>
      </c>
      <c r="H40" s="6">
        <f t="shared" si="0"/>
        <v>37.977389567608235</v>
      </c>
      <c r="I40" s="6">
        <f t="shared" si="0"/>
        <v>49.793327990841846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34" t="s">
        <v>44</v>
      </c>
      <c r="I42" s="34"/>
      <c r="J42" s="20"/>
      <c r="K42" s="20"/>
      <c r="L42" s="20"/>
    </row>
    <row r="43" spans="1:12" ht="13.5" thickBot="1" x14ac:dyDescent="0.25"/>
    <row r="44" spans="1:12" ht="23.25" thickBot="1" x14ac:dyDescent="0.25">
      <c r="A44" s="45"/>
      <c r="B44" s="46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47" t="s">
        <v>85</v>
      </c>
      <c r="B45" s="48"/>
      <c r="C45" s="26">
        <f t="shared" ref="C45:I45" si="1">MAX(C10:C39)</f>
        <v>96.623725891113281</v>
      </c>
      <c r="D45" s="21">
        <f t="shared" si="1"/>
        <v>3.3150999546051025</v>
      </c>
      <c r="E45" s="26">
        <f t="shared" si="1"/>
        <v>0.28410527110099792</v>
      </c>
      <c r="F45" s="26">
        <f t="shared" si="1"/>
        <v>1.37694251537323</v>
      </c>
      <c r="G45" s="21">
        <f t="shared" si="1"/>
        <v>1.638066291809082</v>
      </c>
      <c r="H45" s="26">
        <f t="shared" si="1"/>
        <v>38.770031923150484</v>
      </c>
      <c r="I45" s="22">
        <f t="shared" si="1"/>
        <v>50.288405757850342</v>
      </c>
    </row>
    <row r="46" spans="1:12" ht="13.5" thickBot="1" x14ac:dyDescent="0.25">
      <c r="A46" s="47" t="s">
        <v>86</v>
      </c>
      <c r="B46" s="48"/>
      <c r="C46" s="23">
        <f t="shared" ref="C46:I46" si="2">MIN(C10:C39)</f>
        <v>94.361305236816406</v>
      </c>
      <c r="D46" s="26">
        <f t="shared" si="2"/>
        <v>1.5720070600509644</v>
      </c>
      <c r="E46" s="26">
        <f t="shared" si="2"/>
        <v>0.2372310608625412</v>
      </c>
      <c r="F46" s="23">
        <f t="shared" si="2"/>
        <v>1.2078624963760376</v>
      </c>
      <c r="G46" s="26">
        <f t="shared" si="2"/>
        <v>1.4744530916213989</v>
      </c>
      <c r="H46" s="23">
        <f t="shared" si="2"/>
        <v>37.784246509847932</v>
      </c>
      <c r="I46" s="26">
        <f t="shared" si="2"/>
        <v>49.650007393338761</v>
      </c>
    </row>
    <row r="47" spans="1:12" ht="13.5" thickBot="1" x14ac:dyDescent="0.25">
      <c r="A47" s="49" t="s">
        <v>87</v>
      </c>
      <c r="B47" s="50"/>
      <c r="C47" s="26">
        <f t="shared" ref="C47:I47" si="3">STDEV(C10:C39)</f>
        <v>0.49961040789355748</v>
      </c>
      <c r="D47" s="24">
        <f t="shared" si="3"/>
        <v>0.42412479657234498</v>
      </c>
      <c r="E47" s="26">
        <f t="shared" si="3"/>
        <v>1.1171424296226414E-2</v>
      </c>
      <c r="F47" s="26">
        <f t="shared" si="3"/>
        <v>4.1263739221519442E-2</v>
      </c>
      <c r="G47" s="24">
        <f t="shared" si="3"/>
        <v>3.6549366520871977E-2</v>
      </c>
      <c r="H47" s="26">
        <f t="shared" si="3"/>
        <v>0.18792596997619002</v>
      </c>
      <c r="I47" s="25">
        <f t="shared" si="3"/>
        <v>0.11985050504974458</v>
      </c>
    </row>
    <row r="49" spans="3:9" x14ac:dyDescent="0.2">
      <c r="C49" s="30">
        <f>COUNTIF(C10:C39,"&lt;84.0")</f>
        <v>0</v>
      </c>
      <c r="D49" s="30">
        <f>COUNTIF(D10:D39,"&gt;11.0")</f>
        <v>0</v>
      </c>
      <c r="E49" s="30">
        <f>COUNTIF(E10:E39,"&gt;4.0")</f>
        <v>0</v>
      </c>
      <c r="F49" s="30">
        <f>COUNTIF(F10:F39,"&gt;3.0")</f>
        <v>0</v>
      </c>
      <c r="G49" s="30">
        <f>COUNTIF(G10:G39,"&gt;4.0")</f>
        <v>0</v>
      </c>
      <c r="H49" s="30">
        <f>COUNTIF(H10:H39,"&lt;37.30")</f>
        <v>0</v>
      </c>
      <c r="I49" s="30">
        <f>COUNTIF(I10:I39,"&lt;48.20")</f>
        <v>0</v>
      </c>
    </row>
    <row r="50" spans="3:9" x14ac:dyDescent="0.2">
      <c r="C50" s="31"/>
      <c r="D50" s="31"/>
      <c r="E50" s="31"/>
      <c r="F50" s="31"/>
      <c r="G50" s="30"/>
      <c r="H50" s="30">
        <f>COUNTIF(H10:H39,"&gt;43.60")</f>
        <v>0</v>
      </c>
      <c r="I50" s="30">
        <f>COUNTIF(I10:I39,"&gt;53.20")</f>
        <v>0</v>
      </c>
    </row>
  </sheetData>
  <mergeCells count="44">
    <mergeCell ref="A44:B44"/>
    <mergeCell ref="A45:B45"/>
    <mergeCell ref="A46:B46"/>
    <mergeCell ref="A47:B47"/>
    <mergeCell ref="A16:B16"/>
    <mergeCell ref="A21:B21"/>
    <mergeCell ref="A18:B18"/>
    <mergeCell ref="A19:B19"/>
    <mergeCell ref="A24:B24"/>
    <mergeCell ref="A22:B22"/>
    <mergeCell ref="A11:B11"/>
    <mergeCell ref="A7:B7"/>
    <mergeCell ref="A8:B8"/>
    <mergeCell ref="A13:B13"/>
    <mergeCell ref="A15:B15"/>
    <mergeCell ref="A14:B14"/>
    <mergeCell ref="A9:B9"/>
    <mergeCell ref="A12:B12"/>
    <mergeCell ref="A10:B10"/>
    <mergeCell ref="A1:I1"/>
    <mergeCell ref="A3:I3"/>
    <mergeCell ref="A6:B6"/>
    <mergeCell ref="A4:I4"/>
    <mergeCell ref="A5:F5"/>
    <mergeCell ref="A25:B25"/>
    <mergeCell ref="A23:B23"/>
    <mergeCell ref="A17:B17"/>
    <mergeCell ref="A20:B20"/>
    <mergeCell ref="A31:B31"/>
    <mergeCell ref="A26:B26"/>
    <mergeCell ref="A28:B28"/>
    <mergeCell ref="A29:B29"/>
    <mergeCell ref="A27:B27"/>
    <mergeCell ref="A30:B30"/>
    <mergeCell ref="A32:B32"/>
    <mergeCell ref="A33:B33"/>
    <mergeCell ref="H42:I42"/>
    <mergeCell ref="A40:B40"/>
    <mergeCell ref="A34:B34"/>
    <mergeCell ref="A36:B36"/>
    <mergeCell ref="A35:B35"/>
    <mergeCell ref="A37:B37"/>
    <mergeCell ref="A39:B39"/>
    <mergeCell ref="A38:B38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28" zoomScale="90" zoomScaleNormal="90" workbookViewId="0">
      <selection activeCell="C49" sqref="C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1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1" ht="14.1" customHeight="1" thickBot="1" x14ac:dyDescent="0.25">
      <c r="A5" s="42" t="s">
        <v>70</v>
      </c>
      <c r="B5" s="42"/>
      <c r="C5" s="42"/>
      <c r="D5" s="42"/>
      <c r="E5" s="42"/>
      <c r="F5" s="42"/>
      <c r="G5" s="1"/>
      <c r="H5" s="1"/>
      <c r="I5" s="18" t="s">
        <v>99</v>
      </c>
      <c r="J5" s="1"/>
      <c r="K5" s="1"/>
    </row>
    <row r="6" spans="1:11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3"/>
      <c r="B8" s="44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45"/>
      <c r="B9" s="4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40695</v>
      </c>
      <c r="B10" s="33"/>
      <c r="C10" s="10">
        <v>96.516830444335938</v>
      </c>
      <c r="D10" s="10">
        <v>1.8958262205123901</v>
      </c>
      <c r="E10" s="10">
        <v>0.3336157500743866</v>
      </c>
      <c r="F10" s="11">
        <v>0.81169968843460083</v>
      </c>
      <c r="G10" s="10">
        <v>1.145315408706665</v>
      </c>
      <c r="H10" s="10">
        <v>38.18887164929491</v>
      </c>
      <c r="I10" s="10">
        <v>50.2038126169778</v>
      </c>
      <c r="J10" s="1"/>
      <c r="K10" s="1"/>
    </row>
    <row r="11" spans="1:11" ht="12.75" customHeight="1" thickBot="1" x14ac:dyDescent="0.25">
      <c r="A11" s="32">
        <v>40696</v>
      </c>
      <c r="B11" s="33"/>
      <c r="C11" s="3">
        <v>96.882308959960938</v>
      </c>
      <c r="D11" s="3">
        <v>1.8753304481506348</v>
      </c>
      <c r="E11" s="3">
        <v>0.25833353400230408</v>
      </c>
      <c r="F11" s="5">
        <v>0.63988113403320313</v>
      </c>
      <c r="G11" s="3">
        <v>0.89821469783782959</v>
      </c>
      <c r="H11" s="3">
        <v>38.206103043078691</v>
      </c>
      <c r="I11" s="3">
        <v>50.36974456533256</v>
      </c>
      <c r="J11" s="1"/>
      <c r="K11" s="1"/>
    </row>
    <row r="12" spans="1:11" ht="12.75" customHeight="1" thickBot="1" x14ac:dyDescent="0.25">
      <c r="A12" s="32">
        <v>40697</v>
      </c>
      <c r="B12" s="33"/>
      <c r="C12" s="3">
        <v>96.590652465820313</v>
      </c>
      <c r="D12" s="3">
        <v>2.1306517124176025</v>
      </c>
      <c r="E12" s="3">
        <v>0.2349831759929657</v>
      </c>
      <c r="F12" s="5">
        <v>0.67905908823013306</v>
      </c>
      <c r="G12" s="3">
        <v>0.91404223442077637</v>
      </c>
      <c r="H12" s="3">
        <v>38.284436246698647</v>
      </c>
      <c r="I12" s="3">
        <v>50.397601719985204</v>
      </c>
      <c r="J12" s="1"/>
      <c r="K12" s="1"/>
    </row>
    <row r="13" spans="1:11" ht="12.75" customHeight="1" thickBot="1" x14ac:dyDescent="0.25">
      <c r="A13" s="32">
        <v>40698</v>
      </c>
      <c r="B13" s="33"/>
      <c r="C13" s="3">
        <v>96.744438171386719</v>
      </c>
      <c r="D13" s="3">
        <v>1.9778375625610352</v>
      </c>
      <c r="E13" s="3">
        <v>0.28489017486572266</v>
      </c>
      <c r="F13" s="5">
        <v>0.65906745195388794</v>
      </c>
      <c r="G13" s="3">
        <v>0.9439576268196106</v>
      </c>
      <c r="H13" s="3">
        <v>38.209207868993246</v>
      </c>
      <c r="I13" s="3">
        <v>50.34577710744388</v>
      </c>
      <c r="J13" s="1"/>
      <c r="K13" s="1"/>
    </row>
    <row r="14" spans="1:11" ht="12.75" customHeight="1" thickBot="1" x14ac:dyDescent="0.25">
      <c r="A14" s="32">
        <v>40699</v>
      </c>
      <c r="B14" s="33"/>
      <c r="C14" s="3">
        <v>96.673980712890625</v>
      </c>
      <c r="D14" s="3">
        <v>1.9636754989624023</v>
      </c>
      <c r="E14" s="3">
        <v>0.30256181955337524</v>
      </c>
      <c r="F14" s="5">
        <v>0.67237567901611328</v>
      </c>
      <c r="G14" s="3">
        <v>0.97493749856948853</v>
      </c>
      <c r="H14" s="3">
        <v>38.229530946922317</v>
      </c>
      <c r="I14" s="3">
        <v>50.339549769550864</v>
      </c>
      <c r="J14" s="1"/>
      <c r="K14" s="1"/>
    </row>
    <row r="15" spans="1:11" ht="12.75" customHeight="1" thickBot="1" x14ac:dyDescent="0.25">
      <c r="A15" s="32">
        <v>40700</v>
      </c>
      <c r="B15" s="33"/>
      <c r="C15" s="3">
        <v>96.391555786132813</v>
      </c>
      <c r="D15" s="3">
        <v>2.2332062721252441</v>
      </c>
      <c r="E15" s="3">
        <v>0.28084847331047058</v>
      </c>
      <c r="F15" s="5">
        <v>0.56245535612106323</v>
      </c>
      <c r="G15" s="3">
        <v>0.84330379962921143</v>
      </c>
      <c r="H15" s="3">
        <v>38.454264105893863</v>
      </c>
      <c r="I15" s="3">
        <v>50.554335168923011</v>
      </c>
      <c r="J15" s="1"/>
      <c r="K15" s="1"/>
    </row>
    <row r="16" spans="1:11" ht="12.75" customHeight="1" thickBot="1" x14ac:dyDescent="0.25">
      <c r="A16" s="32">
        <v>40701</v>
      </c>
      <c r="B16" s="33"/>
      <c r="C16" s="3">
        <v>96.455558776855469</v>
      </c>
      <c r="D16" s="3">
        <v>2.3845973014831543</v>
      </c>
      <c r="E16" s="3">
        <v>0.23743478953838348</v>
      </c>
      <c r="F16" s="5">
        <v>0.48277243971824646</v>
      </c>
      <c r="G16" s="3">
        <v>0.72020721435546875</v>
      </c>
      <c r="H16" s="3">
        <v>38.478361950615337</v>
      </c>
      <c r="I16" s="3">
        <v>50.644963508541601</v>
      </c>
      <c r="J16" s="1"/>
      <c r="K16" s="1"/>
    </row>
    <row r="17" spans="1:11" ht="12.75" customHeight="1" thickBot="1" x14ac:dyDescent="0.25">
      <c r="A17" s="32">
        <v>40702</v>
      </c>
      <c r="B17" s="33"/>
      <c r="C17" s="3">
        <v>96.644218444824219</v>
      </c>
      <c r="D17" s="3">
        <v>2.2139654159545898</v>
      </c>
      <c r="E17" s="3">
        <v>0.23887406289577484</v>
      </c>
      <c r="F17" s="5">
        <v>0.46421045064926147</v>
      </c>
      <c r="G17" s="3">
        <v>0.70308452844619751</v>
      </c>
      <c r="H17" s="3">
        <v>38.43694137714143</v>
      </c>
      <c r="I17" s="3">
        <v>50.633906663881291</v>
      </c>
      <c r="J17" s="1"/>
      <c r="K17" s="1"/>
    </row>
    <row r="18" spans="1:11" ht="12.75" customHeight="1" thickBot="1" x14ac:dyDescent="0.25">
      <c r="A18" s="32">
        <v>40703</v>
      </c>
      <c r="B18" s="33"/>
      <c r="C18" s="3">
        <v>96.642013549804688</v>
      </c>
      <c r="D18" s="3">
        <v>2.1712610721588135</v>
      </c>
      <c r="E18" s="3">
        <v>0.25199016928672791</v>
      </c>
      <c r="F18" s="5">
        <v>0.55166751146316528</v>
      </c>
      <c r="G18" s="3">
        <v>0.8036576509475708</v>
      </c>
      <c r="H18" s="3">
        <v>38.351057855723099</v>
      </c>
      <c r="I18" s="3">
        <v>50.517420967166153</v>
      </c>
      <c r="J18" s="1"/>
      <c r="K18" s="1"/>
    </row>
    <row r="19" spans="1:11" ht="12.75" customHeight="1" thickBot="1" x14ac:dyDescent="0.25">
      <c r="A19" s="32">
        <v>40704</v>
      </c>
      <c r="B19" s="33"/>
      <c r="C19" s="3">
        <v>96.915946960449219</v>
      </c>
      <c r="D19" s="3">
        <v>1.948783278465271</v>
      </c>
      <c r="E19" s="3">
        <v>0.26002585887908936</v>
      </c>
      <c r="F19" s="5">
        <v>0.50680440664291382</v>
      </c>
      <c r="G19" s="3">
        <v>0.76683026552200317</v>
      </c>
      <c r="H19" s="3">
        <v>38.291528177688846</v>
      </c>
      <c r="I19" s="3">
        <v>50.51163225038465</v>
      </c>
      <c r="J19" s="1"/>
      <c r="K19" s="1"/>
    </row>
    <row r="20" spans="1:11" ht="12.75" customHeight="1" thickBot="1" x14ac:dyDescent="0.25">
      <c r="A20" s="32">
        <v>40705</v>
      </c>
      <c r="B20" s="33"/>
      <c r="C20" s="3">
        <v>97.114532470703125</v>
      </c>
      <c r="D20" s="3">
        <v>1.7920646667480469</v>
      </c>
      <c r="E20" s="3">
        <v>0.26755765080451965</v>
      </c>
      <c r="F20" s="5">
        <v>0.46505004167556763</v>
      </c>
      <c r="G20" s="3">
        <v>0.73260772228240967</v>
      </c>
      <c r="H20" s="3">
        <v>38.253674955461257</v>
      </c>
      <c r="I20" s="3">
        <v>50.516266092219311</v>
      </c>
      <c r="J20" s="1"/>
      <c r="K20" s="1"/>
    </row>
    <row r="21" spans="1:11" ht="12.75" customHeight="1" thickBot="1" x14ac:dyDescent="0.25">
      <c r="A21" s="32">
        <v>40706</v>
      </c>
      <c r="B21" s="33"/>
      <c r="C21" s="3">
        <v>97.0506591796875</v>
      </c>
      <c r="D21" s="3">
        <v>1.8295844793319702</v>
      </c>
      <c r="E21" s="3">
        <v>0.27361613512039185</v>
      </c>
      <c r="F21" s="5">
        <v>0.47738322615623474</v>
      </c>
      <c r="G21" s="3">
        <v>0.7509993314743042</v>
      </c>
      <c r="H21" s="3">
        <v>38.262945563840894</v>
      </c>
      <c r="I21" s="3">
        <v>50.509913201501</v>
      </c>
      <c r="J21" s="1"/>
      <c r="K21" s="1"/>
    </row>
    <row r="22" spans="1:11" ht="12.75" customHeight="1" thickBot="1" x14ac:dyDescent="0.25">
      <c r="A22" s="32">
        <v>40707</v>
      </c>
      <c r="B22" s="33"/>
      <c r="C22" s="3">
        <v>96.676811218261719</v>
      </c>
      <c r="D22" s="3">
        <v>2.0741164684295654</v>
      </c>
      <c r="E22" s="3">
        <v>0.26972723007202148</v>
      </c>
      <c r="F22" s="5">
        <v>0.56102573871612549</v>
      </c>
      <c r="G22" s="3">
        <v>0.83075296878814697</v>
      </c>
      <c r="H22" s="3">
        <v>38.339806477213017</v>
      </c>
      <c r="I22" s="3">
        <v>50.49592654503526</v>
      </c>
      <c r="J22" s="1"/>
      <c r="K22" s="1"/>
    </row>
    <row r="23" spans="1:11" ht="12.75" customHeight="1" thickBot="1" x14ac:dyDescent="0.25">
      <c r="A23" s="32">
        <v>40708</v>
      </c>
      <c r="B23" s="33"/>
      <c r="C23" s="3">
        <v>95.981903076171875</v>
      </c>
      <c r="D23" s="3">
        <v>2.5013332366943359</v>
      </c>
      <c r="E23" s="3">
        <v>0.26999107003211975</v>
      </c>
      <c r="F23" s="5">
        <v>0.66899275779724121</v>
      </c>
      <c r="G23" s="3">
        <v>0.93898379802703857</v>
      </c>
      <c r="H23" s="3">
        <v>38.528400992018888</v>
      </c>
      <c r="I23" s="3">
        <v>50.52642238666369</v>
      </c>
      <c r="J23" s="1"/>
      <c r="K23" s="1"/>
    </row>
    <row r="24" spans="1:11" ht="12.75" customHeight="1" thickBot="1" x14ac:dyDescent="0.25">
      <c r="A24" s="32">
        <v>40709</v>
      </c>
      <c r="B24" s="33"/>
      <c r="C24" s="3">
        <v>96.443229675292969</v>
      </c>
      <c r="D24" s="3">
        <v>2.1547856330871582</v>
      </c>
      <c r="E24" s="3">
        <v>0.26908931136131287</v>
      </c>
      <c r="F24" s="5">
        <v>0.53553265333175659</v>
      </c>
      <c r="G24" s="3">
        <v>0.80462193489074707</v>
      </c>
      <c r="H24" s="3">
        <v>38.494094290098545</v>
      </c>
      <c r="I24" s="3">
        <v>50.600967281340616</v>
      </c>
      <c r="J24" s="1"/>
      <c r="K24" s="1"/>
    </row>
    <row r="25" spans="1:11" ht="12.75" customHeight="1" thickBot="1" x14ac:dyDescent="0.25">
      <c r="A25" s="32">
        <v>40710</v>
      </c>
      <c r="B25" s="33"/>
      <c r="C25" s="3">
        <v>96.190864562988281</v>
      </c>
      <c r="D25" s="3">
        <v>2.3290019035339355</v>
      </c>
      <c r="E25" s="3">
        <v>0.27252396941184998</v>
      </c>
      <c r="F25" s="5">
        <v>0.54167813062667847</v>
      </c>
      <c r="G25" s="3">
        <v>0.81420207023620605</v>
      </c>
      <c r="H25" s="3">
        <v>38.58813088799738</v>
      </c>
      <c r="I25" s="3">
        <v>50.648047353873196</v>
      </c>
      <c r="J25" s="1"/>
      <c r="K25" s="1"/>
    </row>
    <row r="26" spans="1:11" ht="12.75" customHeight="1" thickBot="1" x14ac:dyDescent="0.25">
      <c r="A26" s="32">
        <v>40711</v>
      </c>
      <c r="B26" s="33"/>
      <c r="C26" s="3">
        <v>96.510467529296875</v>
      </c>
      <c r="D26" s="3">
        <v>2.3779804706573486</v>
      </c>
      <c r="E26" s="3">
        <v>0.2440800815820694</v>
      </c>
      <c r="F26" s="5">
        <v>0.44781839847564697</v>
      </c>
      <c r="G26" s="3">
        <v>0.69189846515655518</v>
      </c>
      <c r="H26" s="3">
        <v>38.477282924165209</v>
      </c>
      <c r="I26" s="3">
        <v>50.666044278266519</v>
      </c>
      <c r="J26" s="1"/>
      <c r="K26" s="1"/>
    </row>
    <row r="27" spans="1:11" ht="12.75" customHeight="1" thickBot="1" x14ac:dyDescent="0.25">
      <c r="A27" s="32">
        <v>40712</v>
      </c>
      <c r="B27" s="33"/>
      <c r="C27" s="3">
        <v>96.705039978027344</v>
      </c>
      <c r="D27" s="3">
        <v>2.074979305267334</v>
      </c>
      <c r="E27" s="3">
        <v>0.27199727296829224</v>
      </c>
      <c r="F27" s="5">
        <v>0.43799561262130737</v>
      </c>
      <c r="G27" s="3">
        <v>0.70999288558959961</v>
      </c>
      <c r="H27" s="3">
        <v>38.445962770391645</v>
      </c>
      <c r="I27" s="3">
        <v>50.657004920534092</v>
      </c>
      <c r="J27" s="1"/>
      <c r="K27" s="1"/>
    </row>
    <row r="28" spans="1:11" ht="12.75" customHeight="1" thickBot="1" x14ac:dyDescent="0.25">
      <c r="A28" s="32">
        <v>40713</v>
      </c>
      <c r="B28" s="33"/>
      <c r="C28" s="3">
        <v>96.690071105957031</v>
      </c>
      <c r="D28" s="3">
        <v>2.0769584178924561</v>
      </c>
      <c r="E28" s="3">
        <v>0.27199459075927734</v>
      </c>
      <c r="F28" s="5">
        <v>0.4389912486076355</v>
      </c>
      <c r="G28" s="3">
        <v>0.71098583936691284</v>
      </c>
      <c r="H28" s="3">
        <v>38.455271994967646</v>
      </c>
      <c r="I28" s="3">
        <v>50.625342294932587</v>
      </c>
      <c r="J28" s="1"/>
      <c r="K28" s="1"/>
    </row>
    <row r="29" spans="1:11" ht="12.75" customHeight="1" thickBot="1" x14ac:dyDescent="0.25">
      <c r="A29" s="32">
        <v>40714</v>
      </c>
      <c r="B29" s="33"/>
      <c r="C29" s="3">
        <v>96.686073303222656</v>
      </c>
      <c r="D29" s="3">
        <v>2.0819582939147949</v>
      </c>
      <c r="E29" s="3">
        <v>0.27199456095695496</v>
      </c>
      <c r="F29" s="5">
        <v>0.43599122762680054</v>
      </c>
      <c r="G29" s="3">
        <v>0.70798575878143311</v>
      </c>
      <c r="H29" s="3">
        <v>38.458316169758753</v>
      </c>
      <c r="I29" s="3">
        <v>50.629349870040244</v>
      </c>
      <c r="J29" s="1"/>
      <c r="K29" s="1"/>
    </row>
    <row r="30" spans="1:11" ht="12.75" customHeight="1" thickBot="1" x14ac:dyDescent="0.25">
      <c r="A30" s="32">
        <v>40715</v>
      </c>
      <c r="B30" s="33"/>
      <c r="C30" s="3">
        <v>96.694999694824219</v>
      </c>
      <c r="D30" s="3">
        <v>2.0780000686645508</v>
      </c>
      <c r="E30" s="3">
        <v>0.2720000147819519</v>
      </c>
      <c r="F30" s="5">
        <v>0.43500000238418579</v>
      </c>
      <c r="G30" s="3">
        <v>0.7070000171661377</v>
      </c>
      <c r="H30" s="3">
        <v>38.457001590675837</v>
      </c>
      <c r="I30" s="3">
        <v>50.627619261658246</v>
      </c>
      <c r="J30" s="1"/>
      <c r="K30" s="1"/>
    </row>
    <row r="31" spans="1:11" ht="12.75" customHeight="1" thickBot="1" x14ac:dyDescent="0.25">
      <c r="A31" s="32">
        <v>40716</v>
      </c>
      <c r="B31" s="33"/>
      <c r="C31" s="3">
        <v>96.703933715820313</v>
      </c>
      <c r="D31" s="3">
        <v>2.0760414600372314</v>
      </c>
      <c r="E31" s="3">
        <v>0.27200543880462646</v>
      </c>
      <c r="F31" s="5">
        <v>0.43400871753692627</v>
      </c>
      <c r="G31" s="3">
        <v>0.70601415634155273</v>
      </c>
      <c r="H31" s="3">
        <v>38.452533231300343</v>
      </c>
      <c r="I31" s="3">
        <v>50.665662263115685</v>
      </c>
      <c r="J31" s="1"/>
      <c r="K31" s="1"/>
    </row>
    <row r="32" spans="1:11" ht="12.75" customHeight="1" thickBot="1" x14ac:dyDescent="0.25">
      <c r="A32" s="32">
        <v>40717</v>
      </c>
      <c r="B32" s="33"/>
      <c r="C32" s="3">
        <v>96.493003845214844</v>
      </c>
      <c r="D32" s="3">
        <v>2.3870003223419189</v>
      </c>
      <c r="E32" s="3">
        <v>0.2590000331401825</v>
      </c>
      <c r="F32" s="5">
        <v>0.42900004982948303</v>
      </c>
      <c r="G32" s="3">
        <v>0.68800008296966553</v>
      </c>
      <c r="H32" s="3">
        <v>38.488652551255761</v>
      </c>
      <c r="I32" s="3">
        <v>50.669286909036529</v>
      </c>
      <c r="J32" s="1"/>
      <c r="K32" s="1"/>
    </row>
    <row r="33" spans="1:12" ht="12.75" customHeight="1" thickBot="1" x14ac:dyDescent="0.25">
      <c r="A33" s="32">
        <v>40718</v>
      </c>
      <c r="B33" s="33"/>
      <c r="C33" s="3">
        <v>96.508995056152344</v>
      </c>
      <c r="D33" s="3">
        <v>2.3719997406005859</v>
      </c>
      <c r="E33" s="3">
        <v>0.25900000333786011</v>
      </c>
      <c r="F33" s="5">
        <v>0.43199998140335083</v>
      </c>
      <c r="G33" s="3">
        <v>0.69099998474121094</v>
      </c>
      <c r="H33" s="3">
        <v>38.481205221681897</v>
      </c>
      <c r="I33" s="3">
        <v>50.659482697824359</v>
      </c>
      <c r="J33" s="1"/>
      <c r="K33" s="1"/>
    </row>
    <row r="34" spans="1:12" ht="12.75" customHeight="1" thickBot="1" x14ac:dyDescent="0.25">
      <c r="A34" s="32">
        <v>40719</v>
      </c>
      <c r="B34" s="33"/>
      <c r="C34" s="3">
        <v>96.554962158203125</v>
      </c>
      <c r="D34" s="3">
        <v>2.3210232257843018</v>
      </c>
      <c r="E34" s="3">
        <v>0.27500274777412415</v>
      </c>
      <c r="F34" s="5">
        <v>0.41000410914421082</v>
      </c>
      <c r="G34" s="3">
        <v>0.68500685691833496</v>
      </c>
      <c r="H34" s="3">
        <v>38.477881412141379</v>
      </c>
      <c r="I34" s="3">
        <v>50.655106991010108</v>
      </c>
      <c r="J34" s="1"/>
      <c r="K34" s="1"/>
    </row>
    <row r="35" spans="1:12" ht="12.75" customHeight="1" thickBot="1" x14ac:dyDescent="0.25">
      <c r="A35" s="32">
        <v>40720</v>
      </c>
      <c r="B35" s="33"/>
      <c r="C35" s="3">
        <v>96.551002502441406</v>
      </c>
      <c r="D35" s="3">
        <v>2.3250000476837158</v>
      </c>
      <c r="E35" s="3">
        <v>0.27599999308586121</v>
      </c>
      <c r="F35" s="5">
        <v>0.40999999642372131</v>
      </c>
      <c r="G35" s="3">
        <v>0.68599998950958252</v>
      </c>
      <c r="H35" s="3">
        <v>38.47727357005239</v>
      </c>
      <c r="I35" s="3">
        <v>50.654306783074517</v>
      </c>
      <c r="J35" s="1"/>
      <c r="K35" s="1"/>
    </row>
    <row r="36" spans="1:12" ht="12.75" customHeight="1" thickBot="1" x14ac:dyDescent="0.25">
      <c r="A36" s="32">
        <v>40721</v>
      </c>
      <c r="B36" s="33"/>
      <c r="C36" s="3">
        <v>96.646446228027344</v>
      </c>
      <c r="D36" s="3">
        <v>2.2064542770385742</v>
      </c>
      <c r="E36" s="3">
        <v>0.26104101538658142</v>
      </c>
      <c r="F36" s="5">
        <v>0.43064466118812561</v>
      </c>
      <c r="G36" s="3">
        <v>0.69168567657470703</v>
      </c>
      <c r="H36" s="3">
        <v>38.453410315756869</v>
      </c>
      <c r="I36" s="3">
        <v>50.656573554396466</v>
      </c>
      <c r="J36" s="1"/>
      <c r="K36" s="1"/>
    </row>
    <row r="37" spans="1:12" ht="12.75" customHeight="1" thickBot="1" x14ac:dyDescent="0.25">
      <c r="A37" s="32">
        <v>40722</v>
      </c>
      <c r="B37" s="33"/>
      <c r="C37" s="3">
        <v>96.258628845214844</v>
      </c>
      <c r="D37" s="3">
        <v>2.303990364074707</v>
      </c>
      <c r="E37" s="3">
        <v>0.31753194332122803</v>
      </c>
      <c r="F37" s="5">
        <v>0.6263083815574646</v>
      </c>
      <c r="G37" s="3">
        <v>0.94384032487869263</v>
      </c>
      <c r="H37" s="3">
        <v>38.416242326339272</v>
      </c>
      <c r="I37" s="3">
        <v>50.470957196808378</v>
      </c>
      <c r="J37" s="1"/>
      <c r="K37" s="1"/>
    </row>
    <row r="38" spans="1:12" ht="12.75" customHeight="1" thickBot="1" x14ac:dyDescent="0.25">
      <c r="A38" s="32">
        <v>40723</v>
      </c>
      <c r="B38" s="33"/>
      <c r="C38" s="3">
        <v>94.918106079101563</v>
      </c>
      <c r="D38" s="3">
        <v>3.8362607955932617</v>
      </c>
      <c r="E38" s="3">
        <v>0.2494349330663681</v>
      </c>
      <c r="F38" s="5">
        <v>0.81811904907226563</v>
      </c>
      <c r="G38" s="3">
        <v>1.0675539970397949</v>
      </c>
      <c r="H38" s="3">
        <v>38.586162057752503</v>
      </c>
      <c r="I38" s="3">
        <v>50.46699129113491</v>
      </c>
      <c r="J38" s="1"/>
      <c r="K38" s="1"/>
    </row>
    <row r="39" spans="1:12" ht="12.75" customHeight="1" thickBot="1" x14ac:dyDescent="0.25">
      <c r="A39" s="32">
        <v>40724</v>
      </c>
      <c r="B39" s="33"/>
      <c r="C39" s="3">
        <v>96.423828125</v>
      </c>
      <c r="D39" s="3">
        <v>2.2495841979980469</v>
      </c>
      <c r="E39" s="3">
        <v>0.28427591919898987</v>
      </c>
      <c r="F39" s="5">
        <v>0.57303518056869507</v>
      </c>
      <c r="G39" s="3">
        <v>0.85731112957000732</v>
      </c>
      <c r="H39" s="3">
        <v>38.41868123150968</v>
      </c>
      <c r="I39" s="3">
        <v>50.525286915054387</v>
      </c>
      <c r="J39" s="1"/>
      <c r="K39" s="1"/>
    </row>
    <row r="40" spans="1:12" ht="12.75" customHeight="1" thickBot="1" x14ac:dyDescent="0.25">
      <c r="A40" s="35" t="s">
        <v>6</v>
      </c>
      <c r="B40" s="36"/>
      <c r="C40" s="6">
        <f t="shared" ref="C40:I40" si="0">AVERAGE(C10:C39)</f>
        <v>96.542035420735672</v>
      </c>
      <c r="D40" s="6">
        <f t="shared" si="0"/>
        <v>2.2081084052721658</v>
      </c>
      <c r="E40" s="6">
        <f t="shared" si="0"/>
        <v>0.26971405744552612</v>
      </c>
      <c r="F40" s="6">
        <f t="shared" si="0"/>
        <v>0.53461907903353378</v>
      </c>
      <c r="G40" s="6">
        <f t="shared" si="0"/>
        <v>0.80433313051859534</v>
      </c>
      <c r="H40" s="6">
        <f>AVERAGE(H10:H39)</f>
        <v>38.404774458547664</v>
      </c>
      <c r="I40" s="6">
        <f t="shared" si="0"/>
        <v>50.548176747523591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34" t="s">
        <v>44</v>
      </c>
      <c r="I42" s="34"/>
      <c r="J42" s="20"/>
      <c r="K42" s="20"/>
      <c r="L42" s="20"/>
    </row>
    <row r="43" spans="1:12" ht="13.5" thickBot="1" x14ac:dyDescent="0.25"/>
    <row r="44" spans="1:12" ht="23.25" thickBot="1" x14ac:dyDescent="0.25">
      <c r="A44" s="45"/>
      <c r="B44" s="46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47" t="s">
        <v>85</v>
      </c>
      <c r="B45" s="48"/>
      <c r="C45" s="26">
        <f t="shared" ref="C45:I45" si="1">MAX(C10:C39)</f>
        <v>97.114532470703125</v>
      </c>
      <c r="D45" s="21">
        <f t="shared" si="1"/>
        <v>3.8362607955932617</v>
      </c>
      <c r="E45" s="26">
        <f t="shared" si="1"/>
        <v>0.3336157500743866</v>
      </c>
      <c r="F45" s="26">
        <f t="shared" si="1"/>
        <v>0.81811904907226563</v>
      </c>
      <c r="G45" s="21">
        <f t="shared" si="1"/>
        <v>1.145315408706665</v>
      </c>
      <c r="H45" s="26">
        <f t="shared" si="1"/>
        <v>38.58813088799738</v>
      </c>
      <c r="I45" s="22">
        <f t="shared" si="1"/>
        <v>50.669286909036529</v>
      </c>
    </row>
    <row r="46" spans="1:12" ht="13.5" thickBot="1" x14ac:dyDescent="0.25">
      <c r="A46" s="47" t="s">
        <v>86</v>
      </c>
      <c r="B46" s="48"/>
      <c r="C46" s="23">
        <f t="shared" ref="C46:I46" si="2">MIN(C10:C39)</f>
        <v>94.918106079101563</v>
      </c>
      <c r="D46" s="26">
        <f t="shared" si="2"/>
        <v>1.7920646667480469</v>
      </c>
      <c r="E46" s="26">
        <f t="shared" si="2"/>
        <v>0.2349831759929657</v>
      </c>
      <c r="F46" s="23">
        <f t="shared" si="2"/>
        <v>0.40999999642372131</v>
      </c>
      <c r="G46" s="26">
        <f t="shared" si="2"/>
        <v>0.68500685691833496</v>
      </c>
      <c r="H46" s="23">
        <f t="shared" si="2"/>
        <v>38.18887164929491</v>
      </c>
      <c r="I46" s="26">
        <f t="shared" si="2"/>
        <v>50.2038126169778</v>
      </c>
    </row>
    <row r="47" spans="1:12" ht="13.5" thickBot="1" x14ac:dyDescent="0.25">
      <c r="A47" s="49" t="s">
        <v>87</v>
      </c>
      <c r="B47" s="50"/>
      <c r="C47" s="26">
        <f t="shared" ref="C47:I47" si="3">STDEV(C10:C39)</f>
        <v>0.38438931240462226</v>
      </c>
      <c r="D47" s="24">
        <f t="shared" si="3"/>
        <v>0.35846200451829713</v>
      </c>
      <c r="E47" s="26">
        <f t="shared" si="3"/>
        <v>2.1372761705311324E-2</v>
      </c>
      <c r="F47" s="26">
        <f t="shared" si="3"/>
        <v>0.11584548604524261</v>
      </c>
      <c r="G47" s="24">
        <f t="shared" si="3"/>
        <v>0.12462777639517454</v>
      </c>
      <c r="H47" s="26">
        <f t="shared" si="3"/>
        <v>0.11365843258885176</v>
      </c>
      <c r="I47" s="25">
        <f t="shared" si="3"/>
        <v>0.12149183174943549</v>
      </c>
    </row>
    <row r="49" spans="3:9" x14ac:dyDescent="0.2">
      <c r="C49" s="30">
        <f>COUNTIF(C10:C39,"&lt;84.0")</f>
        <v>0</v>
      </c>
      <c r="D49" s="30">
        <f>COUNTIF(D10:D39,"&gt;11.0")</f>
        <v>0</v>
      </c>
      <c r="E49" s="30">
        <f>COUNTIF(E10:E39,"&gt;4.0")</f>
        <v>0</v>
      </c>
      <c r="F49" s="30">
        <f>COUNTIF(F10:F39,"&gt;3.0")</f>
        <v>0</v>
      </c>
      <c r="G49" s="30">
        <f>COUNTIF(G10:G39,"&gt;4.0")</f>
        <v>0</v>
      </c>
      <c r="H49" s="30">
        <f>COUNTIF(H10:H39,"&lt;37.30")</f>
        <v>0</v>
      </c>
      <c r="I49" s="30">
        <f>COUNTIF(I10:I39,"&lt;48.20")</f>
        <v>0</v>
      </c>
    </row>
    <row r="50" spans="3:9" x14ac:dyDescent="0.2">
      <c r="C50" s="31"/>
      <c r="D50" s="31"/>
      <c r="E50" s="31"/>
      <c r="F50" s="31"/>
      <c r="G50" s="30"/>
      <c r="H50" s="30">
        <f>COUNTIF(H10:H39,"&gt;43.60")</f>
        <v>0</v>
      </c>
      <c r="I50" s="30">
        <f>COUNTIF(I10:I39,"&gt;53.20")</f>
        <v>0</v>
      </c>
    </row>
  </sheetData>
  <mergeCells count="44">
    <mergeCell ref="A44:B44"/>
    <mergeCell ref="A45:B45"/>
    <mergeCell ref="A46:B46"/>
    <mergeCell ref="A47:B47"/>
    <mergeCell ref="A16:B16"/>
    <mergeCell ref="A21:B21"/>
    <mergeCell ref="A18:B18"/>
    <mergeCell ref="A19:B19"/>
    <mergeCell ref="A24:B24"/>
    <mergeCell ref="A22:B22"/>
    <mergeCell ref="A11:B11"/>
    <mergeCell ref="A7:B7"/>
    <mergeCell ref="A8:B8"/>
    <mergeCell ref="A13:B13"/>
    <mergeCell ref="A15:B15"/>
    <mergeCell ref="A14:B14"/>
    <mergeCell ref="A9:B9"/>
    <mergeCell ref="A12:B12"/>
    <mergeCell ref="A10:B10"/>
    <mergeCell ref="A1:I1"/>
    <mergeCell ref="A3:I3"/>
    <mergeCell ref="A6:B6"/>
    <mergeCell ref="A4:I4"/>
    <mergeCell ref="A5:F5"/>
    <mergeCell ref="A25:B25"/>
    <mergeCell ref="A23:B23"/>
    <mergeCell ref="A17:B17"/>
    <mergeCell ref="A20:B20"/>
    <mergeCell ref="A31:B31"/>
    <mergeCell ref="A26:B26"/>
    <mergeCell ref="A28:B28"/>
    <mergeCell ref="A29:B29"/>
    <mergeCell ref="A27:B27"/>
    <mergeCell ref="A30:B30"/>
    <mergeCell ref="A32:B32"/>
    <mergeCell ref="A33:B33"/>
    <mergeCell ref="H42:I42"/>
    <mergeCell ref="A40:B40"/>
    <mergeCell ref="A34:B34"/>
    <mergeCell ref="A36:B36"/>
    <mergeCell ref="A35:B35"/>
    <mergeCell ref="A37:B37"/>
    <mergeCell ref="A39:B39"/>
    <mergeCell ref="A38:B38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30" zoomScale="90" zoomScaleNormal="90" workbookViewId="0">
      <selection activeCell="C49" sqref="C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1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1" ht="14.1" customHeight="1" thickBot="1" x14ac:dyDescent="0.25">
      <c r="A5" s="42" t="s">
        <v>71</v>
      </c>
      <c r="B5" s="42"/>
      <c r="C5" s="42"/>
      <c r="D5" s="42"/>
      <c r="E5" s="42"/>
      <c r="F5" s="42"/>
      <c r="G5" s="1"/>
      <c r="H5" s="1"/>
      <c r="I5" s="18" t="s">
        <v>99</v>
      </c>
      <c r="J5" s="1"/>
      <c r="K5" s="1"/>
    </row>
    <row r="6" spans="1:11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3"/>
      <c r="B8" s="44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45"/>
      <c r="B9" s="4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40695</v>
      </c>
      <c r="B10" s="33"/>
      <c r="C10" s="10">
        <v>92.2857666015625</v>
      </c>
      <c r="D10" s="10">
        <v>4.1371240615844727</v>
      </c>
      <c r="E10" s="10">
        <v>0.16300489008426666</v>
      </c>
      <c r="F10" s="11">
        <v>1.2910387516021729</v>
      </c>
      <c r="G10" s="10">
        <v>1.4540436267852783</v>
      </c>
      <c r="H10" s="10">
        <v>39.982320843863292</v>
      </c>
      <c r="I10" s="10">
        <v>50.859697475983268</v>
      </c>
      <c r="J10" s="1"/>
      <c r="K10" s="1"/>
    </row>
    <row r="11" spans="1:11" ht="12.75" customHeight="1" thickBot="1" x14ac:dyDescent="0.25">
      <c r="A11" s="32">
        <v>40696</v>
      </c>
      <c r="B11" s="33"/>
      <c r="C11" s="3">
        <v>92.286689758300781</v>
      </c>
      <c r="D11" s="3">
        <v>4.1361656188964844</v>
      </c>
      <c r="E11" s="3">
        <v>0.16300651431083679</v>
      </c>
      <c r="F11" s="5">
        <v>1.2910516262054443</v>
      </c>
      <c r="G11" s="3">
        <v>1.4540581703186035</v>
      </c>
      <c r="H11" s="3">
        <v>39.982870964707338</v>
      </c>
      <c r="I11" s="3">
        <v>50.86039725976552</v>
      </c>
      <c r="J11" s="1"/>
      <c r="K11" s="1"/>
    </row>
    <row r="12" spans="1:11" ht="12.75" customHeight="1" thickBot="1" x14ac:dyDescent="0.25">
      <c r="A12" s="32">
        <v>40697</v>
      </c>
      <c r="B12" s="33"/>
      <c r="C12" s="3">
        <v>92.286766052246094</v>
      </c>
      <c r="D12" s="3">
        <v>4.1361241340637207</v>
      </c>
      <c r="E12" s="3">
        <v>0.16200485825538635</v>
      </c>
      <c r="F12" s="5">
        <v>1.2910387516021729</v>
      </c>
      <c r="G12" s="3">
        <v>1.4530435800552368</v>
      </c>
      <c r="H12" s="3">
        <v>39.983064607244444</v>
      </c>
      <c r="I12" s="3">
        <v>50.860643583656881</v>
      </c>
      <c r="J12" s="1"/>
      <c r="K12" s="1"/>
    </row>
    <row r="13" spans="1:11" ht="12.75" customHeight="1" thickBot="1" x14ac:dyDescent="0.25">
      <c r="A13" s="32">
        <v>40698</v>
      </c>
      <c r="B13" s="33"/>
      <c r="C13" s="3">
        <v>92.286758422851563</v>
      </c>
      <c r="D13" s="3">
        <v>4.1361236572265625</v>
      </c>
      <c r="E13" s="3">
        <v>0.16200484335422516</v>
      </c>
      <c r="F13" s="5">
        <v>1.2920386791229248</v>
      </c>
      <c r="G13" s="3">
        <v>1.4540435075759888</v>
      </c>
      <c r="H13" s="3">
        <v>39.98334186814985</v>
      </c>
      <c r="I13" s="3">
        <v>50.860996274683146</v>
      </c>
      <c r="J13" s="1"/>
      <c r="K13" s="1"/>
    </row>
    <row r="14" spans="1:11" ht="12.75" customHeight="1" thickBot="1" x14ac:dyDescent="0.25">
      <c r="A14" s="32">
        <v>40699</v>
      </c>
      <c r="B14" s="33"/>
      <c r="C14" s="3">
        <v>92.287590026855469</v>
      </c>
      <c r="D14" s="3">
        <v>4.1361608505249023</v>
      </c>
      <c r="E14" s="3">
        <v>0.16100625693798065</v>
      </c>
      <c r="F14" s="5">
        <v>1.2920888662338257</v>
      </c>
      <c r="G14" s="3">
        <v>1.4530950784683228</v>
      </c>
      <c r="H14" s="3">
        <v>39.983733554190842</v>
      </c>
      <c r="I14" s="3">
        <v>50.861494520736137</v>
      </c>
      <c r="J14" s="1"/>
      <c r="K14" s="1"/>
    </row>
    <row r="15" spans="1:11" ht="12.75" customHeight="1" thickBot="1" x14ac:dyDescent="0.25">
      <c r="A15" s="32">
        <v>40700</v>
      </c>
      <c r="B15" s="33"/>
      <c r="C15" s="3">
        <v>92.418922424316406</v>
      </c>
      <c r="D15" s="3">
        <v>4.3350434303283691</v>
      </c>
      <c r="E15" s="3">
        <v>9.7000971436500549E-2</v>
      </c>
      <c r="F15" s="5">
        <v>0.99900996685028076</v>
      </c>
      <c r="G15" s="3">
        <v>1.0960109233856201</v>
      </c>
      <c r="H15" s="3">
        <v>39.98357511938773</v>
      </c>
      <c r="I15" s="3">
        <v>50.902492373938287</v>
      </c>
      <c r="J15" s="1"/>
      <c r="K15" s="1"/>
    </row>
    <row r="16" spans="1:11" ht="12.75" customHeight="1" thickBot="1" x14ac:dyDescent="0.25">
      <c r="A16" s="32">
        <v>40701</v>
      </c>
      <c r="B16" s="33"/>
      <c r="C16" s="3">
        <v>92.286994934082031</v>
      </c>
      <c r="D16" s="3">
        <v>4.1349997520446777</v>
      </c>
      <c r="E16" s="3">
        <v>0.16099999845027924</v>
      </c>
      <c r="F16" s="5">
        <v>1.2919999361038208</v>
      </c>
      <c r="G16" s="3">
        <v>1.4529999494552612</v>
      </c>
      <c r="H16" s="3">
        <v>39.984006414129439</v>
      </c>
      <c r="I16" s="3">
        <v>50.861841613492082</v>
      </c>
      <c r="J16" s="1"/>
      <c r="K16" s="1"/>
    </row>
    <row r="17" spans="1:11" ht="12.75" customHeight="1" thickBot="1" x14ac:dyDescent="0.25">
      <c r="A17" s="32">
        <v>40702</v>
      </c>
      <c r="B17" s="33"/>
      <c r="C17" s="3">
        <v>92.287918090820313</v>
      </c>
      <c r="D17" s="3">
        <v>4.1350407600402832</v>
      </c>
      <c r="E17" s="3">
        <v>0.16000159084796906</v>
      </c>
      <c r="F17" s="5">
        <v>1.2920128107070923</v>
      </c>
      <c r="G17" s="3">
        <v>1.4520144462585449</v>
      </c>
      <c r="H17" s="3">
        <v>39.985062646150041</v>
      </c>
      <c r="I17" s="3">
        <v>50.863185198354053</v>
      </c>
      <c r="J17" s="1"/>
      <c r="K17" s="1"/>
    </row>
    <row r="18" spans="1:11" ht="12.75" customHeight="1" thickBot="1" x14ac:dyDescent="0.25">
      <c r="A18" s="32">
        <v>40703</v>
      </c>
      <c r="B18" s="33"/>
      <c r="C18" s="3">
        <v>92.287673950195313</v>
      </c>
      <c r="D18" s="3">
        <v>4.135164737701416</v>
      </c>
      <c r="E18" s="3">
        <v>0.16000796854496002</v>
      </c>
      <c r="F18" s="5">
        <v>1.2920643091201782</v>
      </c>
      <c r="G18" s="3">
        <v>1.4520722627639771</v>
      </c>
      <c r="H18" s="3">
        <v>39.985612766994088</v>
      </c>
      <c r="I18" s="3">
        <v>50.863884982136305</v>
      </c>
      <c r="J18" s="1"/>
      <c r="K18" s="1"/>
    </row>
    <row r="19" spans="1:11" ht="12.75" customHeight="1" thickBot="1" x14ac:dyDescent="0.25">
      <c r="A19" s="32">
        <v>40704</v>
      </c>
      <c r="B19" s="33"/>
      <c r="C19" s="3">
        <v>92.288681030273438</v>
      </c>
      <c r="D19" s="3">
        <v>4.135164737701416</v>
      </c>
      <c r="E19" s="3">
        <v>0.15900634229183197</v>
      </c>
      <c r="F19" s="5">
        <v>1.2920515537261963</v>
      </c>
      <c r="G19" s="3">
        <v>1.4510579109191895</v>
      </c>
      <c r="H19" s="3">
        <v>39.986083670436592</v>
      </c>
      <c r="I19" s="3">
        <v>50.864483997053917</v>
      </c>
      <c r="J19" s="1"/>
      <c r="K19" s="1"/>
    </row>
    <row r="20" spans="1:11" ht="12.75" customHeight="1" thickBot="1" x14ac:dyDescent="0.25">
      <c r="A20" s="32">
        <v>40705</v>
      </c>
      <c r="B20" s="33"/>
      <c r="C20" s="3">
        <v>92.286834716796875</v>
      </c>
      <c r="D20" s="3">
        <v>4.1350817680358887</v>
      </c>
      <c r="E20" s="3">
        <v>0.15900948643684387</v>
      </c>
      <c r="F20" s="5">
        <v>1.2930254936218262</v>
      </c>
      <c r="G20" s="3">
        <v>1.4520349502563477</v>
      </c>
      <c r="H20" s="3">
        <v>39.986510564211549</v>
      </c>
      <c r="I20" s="3">
        <v>50.865027029268916</v>
      </c>
      <c r="J20" s="1"/>
      <c r="K20" s="1"/>
    </row>
    <row r="21" spans="1:11" ht="12.75" customHeight="1" thickBot="1" x14ac:dyDescent="0.25">
      <c r="A21" s="32">
        <v>40706</v>
      </c>
      <c r="B21" s="33"/>
      <c r="C21" s="3">
        <v>92.288665771484375</v>
      </c>
      <c r="D21" s="3">
        <v>4.1351642608642578</v>
      </c>
      <c r="E21" s="3">
        <v>0.15800628066062927</v>
      </c>
      <c r="F21" s="5">
        <v>1.2920513153076172</v>
      </c>
      <c r="G21" s="3">
        <v>1.4500576257705688</v>
      </c>
      <c r="H21" s="3">
        <v>39.98698146765409</v>
      </c>
      <c r="I21" s="3">
        <v>50.86562604418657</v>
      </c>
      <c r="J21" s="1"/>
      <c r="K21" s="1"/>
    </row>
    <row r="22" spans="1:11" ht="12.75" customHeight="1" thickBot="1" x14ac:dyDescent="0.25">
      <c r="A22" s="32">
        <v>40707</v>
      </c>
      <c r="B22" s="33"/>
      <c r="C22" s="3">
        <v>92.296920776367188</v>
      </c>
      <c r="D22" s="3">
        <v>4.1360411643981934</v>
      </c>
      <c r="E22" s="3">
        <v>0.1470014750957489</v>
      </c>
      <c r="F22" s="5">
        <v>1.2930129766464233</v>
      </c>
      <c r="G22" s="3">
        <v>1.4400144815444946</v>
      </c>
      <c r="H22" s="3">
        <v>39.993600521649654</v>
      </c>
      <c r="I22" s="3">
        <v>50.87404584265466</v>
      </c>
      <c r="J22" s="1"/>
      <c r="K22" s="1"/>
    </row>
    <row r="23" spans="1:11" ht="12.75" customHeight="1" thickBot="1" x14ac:dyDescent="0.25">
      <c r="A23" s="32">
        <v>40708</v>
      </c>
      <c r="B23" s="33"/>
      <c r="C23" s="3">
        <v>92.286979675292969</v>
      </c>
      <c r="D23" s="3">
        <v>4.1349992752075195</v>
      </c>
      <c r="E23" s="3">
        <v>0.15799996256828308</v>
      </c>
      <c r="F23" s="5">
        <v>1.2930126190185547</v>
      </c>
      <c r="G23" s="3">
        <v>1.4510126113891602</v>
      </c>
      <c r="H23" s="3">
        <v>39.989058723961172</v>
      </c>
      <c r="I23" s="3">
        <v>50.909473469029152</v>
      </c>
      <c r="J23" s="1"/>
      <c r="K23" s="1"/>
    </row>
    <row r="24" spans="1:11" ht="12.75" customHeight="1" thickBot="1" x14ac:dyDescent="0.25">
      <c r="A24" s="32">
        <v>40709</v>
      </c>
      <c r="B24" s="33"/>
      <c r="C24" s="3">
        <v>92.368667602539063</v>
      </c>
      <c r="D24" s="3">
        <v>4.135432243347168</v>
      </c>
      <c r="E24" s="3">
        <v>0.15813124179840088</v>
      </c>
      <c r="F24" s="5">
        <v>1.293073296546936</v>
      </c>
      <c r="G24" s="3">
        <v>1.4512045383453369</v>
      </c>
      <c r="H24" s="3">
        <v>39.987491979797284</v>
      </c>
      <c r="I24" s="3">
        <v>50.866275443536409</v>
      </c>
      <c r="J24" s="1"/>
      <c r="K24" s="1"/>
    </row>
    <row r="25" spans="1:11" ht="12.75" customHeight="1" thickBot="1" x14ac:dyDescent="0.25">
      <c r="A25" s="32">
        <v>40710</v>
      </c>
      <c r="B25" s="33"/>
      <c r="C25" s="3">
        <v>92.295982360839844</v>
      </c>
      <c r="D25" s="3">
        <v>4.1299099922180176</v>
      </c>
      <c r="E25" s="3">
        <v>0.15799655020236969</v>
      </c>
      <c r="F25" s="5">
        <v>1.2909717559814453</v>
      </c>
      <c r="G25" s="3">
        <v>1.4489682912826538</v>
      </c>
      <c r="H25" s="3">
        <v>39.986004453035044</v>
      </c>
      <c r="I25" s="3">
        <v>50.946887303784749</v>
      </c>
      <c r="J25" s="1"/>
      <c r="K25" s="1"/>
    </row>
    <row r="26" spans="1:11" ht="12.75" customHeight="1" thickBot="1" x14ac:dyDescent="0.25">
      <c r="A26" s="32">
        <v>40711</v>
      </c>
      <c r="B26" s="33"/>
      <c r="C26" s="3">
        <v>92.288772583007813</v>
      </c>
      <c r="D26" s="3">
        <v>4.1341242790222168</v>
      </c>
      <c r="E26" s="3">
        <v>0.15600471198558807</v>
      </c>
      <c r="F26" s="5">
        <v>1.293039083480835</v>
      </c>
      <c r="G26" s="3">
        <v>1.4490437507629395</v>
      </c>
      <c r="H26" s="3">
        <v>39.989098332661953</v>
      </c>
      <c r="I26" s="3">
        <v>50.868318812180654</v>
      </c>
      <c r="J26" s="1"/>
      <c r="K26" s="1"/>
    </row>
    <row r="27" spans="1:11" ht="12.75" customHeight="1" thickBot="1" x14ac:dyDescent="0.25">
      <c r="A27" s="32">
        <v>40712</v>
      </c>
      <c r="B27" s="33"/>
      <c r="C27" s="3">
        <v>92.288955688476563</v>
      </c>
      <c r="D27" s="3">
        <v>4.133997917175293</v>
      </c>
      <c r="E27" s="3">
        <v>0.15600459277629852</v>
      </c>
      <c r="F27" s="5">
        <v>1.2930381298065186</v>
      </c>
      <c r="G27" s="3">
        <v>1.4490426778793335</v>
      </c>
      <c r="H27" s="3">
        <v>39.989529627403691</v>
      </c>
      <c r="I27" s="3">
        <v>50.868867442665945</v>
      </c>
      <c r="J27" s="1"/>
      <c r="K27" s="1"/>
    </row>
    <row r="28" spans="1:11" ht="12.75" customHeight="1" thickBot="1" x14ac:dyDescent="0.25">
      <c r="A28" s="32">
        <v>40713</v>
      </c>
      <c r="B28" s="33"/>
      <c r="C28" s="3">
        <v>92.290000915527344</v>
      </c>
      <c r="D28" s="3">
        <v>4.1339998245239258</v>
      </c>
      <c r="E28" s="3">
        <v>0.1550000011920929</v>
      </c>
      <c r="F28" s="5">
        <v>1.2929999828338623</v>
      </c>
      <c r="G28" s="3">
        <v>1.4479999542236328</v>
      </c>
      <c r="H28" s="3">
        <v>39.989921313444682</v>
      </c>
      <c r="I28" s="3">
        <v>50.869365688718943</v>
      </c>
      <c r="J28" s="1"/>
      <c r="K28" s="1"/>
    </row>
    <row r="29" spans="1:11" ht="12.75" customHeight="1" thickBot="1" x14ac:dyDescent="0.25">
      <c r="A29" s="32">
        <v>40714</v>
      </c>
      <c r="B29" s="33"/>
      <c r="C29" s="3">
        <v>92.287918090820313</v>
      </c>
      <c r="D29" s="3">
        <v>4.1340408325195312</v>
      </c>
      <c r="E29" s="3">
        <v>0.15500158071517944</v>
      </c>
      <c r="F29" s="5">
        <v>1.2930129766464233</v>
      </c>
      <c r="G29" s="3">
        <v>1.448014497756958</v>
      </c>
      <c r="H29" s="3">
        <v>39.990312999485617</v>
      </c>
      <c r="I29" s="3">
        <v>50.869863934771878</v>
      </c>
      <c r="J29" s="1"/>
      <c r="K29" s="1"/>
    </row>
    <row r="30" spans="1:11" ht="12.75" customHeight="1" thickBot="1" x14ac:dyDescent="0.25">
      <c r="A30" s="32">
        <v>40715</v>
      </c>
      <c r="B30" s="33"/>
      <c r="C30" s="3">
        <v>92.288841247558594</v>
      </c>
      <c r="D30" s="3">
        <v>4.1340827941894531</v>
      </c>
      <c r="E30" s="3">
        <v>0.15400306880474091</v>
      </c>
      <c r="F30" s="5">
        <v>1.2940258979797363</v>
      </c>
      <c r="G30" s="3">
        <v>1.4480289220809937</v>
      </c>
      <c r="H30" s="3">
        <v>39.991096371567536</v>
      </c>
      <c r="I30" s="3">
        <v>50.870860426877812</v>
      </c>
      <c r="J30" s="1"/>
      <c r="K30" s="1"/>
    </row>
    <row r="31" spans="1:11" ht="12.75" customHeight="1" thickBot="1" x14ac:dyDescent="0.25">
      <c r="A31" s="32">
        <v>40716</v>
      </c>
      <c r="B31" s="33"/>
      <c r="C31" s="3">
        <v>92.2890625</v>
      </c>
      <c r="D31" s="3">
        <v>4.1339578628540039</v>
      </c>
      <c r="E31" s="3">
        <v>0.15399838984012604</v>
      </c>
      <c r="F31" s="5">
        <v>1.2939867973327637</v>
      </c>
      <c r="G31" s="3">
        <v>1.4479851722717285</v>
      </c>
      <c r="H31" s="3">
        <v>39.992192212288877</v>
      </c>
      <c r="I31" s="3">
        <v>50.87225439617206</v>
      </c>
      <c r="J31" s="1"/>
      <c r="K31" s="1"/>
    </row>
    <row r="32" spans="1:11" ht="12.75" customHeight="1" thickBot="1" x14ac:dyDescent="0.25">
      <c r="A32" s="32">
        <v>40717</v>
      </c>
      <c r="B32" s="33"/>
      <c r="C32" s="3">
        <v>92.289070129394531</v>
      </c>
      <c r="D32" s="3">
        <v>4.1339583396911621</v>
      </c>
      <c r="E32" s="3">
        <v>0.15399689972400665</v>
      </c>
      <c r="F32" s="5">
        <v>1.2939870357513428</v>
      </c>
      <c r="G32" s="3">
        <v>1.447983980178833</v>
      </c>
      <c r="H32" s="3">
        <v>39.992271429690433</v>
      </c>
      <c r="I32" s="3">
        <v>50.872355165036723</v>
      </c>
      <c r="J32" s="1"/>
      <c r="K32" s="1"/>
    </row>
    <row r="33" spans="1:12" ht="12.75" customHeight="1" thickBot="1" x14ac:dyDescent="0.25">
      <c r="A33" s="32">
        <v>40718</v>
      </c>
      <c r="B33" s="33"/>
      <c r="C33" s="3">
        <v>92.289848327636719</v>
      </c>
      <c r="D33" s="3">
        <v>4.1330828666687012</v>
      </c>
      <c r="E33" s="3">
        <v>0.15300306677818298</v>
      </c>
      <c r="F33" s="5">
        <v>1.2940258979797363</v>
      </c>
      <c r="G33" s="3">
        <v>1.4470289945602417</v>
      </c>
      <c r="H33" s="3">
        <v>39.991721308846401</v>
      </c>
      <c r="I33" s="3">
        <v>50.871655381254499</v>
      </c>
      <c r="J33" s="1"/>
      <c r="K33" s="1"/>
    </row>
    <row r="34" spans="1:12" ht="12.75" customHeight="1" thickBot="1" x14ac:dyDescent="0.25">
      <c r="A34" s="32">
        <v>40719</v>
      </c>
      <c r="B34" s="33"/>
      <c r="C34" s="3">
        <v>92.289779663085938</v>
      </c>
      <c r="D34" s="3">
        <v>4.1330795288085938</v>
      </c>
      <c r="E34" s="3">
        <v>0.15300601720809937</v>
      </c>
      <c r="F34" s="5">
        <v>1.2940508127212524</v>
      </c>
      <c r="G34" s="3">
        <v>1.447056770324707</v>
      </c>
      <c r="H34" s="3">
        <v>39.992073386186554</v>
      </c>
      <c r="I34" s="3">
        <v>50.872103242875099</v>
      </c>
      <c r="J34" s="1"/>
      <c r="K34" s="1"/>
    </row>
    <row r="35" spans="1:12" ht="12.75" customHeight="1" thickBot="1" x14ac:dyDescent="0.25">
      <c r="A35" s="32">
        <v>40720</v>
      </c>
      <c r="B35" s="33"/>
      <c r="C35" s="3">
        <v>92.291679382324219</v>
      </c>
      <c r="D35" s="3">
        <v>4.1331648826599121</v>
      </c>
      <c r="E35" s="3">
        <v>0.15200605988502502</v>
      </c>
      <c r="F35" s="5">
        <v>1.2940516471862793</v>
      </c>
      <c r="G35" s="3">
        <v>1.4460576772689819</v>
      </c>
      <c r="H35" s="3">
        <v>39.99246507222756</v>
      </c>
      <c r="I35" s="3">
        <v>50.872601488928105</v>
      </c>
      <c r="J35" s="1"/>
      <c r="K35" s="1"/>
    </row>
    <row r="36" spans="1:12" ht="12.75" customHeight="1" thickBot="1" x14ac:dyDescent="0.25">
      <c r="A36" s="32">
        <v>40721</v>
      </c>
      <c r="B36" s="33"/>
      <c r="C36" s="3">
        <v>92.29266357421875</v>
      </c>
      <c r="D36" s="3">
        <v>4.1331634521484375</v>
      </c>
      <c r="E36" s="3">
        <v>0.15201209485530853</v>
      </c>
      <c r="F36" s="5">
        <v>1.2940512895584106</v>
      </c>
      <c r="G36" s="3">
        <v>1.4460633993148804</v>
      </c>
      <c r="H36" s="3">
        <v>39.992817149567735</v>
      </c>
      <c r="I36" s="3">
        <v>50.873049350548726</v>
      </c>
      <c r="J36" s="1"/>
      <c r="K36" s="1"/>
    </row>
    <row r="37" spans="1:12" ht="12.75" customHeight="1" thickBot="1" x14ac:dyDescent="0.25">
      <c r="A37" s="32">
        <v>40722</v>
      </c>
      <c r="B37" s="33"/>
      <c r="C37" s="3">
        <v>92.290847778320313</v>
      </c>
      <c r="D37" s="3">
        <v>4.1330828666687012</v>
      </c>
      <c r="E37" s="3">
        <v>0.15200303494930267</v>
      </c>
      <c r="F37" s="5">
        <v>1.2940258979797363</v>
      </c>
      <c r="G37" s="3">
        <v>1.4460289478302002</v>
      </c>
      <c r="H37" s="3">
        <v>39.993169226907938</v>
      </c>
      <c r="I37" s="3">
        <v>50.873497212169383</v>
      </c>
      <c r="J37" s="1"/>
      <c r="K37" s="1"/>
    </row>
    <row r="38" spans="1:12" ht="12.75" customHeight="1" thickBot="1" x14ac:dyDescent="0.25">
      <c r="A38" s="32">
        <v>40723</v>
      </c>
      <c r="B38" s="33"/>
      <c r="C38" s="3">
        <v>92.292747497558594</v>
      </c>
      <c r="D38" s="3">
        <v>4.1321225166320801</v>
      </c>
      <c r="E38" s="3">
        <v>0.15100449323654175</v>
      </c>
      <c r="F38" s="5">
        <v>1.2940642833709717</v>
      </c>
      <c r="G38" s="3">
        <v>1.4450688362121582</v>
      </c>
      <c r="H38" s="3">
        <v>39.993288053010247</v>
      </c>
      <c r="I38" s="3">
        <v>50.873648365466345</v>
      </c>
      <c r="J38" s="1"/>
      <c r="K38" s="1"/>
    </row>
    <row r="39" spans="1:12" ht="12.75" customHeight="1" thickBot="1" x14ac:dyDescent="0.25">
      <c r="A39" s="32">
        <v>40724</v>
      </c>
      <c r="B39" s="33"/>
      <c r="C39" s="3">
        <v>92.291847229003906</v>
      </c>
      <c r="D39" s="3">
        <v>4.1320819854736328</v>
      </c>
      <c r="E39" s="3">
        <v>0.15100298821926117</v>
      </c>
      <c r="F39" s="5">
        <v>1.2950258255004883</v>
      </c>
      <c r="G39" s="3">
        <v>1.4460288286209106</v>
      </c>
      <c r="H39" s="3">
        <v>39.993288053010225</v>
      </c>
      <c r="I39" s="3">
        <v>50.873648365466316</v>
      </c>
      <c r="J39" s="1"/>
      <c r="K39" s="1"/>
    </row>
    <row r="40" spans="1:12" ht="12.75" customHeight="1" thickBot="1" x14ac:dyDescent="0.25">
      <c r="A40" s="35" t="s">
        <v>6</v>
      </c>
      <c r="B40" s="36"/>
      <c r="C40" s="6">
        <f t="shared" ref="C40:I40" si="0">AVERAGE(C10:C39)</f>
        <v>92.296328226725265</v>
      </c>
      <c r="D40" s="6">
        <f t="shared" si="0"/>
        <v>4.1410560131073</v>
      </c>
      <c r="E40" s="6">
        <f t="shared" si="0"/>
        <v>0.15447454104820887</v>
      </c>
      <c r="F40" s="6">
        <f t="shared" si="0"/>
        <v>1.2830976088841757</v>
      </c>
      <c r="G40" s="6">
        <f t="shared" si="0"/>
        <v>1.437572145462036</v>
      </c>
      <c r="H40" s="6">
        <f t="shared" si="0"/>
        <v>39.988418823395392</v>
      </c>
      <c r="I40" s="6">
        <f t="shared" si="0"/>
        <v>50.872951389513084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34" t="s">
        <v>44</v>
      </c>
      <c r="I42" s="34"/>
      <c r="J42" s="20"/>
      <c r="K42" s="20"/>
      <c r="L42" s="20"/>
    </row>
    <row r="43" spans="1:12" ht="13.5" thickBot="1" x14ac:dyDescent="0.25"/>
    <row r="44" spans="1:12" ht="23.25" thickBot="1" x14ac:dyDescent="0.25">
      <c r="A44" s="45"/>
      <c r="B44" s="46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47" t="s">
        <v>85</v>
      </c>
      <c r="B45" s="48"/>
      <c r="C45" s="26">
        <f t="shared" ref="C45:I45" si="1">MAX(C10:C39)</f>
        <v>92.418922424316406</v>
      </c>
      <c r="D45" s="21">
        <f t="shared" si="1"/>
        <v>4.3350434303283691</v>
      </c>
      <c r="E45" s="26">
        <f t="shared" si="1"/>
        <v>0.16300651431083679</v>
      </c>
      <c r="F45" s="26">
        <f t="shared" si="1"/>
        <v>1.2950258255004883</v>
      </c>
      <c r="G45" s="21">
        <f t="shared" si="1"/>
        <v>1.4540581703186035</v>
      </c>
      <c r="H45" s="26">
        <f t="shared" si="1"/>
        <v>39.993600521649654</v>
      </c>
      <c r="I45" s="22">
        <f t="shared" si="1"/>
        <v>50.946887303784749</v>
      </c>
    </row>
    <row r="46" spans="1:12" ht="13.5" thickBot="1" x14ac:dyDescent="0.25">
      <c r="A46" s="47" t="s">
        <v>86</v>
      </c>
      <c r="B46" s="48"/>
      <c r="C46" s="23">
        <f t="shared" ref="C46:I46" si="2">MIN(C10:C39)</f>
        <v>92.2857666015625</v>
      </c>
      <c r="D46" s="26">
        <f t="shared" si="2"/>
        <v>4.1299099922180176</v>
      </c>
      <c r="E46" s="26">
        <f t="shared" si="2"/>
        <v>9.7000971436500549E-2</v>
      </c>
      <c r="F46" s="23">
        <f t="shared" si="2"/>
        <v>0.99900996685028076</v>
      </c>
      <c r="G46" s="26">
        <f t="shared" si="2"/>
        <v>1.0960109233856201</v>
      </c>
      <c r="H46" s="23">
        <f t="shared" si="2"/>
        <v>39.982320843863292</v>
      </c>
      <c r="I46" s="26">
        <f t="shared" si="2"/>
        <v>50.859697475983268</v>
      </c>
    </row>
    <row r="47" spans="1:12" ht="13.5" thickBot="1" x14ac:dyDescent="0.25">
      <c r="A47" s="49" t="s">
        <v>87</v>
      </c>
      <c r="B47" s="50"/>
      <c r="C47" s="26">
        <f t="shared" ref="C47:I47" si="3">STDEV(C10:C39)</f>
        <v>2.7430570302851918E-2</v>
      </c>
      <c r="D47" s="24">
        <f t="shared" si="3"/>
        <v>3.6669731037367419E-2</v>
      </c>
      <c r="E47" s="26">
        <f t="shared" si="3"/>
        <v>1.1609771182353609E-2</v>
      </c>
      <c r="F47" s="26">
        <f t="shared" si="3"/>
        <v>5.366694642552465E-2</v>
      </c>
      <c r="G47" s="24">
        <f t="shared" si="3"/>
        <v>6.4592826796339306E-2</v>
      </c>
      <c r="H47" s="26">
        <f t="shared" si="3"/>
        <v>3.8295214109162002E-3</v>
      </c>
      <c r="I47" s="25">
        <f t="shared" si="3"/>
        <v>1.7652251814897379E-2</v>
      </c>
    </row>
    <row r="49" spans="3:9" x14ac:dyDescent="0.2">
      <c r="C49" s="30">
        <f>COUNTIF(C10:C39,"&lt;84.0")</f>
        <v>0</v>
      </c>
      <c r="D49" s="30">
        <f>COUNTIF(D10:D39,"&gt;11.0")</f>
        <v>0</v>
      </c>
      <c r="E49" s="30">
        <f>COUNTIF(E10:E39,"&gt;4.0")</f>
        <v>0</v>
      </c>
      <c r="F49" s="30">
        <f>COUNTIF(F10:F39,"&gt;3.0")</f>
        <v>0</v>
      </c>
      <c r="G49" s="30">
        <f>COUNTIF(G10:G39,"&gt;4.0")</f>
        <v>0</v>
      </c>
      <c r="H49" s="30">
        <f>COUNTIF(H10:H39,"&lt;37.30")</f>
        <v>0</v>
      </c>
      <c r="I49" s="30">
        <f>COUNTIF(I10:I39,"&lt;48.20")</f>
        <v>0</v>
      </c>
    </row>
    <row r="50" spans="3:9" x14ac:dyDescent="0.2">
      <c r="C50" s="31"/>
      <c r="D50" s="31"/>
      <c r="E50" s="31"/>
      <c r="F50" s="31"/>
      <c r="G50" s="30"/>
      <c r="H50" s="30">
        <f>COUNTIF(H10:H39,"&gt;43.60")</f>
        <v>0</v>
      </c>
      <c r="I50" s="30">
        <f>COUNTIF(I10:I39,"&gt;53.20")</f>
        <v>0</v>
      </c>
    </row>
  </sheetData>
  <mergeCells count="44">
    <mergeCell ref="A44:B44"/>
    <mergeCell ref="A45:B45"/>
    <mergeCell ref="A46:B46"/>
    <mergeCell ref="A47:B47"/>
    <mergeCell ref="A16:B16"/>
    <mergeCell ref="A21:B21"/>
    <mergeCell ref="A18:B18"/>
    <mergeCell ref="A19:B19"/>
    <mergeCell ref="A24:B24"/>
    <mergeCell ref="A22:B22"/>
    <mergeCell ref="A11:B11"/>
    <mergeCell ref="A7:B7"/>
    <mergeCell ref="A8:B8"/>
    <mergeCell ref="A13:B13"/>
    <mergeCell ref="A15:B15"/>
    <mergeCell ref="A14:B14"/>
    <mergeCell ref="A9:B9"/>
    <mergeCell ref="A12:B12"/>
    <mergeCell ref="A10:B10"/>
    <mergeCell ref="A1:I1"/>
    <mergeCell ref="A3:I3"/>
    <mergeCell ref="A6:B6"/>
    <mergeCell ref="A4:I4"/>
    <mergeCell ref="A5:F5"/>
    <mergeCell ref="A25:B25"/>
    <mergeCell ref="A23:B23"/>
    <mergeCell ref="A17:B17"/>
    <mergeCell ref="A20:B20"/>
    <mergeCell ref="A31:B31"/>
    <mergeCell ref="A26:B26"/>
    <mergeCell ref="A28:B28"/>
    <mergeCell ref="A29:B29"/>
    <mergeCell ref="A27:B27"/>
    <mergeCell ref="A30:B30"/>
    <mergeCell ref="A32:B32"/>
    <mergeCell ref="A33:B33"/>
    <mergeCell ref="H42:I42"/>
    <mergeCell ref="A40:B40"/>
    <mergeCell ref="A34:B34"/>
    <mergeCell ref="A36:B36"/>
    <mergeCell ref="A35:B35"/>
    <mergeCell ref="A37:B37"/>
    <mergeCell ref="A39:B39"/>
    <mergeCell ref="A38:B38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28" zoomScale="90" zoomScaleNormal="90" workbookViewId="0">
      <selection activeCell="C49" sqref="C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1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1" ht="14.1" customHeight="1" thickBot="1" x14ac:dyDescent="0.25">
      <c r="A5" s="42" t="s">
        <v>72</v>
      </c>
      <c r="B5" s="42"/>
      <c r="C5" s="42"/>
      <c r="D5" s="42"/>
      <c r="E5" s="42"/>
      <c r="F5" s="42"/>
      <c r="G5" s="1"/>
      <c r="H5" s="1"/>
      <c r="I5" s="18" t="s">
        <v>99</v>
      </c>
      <c r="J5" s="1"/>
      <c r="K5" s="1"/>
    </row>
    <row r="6" spans="1:11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3"/>
      <c r="B8" s="44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45"/>
      <c r="B9" s="4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40695</v>
      </c>
      <c r="B10" s="33"/>
      <c r="C10" s="10">
        <v>89.529182434082031</v>
      </c>
      <c r="D10" s="10">
        <v>5.5787701606750488</v>
      </c>
      <c r="E10" s="10">
        <v>4.5341024398803711</v>
      </c>
      <c r="F10" s="11">
        <v>5.3785867989063263E-2</v>
      </c>
      <c r="G10" s="10">
        <v>4.587888240814209</v>
      </c>
      <c r="H10" s="10">
        <v>37.850688051056146</v>
      </c>
      <c r="I10" s="10">
        <v>48.66153388095195</v>
      </c>
      <c r="J10" s="1"/>
      <c r="K10" s="1"/>
    </row>
    <row r="11" spans="1:11" ht="12.75" customHeight="1" thickBot="1" x14ac:dyDescent="0.25">
      <c r="A11" s="32">
        <v>40696</v>
      </c>
      <c r="B11" s="33"/>
      <c r="C11" s="3">
        <v>89.408699035644531</v>
      </c>
      <c r="D11" s="3">
        <v>5.6343998908996582</v>
      </c>
      <c r="E11" s="3">
        <v>4.5984210968017578</v>
      </c>
      <c r="F11" s="5">
        <v>6.3326306641101837E-2</v>
      </c>
      <c r="G11" s="3">
        <v>4.6617474555969238</v>
      </c>
      <c r="H11" s="3">
        <v>37.832783453045472</v>
      </c>
      <c r="I11" s="3">
        <v>48.617292740616378</v>
      </c>
      <c r="J11" s="1"/>
      <c r="K11" s="1"/>
    </row>
    <row r="12" spans="1:11" ht="12.75" customHeight="1" thickBot="1" x14ac:dyDescent="0.25">
      <c r="A12" s="32">
        <v>40697</v>
      </c>
      <c r="B12" s="33"/>
      <c r="C12" s="3">
        <v>89.929023742675781</v>
      </c>
      <c r="D12" s="3">
        <v>5.3536772727966309</v>
      </c>
      <c r="E12" s="3">
        <v>4.3380804061889648</v>
      </c>
      <c r="F12" s="5">
        <v>6.1420168727636337E-2</v>
      </c>
      <c r="G12" s="3">
        <v>4.3995003700256348</v>
      </c>
      <c r="H12" s="3">
        <v>37.870689927876249</v>
      </c>
      <c r="I12" s="3">
        <v>48.752091588669202</v>
      </c>
      <c r="J12" s="1"/>
      <c r="K12" s="1"/>
    </row>
    <row r="13" spans="1:11" ht="12.75" customHeight="1" thickBot="1" x14ac:dyDescent="0.25">
      <c r="A13" s="32">
        <v>40698</v>
      </c>
      <c r="B13" s="33"/>
      <c r="C13" s="3">
        <v>91.079093933105469</v>
      </c>
      <c r="D13" s="3">
        <v>4.7825202941894531</v>
      </c>
      <c r="E13" s="3">
        <v>3.7858014106750488</v>
      </c>
      <c r="F13" s="5">
        <v>7.024693489074707E-2</v>
      </c>
      <c r="G13" s="3">
        <v>3.8560483455657959</v>
      </c>
      <c r="H13" s="3">
        <v>37.90345477438094</v>
      </c>
      <c r="I13" s="3">
        <v>49.003708812660051</v>
      </c>
      <c r="J13" s="1"/>
      <c r="K13" s="1"/>
    </row>
    <row r="14" spans="1:11" ht="12.75" customHeight="1" thickBot="1" x14ac:dyDescent="0.25">
      <c r="A14" s="32">
        <v>40699</v>
      </c>
      <c r="B14" s="33"/>
      <c r="C14" s="3">
        <v>90.531791687011719</v>
      </c>
      <c r="D14" s="3">
        <v>4.9546422958374023</v>
      </c>
      <c r="E14" s="3">
        <v>4.1192636489868164</v>
      </c>
      <c r="F14" s="5">
        <v>6.2839724123477936E-2</v>
      </c>
      <c r="G14" s="3">
        <v>4.182103157043457</v>
      </c>
      <c r="H14" s="3">
        <v>37.855280035543771</v>
      </c>
      <c r="I14" s="3">
        <v>48.835708216362676</v>
      </c>
      <c r="J14" s="1"/>
      <c r="K14" s="1"/>
    </row>
    <row r="15" spans="1:11" ht="12.75" customHeight="1" thickBot="1" x14ac:dyDescent="0.25">
      <c r="A15" s="32">
        <v>40700</v>
      </c>
      <c r="B15" s="33"/>
      <c r="C15" s="3">
        <v>88.897247314453125</v>
      </c>
      <c r="D15" s="3">
        <v>5.62396240234375</v>
      </c>
      <c r="E15" s="3">
        <v>5.1723504066467285</v>
      </c>
      <c r="F15" s="5">
        <v>5.1952067762613297E-2</v>
      </c>
      <c r="G15" s="3">
        <v>5.2243022918701172</v>
      </c>
      <c r="H15" s="3">
        <v>37.589295428992415</v>
      </c>
      <c r="I15" s="3">
        <v>48.23546293050741</v>
      </c>
      <c r="J15" s="1"/>
      <c r="K15" s="1"/>
    </row>
    <row r="16" spans="1:11" ht="12.75" customHeight="1" thickBot="1" x14ac:dyDescent="0.25">
      <c r="A16" s="32">
        <v>40701</v>
      </c>
      <c r="B16" s="33"/>
      <c r="C16" s="3">
        <v>88.297256469726563</v>
      </c>
      <c r="D16" s="3">
        <v>5.9280567169189453</v>
      </c>
      <c r="E16" s="3">
        <v>5.4267373085021973</v>
      </c>
      <c r="F16" s="5">
        <v>5.2331004291772842E-2</v>
      </c>
      <c r="G16" s="3">
        <v>5.4790682792663574</v>
      </c>
      <c r="H16" s="3">
        <v>37.6017516489675</v>
      </c>
      <c r="I16" s="3">
        <v>48.136010316114323</v>
      </c>
      <c r="J16" s="1"/>
      <c r="K16" s="1"/>
    </row>
    <row r="17" spans="1:11" ht="12.75" customHeight="1" thickBot="1" x14ac:dyDescent="0.25">
      <c r="A17" s="32">
        <v>40702</v>
      </c>
      <c r="B17" s="33"/>
      <c r="C17" s="3">
        <v>88.239944458007813</v>
      </c>
      <c r="D17" s="3">
        <v>6.1325893402099609</v>
      </c>
      <c r="E17" s="3">
        <v>5.2996735572814941</v>
      </c>
      <c r="F17" s="5">
        <v>5.2421387284994125E-2</v>
      </c>
      <c r="G17" s="3">
        <v>5.3520951271057129</v>
      </c>
      <c r="H17" s="3">
        <v>37.694591276984475</v>
      </c>
      <c r="I17" s="3">
        <v>48.245430296269383</v>
      </c>
      <c r="J17" s="1"/>
      <c r="K17" s="1"/>
    </row>
    <row r="18" spans="1:11" ht="12.75" customHeight="1" thickBot="1" x14ac:dyDescent="0.25">
      <c r="A18" s="32">
        <v>40703</v>
      </c>
      <c r="B18" s="33"/>
      <c r="C18" s="3">
        <v>88.706024169921875</v>
      </c>
      <c r="D18" s="3">
        <v>5.9165072441101074</v>
      </c>
      <c r="E18" s="3">
        <v>5.0505566596984863</v>
      </c>
      <c r="F18" s="5">
        <v>5.5304598063230515E-2</v>
      </c>
      <c r="G18" s="3">
        <v>5.1058611869812012</v>
      </c>
      <c r="H18" s="3">
        <v>37.72771788680167</v>
      </c>
      <c r="I18" s="3">
        <v>48.367689706940268</v>
      </c>
      <c r="J18" s="1"/>
      <c r="K18" s="1"/>
    </row>
    <row r="19" spans="1:11" ht="12.75" customHeight="1" thickBot="1" x14ac:dyDescent="0.25">
      <c r="A19" s="32">
        <v>40704</v>
      </c>
      <c r="B19" s="33"/>
      <c r="C19" s="3">
        <v>89.295608520507813</v>
      </c>
      <c r="D19" s="3">
        <v>5.7319011688232422</v>
      </c>
      <c r="E19" s="3">
        <v>4.6525239944458008</v>
      </c>
      <c r="F19" s="5">
        <v>5.3075261414051056E-2</v>
      </c>
      <c r="G19" s="3">
        <v>4.705599308013916</v>
      </c>
      <c r="H19" s="3">
        <v>37.821931965044463</v>
      </c>
      <c r="I19" s="3">
        <v>48.594605163354963</v>
      </c>
      <c r="J19" s="1"/>
      <c r="K19" s="1"/>
    </row>
    <row r="20" spans="1:11" ht="12.75" customHeight="1" thickBot="1" x14ac:dyDescent="0.25">
      <c r="A20" s="32">
        <v>40705</v>
      </c>
      <c r="B20" s="33"/>
      <c r="C20" s="3">
        <v>89.317291259765625</v>
      </c>
      <c r="D20" s="3">
        <v>5.4121217727661133</v>
      </c>
      <c r="E20" s="3">
        <v>4.9242987632751465</v>
      </c>
      <c r="F20" s="5">
        <v>5.1659941673278809E-2</v>
      </c>
      <c r="G20" s="3">
        <v>4.9759588241577148</v>
      </c>
      <c r="H20" s="3">
        <v>37.647167443996551</v>
      </c>
      <c r="I20" s="3">
        <v>48.373464043265237</v>
      </c>
      <c r="J20" s="1"/>
      <c r="K20" s="1"/>
    </row>
    <row r="21" spans="1:11" ht="12.75" customHeight="1" thickBot="1" x14ac:dyDescent="0.25">
      <c r="A21" s="32">
        <v>40706</v>
      </c>
      <c r="B21" s="33"/>
      <c r="C21" s="3">
        <v>89.314056396484375</v>
      </c>
      <c r="D21" s="3">
        <v>5.6273159980773926</v>
      </c>
      <c r="E21" s="3">
        <v>4.726923942565918</v>
      </c>
      <c r="F21" s="5">
        <v>5.2053332328796387E-2</v>
      </c>
      <c r="G21" s="3">
        <v>4.7789773941040039</v>
      </c>
      <c r="H21" s="3">
        <v>37.774643770724339</v>
      </c>
      <c r="I21" s="3">
        <v>48.534392466781767</v>
      </c>
      <c r="J21" s="1"/>
      <c r="K21" s="1"/>
    </row>
    <row r="22" spans="1:11" ht="12.75" customHeight="1" thickBot="1" x14ac:dyDescent="0.25">
      <c r="A22" s="32">
        <v>40707</v>
      </c>
      <c r="B22" s="33"/>
      <c r="C22" s="3">
        <v>89.012809753417969</v>
      </c>
      <c r="D22" s="3">
        <v>5.8539590835571289</v>
      </c>
      <c r="E22" s="3">
        <v>4.8013687133789062</v>
      </c>
      <c r="F22" s="5">
        <v>5.5130012333393097E-2</v>
      </c>
      <c r="G22" s="3">
        <v>4.8564987182617187</v>
      </c>
      <c r="H22" s="3">
        <v>37.805241653792798</v>
      </c>
      <c r="I22" s="3">
        <v>48.520114066857147</v>
      </c>
      <c r="J22" s="1"/>
      <c r="K22" s="1"/>
    </row>
    <row r="23" spans="1:11" ht="12.75" customHeight="1" thickBot="1" x14ac:dyDescent="0.25">
      <c r="A23" s="32">
        <v>40708</v>
      </c>
      <c r="B23" s="33"/>
      <c r="C23" s="3">
        <v>88.937004089355469</v>
      </c>
      <c r="D23" s="3">
        <v>5.9609856605529785</v>
      </c>
      <c r="E23" s="3">
        <v>4.7448287010192871</v>
      </c>
      <c r="F23" s="5">
        <v>5.706627294421196E-2</v>
      </c>
      <c r="G23" s="3">
        <v>4.8018951416015625</v>
      </c>
      <c r="H23" s="3">
        <v>37.87144261800826</v>
      </c>
      <c r="I23" s="3">
        <v>48.58246005665638</v>
      </c>
      <c r="J23" s="1"/>
      <c r="K23" s="1"/>
    </row>
    <row r="24" spans="1:11" ht="12.75" customHeight="1" thickBot="1" x14ac:dyDescent="0.25">
      <c r="A24" s="32">
        <v>40709</v>
      </c>
      <c r="B24" s="33"/>
      <c r="C24" s="3">
        <v>88.949943542480469</v>
      </c>
      <c r="D24" s="3">
        <v>5.8455977439880371</v>
      </c>
      <c r="E24" s="3">
        <v>4.757810115814209</v>
      </c>
      <c r="F24" s="5">
        <v>5.526767298579216E-2</v>
      </c>
      <c r="G24" s="3">
        <v>4.8130779266357422</v>
      </c>
      <c r="H24" s="3">
        <v>37.890014756750375</v>
      </c>
      <c r="I24" s="3">
        <v>48.588899295690005</v>
      </c>
      <c r="J24" s="1"/>
      <c r="K24" s="1"/>
    </row>
    <row r="25" spans="1:11" ht="12.75" customHeight="1" thickBot="1" x14ac:dyDescent="0.25">
      <c r="A25" s="32">
        <v>40710</v>
      </c>
      <c r="B25" s="33"/>
      <c r="C25" s="3">
        <v>88.939888000488281</v>
      </c>
      <c r="D25" s="3">
        <v>5.9858026504516602</v>
      </c>
      <c r="E25" s="3">
        <v>4.6651949882507324</v>
      </c>
      <c r="F25" s="5">
        <v>5.4615102708339691E-2</v>
      </c>
      <c r="G25" s="3">
        <v>4.7198100090026855</v>
      </c>
      <c r="H25" s="3">
        <v>37.942266522690311</v>
      </c>
      <c r="I25" s="3">
        <v>48.660014364903795</v>
      </c>
      <c r="J25" s="1"/>
      <c r="K25" s="1"/>
    </row>
    <row r="26" spans="1:11" ht="12.75" customHeight="1" thickBot="1" x14ac:dyDescent="0.25">
      <c r="A26" s="32">
        <v>40711</v>
      </c>
      <c r="B26" s="33"/>
      <c r="C26" s="3">
        <v>88.618217468261719</v>
      </c>
      <c r="D26" s="3">
        <v>6.11627197265625</v>
      </c>
      <c r="E26" s="3">
        <v>4.8359804153442383</v>
      </c>
      <c r="F26" s="5">
        <v>6.0501694679260254E-2</v>
      </c>
      <c r="G26" s="3">
        <v>4.896481990814209</v>
      </c>
      <c r="H26" s="3">
        <v>37.922640670430539</v>
      </c>
      <c r="I26" s="3">
        <v>48.572177779279528</v>
      </c>
      <c r="J26" s="1"/>
      <c r="K26" s="1"/>
    </row>
    <row r="27" spans="1:11" ht="12.75" customHeight="1" thickBot="1" x14ac:dyDescent="0.25">
      <c r="A27" s="32">
        <v>40712</v>
      </c>
      <c r="B27" s="33"/>
      <c r="C27" s="3">
        <v>88.796340942382812</v>
      </c>
      <c r="D27" s="3">
        <v>5.804476261138916</v>
      </c>
      <c r="E27" s="3">
        <v>5.0200314521789551</v>
      </c>
      <c r="F27" s="5">
        <v>6.1950221657752991E-2</v>
      </c>
      <c r="G27" s="3">
        <v>5.0819816589355469</v>
      </c>
      <c r="H27" s="3">
        <v>37.730620989263414</v>
      </c>
      <c r="I27" s="3">
        <v>48.378331517385476</v>
      </c>
      <c r="J27" s="1"/>
      <c r="K27" s="1"/>
    </row>
    <row r="28" spans="1:11" ht="12.75" customHeight="1" thickBot="1" x14ac:dyDescent="0.25">
      <c r="A28" s="32">
        <v>40713</v>
      </c>
      <c r="B28" s="33"/>
      <c r="C28" s="3">
        <v>89.298553466796875</v>
      </c>
      <c r="D28" s="3">
        <v>5.4130997657775879</v>
      </c>
      <c r="E28" s="3">
        <v>4.9408864974975586</v>
      </c>
      <c r="F28" s="5">
        <v>6.0073420405387878E-2</v>
      </c>
      <c r="G28" s="3">
        <v>5.0009598731994629</v>
      </c>
      <c r="H28" s="3">
        <v>37.635968022754817</v>
      </c>
      <c r="I28" s="3">
        <v>48.35587604996828</v>
      </c>
      <c r="J28" s="1"/>
      <c r="K28" s="1"/>
    </row>
    <row r="29" spans="1:11" ht="12.75" customHeight="1" thickBot="1" x14ac:dyDescent="0.25">
      <c r="A29" s="32">
        <v>40714</v>
      </c>
      <c r="B29" s="33"/>
      <c r="C29" s="3">
        <v>89.374221801757813</v>
      </c>
      <c r="D29" s="3">
        <v>5.6414570808410645</v>
      </c>
      <c r="E29" s="3">
        <v>4.5835871696472168</v>
      </c>
      <c r="F29" s="5">
        <v>7.3656283318996429E-2</v>
      </c>
      <c r="G29" s="3">
        <v>4.6572432518005371</v>
      </c>
      <c r="H29" s="3">
        <v>37.855068408911102</v>
      </c>
      <c r="I29" s="3">
        <v>48.630163154623929</v>
      </c>
      <c r="J29" s="1"/>
      <c r="K29" s="1"/>
    </row>
    <row r="30" spans="1:11" ht="12.75" customHeight="1" thickBot="1" x14ac:dyDescent="0.25">
      <c r="A30" s="32">
        <v>40715</v>
      </c>
      <c r="B30" s="33"/>
      <c r="C30" s="3">
        <v>90.081123352050781</v>
      </c>
      <c r="D30" s="3">
        <v>5.4150066375732422</v>
      </c>
      <c r="E30" s="3">
        <v>4.1174297332763672</v>
      </c>
      <c r="F30" s="5">
        <v>7.6991483569145203E-2</v>
      </c>
      <c r="G30" s="3">
        <v>4.1944212913513184</v>
      </c>
      <c r="H30" s="3">
        <v>37.96420834409075</v>
      </c>
      <c r="I30" s="3">
        <v>48.89226382718293</v>
      </c>
      <c r="J30" s="1"/>
      <c r="K30" s="1"/>
    </row>
    <row r="31" spans="1:11" ht="12.75" customHeight="1" thickBot="1" x14ac:dyDescent="0.25">
      <c r="A31" s="32">
        <v>40716</v>
      </c>
      <c r="B31" s="33"/>
      <c r="C31" s="3">
        <v>89.787086486816406</v>
      </c>
      <c r="D31" s="3">
        <v>5.6647176742553711</v>
      </c>
      <c r="E31" s="3">
        <v>4.0968561172485352</v>
      </c>
      <c r="F31" s="5">
        <v>8.1200495362281799E-2</v>
      </c>
      <c r="G31" s="3">
        <v>4.1780567169189453</v>
      </c>
      <c r="H31" s="3">
        <v>38.082444198519887</v>
      </c>
      <c r="I31" s="3">
        <v>48.968438237358882</v>
      </c>
      <c r="J31" s="1"/>
      <c r="K31" s="1"/>
    </row>
    <row r="32" spans="1:11" ht="12.75" customHeight="1" thickBot="1" x14ac:dyDescent="0.25">
      <c r="A32" s="32">
        <v>40717</v>
      </c>
      <c r="B32" s="33"/>
      <c r="C32" s="3">
        <v>89.208396911621094</v>
      </c>
      <c r="D32" s="3">
        <v>5.9988799095153809</v>
      </c>
      <c r="E32" s="3">
        <v>4.3709287643432617</v>
      </c>
      <c r="F32" s="5">
        <v>8.1697314977645874E-2</v>
      </c>
      <c r="G32" s="3">
        <v>4.4526262283325195</v>
      </c>
      <c r="H32" s="3">
        <v>38.046239383639971</v>
      </c>
      <c r="I32" s="3">
        <v>48.829672562673871</v>
      </c>
      <c r="J32" s="1"/>
      <c r="K32" s="1"/>
    </row>
    <row r="33" spans="1:12" ht="12.75" customHeight="1" thickBot="1" x14ac:dyDescent="0.25">
      <c r="A33" s="32">
        <v>40718</v>
      </c>
      <c r="B33" s="33"/>
      <c r="C33" s="3">
        <v>89.945648193359375</v>
      </c>
      <c r="D33" s="3">
        <v>5.5987296104431152</v>
      </c>
      <c r="E33" s="3">
        <v>4.0084624290466309</v>
      </c>
      <c r="F33" s="5">
        <v>9.1331496834754944E-2</v>
      </c>
      <c r="G33" s="3">
        <v>4.0997939109802246</v>
      </c>
      <c r="H33" s="3">
        <v>38.083329203581997</v>
      </c>
      <c r="I33" s="3">
        <v>49.000349382482334</v>
      </c>
      <c r="J33" s="1"/>
      <c r="K33" s="1"/>
    </row>
    <row r="34" spans="1:12" ht="12.75" customHeight="1" thickBot="1" x14ac:dyDescent="0.25">
      <c r="A34" s="32">
        <v>40719</v>
      </c>
      <c r="B34" s="33"/>
      <c r="C34" s="3">
        <v>89.608993530273438</v>
      </c>
      <c r="D34" s="3">
        <v>5.8289051055908203</v>
      </c>
      <c r="E34" s="3">
        <v>4.1270661354064941</v>
      </c>
      <c r="F34" s="5">
        <v>7.9659253358840942E-2</v>
      </c>
      <c r="G34" s="3">
        <v>4.2067255973815918</v>
      </c>
      <c r="H34" s="3">
        <v>38.104610546741227</v>
      </c>
      <c r="I34" s="3">
        <v>48.969804340147562</v>
      </c>
      <c r="J34" s="1"/>
      <c r="K34" s="1"/>
    </row>
    <row r="35" spans="1:12" ht="12.75" customHeight="1" thickBot="1" x14ac:dyDescent="0.25">
      <c r="A35" s="32">
        <v>40720</v>
      </c>
      <c r="B35" s="33"/>
      <c r="C35" s="3">
        <v>89.347030639648438</v>
      </c>
      <c r="D35" s="3">
        <v>5.8834381103515625</v>
      </c>
      <c r="E35" s="3">
        <v>4.3521580696105957</v>
      </c>
      <c r="F35" s="5">
        <v>6.8355225026607513E-2</v>
      </c>
      <c r="G35" s="3">
        <v>4.4205131530761719</v>
      </c>
      <c r="H35" s="3">
        <v>38.032087274336739</v>
      </c>
      <c r="I35" s="3">
        <v>48.837847695024813</v>
      </c>
      <c r="J35" s="1"/>
      <c r="K35" s="1"/>
    </row>
    <row r="36" spans="1:12" ht="12.75" customHeight="1" thickBot="1" x14ac:dyDescent="0.25">
      <c r="A36" s="32">
        <v>40721</v>
      </c>
      <c r="B36" s="33"/>
      <c r="C36" s="3">
        <v>89.391471862792969</v>
      </c>
      <c r="D36" s="3">
        <v>5.9016461372375488</v>
      </c>
      <c r="E36" s="3">
        <v>4.2725329399108887</v>
      </c>
      <c r="F36" s="5">
        <v>6.5971784293651581E-2</v>
      </c>
      <c r="G36" s="3">
        <v>4.3385047912597656</v>
      </c>
      <c r="H36" s="3">
        <v>38.08207260821893</v>
      </c>
      <c r="I36" s="3">
        <v>48.903056363698504</v>
      </c>
      <c r="J36" s="1"/>
      <c r="K36" s="1"/>
    </row>
    <row r="37" spans="1:12" ht="12.75" customHeight="1" thickBot="1" x14ac:dyDescent="0.25">
      <c r="A37" s="32">
        <v>40722</v>
      </c>
      <c r="B37" s="33"/>
      <c r="C37" s="3">
        <v>88.8822021484375</v>
      </c>
      <c r="D37" s="3">
        <v>6.1824221611022949</v>
      </c>
      <c r="E37" s="3">
        <v>4.532188892364502</v>
      </c>
      <c r="F37" s="5">
        <v>6.4897090196609497E-2</v>
      </c>
      <c r="G37" s="3">
        <v>4.5970859527587891</v>
      </c>
      <c r="H37" s="3">
        <v>38.037046041203027</v>
      </c>
      <c r="I37" s="3">
        <v>48.766574078973164</v>
      </c>
      <c r="J37" s="1"/>
      <c r="K37" s="1"/>
    </row>
    <row r="38" spans="1:12" ht="12.75" customHeight="1" thickBot="1" x14ac:dyDescent="0.25">
      <c r="A38" s="32">
        <v>40723</v>
      </c>
      <c r="B38" s="33"/>
      <c r="C38" s="3">
        <v>89.029220581054687</v>
      </c>
      <c r="D38" s="3">
        <v>6.1441402435302734</v>
      </c>
      <c r="E38" s="3">
        <v>4.4172191619873047</v>
      </c>
      <c r="F38" s="5">
        <v>7.7861137688159943E-2</v>
      </c>
      <c r="G38" s="3">
        <v>4.4950804710388184</v>
      </c>
      <c r="H38" s="3">
        <v>38.061453795492554</v>
      </c>
      <c r="I38" s="3">
        <v>48.821635784342376</v>
      </c>
      <c r="J38" s="1"/>
      <c r="K38" s="1"/>
    </row>
    <row r="39" spans="1:12" ht="12.75" customHeight="1" thickBot="1" x14ac:dyDescent="0.25">
      <c r="A39" s="32">
        <v>40724</v>
      </c>
      <c r="B39" s="33"/>
      <c r="C39" s="3">
        <v>89.589462280273438</v>
      </c>
      <c r="D39" s="3">
        <v>5.5390353202819824</v>
      </c>
      <c r="E39" s="3">
        <v>4.4687237739562988</v>
      </c>
      <c r="F39" s="5">
        <v>9.4474032521247864E-2</v>
      </c>
      <c r="G39" s="3">
        <v>4.5631976127624512</v>
      </c>
      <c r="H39" s="3">
        <v>37.859834925014063</v>
      </c>
      <c r="I39" s="3">
        <v>48.668345511936089</v>
      </c>
      <c r="J39" s="1"/>
      <c r="K39" s="1"/>
    </row>
    <row r="40" spans="1:12" ht="12.75" customHeight="1" thickBot="1" x14ac:dyDescent="0.25">
      <c r="A40" s="35" t="s">
        <v>6</v>
      </c>
      <c r="B40" s="36"/>
      <c r="C40" s="6">
        <f t="shared" ref="C40:I40" si="0">AVERAGE(C10:C39)</f>
        <v>89.311427815755209</v>
      </c>
      <c r="D40" s="6">
        <f>AVERAGE(D10:D39)</f>
        <v>5.7151678562164303</v>
      </c>
      <c r="E40" s="6">
        <f t="shared" si="0"/>
        <v>4.5913995901743574</v>
      </c>
      <c r="F40" s="6">
        <f t="shared" si="0"/>
        <v>6.4703886335094773E-2</v>
      </c>
      <c r="G40" s="6">
        <f t="shared" si="0"/>
        <v>4.6561034758885702</v>
      </c>
      <c r="H40" s="6">
        <f t="shared" si="0"/>
        <v>37.872552854228481</v>
      </c>
      <c r="I40" s="6">
        <f t="shared" si="0"/>
        <v>48.643447141055951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34" t="s">
        <v>23</v>
      </c>
      <c r="I42" s="34"/>
      <c r="J42" s="20"/>
      <c r="K42" s="20"/>
      <c r="L42" s="20"/>
    </row>
    <row r="43" spans="1:12" ht="13.5" thickBot="1" x14ac:dyDescent="0.25"/>
    <row r="44" spans="1:12" ht="23.25" thickBot="1" x14ac:dyDescent="0.25">
      <c r="A44" s="45"/>
      <c r="B44" s="46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47" t="s">
        <v>85</v>
      </c>
      <c r="B45" s="48"/>
      <c r="C45" s="26">
        <f t="shared" ref="C45:I45" si="1">MAX(C10:C39)</f>
        <v>91.079093933105469</v>
      </c>
      <c r="D45" s="21">
        <f t="shared" si="1"/>
        <v>6.1824221611022949</v>
      </c>
      <c r="E45" s="26">
        <f t="shared" si="1"/>
        <v>5.4267373085021973</v>
      </c>
      <c r="F45" s="26">
        <f t="shared" si="1"/>
        <v>9.4474032521247864E-2</v>
      </c>
      <c r="G45" s="21">
        <f t="shared" si="1"/>
        <v>5.4790682792663574</v>
      </c>
      <c r="H45" s="26">
        <f t="shared" si="1"/>
        <v>38.104610546741227</v>
      </c>
      <c r="I45" s="22">
        <f t="shared" si="1"/>
        <v>49.003708812660051</v>
      </c>
    </row>
    <row r="46" spans="1:12" ht="13.5" thickBot="1" x14ac:dyDescent="0.25">
      <c r="A46" s="47" t="s">
        <v>86</v>
      </c>
      <c r="B46" s="48"/>
      <c r="C46" s="23">
        <f t="shared" ref="C46:I46" si="2">MIN(C10:C39)</f>
        <v>88.239944458007813</v>
      </c>
      <c r="D46" s="26">
        <f t="shared" si="2"/>
        <v>4.7825202941894531</v>
      </c>
      <c r="E46" s="26">
        <f t="shared" si="2"/>
        <v>3.7858014106750488</v>
      </c>
      <c r="F46" s="23">
        <f t="shared" si="2"/>
        <v>5.1659941673278809E-2</v>
      </c>
      <c r="G46" s="26">
        <f t="shared" si="2"/>
        <v>3.8560483455657959</v>
      </c>
      <c r="H46" s="23">
        <f t="shared" si="2"/>
        <v>37.589295428992415</v>
      </c>
      <c r="I46" s="26">
        <f t="shared" si="2"/>
        <v>48.136010316114323</v>
      </c>
    </row>
    <row r="47" spans="1:12" ht="13.5" thickBot="1" x14ac:dyDescent="0.25">
      <c r="A47" s="49" t="s">
        <v>87</v>
      </c>
      <c r="B47" s="50"/>
      <c r="C47" s="26">
        <f t="shared" ref="C47:I47" si="3">STDEV(C10:C39)</f>
        <v>0.60697611566858622</v>
      </c>
      <c r="D47" s="24">
        <f t="shared" si="3"/>
        <v>0.32715358899630625</v>
      </c>
      <c r="E47" s="26">
        <f t="shared" si="3"/>
        <v>0.39686997540053065</v>
      </c>
      <c r="F47" s="26">
        <f t="shared" si="3"/>
        <v>1.2279761308488598E-2</v>
      </c>
      <c r="G47" s="24">
        <f t="shared" si="3"/>
        <v>0.38859026195699814</v>
      </c>
      <c r="H47" s="26">
        <f t="shared" si="3"/>
        <v>0.15248067544213295</v>
      </c>
      <c r="I47" s="25">
        <f t="shared" si="3"/>
        <v>0.24171630222298371</v>
      </c>
    </row>
    <row r="49" spans="3:9" x14ac:dyDescent="0.2">
      <c r="C49" s="29" t="s">
        <v>102</v>
      </c>
      <c r="D49" s="29">
        <f>COUNTIF(D10:D39,"&gt;12.0")</f>
        <v>0</v>
      </c>
      <c r="E49" s="29">
        <f>COUNTIF(E10:E39,"&gt;8.0")</f>
        <v>0</v>
      </c>
      <c r="F49" s="29">
        <f>COUNTIF(F10:F39,"&gt;3.0")</f>
        <v>0</v>
      </c>
      <c r="G49" s="29">
        <f>COUNTIF(G10:G39,"&gt;8.0")</f>
        <v>0</v>
      </c>
      <c r="H49" s="29">
        <f>COUNTIF(H10:H39,"&lt;36.30")</f>
        <v>0</v>
      </c>
      <c r="I49" s="29">
        <f>COUNTIF(I10:I39,"&lt;46.20")</f>
        <v>0</v>
      </c>
    </row>
    <row r="50" spans="3:9" x14ac:dyDescent="0.2">
      <c r="G50" s="29"/>
      <c r="H50" s="29">
        <f>COUNTIF(H10:H39,"&gt;43.60")</f>
        <v>0</v>
      </c>
      <c r="I50" s="29">
        <f>COUNTIF(I10:I39,"&gt;53.20")</f>
        <v>0</v>
      </c>
    </row>
  </sheetData>
  <mergeCells count="44">
    <mergeCell ref="A32:B32"/>
    <mergeCell ref="A33:B33"/>
    <mergeCell ref="H42:I42"/>
    <mergeCell ref="A40:B40"/>
    <mergeCell ref="A34:B34"/>
    <mergeCell ref="A47:B47"/>
    <mergeCell ref="A36:B36"/>
    <mergeCell ref="A35:B35"/>
    <mergeCell ref="A37:B37"/>
    <mergeCell ref="A39:B39"/>
    <mergeCell ref="A38:B38"/>
    <mergeCell ref="A44:B44"/>
    <mergeCell ref="A45:B45"/>
    <mergeCell ref="A46:B46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28" zoomScale="90" zoomScaleNormal="90" workbookViewId="0">
      <selection activeCell="C49" sqref="C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1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1" ht="14.1" customHeight="1" thickBot="1" x14ac:dyDescent="0.25">
      <c r="A5" s="42" t="s">
        <v>73</v>
      </c>
      <c r="B5" s="42"/>
      <c r="C5" s="42"/>
      <c r="D5" s="42"/>
      <c r="E5" s="42"/>
      <c r="F5" s="42"/>
      <c r="G5" s="1"/>
      <c r="H5" s="1"/>
      <c r="I5" s="18" t="s">
        <v>99</v>
      </c>
      <c r="J5" s="1"/>
      <c r="K5" s="1"/>
    </row>
    <row r="6" spans="1:11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3"/>
      <c r="B8" s="44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45"/>
      <c r="B9" s="4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40695</v>
      </c>
      <c r="B10" s="33"/>
      <c r="C10" s="10">
        <v>98.707984924316406</v>
      </c>
      <c r="D10" s="10">
        <v>0.67645907402038574</v>
      </c>
      <c r="E10" s="10">
        <v>0.17241223156452179</v>
      </c>
      <c r="F10" s="11">
        <v>0.1313852071762085</v>
      </c>
      <c r="G10" s="10">
        <v>0.30379742383956909</v>
      </c>
      <c r="H10" s="10">
        <v>38.089634255464652</v>
      </c>
      <c r="I10" s="10">
        <v>50.710512389884499</v>
      </c>
      <c r="J10" s="1"/>
      <c r="K10" s="1"/>
    </row>
    <row r="11" spans="1:11" ht="12.75" customHeight="1" thickBot="1" x14ac:dyDescent="0.25">
      <c r="A11" s="32">
        <v>40696</v>
      </c>
      <c r="B11" s="33"/>
      <c r="C11" s="3">
        <v>98.705574035644531</v>
      </c>
      <c r="D11" s="3">
        <v>0.67996203899383545</v>
      </c>
      <c r="E11" s="3">
        <v>0.17325595021247864</v>
      </c>
      <c r="F11" s="5">
        <v>0.12887565791606903</v>
      </c>
      <c r="G11" s="3">
        <v>0.30213159322738647</v>
      </c>
      <c r="H11" s="3">
        <v>38.091675218130405</v>
      </c>
      <c r="I11" s="3">
        <v>50.71307960219243</v>
      </c>
      <c r="J11" s="1"/>
      <c r="K11" s="1"/>
    </row>
    <row r="12" spans="1:11" ht="12.75" customHeight="1" thickBot="1" x14ac:dyDescent="0.25">
      <c r="A12" s="32">
        <v>40697</v>
      </c>
      <c r="B12" s="33"/>
      <c r="C12" s="3">
        <v>98.984184265136719</v>
      </c>
      <c r="D12" s="3">
        <v>0.43617677688598633</v>
      </c>
      <c r="E12" s="3">
        <v>0.14565780758857727</v>
      </c>
      <c r="F12" s="5">
        <v>0.12360842525959015</v>
      </c>
      <c r="G12" s="3">
        <v>0.26926624774932861</v>
      </c>
      <c r="H12" s="3">
        <v>38.035249986612911</v>
      </c>
      <c r="I12" s="3">
        <v>50.69818104030908</v>
      </c>
      <c r="J12" s="1"/>
      <c r="K12" s="1"/>
    </row>
    <row r="13" spans="1:11" ht="12.75" customHeight="1" thickBot="1" x14ac:dyDescent="0.25">
      <c r="A13" s="32">
        <v>40698</v>
      </c>
      <c r="B13" s="33"/>
      <c r="C13" s="3">
        <v>98.669723510742187</v>
      </c>
      <c r="D13" s="3">
        <v>0.67859327793121338</v>
      </c>
      <c r="E13" s="3">
        <v>0.17257733643054962</v>
      </c>
      <c r="F13" s="5">
        <v>0.15914550423622131</v>
      </c>
      <c r="G13" s="3">
        <v>0.33172285556793213</v>
      </c>
      <c r="H13" s="3">
        <v>38.085232721607738</v>
      </c>
      <c r="I13" s="3">
        <v>50.687808137270082</v>
      </c>
      <c r="J13" s="1"/>
      <c r="K13" s="1"/>
    </row>
    <row r="14" spans="1:11" ht="12.75" customHeight="1" thickBot="1" x14ac:dyDescent="0.25">
      <c r="A14" s="32">
        <v>40699</v>
      </c>
      <c r="B14" s="33"/>
      <c r="C14" s="3">
        <v>98.688888549804688</v>
      </c>
      <c r="D14" s="3">
        <v>0.65912032127380371</v>
      </c>
      <c r="E14" s="3">
        <v>0.16971774399280548</v>
      </c>
      <c r="F14" s="5">
        <v>0.16879454255104065</v>
      </c>
      <c r="G14" s="3">
        <v>0.33851230144500732</v>
      </c>
      <c r="H14" s="3">
        <v>38.072715300481903</v>
      </c>
      <c r="I14" s="3">
        <v>50.675153418303964</v>
      </c>
      <c r="J14" s="1"/>
      <c r="K14" s="1"/>
    </row>
    <row r="15" spans="1:11" ht="12.75" customHeight="1" thickBot="1" x14ac:dyDescent="0.25">
      <c r="A15" s="32">
        <v>40700</v>
      </c>
      <c r="B15" s="33"/>
      <c r="C15" s="3">
        <v>98.664787292480469</v>
      </c>
      <c r="D15" s="3">
        <v>0.67929410934448242</v>
      </c>
      <c r="E15" s="3">
        <v>0.17055365443229675</v>
      </c>
      <c r="F15" s="5">
        <v>0.16431604325771332</v>
      </c>
      <c r="G15" s="3">
        <v>0.33486968278884888</v>
      </c>
      <c r="H15" s="3">
        <v>38.084662735108587</v>
      </c>
      <c r="I15" s="3">
        <v>50.684703094812093</v>
      </c>
      <c r="J15" s="1"/>
      <c r="K15" s="1"/>
    </row>
    <row r="16" spans="1:11" ht="12.75" customHeight="1" thickBot="1" x14ac:dyDescent="0.25">
      <c r="A16" s="32">
        <v>40701</v>
      </c>
      <c r="B16" s="33"/>
      <c r="C16" s="3">
        <v>98.708663940429688</v>
      </c>
      <c r="D16" s="3">
        <v>0.65084260702133179</v>
      </c>
      <c r="E16" s="3">
        <v>0.16841302812099457</v>
      </c>
      <c r="F16" s="5">
        <v>0.16273030638694763</v>
      </c>
      <c r="G16" s="3">
        <v>0.33114331960678101</v>
      </c>
      <c r="H16" s="3">
        <v>38.070254486371667</v>
      </c>
      <c r="I16" s="3">
        <v>50.678795229928028</v>
      </c>
      <c r="J16" s="1"/>
      <c r="K16" s="1"/>
    </row>
    <row r="17" spans="1:11" ht="12.75" customHeight="1" thickBot="1" x14ac:dyDescent="0.25">
      <c r="A17" s="32">
        <v>40702</v>
      </c>
      <c r="B17" s="33"/>
      <c r="C17" s="3">
        <v>98.699615478515625</v>
      </c>
      <c r="D17" s="3">
        <v>0.6792982816696167</v>
      </c>
      <c r="E17" s="3">
        <v>0.17276091873645782</v>
      </c>
      <c r="F17" s="5">
        <v>0.13699266314506531</v>
      </c>
      <c r="G17" s="3">
        <v>0.30975359678268433</v>
      </c>
      <c r="H17" s="3">
        <v>38.087319906012333</v>
      </c>
      <c r="I17" s="3">
        <v>50.704993858973978</v>
      </c>
      <c r="J17" s="1"/>
      <c r="K17" s="1"/>
    </row>
    <row r="18" spans="1:11" ht="12.75" customHeight="1" thickBot="1" x14ac:dyDescent="0.25">
      <c r="A18" s="32">
        <v>40703</v>
      </c>
      <c r="B18" s="33"/>
      <c r="C18" s="3">
        <v>98.640289306640625</v>
      </c>
      <c r="D18" s="3">
        <v>0.73038363456726074</v>
      </c>
      <c r="E18" s="3">
        <v>0.17354533076286316</v>
      </c>
      <c r="F18" s="5">
        <v>0.13833142817020416</v>
      </c>
      <c r="G18" s="3">
        <v>0.31187677383422852</v>
      </c>
      <c r="H18" s="3">
        <v>38.104208706782728</v>
      </c>
      <c r="I18" s="3">
        <v>50.715191785941613</v>
      </c>
      <c r="J18" s="1"/>
      <c r="K18" s="1"/>
    </row>
    <row r="19" spans="1:11" ht="12.75" customHeight="1" thickBot="1" x14ac:dyDescent="0.25">
      <c r="A19" s="32">
        <v>40704</v>
      </c>
      <c r="B19" s="33"/>
      <c r="C19" s="3">
        <v>98.733497619628906</v>
      </c>
      <c r="D19" s="3">
        <v>0.65846878290176392</v>
      </c>
      <c r="E19" s="3">
        <v>0.16763156652450562</v>
      </c>
      <c r="F19" s="5">
        <v>0.13070277869701385</v>
      </c>
      <c r="G19" s="3">
        <v>0.29833436012268066</v>
      </c>
      <c r="H19" s="3">
        <v>38.084455831179874</v>
      </c>
      <c r="I19" s="3">
        <v>50.710382362639322</v>
      </c>
      <c r="J19" s="1"/>
      <c r="K19" s="1"/>
    </row>
    <row r="20" spans="1:11" ht="12.75" customHeight="1" thickBot="1" x14ac:dyDescent="0.25">
      <c r="A20" s="32">
        <v>40705</v>
      </c>
      <c r="B20" s="33"/>
      <c r="C20" s="3">
        <v>98.749862670898437</v>
      </c>
      <c r="D20" s="3">
        <v>0.64603400230407715</v>
      </c>
      <c r="E20" s="3">
        <v>0.1694018691778183</v>
      </c>
      <c r="F20" s="5">
        <v>0.12610287964344025</v>
      </c>
      <c r="G20" s="3">
        <v>0.29550474882125854</v>
      </c>
      <c r="H20" s="3">
        <v>38.081499739684972</v>
      </c>
      <c r="I20" s="3">
        <v>50.711210613977002</v>
      </c>
      <c r="J20" s="1"/>
      <c r="K20" s="1"/>
    </row>
    <row r="21" spans="1:11" ht="12.75" customHeight="1" thickBot="1" x14ac:dyDescent="0.25">
      <c r="A21" s="32">
        <v>40706</v>
      </c>
      <c r="B21" s="33"/>
      <c r="C21" s="3">
        <v>98.776222229003906</v>
      </c>
      <c r="D21" s="3">
        <v>0.62456518411636353</v>
      </c>
      <c r="E21" s="3">
        <v>0.16671352088451385</v>
      </c>
      <c r="F21" s="5">
        <v>0.12436575442552567</v>
      </c>
      <c r="G21" s="3">
        <v>0.29107928276062012</v>
      </c>
      <c r="H21" s="3">
        <v>38.077377748585533</v>
      </c>
      <c r="I21" s="3">
        <v>50.711414217928088</v>
      </c>
      <c r="J21" s="1"/>
      <c r="K21" s="1"/>
    </row>
    <row r="22" spans="1:11" ht="12.75" customHeight="1" thickBot="1" x14ac:dyDescent="0.25">
      <c r="A22" s="32">
        <v>40707</v>
      </c>
      <c r="B22" s="33"/>
      <c r="C22" s="3">
        <v>98.678062438964844</v>
      </c>
      <c r="D22" s="3">
        <v>0.70281147956848145</v>
      </c>
      <c r="E22" s="3">
        <v>0.17655360698699951</v>
      </c>
      <c r="F22" s="5">
        <v>0.13092689216136932</v>
      </c>
      <c r="G22" s="3">
        <v>0.30748051404953003</v>
      </c>
      <c r="H22" s="3">
        <v>38.094957506740343</v>
      </c>
      <c r="I22" s="3">
        <v>50.711891255332446</v>
      </c>
      <c r="J22" s="1"/>
      <c r="K22" s="1"/>
    </row>
    <row r="23" spans="1:11" ht="12.75" customHeight="1" thickBot="1" x14ac:dyDescent="0.25">
      <c r="A23" s="32">
        <v>40708</v>
      </c>
      <c r="B23" s="33"/>
      <c r="C23" s="3">
        <v>98.712562561035156</v>
      </c>
      <c r="D23" s="3">
        <v>0.67025196552276611</v>
      </c>
      <c r="E23" s="3">
        <v>0.17373093962669373</v>
      </c>
      <c r="F23" s="5">
        <v>0.13150304555892944</v>
      </c>
      <c r="G23" s="3">
        <v>0.30523398518562317</v>
      </c>
      <c r="H23" s="3">
        <v>38.086817552498005</v>
      </c>
      <c r="I23" s="3">
        <v>50.708222249595998</v>
      </c>
      <c r="J23" s="1"/>
      <c r="K23" s="1"/>
    </row>
    <row r="24" spans="1:11" ht="12.75" customHeight="1" thickBot="1" x14ac:dyDescent="0.25">
      <c r="A24" s="32">
        <v>40709</v>
      </c>
      <c r="B24" s="33"/>
      <c r="C24" s="3">
        <v>98.712944030761719</v>
      </c>
      <c r="D24" s="3">
        <v>0.67628353834152222</v>
      </c>
      <c r="E24" s="3">
        <v>0.17280289530754089</v>
      </c>
      <c r="F24" s="5">
        <v>0.12803152203559875</v>
      </c>
      <c r="G24" s="3">
        <v>0.30083441734313965</v>
      </c>
      <c r="H24" s="3">
        <v>38.088833671426272</v>
      </c>
      <c r="I24" s="3">
        <v>50.712323685612922</v>
      </c>
      <c r="J24" s="1"/>
      <c r="K24" s="1"/>
    </row>
    <row r="25" spans="1:11" ht="12.75" customHeight="1" thickBot="1" x14ac:dyDescent="0.25">
      <c r="A25" s="32">
        <v>40710</v>
      </c>
      <c r="B25" s="33"/>
      <c r="C25" s="3">
        <v>98.721244812011719</v>
      </c>
      <c r="D25" s="3">
        <v>0.66799628734588623</v>
      </c>
      <c r="E25" s="3">
        <v>0.17245367169380188</v>
      </c>
      <c r="F25" s="5">
        <v>0.12964697182178497</v>
      </c>
      <c r="G25" s="3">
        <v>0.30210065841674805</v>
      </c>
      <c r="H25" s="3">
        <v>38.085003361652696</v>
      </c>
      <c r="I25" s="3">
        <v>50.709168897067151</v>
      </c>
      <c r="J25" s="1"/>
      <c r="K25" s="1"/>
    </row>
    <row r="26" spans="1:11" ht="12.75" customHeight="1" thickBot="1" x14ac:dyDescent="0.25">
      <c r="A26" s="32">
        <v>40711</v>
      </c>
      <c r="B26" s="33"/>
      <c r="C26" s="3">
        <v>98.723716735839844</v>
      </c>
      <c r="D26" s="3">
        <v>0.66793888807296753</v>
      </c>
      <c r="E26" s="3">
        <v>0.17188285291194916</v>
      </c>
      <c r="F26" s="5">
        <v>0.12888281047344208</v>
      </c>
      <c r="G26" s="3">
        <v>0.30076566338539124</v>
      </c>
      <c r="H26" s="3">
        <v>38.084501014451384</v>
      </c>
      <c r="I26" s="3">
        <v>50.709721768397451</v>
      </c>
      <c r="J26" s="1"/>
      <c r="K26" s="1"/>
    </row>
    <row r="27" spans="1:11" ht="12.75" customHeight="1" thickBot="1" x14ac:dyDescent="0.25">
      <c r="A27" s="32">
        <v>40712</v>
      </c>
      <c r="B27" s="33"/>
      <c r="C27" s="3">
        <v>98.746078491210938</v>
      </c>
      <c r="D27" s="3">
        <v>0.64638328552246094</v>
      </c>
      <c r="E27" s="3">
        <v>0.17025724053382874</v>
      </c>
      <c r="F27" s="5">
        <v>0.12803012132644653</v>
      </c>
      <c r="G27" s="3">
        <v>0.29828736186027527</v>
      </c>
      <c r="H27" s="3">
        <v>38.080916268596496</v>
      </c>
      <c r="I27" s="3">
        <v>50.709074953030772</v>
      </c>
      <c r="J27" s="1"/>
      <c r="K27" s="1"/>
    </row>
    <row r="28" spans="1:11" ht="12.75" customHeight="1" thickBot="1" x14ac:dyDescent="0.25">
      <c r="A28" s="32">
        <v>40713</v>
      </c>
      <c r="B28" s="33"/>
      <c r="C28" s="3">
        <v>98.727691650390625</v>
      </c>
      <c r="D28" s="3">
        <v>0.65716487169265747</v>
      </c>
      <c r="E28" s="3">
        <v>0.1685783714056015</v>
      </c>
      <c r="F28" s="5">
        <v>0.13488602638244629</v>
      </c>
      <c r="G28" s="3">
        <v>0.30346441268920898</v>
      </c>
      <c r="H28" s="3">
        <v>38.0839930523181</v>
      </c>
      <c r="I28" s="3">
        <v>50.706623499711952</v>
      </c>
      <c r="J28" s="1"/>
      <c r="K28" s="1"/>
    </row>
    <row r="29" spans="1:11" ht="12.75" customHeight="1" thickBot="1" x14ac:dyDescent="0.25">
      <c r="A29" s="32">
        <v>40714</v>
      </c>
      <c r="B29" s="33"/>
      <c r="C29" s="3">
        <v>98.716903686523438</v>
      </c>
      <c r="D29" s="3">
        <v>0.65727531909942627</v>
      </c>
      <c r="E29" s="3">
        <v>0.17057126760482788</v>
      </c>
      <c r="F29" s="5">
        <v>0.14568488299846649</v>
      </c>
      <c r="G29" s="3">
        <v>0.31625616550445557</v>
      </c>
      <c r="H29" s="3">
        <v>38.077513247596961</v>
      </c>
      <c r="I29" s="3">
        <v>50.694211774611063</v>
      </c>
      <c r="J29" s="1"/>
      <c r="K29" s="1"/>
    </row>
    <row r="30" spans="1:11" ht="12.75" customHeight="1" thickBot="1" x14ac:dyDescent="0.25">
      <c r="A30" s="32">
        <v>40715</v>
      </c>
      <c r="B30" s="33"/>
      <c r="C30" s="3">
        <v>98.692222595214844</v>
      </c>
      <c r="D30" s="3">
        <v>0.67567378282546997</v>
      </c>
      <c r="E30" s="3">
        <v>0.17045541107654572</v>
      </c>
      <c r="F30" s="5">
        <v>0.14986950159072876</v>
      </c>
      <c r="G30" s="3">
        <v>0.32032489776611328</v>
      </c>
      <c r="H30" s="3">
        <v>38.082356796759292</v>
      </c>
      <c r="I30" s="3">
        <v>50.693966018695505</v>
      </c>
      <c r="J30" s="1"/>
      <c r="K30" s="1"/>
    </row>
    <row r="31" spans="1:11" ht="12.75" customHeight="1" thickBot="1" x14ac:dyDescent="0.25">
      <c r="A31" s="32">
        <v>40716</v>
      </c>
      <c r="B31" s="33"/>
      <c r="C31" s="3">
        <v>98.725730895996094</v>
      </c>
      <c r="D31" s="3">
        <v>0.64648032188415527</v>
      </c>
      <c r="E31" s="3">
        <v>0.16961225867271423</v>
      </c>
      <c r="F31" s="5">
        <v>0.14551116526126862</v>
      </c>
      <c r="G31" s="3">
        <v>0.31512343883514404</v>
      </c>
      <c r="H31" s="3">
        <v>38.077084735544723</v>
      </c>
      <c r="I31" s="3">
        <v>50.694533019605693</v>
      </c>
      <c r="J31" s="1"/>
      <c r="K31" s="1"/>
    </row>
    <row r="32" spans="1:11" ht="12.75" customHeight="1" thickBot="1" x14ac:dyDescent="0.25">
      <c r="A32" s="32">
        <v>40717</v>
      </c>
      <c r="B32" s="33"/>
      <c r="C32" s="3">
        <v>98.744468688964844</v>
      </c>
      <c r="D32" s="3">
        <v>0.64156389236450195</v>
      </c>
      <c r="E32" s="3">
        <v>0.16694556176662445</v>
      </c>
      <c r="F32" s="5">
        <v>0.14018161594867706</v>
      </c>
      <c r="G32" s="3">
        <v>0.30712717771530151</v>
      </c>
      <c r="H32" s="3">
        <v>38.074312350756287</v>
      </c>
      <c r="I32" s="3">
        <v>50.698137801663975</v>
      </c>
      <c r="J32" s="1"/>
      <c r="K32" s="1"/>
    </row>
    <row r="33" spans="1:12" ht="12.75" customHeight="1" thickBot="1" x14ac:dyDescent="0.25">
      <c r="A33" s="32">
        <v>40718</v>
      </c>
      <c r="B33" s="33"/>
      <c r="C33" s="3">
        <v>98.70526123046875</v>
      </c>
      <c r="D33" s="3">
        <v>0.66077083349227905</v>
      </c>
      <c r="E33" s="3">
        <v>0.16790139675140381</v>
      </c>
      <c r="F33" s="5">
        <v>0.15712586045265198</v>
      </c>
      <c r="G33" s="3">
        <v>0.32502725720405579</v>
      </c>
      <c r="H33" s="3">
        <v>38.073936986183334</v>
      </c>
      <c r="I33" s="3">
        <v>50.685196359467156</v>
      </c>
      <c r="J33" s="1"/>
      <c r="K33" s="1"/>
    </row>
    <row r="34" spans="1:12" ht="12.75" customHeight="1" thickBot="1" x14ac:dyDescent="0.25">
      <c r="A34" s="32">
        <v>40719</v>
      </c>
      <c r="B34" s="33"/>
      <c r="C34" s="3">
        <v>98.764122009277344</v>
      </c>
      <c r="D34" s="3">
        <v>0.60799491405487061</v>
      </c>
      <c r="E34" s="3">
        <v>0.1654055267572403</v>
      </c>
      <c r="F34" s="5">
        <v>0.15441980957984924</v>
      </c>
      <c r="G34" s="3">
        <v>0.31982535123825073</v>
      </c>
      <c r="H34" s="3">
        <v>38.060869768686921</v>
      </c>
      <c r="I34" s="3">
        <v>50.680958624257855</v>
      </c>
      <c r="J34" s="1"/>
      <c r="K34" s="1"/>
    </row>
    <row r="35" spans="1:12" ht="12.75" customHeight="1" thickBot="1" x14ac:dyDescent="0.25">
      <c r="A35" s="32">
        <v>40720</v>
      </c>
      <c r="B35" s="33"/>
      <c r="C35" s="3">
        <v>98.757637023925781</v>
      </c>
      <c r="D35" s="3">
        <v>0.61380058526992798</v>
      </c>
      <c r="E35" s="3">
        <v>0.16647250950336456</v>
      </c>
      <c r="F35" s="5">
        <v>0.15749895572662354</v>
      </c>
      <c r="G35" s="3">
        <v>0.3239714503288269</v>
      </c>
      <c r="H35" s="3">
        <v>38.058713153512301</v>
      </c>
      <c r="I35" s="3">
        <v>50.677021135558896</v>
      </c>
      <c r="J35" s="1"/>
      <c r="K35" s="1"/>
    </row>
    <row r="36" spans="1:12" ht="12.75" customHeight="1" thickBot="1" x14ac:dyDescent="0.25">
      <c r="A36" s="32">
        <v>40721</v>
      </c>
      <c r="B36" s="33"/>
      <c r="C36" s="3">
        <v>98.736083984375</v>
      </c>
      <c r="D36" s="3">
        <v>0.63148868083953857</v>
      </c>
      <c r="E36" s="3">
        <v>0.16766434907913208</v>
      </c>
      <c r="F36" s="5">
        <v>0.15805532038211823</v>
      </c>
      <c r="G36" s="3">
        <v>0.32571965456008911</v>
      </c>
      <c r="H36" s="3">
        <v>38.064069078663501</v>
      </c>
      <c r="I36" s="3">
        <v>50.67907042942381</v>
      </c>
      <c r="J36" s="1"/>
      <c r="K36" s="1"/>
    </row>
    <row r="37" spans="1:12" ht="12.75" customHeight="1" thickBot="1" x14ac:dyDescent="0.25">
      <c r="A37" s="32">
        <v>40722</v>
      </c>
      <c r="B37" s="33"/>
      <c r="C37" s="3">
        <v>98.702545166015625</v>
      </c>
      <c r="D37" s="3">
        <v>0.66177642345428467</v>
      </c>
      <c r="E37" s="3">
        <v>0.17028190195560455</v>
      </c>
      <c r="F37" s="5">
        <v>0.15672615170478821</v>
      </c>
      <c r="G37" s="3">
        <v>0.32700806856155396</v>
      </c>
      <c r="H37" s="3">
        <v>38.073476094951666</v>
      </c>
      <c r="I37" s="3">
        <v>50.684092940683279</v>
      </c>
      <c r="J37" s="1"/>
      <c r="K37" s="1"/>
    </row>
    <row r="38" spans="1:12" ht="12.75" customHeight="1" thickBot="1" x14ac:dyDescent="0.25">
      <c r="A38" s="32">
        <v>40723</v>
      </c>
      <c r="B38" s="33"/>
      <c r="C38" s="3">
        <v>98.697517395019531</v>
      </c>
      <c r="D38" s="3">
        <v>0.66603714227676392</v>
      </c>
      <c r="E38" s="3">
        <v>0.17165695130825043</v>
      </c>
      <c r="F38" s="5">
        <v>0.15757036209106445</v>
      </c>
      <c r="G38" s="3">
        <v>0.32922732830047607</v>
      </c>
      <c r="H38" s="3">
        <v>38.072499764901131</v>
      </c>
      <c r="I38" s="3">
        <v>50.682287333142781</v>
      </c>
      <c r="J38" s="1"/>
      <c r="K38" s="1"/>
    </row>
    <row r="39" spans="1:12" ht="12.75" customHeight="1" thickBot="1" x14ac:dyDescent="0.25">
      <c r="A39" s="32">
        <v>40724</v>
      </c>
      <c r="B39" s="33"/>
      <c r="C39" s="3">
        <v>98.666290283203125</v>
      </c>
      <c r="D39" s="3">
        <v>0.69911646842956543</v>
      </c>
      <c r="E39" s="3">
        <v>0.17111410200595856</v>
      </c>
      <c r="F39" s="5">
        <v>0.15673291683197021</v>
      </c>
      <c r="G39" s="3">
        <v>0.32784700393676758</v>
      </c>
      <c r="H39" s="3">
        <v>38.081325647654495</v>
      </c>
      <c r="I39" s="3">
        <v>50.688152713867609</v>
      </c>
      <c r="J39" s="1"/>
      <c r="K39" s="1"/>
    </row>
    <row r="40" spans="1:12" ht="12.75" customHeight="1" thickBot="1" x14ac:dyDescent="0.25">
      <c r="A40" s="35" t="s">
        <v>6</v>
      </c>
      <c r="B40" s="36"/>
      <c r="C40" s="6">
        <f t="shared" ref="C40:I40" si="0">AVERAGE(C10:C39)</f>
        <v>98.72201258341471</v>
      </c>
      <c r="D40" s="6">
        <f t="shared" si="0"/>
        <v>0.6550002257029216</v>
      </c>
      <c r="E40" s="6">
        <f t="shared" si="0"/>
        <v>0.16956605911254882</v>
      </c>
      <c r="F40" s="6">
        <f t="shared" si="0"/>
        <v>0.14288783743977546</v>
      </c>
      <c r="G40" s="6">
        <f t="shared" si="0"/>
        <v>0.31245389978090921</v>
      </c>
      <c r="H40" s="6">
        <f t="shared" si="0"/>
        <v>38.078848889630564</v>
      </c>
      <c r="I40" s="6">
        <f t="shared" si="0"/>
        <v>50.697536007062872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34" t="s">
        <v>23</v>
      </c>
      <c r="I42" s="34"/>
      <c r="J42" s="20"/>
      <c r="K42" s="20"/>
      <c r="L42" s="20"/>
    </row>
    <row r="43" spans="1:12" ht="13.5" thickBot="1" x14ac:dyDescent="0.25"/>
    <row r="44" spans="1:12" ht="23.25" thickBot="1" x14ac:dyDescent="0.25">
      <c r="A44" s="45"/>
      <c r="B44" s="46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47" t="s">
        <v>85</v>
      </c>
      <c r="B45" s="48"/>
      <c r="C45" s="26">
        <f t="shared" ref="C45:I45" si="1">MAX(C10:C39)</f>
        <v>98.984184265136719</v>
      </c>
      <c r="D45" s="21">
        <f t="shared" si="1"/>
        <v>0.73038363456726074</v>
      </c>
      <c r="E45" s="26">
        <f t="shared" si="1"/>
        <v>0.17655360698699951</v>
      </c>
      <c r="F45" s="26">
        <f t="shared" si="1"/>
        <v>0.16879454255104065</v>
      </c>
      <c r="G45" s="21">
        <f t="shared" si="1"/>
        <v>0.33851230144500732</v>
      </c>
      <c r="H45" s="26">
        <f t="shared" si="1"/>
        <v>38.104208706782728</v>
      </c>
      <c r="I45" s="22">
        <f t="shared" si="1"/>
        <v>50.715191785941613</v>
      </c>
    </row>
    <row r="46" spans="1:12" ht="13.5" thickBot="1" x14ac:dyDescent="0.25">
      <c r="A46" s="47" t="s">
        <v>86</v>
      </c>
      <c r="B46" s="48"/>
      <c r="C46" s="23">
        <f>MIN(C10:C39)</f>
        <v>98.640289306640625</v>
      </c>
      <c r="D46" s="26">
        <f t="shared" ref="D46:I46" si="2">MIN(D10:D39)</f>
        <v>0.43617677688598633</v>
      </c>
      <c r="E46" s="26">
        <f t="shared" si="2"/>
        <v>0.14565780758857727</v>
      </c>
      <c r="F46" s="23">
        <f t="shared" si="2"/>
        <v>0.12360842525959015</v>
      </c>
      <c r="G46" s="26">
        <f t="shared" si="2"/>
        <v>0.26926624774932861</v>
      </c>
      <c r="H46" s="23">
        <f t="shared" si="2"/>
        <v>38.035249986612911</v>
      </c>
      <c r="I46" s="26">
        <f t="shared" si="2"/>
        <v>50.675153418303964</v>
      </c>
    </row>
    <row r="47" spans="1:12" ht="13.5" thickBot="1" x14ac:dyDescent="0.25">
      <c r="A47" s="49" t="s">
        <v>87</v>
      </c>
      <c r="B47" s="50"/>
      <c r="C47" s="26">
        <f t="shared" ref="C47:H47" si="3">STDEV(C10:C39)</f>
        <v>5.8506235124080465E-2</v>
      </c>
      <c r="D47" s="24">
        <f t="shared" si="3"/>
        <v>4.8465970263648593E-2</v>
      </c>
      <c r="E47" s="26">
        <f t="shared" si="3"/>
        <v>5.198445413657991E-3</v>
      </c>
      <c r="F47" s="26">
        <f t="shared" si="3"/>
        <v>1.428274718801018E-2</v>
      </c>
      <c r="G47" s="24">
        <f t="shared" si="3"/>
        <v>1.5536562409147322E-2</v>
      </c>
      <c r="H47" s="26">
        <f t="shared" si="3"/>
        <v>1.2772348425302517E-2</v>
      </c>
      <c r="I47" s="25">
        <f>STDEV(I10:I39)</f>
        <v>1.3385217512395686E-2</v>
      </c>
    </row>
    <row r="49" spans="3:9" x14ac:dyDescent="0.2">
      <c r="C49" s="29" t="s">
        <v>102</v>
      </c>
      <c r="D49" s="29">
        <f>COUNTIF(D10:D39,"&gt;12.0")</f>
        <v>0</v>
      </c>
      <c r="E49" s="29">
        <f>COUNTIF(E10:E39,"&gt;8.0")</f>
        <v>0</v>
      </c>
      <c r="F49" s="29">
        <f>COUNTIF(F10:F39,"&gt;3.0")</f>
        <v>0</v>
      </c>
      <c r="G49" s="29">
        <f>COUNTIF(G10:G39,"&gt;8.0")</f>
        <v>0</v>
      </c>
      <c r="H49" s="29">
        <f>COUNTIF(H10:H39,"&lt;36.30")</f>
        <v>0</v>
      </c>
      <c r="I49" s="29">
        <f>COUNTIF(I10:I39,"&lt;46.20")</f>
        <v>0</v>
      </c>
    </row>
    <row r="50" spans="3:9" x14ac:dyDescent="0.2">
      <c r="G50" s="29"/>
      <c r="H50" s="29">
        <f>COUNTIF(H10:H39,"&gt;43.60")</f>
        <v>0</v>
      </c>
      <c r="I50" s="29">
        <f>COUNTIF(I10:I39,"&gt;53.20")</f>
        <v>0</v>
      </c>
    </row>
  </sheetData>
  <mergeCells count="44">
    <mergeCell ref="A32:B32"/>
    <mergeCell ref="A33:B33"/>
    <mergeCell ref="H42:I42"/>
    <mergeCell ref="A40:B40"/>
    <mergeCell ref="A34:B34"/>
    <mergeCell ref="A47:B47"/>
    <mergeCell ref="A36:B36"/>
    <mergeCell ref="A35:B35"/>
    <mergeCell ref="A37:B37"/>
    <mergeCell ref="A39:B39"/>
    <mergeCell ref="A38:B38"/>
    <mergeCell ref="A44:B44"/>
    <mergeCell ref="A45:B45"/>
    <mergeCell ref="A46:B46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28" zoomScale="90" zoomScaleNormal="90" workbookViewId="0">
      <selection activeCell="C49" sqref="C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1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1" ht="14.1" customHeight="1" thickBot="1" x14ac:dyDescent="0.25">
      <c r="A5" s="42" t="s">
        <v>74</v>
      </c>
      <c r="B5" s="42"/>
      <c r="C5" s="42"/>
      <c r="D5" s="42"/>
      <c r="E5" s="42"/>
      <c r="F5" s="42"/>
      <c r="G5" s="1"/>
      <c r="H5" s="1"/>
      <c r="I5" s="18" t="s">
        <v>99</v>
      </c>
      <c r="J5" s="1"/>
      <c r="K5" s="1"/>
    </row>
    <row r="6" spans="1:11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3"/>
      <c r="B8" s="44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45"/>
      <c r="B9" s="4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40695</v>
      </c>
      <c r="B10" s="33"/>
      <c r="C10" s="10">
        <v>93.767372131347656</v>
      </c>
      <c r="D10" s="10">
        <v>4.8284215927124023</v>
      </c>
      <c r="E10" s="10">
        <v>0.23395103216171265</v>
      </c>
      <c r="F10" s="11">
        <v>1.0861510038375854</v>
      </c>
      <c r="G10" s="10">
        <v>1.3201019763946533</v>
      </c>
      <c r="H10" s="10">
        <v>38.5883444731179</v>
      </c>
      <c r="I10" s="10">
        <v>50.237746551638217</v>
      </c>
      <c r="J10" s="1"/>
      <c r="K10" s="1"/>
    </row>
    <row r="11" spans="1:11" ht="12.75" customHeight="1" thickBot="1" x14ac:dyDescent="0.25">
      <c r="A11" s="32">
        <v>40696</v>
      </c>
      <c r="B11" s="33"/>
      <c r="C11" s="3">
        <v>93.767372131347656</v>
      </c>
      <c r="D11" s="3">
        <v>4.8284215927124023</v>
      </c>
      <c r="E11" s="3">
        <v>0.23395103216171265</v>
      </c>
      <c r="F11" s="5">
        <v>1.0861510038375854</v>
      </c>
      <c r="G11" s="3">
        <v>1.3201019763946533</v>
      </c>
      <c r="H11" s="3">
        <v>38.611465828035065</v>
      </c>
      <c r="I11" s="3">
        <v>50.182862810847489</v>
      </c>
      <c r="J11" s="1"/>
      <c r="K11" s="1"/>
    </row>
    <row r="12" spans="1:11" ht="12.75" customHeight="1" thickBot="1" x14ac:dyDescent="0.25">
      <c r="A12" s="32">
        <v>40697</v>
      </c>
      <c r="B12" s="33"/>
      <c r="C12" s="3">
        <v>93.767372131347656</v>
      </c>
      <c r="D12" s="3">
        <v>4.8284215927124023</v>
      </c>
      <c r="E12" s="3">
        <v>0.23395103216171265</v>
      </c>
      <c r="F12" s="5">
        <v>1.0861510038375854</v>
      </c>
      <c r="G12" s="3">
        <v>1.3201019763946533</v>
      </c>
      <c r="H12" s="3">
        <v>38.580152251146949</v>
      </c>
      <c r="I12" s="3">
        <v>50.15656942470244</v>
      </c>
      <c r="J12" s="1"/>
      <c r="K12" s="1"/>
    </row>
    <row r="13" spans="1:11" ht="12.75" customHeight="1" thickBot="1" x14ac:dyDescent="0.25">
      <c r="A13" s="32">
        <v>40698</v>
      </c>
      <c r="B13" s="33"/>
      <c r="C13" s="3">
        <v>93.767372131347656</v>
      </c>
      <c r="D13" s="3">
        <v>4.8284215927124023</v>
      </c>
      <c r="E13" s="3">
        <v>0.23395103216171265</v>
      </c>
      <c r="F13" s="5">
        <v>1.0861510038375854</v>
      </c>
      <c r="G13" s="3">
        <v>1.3201019763946533</v>
      </c>
      <c r="H13" s="3">
        <v>38.713834418764286</v>
      </c>
      <c r="I13" s="3">
        <v>50.319309669505159</v>
      </c>
      <c r="J13" s="1"/>
      <c r="K13" s="1"/>
    </row>
    <row r="14" spans="1:11" ht="12.75" customHeight="1" thickBot="1" x14ac:dyDescent="0.25">
      <c r="A14" s="32">
        <v>40699</v>
      </c>
      <c r="B14" s="33"/>
      <c r="C14" s="3">
        <v>93.767372131347656</v>
      </c>
      <c r="D14" s="3">
        <v>4.8284215927124023</v>
      </c>
      <c r="E14" s="3">
        <v>0.23395103216171265</v>
      </c>
      <c r="F14" s="5">
        <v>1.0861510038375854</v>
      </c>
      <c r="G14" s="3">
        <v>1.3201019763946533</v>
      </c>
      <c r="H14" s="3">
        <v>38.671756187731539</v>
      </c>
      <c r="I14" s="3">
        <v>50.346339356937655</v>
      </c>
      <c r="J14" s="1"/>
      <c r="K14" s="1"/>
    </row>
    <row r="15" spans="1:11" ht="12.75" customHeight="1" thickBot="1" x14ac:dyDescent="0.25">
      <c r="A15" s="32">
        <v>40700</v>
      </c>
      <c r="B15" s="33"/>
      <c r="C15" s="3">
        <v>93.767372131347656</v>
      </c>
      <c r="D15" s="3">
        <v>4.8284215927124023</v>
      </c>
      <c r="E15" s="3">
        <v>0.23395103216171265</v>
      </c>
      <c r="F15" s="5">
        <v>1.0861510038375854</v>
      </c>
      <c r="G15" s="3">
        <v>1.3201019763946533</v>
      </c>
      <c r="H15" s="3">
        <v>38.68255502578419</v>
      </c>
      <c r="I15" s="3">
        <v>50.360398246909448</v>
      </c>
      <c r="J15" s="1"/>
      <c r="K15" s="1"/>
    </row>
    <row r="16" spans="1:11" ht="12.75" customHeight="1" thickBot="1" x14ac:dyDescent="0.25">
      <c r="A16" s="32">
        <v>40701</v>
      </c>
      <c r="B16" s="33"/>
      <c r="C16" s="3">
        <v>93.767372131347656</v>
      </c>
      <c r="D16" s="3">
        <v>4.8284215927124023</v>
      </c>
      <c r="E16" s="3">
        <v>0.23395103216171265</v>
      </c>
      <c r="F16" s="5">
        <v>1.0861510038375854</v>
      </c>
      <c r="G16" s="3">
        <v>1.3201019763946533</v>
      </c>
      <c r="H16" s="3">
        <v>38.70378032816356</v>
      </c>
      <c r="I16" s="3">
        <v>50.3880312375437</v>
      </c>
      <c r="J16" s="1"/>
      <c r="K16" s="1"/>
    </row>
    <row r="17" spans="1:11" ht="12.75" customHeight="1" thickBot="1" x14ac:dyDescent="0.25">
      <c r="A17" s="32">
        <v>40702</v>
      </c>
      <c r="B17" s="33"/>
      <c r="C17" s="3">
        <v>93.767372131347656</v>
      </c>
      <c r="D17" s="3">
        <v>4.8284215927124023</v>
      </c>
      <c r="E17" s="3">
        <v>0.23395103216171265</v>
      </c>
      <c r="F17" s="5">
        <v>1.0861510038375854</v>
      </c>
      <c r="G17" s="3">
        <v>1.3201019763946533</v>
      </c>
      <c r="H17" s="3">
        <v>38.686018101435529</v>
      </c>
      <c r="I17" s="3">
        <v>50.364906787486575</v>
      </c>
      <c r="J17" s="1"/>
      <c r="K17" s="1"/>
    </row>
    <row r="18" spans="1:11" ht="12.75" customHeight="1" thickBot="1" x14ac:dyDescent="0.25">
      <c r="A18" s="32">
        <v>40703</v>
      </c>
      <c r="B18" s="33"/>
      <c r="C18" s="3">
        <v>93.767372131347656</v>
      </c>
      <c r="D18" s="3">
        <v>4.8284215927124023</v>
      </c>
      <c r="E18" s="3">
        <v>0.23395103216171265</v>
      </c>
      <c r="F18" s="5">
        <v>1.0861510038375854</v>
      </c>
      <c r="G18" s="3">
        <v>1.3201019763946533</v>
      </c>
      <c r="H18" s="3">
        <v>38.723245912284561</v>
      </c>
      <c r="I18" s="3">
        <v>50.413373270090126</v>
      </c>
      <c r="J18" s="1"/>
      <c r="K18" s="1"/>
    </row>
    <row r="19" spans="1:11" ht="12.75" customHeight="1" thickBot="1" x14ac:dyDescent="0.25">
      <c r="A19" s="32">
        <v>40704</v>
      </c>
      <c r="B19" s="33"/>
      <c r="C19" s="3">
        <v>93.767372131347656</v>
      </c>
      <c r="D19" s="3">
        <v>4.8284215927124023</v>
      </c>
      <c r="E19" s="3">
        <v>0.23395103216171265</v>
      </c>
      <c r="F19" s="5">
        <v>1.0861510038375854</v>
      </c>
      <c r="G19" s="3">
        <v>1.3201019763946533</v>
      </c>
      <c r="H19" s="3">
        <v>38.6935028133272</v>
      </c>
      <c r="I19" s="3">
        <v>50.374651052604968</v>
      </c>
      <c r="J19" s="1"/>
      <c r="K19" s="1"/>
    </row>
    <row r="20" spans="1:11" ht="12.75" customHeight="1" thickBot="1" x14ac:dyDescent="0.25">
      <c r="A20" s="32">
        <v>40705</v>
      </c>
      <c r="B20" s="33"/>
      <c r="C20" s="3">
        <v>93.767372131347656</v>
      </c>
      <c r="D20" s="3">
        <v>4.8284215927124023</v>
      </c>
      <c r="E20" s="3">
        <v>0.23395103216171265</v>
      </c>
      <c r="F20" s="5">
        <v>1.0861510038375854</v>
      </c>
      <c r="G20" s="3">
        <v>1.3201019763946533</v>
      </c>
      <c r="H20" s="3">
        <v>38.690114212421008</v>
      </c>
      <c r="I20" s="3">
        <v>50.370239469889661</v>
      </c>
      <c r="J20" s="1"/>
      <c r="K20" s="1"/>
    </row>
    <row r="21" spans="1:11" ht="12.75" customHeight="1" thickBot="1" x14ac:dyDescent="0.25">
      <c r="A21" s="32">
        <v>40706</v>
      </c>
      <c r="B21" s="33"/>
      <c r="C21" s="3">
        <v>93.767372131347656</v>
      </c>
      <c r="D21" s="3">
        <v>4.8284215927124023</v>
      </c>
      <c r="E21" s="3">
        <v>0.23395103216171265</v>
      </c>
      <c r="F21" s="5">
        <v>1.0861510038375854</v>
      </c>
      <c r="G21" s="3">
        <v>1.3201019763946533</v>
      </c>
      <c r="H21" s="3">
        <v>38.616980012643722</v>
      </c>
      <c r="I21" s="3">
        <v>50.275026849528928</v>
      </c>
      <c r="J21" s="1"/>
      <c r="K21" s="1"/>
    </row>
    <row r="22" spans="1:11" ht="12.75" customHeight="1" thickBot="1" x14ac:dyDescent="0.25">
      <c r="A22" s="32">
        <v>40707</v>
      </c>
      <c r="B22" s="33"/>
      <c r="C22" s="3">
        <v>93.767372131347656</v>
      </c>
      <c r="D22" s="3">
        <v>4.8284215927124023</v>
      </c>
      <c r="E22" s="3">
        <v>0.23395103216171265</v>
      </c>
      <c r="F22" s="5">
        <v>1.0861510038375854</v>
      </c>
      <c r="G22" s="3">
        <v>1.3201019763946533</v>
      </c>
      <c r="H22" s="3">
        <v>38.547532312753418</v>
      </c>
      <c r="I22" s="3">
        <v>50.142136311959355</v>
      </c>
      <c r="J22" s="1"/>
      <c r="K22" s="1"/>
    </row>
    <row r="23" spans="1:11" ht="12.75" customHeight="1" thickBot="1" x14ac:dyDescent="0.25">
      <c r="A23" s="32">
        <v>40708</v>
      </c>
      <c r="B23" s="33"/>
      <c r="C23" s="3">
        <v>93.767372131347656</v>
      </c>
      <c r="D23" s="3">
        <v>4.8284215927124023</v>
      </c>
      <c r="E23" s="3">
        <v>0.23395103216171265</v>
      </c>
      <c r="F23" s="5">
        <v>1.0861510038375854</v>
      </c>
      <c r="G23" s="3">
        <v>1.3201019763946533</v>
      </c>
      <c r="H23" s="3">
        <v>38.547045173445113</v>
      </c>
      <c r="I23" s="3">
        <v>50.183979441956502</v>
      </c>
      <c r="J23" s="1"/>
      <c r="K23" s="1"/>
    </row>
    <row r="24" spans="1:11" ht="12.75" customHeight="1" thickBot="1" x14ac:dyDescent="0.25">
      <c r="A24" s="32">
        <v>40709</v>
      </c>
      <c r="B24" s="33"/>
      <c r="C24" s="3">
        <v>93.767372131347656</v>
      </c>
      <c r="D24" s="3">
        <v>4.8284215927124023</v>
      </c>
      <c r="E24" s="3">
        <v>0.23395103216171265</v>
      </c>
      <c r="F24" s="5">
        <v>1.0861510038375854</v>
      </c>
      <c r="G24" s="3">
        <v>1.3201019763946533</v>
      </c>
      <c r="H24" s="3">
        <v>38.605473664511806</v>
      </c>
      <c r="I24" s="3">
        <v>50.248550239921592</v>
      </c>
      <c r="J24" s="1"/>
      <c r="K24" s="1"/>
    </row>
    <row r="25" spans="1:11" ht="12.75" customHeight="1" thickBot="1" x14ac:dyDescent="0.25">
      <c r="A25" s="32">
        <v>40710</v>
      </c>
      <c r="B25" s="33"/>
      <c r="C25" s="3">
        <v>93.767372131347656</v>
      </c>
      <c r="D25" s="3">
        <v>4.8284215927124023</v>
      </c>
      <c r="E25" s="3">
        <v>0.23395103216171265</v>
      </c>
      <c r="F25" s="5">
        <v>1.0861510038375854</v>
      </c>
      <c r="G25" s="3">
        <v>1.3201019763946533</v>
      </c>
      <c r="H25" s="3">
        <v>38.589089220569804</v>
      </c>
      <c r="I25" s="3">
        <v>50.275797103336942</v>
      </c>
      <c r="J25" s="1"/>
      <c r="K25" s="1"/>
    </row>
    <row r="26" spans="1:11" ht="12.75" customHeight="1" thickBot="1" x14ac:dyDescent="0.25">
      <c r="A26" s="32">
        <v>40711</v>
      </c>
      <c r="B26" s="33"/>
      <c r="C26" s="3">
        <v>93.767372131347656</v>
      </c>
      <c r="D26" s="3">
        <v>4.8284215927124023</v>
      </c>
      <c r="E26" s="3">
        <v>0.23395103216171265</v>
      </c>
      <c r="F26" s="5">
        <v>1.0861510038375854</v>
      </c>
      <c r="G26" s="3">
        <v>1.3201019763946533</v>
      </c>
      <c r="H26" s="3">
        <v>38.636753057491909</v>
      </c>
      <c r="I26" s="3">
        <v>50.305030647131844</v>
      </c>
      <c r="J26" s="1"/>
      <c r="K26" s="1"/>
    </row>
    <row r="27" spans="1:11" ht="12.75" customHeight="1" thickBot="1" x14ac:dyDescent="0.25">
      <c r="A27" s="32">
        <v>40712</v>
      </c>
      <c r="B27" s="33"/>
      <c r="C27" s="3">
        <v>93.767372131347656</v>
      </c>
      <c r="D27" s="3">
        <v>4.8284215927124023</v>
      </c>
      <c r="E27" s="3">
        <v>0.23395103216171265</v>
      </c>
      <c r="F27" s="5">
        <v>1.0861510038375854</v>
      </c>
      <c r="G27" s="3">
        <v>1.3201019763946533</v>
      </c>
      <c r="H27" s="3">
        <v>38.608825028045388</v>
      </c>
      <c r="I27" s="3">
        <v>50.307060598601858</v>
      </c>
      <c r="J27" s="1"/>
      <c r="K27" s="1"/>
    </row>
    <row r="28" spans="1:11" ht="12.75" customHeight="1" thickBot="1" x14ac:dyDescent="0.25">
      <c r="A28" s="32">
        <v>40713</v>
      </c>
      <c r="B28" s="33"/>
      <c r="C28" s="3">
        <v>93.767372131347656</v>
      </c>
      <c r="D28" s="3">
        <v>4.8284215927124023</v>
      </c>
      <c r="E28" s="3">
        <v>0.23395103216171265</v>
      </c>
      <c r="F28" s="5">
        <v>1.0861510038375854</v>
      </c>
      <c r="G28" s="3">
        <v>1.3201019763946533</v>
      </c>
      <c r="H28" s="3">
        <v>38.627816088068997</v>
      </c>
      <c r="I28" s="3">
        <v>50.313444010779961</v>
      </c>
      <c r="J28" s="1"/>
      <c r="K28" s="1"/>
    </row>
    <row r="29" spans="1:11" ht="12.75" customHeight="1" thickBot="1" x14ac:dyDescent="0.25">
      <c r="A29" s="32">
        <v>40714</v>
      </c>
      <c r="B29" s="33"/>
      <c r="C29" s="3">
        <v>93.767372131347656</v>
      </c>
      <c r="D29" s="3">
        <v>4.8284215927124023</v>
      </c>
      <c r="E29" s="3">
        <v>0.23395103216171265</v>
      </c>
      <c r="F29" s="5">
        <v>1.0861510038375854</v>
      </c>
      <c r="G29" s="3">
        <v>1.3201019763946533</v>
      </c>
      <c r="H29" s="3">
        <v>38.639732047299518</v>
      </c>
      <c r="I29" s="3">
        <v>50.338359870400481</v>
      </c>
      <c r="J29" s="1"/>
      <c r="K29" s="1"/>
    </row>
    <row r="30" spans="1:11" ht="12.75" customHeight="1" thickBot="1" x14ac:dyDescent="0.25">
      <c r="A30" s="32">
        <v>40715</v>
      </c>
      <c r="B30" s="33"/>
      <c r="C30" s="3">
        <v>93.767372131347656</v>
      </c>
      <c r="D30" s="3">
        <v>4.8284215927124023</v>
      </c>
      <c r="E30" s="3">
        <v>0.23395103216171265</v>
      </c>
      <c r="F30" s="5">
        <v>1.0861510038375854</v>
      </c>
      <c r="G30" s="3">
        <v>1.3201019763946533</v>
      </c>
      <c r="H30" s="3">
        <v>38.725005630542903</v>
      </c>
      <c r="I30" s="3">
        <v>50.393886946063773</v>
      </c>
      <c r="J30" s="1"/>
      <c r="K30" s="1"/>
    </row>
    <row r="31" spans="1:11" ht="12.75" customHeight="1" thickBot="1" x14ac:dyDescent="0.25">
      <c r="A31" s="32">
        <v>40716</v>
      </c>
      <c r="B31" s="33"/>
      <c r="C31" s="3">
        <v>93.728569030761719</v>
      </c>
      <c r="D31" s="3">
        <v>4.943636417388916</v>
      </c>
      <c r="E31" s="3">
        <v>0.22289621829986572</v>
      </c>
      <c r="F31" s="5">
        <v>1.0518566370010376</v>
      </c>
      <c r="G31" s="3">
        <v>1.2747528553009033</v>
      </c>
      <c r="H31" s="3">
        <v>38.75032453013123</v>
      </c>
      <c r="I31" s="3">
        <v>50.421262523505462</v>
      </c>
      <c r="J31" s="1"/>
      <c r="K31" s="1"/>
    </row>
    <row r="32" spans="1:11" ht="12.75" customHeight="1" thickBot="1" x14ac:dyDescent="0.25">
      <c r="A32" s="32">
        <v>40717</v>
      </c>
      <c r="B32" s="33"/>
      <c r="C32" s="3">
        <v>93.673599243164063</v>
      </c>
      <c r="D32" s="3">
        <v>5.0165548324584961</v>
      </c>
      <c r="E32" s="3">
        <v>0.22565749287605286</v>
      </c>
      <c r="F32" s="5">
        <v>1.0465514659881592</v>
      </c>
      <c r="G32" s="3">
        <v>1.2722089290618896</v>
      </c>
      <c r="H32" s="3">
        <v>38.719410112324269</v>
      </c>
      <c r="I32" s="3">
        <v>50.376197733611761</v>
      </c>
      <c r="J32" s="1"/>
      <c r="K32" s="1"/>
    </row>
    <row r="33" spans="1:12" ht="12.75" customHeight="1" thickBot="1" x14ac:dyDescent="0.25">
      <c r="A33" s="32">
        <v>40718</v>
      </c>
      <c r="B33" s="33"/>
      <c r="C33" s="3">
        <v>93.604080200195313</v>
      </c>
      <c r="D33" s="3">
        <v>5.077336311340332</v>
      </c>
      <c r="E33" s="3">
        <v>0.21233898401260376</v>
      </c>
      <c r="F33" s="5">
        <v>1.0846128463745117</v>
      </c>
      <c r="G33" s="3">
        <v>1.2969517707824707</v>
      </c>
      <c r="H33" s="3">
        <v>38.752927254533184</v>
      </c>
      <c r="I33" s="3">
        <v>50.401146000702504</v>
      </c>
      <c r="J33" s="1"/>
      <c r="K33" s="1"/>
    </row>
    <row r="34" spans="1:12" ht="12.75" customHeight="1" thickBot="1" x14ac:dyDescent="0.25">
      <c r="A34" s="32">
        <v>40719</v>
      </c>
      <c r="B34" s="33"/>
      <c r="C34" s="3">
        <v>93.604087829589844</v>
      </c>
      <c r="D34" s="3">
        <v>5.077336311340332</v>
      </c>
      <c r="E34" s="3">
        <v>0.21233898401260376</v>
      </c>
      <c r="F34" s="5">
        <v>1.0846128463745117</v>
      </c>
      <c r="G34" s="3">
        <v>1.2969517707824707</v>
      </c>
      <c r="H34" s="3">
        <v>38.673980536727839</v>
      </c>
      <c r="I34" s="3">
        <v>50.349235212736723</v>
      </c>
      <c r="J34" s="1"/>
      <c r="K34" s="1"/>
    </row>
    <row r="35" spans="1:12" ht="12.75" customHeight="1" thickBot="1" x14ac:dyDescent="0.25">
      <c r="A35" s="32">
        <v>40720</v>
      </c>
      <c r="B35" s="33"/>
      <c r="C35" s="3">
        <v>93.732078552246094</v>
      </c>
      <c r="D35" s="3">
        <v>4.8850655555725098</v>
      </c>
      <c r="E35" s="3">
        <v>0.22233998775482178</v>
      </c>
      <c r="F35" s="5">
        <v>1.122796893119812</v>
      </c>
      <c r="G35" s="3">
        <v>1.3451368808746338</v>
      </c>
      <c r="H35" s="3">
        <v>38.650528498493621</v>
      </c>
      <c r="I35" s="3">
        <v>50.318703258878195</v>
      </c>
      <c r="J35" s="1"/>
      <c r="K35" s="1"/>
    </row>
    <row r="36" spans="1:12" ht="12.75" customHeight="1" thickBot="1" x14ac:dyDescent="0.25">
      <c r="A36" s="32">
        <v>40721</v>
      </c>
      <c r="B36" s="33"/>
      <c r="C36" s="3">
        <v>93.660354614257813</v>
      </c>
      <c r="D36" s="3">
        <v>5.0199289321899414</v>
      </c>
      <c r="E36" s="3">
        <v>0.21867197751998901</v>
      </c>
      <c r="F36" s="5">
        <v>1.0698318481445313</v>
      </c>
      <c r="G36" s="3">
        <v>1.288503885269165</v>
      </c>
      <c r="H36" s="3">
        <v>38.711227826839263</v>
      </c>
      <c r="I36" s="3">
        <v>50.397727055180404</v>
      </c>
      <c r="J36" s="1"/>
      <c r="K36" s="1"/>
    </row>
    <row r="37" spans="1:12" ht="12.75" customHeight="1" thickBot="1" x14ac:dyDescent="0.25">
      <c r="A37" s="32">
        <v>40722</v>
      </c>
      <c r="B37" s="33"/>
      <c r="C37" s="3">
        <v>93.846168518066406</v>
      </c>
      <c r="D37" s="3">
        <v>4.7838101387023926</v>
      </c>
      <c r="E37" s="3">
        <v>0.22317501902580261</v>
      </c>
      <c r="F37" s="5">
        <v>1.0840610265731812</v>
      </c>
      <c r="G37" s="3">
        <v>1.3072360754013062</v>
      </c>
      <c r="H37" s="3">
        <v>38.74437830012743</v>
      </c>
      <c r="I37" s="3">
        <v>50.398618016197773</v>
      </c>
      <c r="J37" s="1"/>
      <c r="K37" s="1"/>
    </row>
    <row r="38" spans="1:12" ht="12.75" customHeight="1" thickBot="1" x14ac:dyDescent="0.25">
      <c r="A38" s="32">
        <v>40723</v>
      </c>
      <c r="B38" s="33"/>
      <c r="C38" s="3">
        <v>93.824989318847656</v>
      </c>
      <c r="D38" s="3">
        <v>4.8214540481567383</v>
      </c>
      <c r="E38" s="3">
        <v>0.22945612668991089</v>
      </c>
      <c r="F38" s="5">
        <v>1.0525438785552979</v>
      </c>
      <c r="G38" s="3">
        <v>1.2820000648498535</v>
      </c>
      <c r="H38" s="3">
        <v>38.712096672676722</v>
      </c>
      <c r="I38" s="3">
        <v>50.386505581411313</v>
      </c>
      <c r="J38" s="1"/>
      <c r="K38" s="1"/>
    </row>
    <row r="39" spans="1:12" ht="12.75" customHeight="1" thickBot="1" x14ac:dyDescent="0.25">
      <c r="A39" s="32">
        <v>40724</v>
      </c>
      <c r="B39" s="33"/>
      <c r="C39" s="3">
        <v>93.925186157226563</v>
      </c>
      <c r="D39" s="3">
        <v>4.7320475578308105</v>
      </c>
      <c r="E39" s="3">
        <v>0.23019981384277344</v>
      </c>
      <c r="F39" s="5">
        <v>1.0465186834335327</v>
      </c>
      <c r="G39" s="3">
        <v>1.2767184972763062</v>
      </c>
      <c r="H39" s="3">
        <v>38.684958052965044</v>
      </c>
      <c r="I39" s="3">
        <v>50.374792714879597</v>
      </c>
      <c r="J39" s="1"/>
      <c r="K39" s="1"/>
    </row>
    <row r="40" spans="1:12" ht="12.75" customHeight="1" thickBot="1" x14ac:dyDescent="0.25">
      <c r="A40" s="35" t="s">
        <v>6</v>
      </c>
      <c r="B40" s="36"/>
      <c r="C40" s="6">
        <f t="shared" ref="C40:I40" si="0">AVERAGE(C10:C39)</f>
        <v>93.757130940755204</v>
      </c>
      <c r="D40" s="6">
        <f t="shared" si="0"/>
        <v>4.8584674517313635</v>
      </c>
      <c r="E40" s="6">
        <f t="shared" si="0"/>
        <v>0.23033487598101299</v>
      </c>
      <c r="F40" s="6">
        <f t="shared" si="0"/>
        <v>1.0817519068717956</v>
      </c>
      <c r="G40" s="6">
        <f t="shared" si="0"/>
        <v>1.3120867411295574</v>
      </c>
      <c r="H40" s="6">
        <f t="shared" si="0"/>
        <v>38.662961785746774</v>
      </c>
      <c r="I40" s="6">
        <f t="shared" si="0"/>
        <v>50.324062933164669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34" t="s">
        <v>44</v>
      </c>
      <c r="I42" s="34"/>
      <c r="J42" s="20"/>
      <c r="K42" s="20"/>
      <c r="L42" s="20"/>
    </row>
    <row r="43" spans="1:12" ht="13.5" thickBot="1" x14ac:dyDescent="0.25"/>
    <row r="44" spans="1:12" ht="23.25" thickBot="1" x14ac:dyDescent="0.25">
      <c r="A44" s="45"/>
      <c r="B44" s="46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47" t="s">
        <v>85</v>
      </c>
      <c r="B45" s="48"/>
      <c r="C45" s="26">
        <f t="shared" ref="C45:I45" si="1">MAX(C10:C39)</f>
        <v>93.925186157226563</v>
      </c>
      <c r="D45" s="21">
        <f t="shared" si="1"/>
        <v>5.077336311340332</v>
      </c>
      <c r="E45" s="26">
        <f t="shared" si="1"/>
        <v>0.23395103216171265</v>
      </c>
      <c r="F45" s="26">
        <f t="shared" si="1"/>
        <v>1.122796893119812</v>
      </c>
      <c r="G45" s="21">
        <f t="shared" si="1"/>
        <v>1.3451368808746338</v>
      </c>
      <c r="H45" s="26">
        <f t="shared" si="1"/>
        <v>38.752927254533184</v>
      </c>
      <c r="I45" s="22">
        <f t="shared" si="1"/>
        <v>50.421262523505462</v>
      </c>
    </row>
    <row r="46" spans="1:12" ht="13.5" thickBot="1" x14ac:dyDescent="0.25">
      <c r="A46" s="47" t="s">
        <v>86</v>
      </c>
      <c r="B46" s="48"/>
      <c r="C46" s="23">
        <f t="shared" ref="C46:I46" si="2">MIN(C10:C39)</f>
        <v>93.604080200195313</v>
      </c>
      <c r="D46" s="26">
        <f t="shared" si="2"/>
        <v>4.7320475578308105</v>
      </c>
      <c r="E46" s="26">
        <f t="shared" si="2"/>
        <v>0.21233898401260376</v>
      </c>
      <c r="F46" s="23">
        <f t="shared" si="2"/>
        <v>1.0465186834335327</v>
      </c>
      <c r="G46" s="26">
        <f t="shared" si="2"/>
        <v>1.2722089290618896</v>
      </c>
      <c r="H46" s="23">
        <f t="shared" si="2"/>
        <v>38.547045173445113</v>
      </c>
      <c r="I46" s="26">
        <f t="shared" si="2"/>
        <v>50.142136311959355</v>
      </c>
    </row>
    <row r="47" spans="1:12" ht="13.5" thickBot="1" x14ac:dyDescent="0.25">
      <c r="A47" s="49" t="s">
        <v>87</v>
      </c>
      <c r="B47" s="50"/>
      <c r="C47" s="26">
        <f t="shared" ref="C47:I47" si="3">STDEV(C10:C39)</f>
        <v>6.0915672894123092E-2</v>
      </c>
      <c r="D47" s="24">
        <f t="shared" si="3"/>
        <v>8.2360293287956382E-2</v>
      </c>
      <c r="E47" s="26">
        <f t="shared" si="3"/>
        <v>6.5693108971813605E-3</v>
      </c>
      <c r="F47" s="26">
        <f t="shared" si="3"/>
        <v>1.4950678645733309E-2</v>
      </c>
      <c r="G47" s="24">
        <f t="shared" si="3"/>
        <v>1.7240119662326001E-2</v>
      </c>
      <c r="H47" s="26">
        <f t="shared" si="3"/>
        <v>5.9755802586373238E-2</v>
      </c>
      <c r="I47" s="25">
        <f t="shared" si="3"/>
        <v>7.8988726862067357E-2</v>
      </c>
    </row>
    <row r="49" spans="3:9" x14ac:dyDescent="0.2">
      <c r="C49" s="30">
        <f>COUNTIF(C10:C39,"&lt;84.0")</f>
        <v>0</v>
      </c>
      <c r="D49" s="30">
        <f>COUNTIF(D10:D39,"&gt;11.0")</f>
        <v>0</v>
      </c>
      <c r="E49" s="30">
        <f>COUNTIF(E10:E39,"&gt;4.0")</f>
        <v>0</v>
      </c>
      <c r="F49" s="30">
        <f>COUNTIF(F10:F39,"&gt;3.0")</f>
        <v>0</v>
      </c>
      <c r="G49" s="30">
        <f>COUNTIF(G10:G39,"&gt;4.0")</f>
        <v>0</v>
      </c>
      <c r="H49" s="30">
        <f>COUNTIF(H10:H39,"&lt;37.30")</f>
        <v>0</v>
      </c>
      <c r="I49" s="30">
        <f>COUNTIF(I10:I39,"&lt;48.20")</f>
        <v>0</v>
      </c>
    </row>
    <row r="50" spans="3:9" x14ac:dyDescent="0.2">
      <c r="C50" s="31"/>
      <c r="D50" s="31"/>
      <c r="E50" s="31"/>
      <c r="F50" s="31"/>
      <c r="G50" s="30"/>
      <c r="H50" s="30">
        <f>COUNTIF(H10:H39,"&gt;43.60")</f>
        <v>0</v>
      </c>
      <c r="I50" s="30">
        <f>COUNTIF(I10:I39,"&gt;53.20")</f>
        <v>0</v>
      </c>
    </row>
  </sheetData>
  <mergeCells count="44">
    <mergeCell ref="A44:B44"/>
    <mergeCell ref="A45:B45"/>
    <mergeCell ref="A46:B46"/>
    <mergeCell ref="A47:B47"/>
    <mergeCell ref="A16:B16"/>
    <mergeCell ref="A21:B21"/>
    <mergeCell ref="A18:B18"/>
    <mergeCell ref="A19:B19"/>
    <mergeCell ref="A24:B24"/>
    <mergeCell ref="A22:B22"/>
    <mergeCell ref="A11:B11"/>
    <mergeCell ref="A7:B7"/>
    <mergeCell ref="A8:B8"/>
    <mergeCell ref="A13:B13"/>
    <mergeCell ref="A15:B15"/>
    <mergeCell ref="A14:B14"/>
    <mergeCell ref="A9:B9"/>
    <mergeCell ref="A12:B12"/>
    <mergeCell ref="A10:B10"/>
    <mergeCell ref="A1:I1"/>
    <mergeCell ref="A3:I3"/>
    <mergeCell ref="A6:B6"/>
    <mergeCell ref="A4:I4"/>
    <mergeCell ref="A5:F5"/>
    <mergeCell ref="A25:B25"/>
    <mergeCell ref="A23:B23"/>
    <mergeCell ref="A17:B17"/>
    <mergeCell ref="A20:B20"/>
    <mergeCell ref="A31:B31"/>
    <mergeCell ref="A26:B26"/>
    <mergeCell ref="A28:B28"/>
    <mergeCell ref="A29:B29"/>
    <mergeCell ref="A27:B27"/>
    <mergeCell ref="A30:B30"/>
    <mergeCell ref="A32:B32"/>
    <mergeCell ref="A33:B33"/>
    <mergeCell ref="H42:I42"/>
    <mergeCell ref="A40:B40"/>
    <mergeCell ref="A34:B34"/>
    <mergeCell ref="A36:B36"/>
    <mergeCell ref="A35:B35"/>
    <mergeCell ref="A37:B37"/>
    <mergeCell ref="A39:B39"/>
    <mergeCell ref="A38:B38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30" zoomScale="90" zoomScaleNormal="90" workbookViewId="0">
      <selection activeCell="C49" sqref="C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1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1" ht="14.1" customHeight="1" thickBot="1" x14ac:dyDescent="0.25">
      <c r="A5" s="42" t="s">
        <v>75</v>
      </c>
      <c r="B5" s="42"/>
      <c r="C5" s="42"/>
      <c r="D5" s="42"/>
      <c r="E5" s="42"/>
      <c r="F5" s="42"/>
      <c r="G5" s="1"/>
      <c r="H5" s="1"/>
      <c r="I5" s="18" t="s">
        <v>99</v>
      </c>
      <c r="J5" s="1"/>
      <c r="K5" s="1"/>
    </row>
    <row r="6" spans="1:11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3"/>
      <c r="B8" s="44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45"/>
      <c r="B9" s="4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40695</v>
      </c>
      <c r="B10" s="33"/>
      <c r="C10" s="10">
        <v>89.665153503417969</v>
      </c>
      <c r="D10" s="10">
        <v>5.2694931030273437</v>
      </c>
      <c r="E10" s="10">
        <v>4.748807430267334</v>
      </c>
      <c r="F10" s="11">
        <v>5.6586738675832748E-2</v>
      </c>
      <c r="G10" s="10">
        <v>4.805394172668457</v>
      </c>
      <c r="H10" s="10">
        <v>37.651716914272399</v>
      </c>
      <c r="I10" s="10">
        <v>48.446191297506303</v>
      </c>
      <c r="J10" s="1"/>
      <c r="K10" s="1"/>
    </row>
    <row r="11" spans="1:11" ht="12.75" customHeight="1" thickBot="1" x14ac:dyDescent="0.25">
      <c r="A11" s="32">
        <v>40696</v>
      </c>
      <c r="B11" s="33"/>
      <c r="C11" s="3">
        <v>89.497840881347656</v>
      </c>
      <c r="D11" s="3">
        <v>5.4349865913391113</v>
      </c>
      <c r="E11" s="3">
        <v>4.7080569267272949</v>
      </c>
      <c r="F11" s="5">
        <v>6.4227566123008728E-2</v>
      </c>
      <c r="G11" s="3">
        <v>4.7722845077514648</v>
      </c>
      <c r="H11" s="3">
        <v>37.735786330715463</v>
      </c>
      <c r="I11" s="3">
        <v>48.508942315282304</v>
      </c>
      <c r="J11" s="1"/>
      <c r="K11" s="1"/>
    </row>
    <row r="12" spans="1:11" ht="12.75" customHeight="1" thickBot="1" x14ac:dyDescent="0.25">
      <c r="A12" s="32">
        <v>40697</v>
      </c>
      <c r="B12" s="33"/>
      <c r="C12" s="3">
        <v>90.45648193359375</v>
      </c>
      <c r="D12" s="3">
        <v>4.931765079498291</v>
      </c>
      <c r="E12" s="3">
        <v>4.2882661819458008</v>
      </c>
      <c r="F12" s="5">
        <v>6.464751809835434E-2</v>
      </c>
      <c r="G12" s="3">
        <v>4.3529138565063477</v>
      </c>
      <c r="H12" s="3">
        <v>37.730958979055849</v>
      </c>
      <c r="I12" s="3">
        <v>48.685085072749082</v>
      </c>
      <c r="J12" s="1"/>
      <c r="K12" s="1"/>
    </row>
    <row r="13" spans="1:11" ht="12.75" customHeight="1" thickBot="1" x14ac:dyDescent="0.25">
      <c r="A13" s="32">
        <v>40698</v>
      </c>
      <c r="B13" s="33"/>
      <c r="C13" s="3">
        <v>91.385055541992188</v>
      </c>
      <c r="D13" s="3">
        <v>4.4597434997558594</v>
      </c>
      <c r="E13" s="3">
        <v>3.8310253620147705</v>
      </c>
      <c r="F13" s="5">
        <v>6.9145649671554565E-2</v>
      </c>
      <c r="G13" s="3">
        <v>3.9001710414886475</v>
      </c>
      <c r="H13" s="3">
        <v>37.777168717132994</v>
      </c>
      <c r="I13" s="3">
        <v>48.906910907281429</v>
      </c>
      <c r="J13" s="1"/>
      <c r="K13" s="1"/>
    </row>
    <row r="14" spans="1:11" ht="12.75" customHeight="1" thickBot="1" x14ac:dyDescent="0.25">
      <c r="A14" s="32">
        <v>40699</v>
      </c>
      <c r="B14" s="33"/>
      <c r="C14" s="3">
        <v>90.234786987304688</v>
      </c>
      <c r="D14" s="3">
        <v>4.8534207344055176</v>
      </c>
      <c r="E14" s="3">
        <v>4.5771584510803223</v>
      </c>
      <c r="F14" s="5">
        <v>5.8758694678544998E-2</v>
      </c>
      <c r="G14" s="3">
        <v>4.6359171867370605</v>
      </c>
      <c r="H14" s="3">
        <v>37.61420767099262</v>
      </c>
      <c r="I14" s="3">
        <v>48.495154979101706</v>
      </c>
      <c r="J14" s="1"/>
      <c r="K14" s="1"/>
    </row>
    <row r="15" spans="1:11" ht="12.75" customHeight="1" thickBot="1" x14ac:dyDescent="0.25">
      <c r="A15" s="32">
        <v>40700</v>
      </c>
      <c r="B15" s="33"/>
      <c r="C15" s="3">
        <v>88.228935241699219</v>
      </c>
      <c r="D15" s="3">
        <v>5.6555414199829102</v>
      </c>
      <c r="E15" s="3">
        <v>5.8115434646606445</v>
      </c>
      <c r="F15" s="5">
        <v>5.4324503988027573E-2</v>
      </c>
      <c r="G15" s="3">
        <v>5.865868091583252</v>
      </c>
      <c r="H15" s="3">
        <v>37.349910711857568</v>
      </c>
      <c r="I15" s="3">
        <v>47.818475594089691</v>
      </c>
      <c r="J15" s="1"/>
      <c r="K15" s="1"/>
    </row>
    <row r="16" spans="1:11" ht="12.75" customHeight="1" thickBot="1" x14ac:dyDescent="0.25">
      <c r="A16" s="32">
        <v>40701</v>
      </c>
      <c r="B16" s="33"/>
      <c r="C16" s="3">
        <v>88.509056091308594</v>
      </c>
      <c r="D16" s="3">
        <v>5.6410021781921387</v>
      </c>
      <c r="E16" s="3">
        <v>5.5223698616027832</v>
      </c>
      <c r="F16" s="5">
        <v>5.3595598787069321E-2</v>
      </c>
      <c r="G16" s="3">
        <v>5.575965404510498</v>
      </c>
      <c r="H16" s="3">
        <v>37.469875584842711</v>
      </c>
      <c r="I16" s="3">
        <v>48.012354274942695</v>
      </c>
      <c r="J16" s="1"/>
      <c r="K16" s="1"/>
    </row>
    <row r="17" spans="1:11" ht="12.75" customHeight="1" thickBot="1" x14ac:dyDescent="0.25">
      <c r="A17" s="32">
        <v>40702</v>
      </c>
      <c r="B17" s="33"/>
      <c r="C17" s="3">
        <v>88.352317810058594</v>
      </c>
      <c r="D17" s="3">
        <v>5.902679443359375</v>
      </c>
      <c r="E17" s="3">
        <v>5.4463229179382324</v>
      </c>
      <c r="F17" s="5">
        <v>5.3208064287900925E-2</v>
      </c>
      <c r="G17" s="3">
        <v>5.4995307922363281</v>
      </c>
      <c r="H17" s="3">
        <v>37.557536925449348</v>
      </c>
      <c r="I17" s="3">
        <v>48.097725639593413</v>
      </c>
      <c r="J17" s="1"/>
      <c r="K17" s="1"/>
    </row>
    <row r="18" spans="1:11" ht="12.75" customHeight="1" thickBot="1" x14ac:dyDescent="0.25">
      <c r="A18" s="32">
        <v>40703</v>
      </c>
      <c r="B18" s="33"/>
      <c r="C18" s="3">
        <v>89.856941223144531</v>
      </c>
      <c r="D18" s="3">
        <v>5.2227916717529297</v>
      </c>
      <c r="E18" s="3">
        <v>4.572944164276123</v>
      </c>
      <c r="F18" s="5">
        <v>7.2718024253845215E-2</v>
      </c>
      <c r="G18" s="3">
        <v>4.6456623077392578</v>
      </c>
      <c r="H18" s="3">
        <v>37.708465588893553</v>
      </c>
      <c r="I18" s="3">
        <v>48.544602712970018</v>
      </c>
      <c r="J18" s="1"/>
      <c r="K18" s="1"/>
    </row>
    <row r="19" spans="1:11" ht="12.75" customHeight="1" thickBot="1" x14ac:dyDescent="0.25">
      <c r="A19" s="32">
        <v>40704</v>
      </c>
      <c r="B19" s="33"/>
      <c r="C19" s="3">
        <v>89.510025024414063</v>
      </c>
      <c r="D19" s="3">
        <v>5.3550987243652344</v>
      </c>
      <c r="E19" s="3">
        <v>4.8454995155334473</v>
      </c>
      <c r="F19" s="5">
        <v>5.0724871456623077E-2</v>
      </c>
      <c r="G19" s="3">
        <v>4.8962244987487793</v>
      </c>
      <c r="H19" s="3">
        <v>37.625553481907239</v>
      </c>
      <c r="I19" s="3">
        <v>48.393323906147842</v>
      </c>
      <c r="J19" s="1"/>
      <c r="K19" s="1"/>
    </row>
    <row r="20" spans="1:11" ht="12.75" customHeight="1" thickBot="1" x14ac:dyDescent="0.25">
      <c r="A20" s="32">
        <v>40705</v>
      </c>
      <c r="B20" s="33"/>
      <c r="C20" s="3">
        <v>89.231193542480469</v>
      </c>
      <c r="D20" s="3">
        <v>5.250770092010498</v>
      </c>
      <c r="E20" s="3">
        <v>5.2135934829711914</v>
      </c>
      <c r="F20" s="5">
        <v>4.7979969531297684E-2</v>
      </c>
      <c r="G20" s="3">
        <v>5.261573314666748</v>
      </c>
      <c r="H20" s="3">
        <v>37.471049007793091</v>
      </c>
      <c r="I20" s="3">
        <v>48.146098173635501</v>
      </c>
      <c r="J20" s="1"/>
      <c r="K20" s="1"/>
    </row>
    <row r="21" spans="1:11" ht="12.75" customHeight="1" thickBot="1" x14ac:dyDescent="0.25">
      <c r="A21" s="32">
        <v>40706</v>
      </c>
      <c r="B21" s="33"/>
      <c r="C21" s="3">
        <v>89.305427551269531</v>
      </c>
      <c r="D21" s="3">
        <v>5.4894275665283203</v>
      </c>
      <c r="E21" s="3">
        <v>4.8998360633850098</v>
      </c>
      <c r="F21" s="5">
        <v>5.0239723175764084E-2</v>
      </c>
      <c r="G21" s="3">
        <v>4.950075626373291</v>
      </c>
      <c r="H21" s="3">
        <v>37.656813094447962</v>
      </c>
      <c r="I21" s="3">
        <v>48.389355635457527</v>
      </c>
      <c r="J21" s="1"/>
      <c r="K21" s="1"/>
    </row>
    <row r="22" spans="1:11" ht="12.75" customHeight="1" thickBot="1" x14ac:dyDescent="0.25">
      <c r="A22" s="32">
        <v>40707</v>
      </c>
      <c r="B22" s="33"/>
      <c r="C22" s="3">
        <v>89.10015869140625</v>
      </c>
      <c r="D22" s="3">
        <v>5.5726613998413086</v>
      </c>
      <c r="E22" s="3">
        <v>5.0064530372619629</v>
      </c>
      <c r="F22" s="5">
        <v>5.8084424585103989E-2</v>
      </c>
      <c r="G22" s="3">
        <v>5.064537525177002</v>
      </c>
      <c r="H22" s="3">
        <v>37.638821187711805</v>
      </c>
      <c r="I22" s="3">
        <v>48.328414416813033</v>
      </c>
      <c r="J22" s="1"/>
      <c r="K22" s="1"/>
    </row>
    <row r="23" spans="1:11" ht="12.75" customHeight="1" thickBot="1" x14ac:dyDescent="0.25">
      <c r="A23" s="32">
        <v>40708</v>
      </c>
      <c r="B23" s="33"/>
      <c r="C23" s="3">
        <v>88.918472290039063</v>
      </c>
      <c r="D23" s="3">
        <v>5.9668941497802734</v>
      </c>
      <c r="E23" s="3">
        <v>4.7371501922607422</v>
      </c>
      <c r="F23" s="5">
        <v>6.7359261214733124E-2</v>
      </c>
      <c r="G23" s="3">
        <v>4.8045096397399902</v>
      </c>
      <c r="H23" s="3">
        <v>37.879292669571733</v>
      </c>
      <c r="I23" s="3">
        <v>48.58080935287439</v>
      </c>
      <c r="J23" s="1"/>
      <c r="K23" s="1"/>
    </row>
    <row r="24" spans="1:11" ht="12.75" customHeight="1" thickBot="1" x14ac:dyDescent="0.25">
      <c r="A24" s="32">
        <v>40709</v>
      </c>
      <c r="B24" s="33"/>
      <c r="C24" s="3">
        <v>88.924278259277344</v>
      </c>
      <c r="D24" s="3">
        <v>5.6317534446716309</v>
      </c>
      <c r="E24" s="3">
        <v>5.0403280258178711</v>
      </c>
      <c r="F24" s="5">
        <v>5.3390294313430786E-2</v>
      </c>
      <c r="G24" s="3">
        <v>5.0937185287475586</v>
      </c>
      <c r="H24" s="3">
        <v>37.699130364306384</v>
      </c>
      <c r="I24" s="3">
        <v>48.353178190836474</v>
      </c>
      <c r="J24" s="1"/>
      <c r="K24" s="1"/>
    </row>
    <row r="25" spans="1:11" ht="12.75" customHeight="1" thickBot="1" x14ac:dyDescent="0.25">
      <c r="A25" s="32">
        <v>40710</v>
      </c>
      <c r="B25" s="33"/>
      <c r="C25" s="3">
        <v>89.033027648925781</v>
      </c>
      <c r="D25" s="3">
        <v>5.7761368751525879</v>
      </c>
      <c r="E25" s="3">
        <v>4.7916069030761719</v>
      </c>
      <c r="F25" s="5">
        <v>5.69138303399086E-2</v>
      </c>
      <c r="G25" s="3">
        <v>4.8485207557678223</v>
      </c>
      <c r="H25" s="3">
        <v>37.827803471046863</v>
      </c>
      <c r="I25" s="3">
        <v>48.533443811859335</v>
      </c>
      <c r="J25" s="1"/>
      <c r="K25" s="1"/>
    </row>
    <row r="26" spans="1:11" ht="12.75" customHeight="1" thickBot="1" x14ac:dyDescent="0.25">
      <c r="A26" s="32">
        <v>40711</v>
      </c>
      <c r="B26" s="33"/>
      <c r="C26" s="3">
        <v>88.505058288574219</v>
      </c>
      <c r="D26" s="3">
        <v>5.9279661178588867</v>
      </c>
      <c r="E26" s="3">
        <v>5.1818938255310059</v>
      </c>
      <c r="F26" s="5">
        <v>5.6749727576971054E-2</v>
      </c>
      <c r="G26" s="3">
        <v>5.2386436462402344</v>
      </c>
      <c r="H26" s="3">
        <v>37.715237257392381</v>
      </c>
      <c r="I26" s="3">
        <v>48.301316886294089</v>
      </c>
      <c r="J26" s="1"/>
      <c r="K26" s="1"/>
    </row>
    <row r="27" spans="1:11" ht="12.75" customHeight="1" thickBot="1" x14ac:dyDescent="0.25">
      <c r="A27" s="32">
        <v>40712</v>
      </c>
      <c r="B27" s="33"/>
      <c r="C27" s="3">
        <v>89.01885986328125</v>
      </c>
      <c r="D27" s="3">
        <v>5.427983283996582</v>
      </c>
      <c r="E27" s="3">
        <v>5.2054634094238281</v>
      </c>
      <c r="F27" s="5">
        <v>6.4048141241073608E-2</v>
      </c>
      <c r="G27" s="3">
        <v>5.2695116996765137</v>
      </c>
      <c r="H27" s="3">
        <v>37.533663591140382</v>
      </c>
      <c r="I27" s="3">
        <v>48.177084768009465</v>
      </c>
      <c r="J27" s="1"/>
      <c r="K27" s="1"/>
    </row>
    <row r="28" spans="1:11" ht="12.75" customHeight="1" thickBot="1" x14ac:dyDescent="0.25">
      <c r="A28" s="32">
        <v>40713</v>
      </c>
      <c r="B28" s="33"/>
      <c r="C28" s="3">
        <v>89.344306945800781</v>
      </c>
      <c r="D28" s="3">
        <v>5.2680139541625977</v>
      </c>
      <c r="E28" s="3">
        <v>5.0464334487915039</v>
      </c>
      <c r="F28" s="5">
        <v>6.0959141701459885E-2</v>
      </c>
      <c r="G28" s="3">
        <v>5.1073927879333496</v>
      </c>
      <c r="H28" s="3">
        <v>37.549667267767688</v>
      </c>
      <c r="I28" s="3">
        <v>48.255714183404372</v>
      </c>
      <c r="J28" s="1"/>
      <c r="K28" s="1"/>
    </row>
    <row r="29" spans="1:11" ht="12.75" customHeight="1" thickBot="1" x14ac:dyDescent="0.25">
      <c r="A29" s="32">
        <v>40714</v>
      </c>
      <c r="B29" s="33"/>
      <c r="C29" s="3">
        <v>89.856941223144531</v>
      </c>
      <c r="D29" s="3">
        <v>5.2227916717529297</v>
      </c>
      <c r="E29" s="3">
        <v>4.572944164276123</v>
      </c>
      <c r="F29" s="5">
        <v>7.2718024253845215E-2</v>
      </c>
      <c r="G29" s="3">
        <v>4.6456623077392578</v>
      </c>
      <c r="H29" s="3">
        <v>37.708465588893553</v>
      </c>
      <c r="I29" s="3">
        <v>48.544602712970018</v>
      </c>
      <c r="J29" s="1"/>
      <c r="K29" s="1"/>
    </row>
    <row r="30" spans="1:11" ht="12.75" customHeight="1" thickBot="1" x14ac:dyDescent="0.25">
      <c r="A30" s="32">
        <v>40715</v>
      </c>
      <c r="B30" s="33"/>
      <c r="C30" s="3">
        <v>90.145118713378906</v>
      </c>
      <c r="D30" s="3">
        <v>5.2276668548583984</v>
      </c>
      <c r="E30" s="3">
        <v>4.2368097305297852</v>
      </c>
      <c r="F30" s="5">
        <v>7.6788939535617828E-2</v>
      </c>
      <c r="G30" s="3">
        <v>4.3135986328125</v>
      </c>
      <c r="H30" s="3">
        <v>37.867861929015987</v>
      </c>
      <c r="I30" s="3">
        <v>48.780774366754315</v>
      </c>
      <c r="J30" s="1"/>
      <c r="K30" s="1"/>
    </row>
    <row r="31" spans="1:11" ht="12.75" customHeight="1" thickBot="1" x14ac:dyDescent="0.25">
      <c r="A31" s="32">
        <v>40716</v>
      </c>
      <c r="B31" s="33"/>
      <c r="C31" s="3">
        <v>89.63946533203125</v>
      </c>
      <c r="D31" s="3">
        <v>5.5403261184692383</v>
      </c>
      <c r="E31" s="3">
        <v>4.4283943176269531</v>
      </c>
      <c r="F31" s="5">
        <v>7.9988017678260803E-2</v>
      </c>
      <c r="G31" s="3">
        <v>4.5083823204040527</v>
      </c>
      <c r="H31" s="3">
        <v>37.87870908644458</v>
      </c>
      <c r="I31" s="3">
        <v>48.703328204789095</v>
      </c>
      <c r="J31" s="1"/>
      <c r="K31" s="1"/>
    </row>
    <row r="32" spans="1:11" ht="12.75" customHeight="1" thickBot="1" x14ac:dyDescent="0.25">
      <c r="A32" s="32">
        <v>40717</v>
      </c>
      <c r="B32" s="33"/>
      <c r="C32" s="3">
        <v>89.238677978515625</v>
      </c>
      <c r="D32" s="3">
        <v>5.8225717544555664</v>
      </c>
      <c r="E32" s="3">
        <v>4.5377011299133301</v>
      </c>
      <c r="F32" s="5">
        <v>8.4784016013145447E-2</v>
      </c>
      <c r="G32" s="3">
        <v>4.6224851608276367</v>
      </c>
      <c r="H32" s="3">
        <v>37.914801977409049</v>
      </c>
      <c r="I32" s="3">
        <v>48.675340004081775</v>
      </c>
      <c r="J32" s="1"/>
      <c r="K32" s="1"/>
    </row>
    <row r="33" spans="1:12" ht="12.75" customHeight="1" thickBot="1" x14ac:dyDescent="0.25">
      <c r="A33" s="32">
        <v>40718</v>
      </c>
      <c r="B33" s="33"/>
      <c r="C33" s="3">
        <v>90.036872863769531</v>
      </c>
      <c r="D33" s="3">
        <v>5.2808165550231934</v>
      </c>
      <c r="E33" s="3">
        <v>4.2754864692687988</v>
      </c>
      <c r="F33" s="5">
        <v>8.7385915219783783E-2</v>
      </c>
      <c r="G33" s="3">
        <v>4.3628726005554199</v>
      </c>
      <c r="H33" s="3">
        <v>37.868690766575703</v>
      </c>
      <c r="I33" s="3">
        <v>48.757761619698698</v>
      </c>
      <c r="J33" s="1"/>
      <c r="K33" s="1"/>
    </row>
    <row r="34" spans="1:12" ht="12.75" customHeight="1" thickBot="1" x14ac:dyDescent="0.25">
      <c r="A34" s="32">
        <v>40719</v>
      </c>
      <c r="B34" s="33"/>
      <c r="C34" s="3">
        <v>89.731735229492188</v>
      </c>
      <c r="D34" s="3">
        <v>5.6462464332580566</v>
      </c>
      <c r="E34" s="3">
        <v>4.2096767425537109</v>
      </c>
      <c r="F34" s="5">
        <v>7.5383134186267853E-2</v>
      </c>
      <c r="G34" s="3">
        <v>4.285059928894043</v>
      </c>
      <c r="H34" s="3">
        <v>38.011492182164112</v>
      </c>
      <c r="I34" s="3">
        <v>48.878909628380676</v>
      </c>
      <c r="J34" s="1"/>
      <c r="K34" s="1"/>
    </row>
    <row r="35" spans="1:12" ht="12.75" customHeight="1" thickBot="1" x14ac:dyDescent="0.25">
      <c r="A35" s="32">
        <v>40720</v>
      </c>
      <c r="B35" s="33"/>
      <c r="C35" s="3">
        <v>89.589073181152344</v>
      </c>
      <c r="D35" s="3">
        <v>5.5312418937683105</v>
      </c>
      <c r="E35" s="3">
        <v>4.4871816635131836</v>
      </c>
      <c r="F35" s="5">
        <v>6.6808469593524933E-2</v>
      </c>
      <c r="G35" s="3">
        <v>4.553990364074707</v>
      </c>
      <c r="H35" s="3">
        <v>37.867228212968428</v>
      </c>
      <c r="I35" s="3">
        <v>48.67990168555994</v>
      </c>
      <c r="J35" s="1"/>
      <c r="K35" s="1"/>
    </row>
    <row r="36" spans="1:12" ht="12.75" customHeight="1" thickBot="1" x14ac:dyDescent="0.25">
      <c r="A36" s="32">
        <v>40721</v>
      </c>
      <c r="B36" s="33"/>
      <c r="C36" s="3">
        <v>89.149101257324219</v>
      </c>
      <c r="D36" s="3">
        <v>5.8014249801635742</v>
      </c>
      <c r="E36" s="3">
        <v>4.6572365760803223</v>
      </c>
      <c r="F36" s="5">
        <v>6.1808876693248749E-2</v>
      </c>
      <c r="G36" s="3">
        <v>4.7190456390380859</v>
      </c>
      <c r="H36" s="3">
        <v>37.881143276651699</v>
      </c>
      <c r="I36" s="3">
        <v>48.619215375614161</v>
      </c>
      <c r="J36" s="1"/>
      <c r="K36" s="1"/>
    </row>
    <row r="37" spans="1:12" ht="12.75" customHeight="1" thickBot="1" x14ac:dyDescent="0.25">
      <c r="A37" s="32">
        <v>40722</v>
      </c>
      <c r="B37" s="33"/>
      <c r="C37" s="3">
        <v>88.918472290039063</v>
      </c>
      <c r="D37" s="3">
        <v>5.9668941497802734</v>
      </c>
      <c r="E37" s="3">
        <v>4.7371501922607422</v>
      </c>
      <c r="F37" s="5">
        <v>6.7359261214733124E-2</v>
      </c>
      <c r="G37" s="3">
        <v>4.8045096397399902</v>
      </c>
      <c r="H37" s="3">
        <v>37.879292669571733</v>
      </c>
      <c r="I37" s="3">
        <v>48.58080935287439</v>
      </c>
      <c r="J37" s="1"/>
      <c r="K37" s="1"/>
    </row>
    <row r="38" spans="1:12" ht="12.75" customHeight="1" thickBot="1" x14ac:dyDescent="0.25">
      <c r="A38" s="32">
        <v>40723</v>
      </c>
      <c r="B38" s="33"/>
      <c r="C38" s="3">
        <v>89.326210021972656</v>
      </c>
      <c r="D38" s="3">
        <v>5.6994528770446777</v>
      </c>
      <c r="E38" s="3">
        <v>4.5897421836853027</v>
      </c>
      <c r="F38" s="5">
        <v>9.2986613512039185E-2</v>
      </c>
      <c r="G38" s="3">
        <v>4.6827287673950195</v>
      </c>
      <c r="H38" s="3">
        <v>37.83965257490015</v>
      </c>
      <c r="I38" s="3">
        <v>48.603016488327164</v>
      </c>
      <c r="J38" s="1"/>
      <c r="K38" s="1"/>
    </row>
    <row r="39" spans="1:12" ht="12.75" customHeight="1" thickBot="1" x14ac:dyDescent="0.25">
      <c r="A39" s="32">
        <v>40724</v>
      </c>
      <c r="B39" s="33"/>
      <c r="C39" s="3">
        <v>89.293991088867188</v>
      </c>
      <c r="D39" s="3">
        <v>5.6157984733581543</v>
      </c>
      <c r="E39" s="3">
        <v>4.7006216049194336</v>
      </c>
      <c r="F39" s="5">
        <v>7.8724078834056854E-2</v>
      </c>
      <c r="G39" s="3">
        <v>4.7793455123901367</v>
      </c>
      <c r="H39" s="3">
        <v>37.794859715114804</v>
      </c>
      <c r="I39" s="3">
        <v>48.538168305348208</v>
      </c>
      <c r="J39" s="1"/>
      <c r="K39" s="1"/>
    </row>
    <row r="40" spans="1:12" ht="12.75" customHeight="1" thickBot="1" x14ac:dyDescent="0.25">
      <c r="A40" s="35" t="s">
        <v>6</v>
      </c>
      <c r="B40" s="36"/>
      <c r="C40" s="6">
        <f t="shared" ref="C40:I40" si="0">AVERAGE(C10:C39)</f>
        <v>89.400101216634113</v>
      </c>
      <c r="D40" s="6">
        <f t="shared" si="0"/>
        <v>5.4797787030537926</v>
      </c>
      <c r="E40" s="6">
        <f t="shared" si="0"/>
        <v>4.7635899146397911</v>
      </c>
      <c r="F40" s="6">
        <f t="shared" si="0"/>
        <v>6.5279903014500942E-2</v>
      </c>
      <c r="G40" s="6">
        <f t="shared" si="0"/>
        <v>4.8288698752721153</v>
      </c>
      <c r="H40" s="6">
        <f t="shared" si="0"/>
        <v>37.723495226533593</v>
      </c>
      <c r="I40" s="6">
        <f t="shared" si="0"/>
        <v>48.477866995441566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34" t="s">
        <v>23</v>
      </c>
      <c r="I42" s="34"/>
      <c r="J42" s="20"/>
      <c r="K42" s="20"/>
      <c r="L42" s="20"/>
    </row>
    <row r="43" spans="1:12" ht="13.5" thickBot="1" x14ac:dyDescent="0.25"/>
    <row r="44" spans="1:12" ht="23.25" thickBot="1" x14ac:dyDescent="0.25">
      <c r="A44" s="45"/>
      <c r="B44" s="46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47" t="s">
        <v>85</v>
      </c>
      <c r="B45" s="48"/>
      <c r="C45" s="26">
        <f t="shared" ref="C45:I45" si="1">MAX(C10:C39)</f>
        <v>91.385055541992188</v>
      </c>
      <c r="D45" s="21">
        <f t="shared" si="1"/>
        <v>5.9668941497802734</v>
      </c>
      <c r="E45" s="26">
        <f t="shared" si="1"/>
        <v>5.8115434646606445</v>
      </c>
      <c r="F45" s="26">
        <f t="shared" si="1"/>
        <v>9.2986613512039185E-2</v>
      </c>
      <c r="G45" s="21">
        <f t="shared" si="1"/>
        <v>5.865868091583252</v>
      </c>
      <c r="H45" s="26">
        <f t="shared" si="1"/>
        <v>38.011492182164112</v>
      </c>
      <c r="I45" s="22">
        <f t="shared" si="1"/>
        <v>48.906910907281429</v>
      </c>
    </row>
    <row r="46" spans="1:12" ht="13.5" thickBot="1" x14ac:dyDescent="0.25">
      <c r="A46" s="47" t="s">
        <v>86</v>
      </c>
      <c r="B46" s="48"/>
      <c r="C46" s="23">
        <f t="shared" ref="C46:I46" si="2">MIN(C10:C39)</f>
        <v>88.228935241699219</v>
      </c>
      <c r="D46" s="26">
        <f t="shared" si="2"/>
        <v>4.4597434997558594</v>
      </c>
      <c r="E46" s="26">
        <f t="shared" si="2"/>
        <v>3.8310253620147705</v>
      </c>
      <c r="F46" s="23">
        <f t="shared" si="2"/>
        <v>4.7979969531297684E-2</v>
      </c>
      <c r="G46" s="26">
        <f t="shared" si="2"/>
        <v>3.9001710414886475</v>
      </c>
      <c r="H46" s="23">
        <f t="shared" si="2"/>
        <v>37.349910711857568</v>
      </c>
      <c r="I46" s="26">
        <f t="shared" si="2"/>
        <v>47.818475594089691</v>
      </c>
    </row>
    <row r="47" spans="1:12" ht="13.5" thickBot="1" x14ac:dyDescent="0.25">
      <c r="A47" s="49" t="s">
        <v>87</v>
      </c>
      <c r="B47" s="50"/>
      <c r="C47" s="26">
        <f t="shared" ref="C47:I47" si="3">STDEV(C10:C39)</f>
        <v>0.66168059856442241</v>
      </c>
      <c r="D47" s="24">
        <f t="shared" si="3"/>
        <v>0.34654189377609984</v>
      </c>
      <c r="E47" s="26">
        <f t="shared" si="3"/>
        <v>0.42629269376499662</v>
      </c>
      <c r="F47" s="26">
        <f t="shared" si="3"/>
        <v>1.1791702590579512E-2</v>
      </c>
      <c r="G47" s="24">
        <f t="shared" si="3"/>
        <v>0.41890366713057975</v>
      </c>
      <c r="H47" s="26">
        <f t="shared" si="3"/>
        <v>0.15679950330134484</v>
      </c>
      <c r="I47" s="25">
        <f t="shared" si="3"/>
        <v>0.25550921057009113</v>
      </c>
    </row>
    <row r="49" spans="3:9" x14ac:dyDescent="0.2">
      <c r="C49" s="29" t="s">
        <v>102</v>
      </c>
      <c r="D49" s="29">
        <f>COUNTIF(D10:D39,"&gt;12.0")</f>
        <v>0</v>
      </c>
      <c r="E49" s="29">
        <f>COUNTIF(E10:E39,"&gt;8.0")</f>
        <v>0</v>
      </c>
      <c r="F49" s="29">
        <f>COUNTIF(F10:F39,"&gt;3.0")</f>
        <v>0</v>
      </c>
      <c r="G49" s="29">
        <f>COUNTIF(G10:G39,"&gt;8.0")</f>
        <v>0</v>
      </c>
      <c r="H49" s="29">
        <f>COUNTIF(H10:H39,"&lt;36.30")</f>
        <v>0</v>
      </c>
      <c r="I49" s="29">
        <f>COUNTIF(I10:I39,"&lt;46.20")</f>
        <v>0</v>
      </c>
    </row>
    <row r="50" spans="3:9" x14ac:dyDescent="0.2">
      <c r="G50" s="29"/>
      <c r="H50" s="29">
        <f>COUNTIF(H10:H39,"&gt;43.60")</f>
        <v>0</v>
      </c>
      <c r="I50" s="29">
        <f>COUNTIF(I10:I39,"&gt;53.20")</f>
        <v>0</v>
      </c>
    </row>
  </sheetData>
  <mergeCells count="44">
    <mergeCell ref="A32:B32"/>
    <mergeCell ref="A33:B33"/>
    <mergeCell ref="H42:I42"/>
    <mergeCell ref="A40:B40"/>
    <mergeCell ref="A34:B34"/>
    <mergeCell ref="A47:B47"/>
    <mergeCell ref="A36:B36"/>
    <mergeCell ref="A35:B35"/>
    <mergeCell ref="A37:B37"/>
    <mergeCell ref="A39:B39"/>
    <mergeCell ref="A38:B38"/>
    <mergeCell ref="A44:B44"/>
    <mergeCell ref="A45:B45"/>
    <mergeCell ref="A46:B46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28" zoomScale="90" zoomScaleNormal="90" workbookViewId="0">
      <selection activeCell="D49" sqref="D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1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1" ht="14.1" customHeight="1" thickBot="1" x14ac:dyDescent="0.25">
      <c r="A5" s="42" t="s">
        <v>76</v>
      </c>
      <c r="B5" s="42"/>
      <c r="C5" s="42"/>
      <c r="D5" s="42"/>
      <c r="E5" s="42"/>
      <c r="F5" s="42"/>
      <c r="G5" s="1"/>
      <c r="H5" s="1"/>
      <c r="I5" s="18" t="s">
        <v>99</v>
      </c>
      <c r="J5" s="1"/>
      <c r="K5" s="1"/>
    </row>
    <row r="6" spans="1:11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3"/>
      <c r="B8" s="44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45"/>
      <c r="B9" s="4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40695</v>
      </c>
      <c r="B10" s="33"/>
      <c r="C10" s="10">
        <v>98.618492126464844</v>
      </c>
      <c r="D10" s="10">
        <v>0.71073174476623535</v>
      </c>
      <c r="E10" s="10">
        <v>0.19718222320079803</v>
      </c>
      <c r="F10" s="11">
        <v>0.12977731227874756</v>
      </c>
      <c r="G10" s="10">
        <v>0.32695955038070679</v>
      </c>
      <c r="H10" s="10">
        <v>38.149700020852727</v>
      </c>
      <c r="I10" s="10">
        <v>50.729938095983357</v>
      </c>
      <c r="J10" s="1"/>
      <c r="K10" s="1"/>
    </row>
    <row r="11" spans="1:11" ht="12.75" customHeight="1" thickBot="1" x14ac:dyDescent="0.25">
      <c r="A11" s="32">
        <v>40696</v>
      </c>
      <c r="B11" s="33"/>
      <c r="C11" s="3">
        <v>98.588676452636719</v>
      </c>
      <c r="D11" s="3">
        <v>0.7360539436340332</v>
      </c>
      <c r="E11" s="3">
        <v>0.19809931516647339</v>
      </c>
      <c r="F11" s="5">
        <v>0.1303546130657196</v>
      </c>
      <c r="G11" s="3">
        <v>0.32845392823219299</v>
      </c>
      <c r="H11" s="3">
        <v>38.159289259824121</v>
      </c>
      <c r="I11" s="3">
        <v>50.73446609326534</v>
      </c>
      <c r="J11" s="1"/>
      <c r="K11" s="1"/>
    </row>
    <row r="12" spans="1:11" ht="12.75" customHeight="1" thickBot="1" x14ac:dyDescent="0.25">
      <c r="A12" s="32">
        <v>40697</v>
      </c>
      <c r="B12" s="33"/>
      <c r="C12" s="3">
        <v>98.667961120605469</v>
      </c>
      <c r="D12" s="3">
        <v>0.66962677240371704</v>
      </c>
      <c r="E12" s="3">
        <v>0.1879764050245285</v>
      </c>
      <c r="F12" s="5">
        <v>0.12728026509284973</v>
      </c>
      <c r="G12" s="3">
        <v>0.31525665521621704</v>
      </c>
      <c r="H12" s="3">
        <v>38.145538108333838</v>
      </c>
      <c r="I12" s="3">
        <v>50.733738082669042</v>
      </c>
      <c r="J12" s="1"/>
      <c r="K12" s="1"/>
    </row>
    <row r="13" spans="1:11" ht="12.75" customHeight="1" thickBot="1" x14ac:dyDescent="0.25">
      <c r="A13" s="32">
        <v>40698</v>
      </c>
      <c r="B13" s="33"/>
      <c r="C13" s="3">
        <v>98.752822875976563</v>
      </c>
      <c r="D13" s="3">
        <v>0.58401167392730713</v>
      </c>
      <c r="E13" s="3">
        <v>0.17427410185337067</v>
      </c>
      <c r="F13" s="5">
        <v>0.13817143440246582</v>
      </c>
      <c r="G13" s="3">
        <v>0.31244552135467529</v>
      </c>
      <c r="H13" s="3">
        <v>38.125340794522899</v>
      </c>
      <c r="I13" s="3">
        <v>50.720942179784608</v>
      </c>
      <c r="J13" s="1"/>
      <c r="K13" s="1"/>
    </row>
    <row r="14" spans="1:11" ht="12.75" customHeight="1" thickBot="1" x14ac:dyDescent="0.25">
      <c r="A14" s="32">
        <v>40699</v>
      </c>
      <c r="B14" s="33"/>
      <c r="C14" s="3">
        <v>98.564834594726563</v>
      </c>
      <c r="D14" s="3">
        <v>0.71841096878051758</v>
      </c>
      <c r="E14" s="3">
        <v>0.19515849649906158</v>
      </c>
      <c r="F14" s="5">
        <v>0.1702883392572403</v>
      </c>
      <c r="G14" s="3">
        <v>0.36544683575630188</v>
      </c>
      <c r="H14" s="3">
        <v>38.143336016842127</v>
      </c>
      <c r="I14" s="3">
        <v>50.697986036098598</v>
      </c>
      <c r="J14" s="1"/>
      <c r="K14" s="1"/>
    </row>
    <row r="15" spans="1:11" ht="12.75" customHeight="1" thickBot="1" x14ac:dyDescent="0.25">
      <c r="A15" s="32">
        <v>40700</v>
      </c>
      <c r="B15" s="33"/>
      <c r="C15" s="3">
        <v>98.537208557128906</v>
      </c>
      <c r="D15" s="3">
        <v>0.74049001932144165</v>
      </c>
      <c r="E15" s="3">
        <v>0.20473261177539825</v>
      </c>
      <c r="F15" s="5">
        <v>0.16503264009952545</v>
      </c>
      <c r="G15" s="3">
        <v>0.36976525187492371</v>
      </c>
      <c r="H15" s="3">
        <v>38.148321055191474</v>
      </c>
      <c r="I15" s="3">
        <v>50.700055524712823</v>
      </c>
      <c r="J15" s="1"/>
      <c r="K15" s="1"/>
    </row>
    <row r="16" spans="1:11" ht="12.75" customHeight="1" thickBot="1" x14ac:dyDescent="0.25">
      <c r="A16" s="32">
        <v>40701</v>
      </c>
      <c r="B16" s="33"/>
      <c r="C16" s="3">
        <v>98.567222595214844</v>
      </c>
      <c r="D16" s="3">
        <v>0.72142529487609863</v>
      </c>
      <c r="E16" s="3">
        <v>0.2011493593454361</v>
      </c>
      <c r="F16" s="5">
        <v>0.16228407621383667</v>
      </c>
      <c r="G16" s="3">
        <v>0.36343342065811157</v>
      </c>
      <c r="H16" s="3">
        <v>38.142462256649146</v>
      </c>
      <c r="I16" s="3">
        <v>50.700452463512782</v>
      </c>
      <c r="J16" s="1"/>
      <c r="K16" s="1"/>
    </row>
    <row r="17" spans="1:11" ht="12.75" customHeight="1" thickBot="1" x14ac:dyDescent="0.25">
      <c r="A17" s="32">
        <v>40702</v>
      </c>
      <c r="B17" s="33"/>
      <c r="C17" s="3">
        <v>98.528465270996094</v>
      </c>
      <c r="D17" s="3">
        <v>0.76857548952102661</v>
      </c>
      <c r="E17" s="3">
        <v>0.20527604222297668</v>
      </c>
      <c r="F17" s="5">
        <v>0.14926654100418091</v>
      </c>
      <c r="G17" s="3">
        <v>0.35454258322715759</v>
      </c>
      <c r="H17" s="3">
        <v>38.159467068578664</v>
      </c>
      <c r="I17" s="3">
        <v>50.717495972402631</v>
      </c>
      <c r="J17" s="1"/>
      <c r="K17" s="1"/>
    </row>
    <row r="18" spans="1:11" ht="12.75" customHeight="1" thickBot="1" x14ac:dyDescent="0.25">
      <c r="A18" s="32">
        <v>40703</v>
      </c>
      <c r="B18" s="33"/>
      <c r="C18" s="3">
        <v>98.496200000000002</v>
      </c>
      <c r="D18" s="3">
        <v>0.80720000000000003</v>
      </c>
      <c r="E18" s="3">
        <v>0.20069999999999999</v>
      </c>
      <c r="F18" s="5">
        <v>0.14199999999999999</v>
      </c>
      <c r="G18" s="3">
        <v>0.34260000000000002</v>
      </c>
      <c r="H18" s="3">
        <v>38.177180987066762</v>
      </c>
      <c r="I18" s="3">
        <v>50.736315601413494</v>
      </c>
      <c r="J18" s="1"/>
      <c r="K18" s="1"/>
    </row>
    <row r="19" spans="1:11" ht="12.75" customHeight="1" thickBot="1" x14ac:dyDescent="0.25">
      <c r="A19" s="32">
        <v>40704</v>
      </c>
      <c r="B19" s="33"/>
      <c r="C19" s="3">
        <v>98.577430725097656</v>
      </c>
      <c r="D19" s="3">
        <v>0.74674475193023682</v>
      </c>
      <c r="E19" s="3">
        <v>0.19734583795070648</v>
      </c>
      <c r="F19" s="5">
        <v>0.13169503211975098</v>
      </c>
      <c r="G19" s="3">
        <v>0.32904088497161865</v>
      </c>
      <c r="H19" s="3">
        <v>38.161013959904736</v>
      </c>
      <c r="I19" s="3">
        <v>50.734845489032722</v>
      </c>
      <c r="J19" s="1"/>
      <c r="K19" s="1"/>
    </row>
    <row r="20" spans="1:11" ht="12.75" customHeight="1" thickBot="1" x14ac:dyDescent="0.25">
      <c r="A20" s="32">
        <v>40705</v>
      </c>
      <c r="B20" s="33"/>
      <c r="C20" s="3">
        <v>98.635917663574219</v>
      </c>
      <c r="D20" s="3">
        <v>0.69723033905029297</v>
      </c>
      <c r="E20" s="3">
        <v>0.19493840634822845</v>
      </c>
      <c r="F20" s="5">
        <v>0.12731331586837769</v>
      </c>
      <c r="G20" s="3">
        <v>0.32225173711776733</v>
      </c>
      <c r="H20" s="3">
        <v>38.148437370957062</v>
      </c>
      <c r="I20" s="3">
        <v>50.732066271937306</v>
      </c>
      <c r="J20" s="1"/>
      <c r="K20" s="1"/>
    </row>
    <row r="21" spans="1:11" ht="12.75" customHeight="1" thickBot="1" x14ac:dyDescent="0.25">
      <c r="A21" s="32">
        <v>40706</v>
      </c>
      <c r="B21" s="33"/>
      <c r="C21" s="3">
        <v>98.644508361816406</v>
      </c>
      <c r="D21" s="3">
        <v>0.69444113969802856</v>
      </c>
      <c r="E21" s="3">
        <v>0.19256758689880371</v>
      </c>
      <c r="F21" s="5">
        <v>0.12518562376499176</v>
      </c>
      <c r="G21" s="3">
        <v>0.31775319576263428</v>
      </c>
      <c r="H21" s="3">
        <v>38.148806289523989</v>
      </c>
      <c r="I21" s="3">
        <v>50.734942186946782</v>
      </c>
      <c r="J21" s="1"/>
      <c r="K21" s="1"/>
    </row>
    <row r="22" spans="1:11" ht="12.75" customHeight="1" thickBot="1" x14ac:dyDescent="0.25">
      <c r="A22" s="32">
        <v>40707</v>
      </c>
      <c r="B22" s="33"/>
      <c r="C22" s="3">
        <v>98.596580505371094</v>
      </c>
      <c r="D22" s="3">
        <v>0.7308230996131897</v>
      </c>
      <c r="E22" s="3">
        <v>0.19901113212108612</v>
      </c>
      <c r="F22" s="5">
        <v>0.12748150527477264</v>
      </c>
      <c r="G22" s="3">
        <v>0.32649263739585876</v>
      </c>
      <c r="H22" s="3">
        <v>38.157981739919911</v>
      </c>
      <c r="I22" s="3">
        <v>50.735379175660206</v>
      </c>
      <c r="J22" s="1"/>
      <c r="K22" s="1"/>
    </row>
    <row r="23" spans="1:11" ht="12.75" customHeight="1" thickBot="1" x14ac:dyDescent="0.25">
      <c r="A23" s="32">
        <v>40708</v>
      </c>
      <c r="B23" s="33"/>
      <c r="C23" s="3">
        <v>98.332499999999996</v>
      </c>
      <c r="D23" s="3">
        <v>0.94169999999999998</v>
      </c>
      <c r="E23" s="3">
        <v>0.2117</v>
      </c>
      <c r="F23" s="5">
        <v>0.14219999999999999</v>
      </c>
      <c r="G23" s="3">
        <v>0.35399999999999998</v>
      </c>
      <c r="H23" s="3">
        <v>38.224959917577728</v>
      </c>
      <c r="I23" s="3">
        <v>50.755011013335732</v>
      </c>
      <c r="J23" s="1"/>
      <c r="K23" s="1"/>
    </row>
    <row r="24" spans="1:11" ht="12.75" customHeight="1" thickBot="1" x14ac:dyDescent="0.25">
      <c r="A24" s="32">
        <v>40709</v>
      </c>
      <c r="B24" s="33"/>
      <c r="C24" s="3">
        <v>98.596954345703125</v>
      </c>
      <c r="D24" s="3">
        <v>0.72906506061553955</v>
      </c>
      <c r="E24" s="3">
        <v>0.19923174381256104</v>
      </c>
      <c r="F24" s="5">
        <v>0.1282024085521698</v>
      </c>
      <c r="G24" s="3">
        <v>0.32743415236473083</v>
      </c>
      <c r="H24" s="3">
        <v>38.157066031946883</v>
      </c>
      <c r="I24" s="3">
        <v>50.734239155354437</v>
      </c>
      <c r="J24" s="1"/>
      <c r="K24" s="1"/>
    </row>
    <row r="25" spans="1:11" ht="12.75" customHeight="1" thickBot="1" x14ac:dyDescent="0.25">
      <c r="A25" s="32">
        <v>40710</v>
      </c>
      <c r="B25" s="33"/>
      <c r="C25" s="3">
        <v>98.604446411132813</v>
      </c>
      <c r="D25" s="3">
        <v>0.72476297616958618</v>
      </c>
      <c r="E25" s="3">
        <v>0.19680406153202057</v>
      </c>
      <c r="F25" s="5">
        <v>0.1283881664276123</v>
      </c>
      <c r="G25" s="3">
        <v>0.32519221305847168</v>
      </c>
      <c r="H25" s="3">
        <v>38.156190148116451</v>
      </c>
      <c r="I25" s="3">
        <v>50.734769312535526</v>
      </c>
      <c r="J25" s="1"/>
      <c r="K25" s="1"/>
    </row>
    <row r="26" spans="1:11" ht="12.75" customHeight="1" thickBot="1" x14ac:dyDescent="0.25">
      <c r="A26" s="32">
        <v>40711</v>
      </c>
      <c r="B26" s="33"/>
      <c r="C26" s="3">
        <v>98.597808837890625</v>
      </c>
      <c r="D26" s="3">
        <v>0.72960972785949707</v>
      </c>
      <c r="E26" s="3">
        <v>0.19961553812026978</v>
      </c>
      <c r="F26" s="5">
        <v>0.12863034009933472</v>
      </c>
      <c r="G26" s="3">
        <v>0.32824587821960449</v>
      </c>
      <c r="H26" s="3">
        <v>38.155835708713191</v>
      </c>
      <c r="I26" s="3">
        <v>50.733060377443742</v>
      </c>
      <c r="J26" s="1"/>
      <c r="K26" s="1"/>
    </row>
    <row r="27" spans="1:11" ht="12.75" customHeight="1" thickBot="1" x14ac:dyDescent="0.25">
      <c r="A27" s="32">
        <v>40712</v>
      </c>
      <c r="B27" s="33"/>
      <c r="C27" s="3">
        <v>98.6246337890625</v>
      </c>
      <c r="D27" s="3">
        <v>0.70548486709594727</v>
      </c>
      <c r="E27" s="3">
        <v>0.19792862236499786</v>
      </c>
      <c r="F27" s="5">
        <v>0.12824012339115143</v>
      </c>
      <c r="G27" s="3">
        <v>0.32616874575614929</v>
      </c>
      <c r="H27" s="3">
        <v>38.148225090552131</v>
      </c>
      <c r="I27" s="3">
        <v>50.729869579412409</v>
      </c>
      <c r="J27" s="1"/>
      <c r="K27" s="1"/>
    </row>
    <row r="28" spans="1:11" ht="12.75" customHeight="1" thickBot="1" x14ac:dyDescent="0.25">
      <c r="A28" s="32">
        <v>40713</v>
      </c>
      <c r="B28" s="33"/>
      <c r="C28" s="3">
        <v>98.551742553710938</v>
      </c>
      <c r="D28" s="3">
        <v>0.76563894748687744</v>
      </c>
      <c r="E28" s="3">
        <v>0.19811925292015076</v>
      </c>
      <c r="F28" s="5">
        <v>0.13093933463096619</v>
      </c>
      <c r="G28" s="3">
        <v>0.32905858755111694</v>
      </c>
      <c r="H28" s="3">
        <v>38.170251583660836</v>
      </c>
      <c r="I28" s="3">
        <v>50.740209981165215</v>
      </c>
      <c r="J28" s="1"/>
      <c r="K28" s="1"/>
    </row>
    <row r="29" spans="1:11" ht="12.75" customHeight="1" thickBot="1" x14ac:dyDescent="0.25">
      <c r="A29" s="32">
        <v>40714</v>
      </c>
      <c r="B29" s="33"/>
      <c r="C29" s="3">
        <v>98.613327026367188</v>
      </c>
      <c r="D29" s="3">
        <v>0.7061159610748291</v>
      </c>
      <c r="E29" s="3">
        <v>0.19224561750888824</v>
      </c>
      <c r="F29" s="5">
        <v>0.14218384027481079</v>
      </c>
      <c r="G29" s="3">
        <v>0.33442944288253784</v>
      </c>
      <c r="H29" s="3">
        <v>38.147261639572633</v>
      </c>
      <c r="I29" s="3">
        <v>50.721924627708752</v>
      </c>
      <c r="J29" s="1"/>
      <c r="K29" s="1"/>
    </row>
    <row r="30" spans="1:11" ht="12.75" customHeight="1" thickBot="1" x14ac:dyDescent="0.25">
      <c r="A30" s="32">
        <v>40715</v>
      </c>
      <c r="B30" s="33"/>
      <c r="C30" s="3">
        <v>98.573883056640625</v>
      </c>
      <c r="D30" s="3">
        <v>0.73804974555969238</v>
      </c>
      <c r="E30" s="3">
        <v>0.19164353609085083</v>
      </c>
      <c r="F30" s="5">
        <v>0.15008458495140076</v>
      </c>
      <c r="G30" s="3">
        <v>0.34172812104225159</v>
      </c>
      <c r="H30" s="3">
        <v>38.153436942550684</v>
      </c>
      <c r="I30" s="3">
        <v>50.719989612021131</v>
      </c>
      <c r="J30" s="1"/>
      <c r="K30" s="1"/>
    </row>
    <row r="31" spans="1:11" ht="12.75" customHeight="1" thickBot="1" x14ac:dyDescent="0.25">
      <c r="A31" s="32">
        <v>40716</v>
      </c>
      <c r="B31" s="33"/>
      <c r="C31" s="3">
        <v>98.596809387207031</v>
      </c>
      <c r="D31" s="3">
        <v>0.71666616201400757</v>
      </c>
      <c r="E31" s="3">
        <v>0.19252191483974457</v>
      </c>
      <c r="F31" s="5">
        <v>0.1474888026714325</v>
      </c>
      <c r="G31" s="3">
        <v>0.34001070261001587</v>
      </c>
      <c r="H31" s="3">
        <v>38.148095337136873</v>
      </c>
      <c r="I31" s="3">
        <v>50.718431697565848</v>
      </c>
      <c r="J31" s="1"/>
      <c r="K31" s="1"/>
    </row>
    <row r="32" spans="1:11" ht="12.75" customHeight="1" thickBot="1" x14ac:dyDescent="0.25">
      <c r="A32" s="32">
        <v>40717</v>
      </c>
      <c r="B32" s="33"/>
      <c r="C32" s="3">
        <v>98.621330261230469</v>
      </c>
      <c r="D32" s="3">
        <v>0.70281744003295898</v>
      </c>
      <c r="E32" s="3">
        <v>0.19022566080093384</v>
      </c>
      <c r="F32" s="5">
        <v>0.1410030722618103</v>
      </c>
      <c r="G32" s="3">
        <v>0.33122873306274414</v>
      </c>
      <c r="H32" s="3">
        <v>38.146041539615368</v>
      </c>
      <c r="I32" s="3">
        <v>50.723063124439186</v>
      </c>
      <c r="J32" s="1"/>
      <c r="K32" s="1"/>
    </row>
    <row r="33" spans="1:12" ht="12.75" customHeight="1" thickBot="1" x14ac:dyDescent="0.25">
      <c r="A33" s="32">
        <v>40718</v>
      </c>
      <c r="B33" s="33"/>
      <c r="C33" s="3">
        <v>98.602897644042969</v>
      </c>
      <c r="D33" s="3">
        <v>0.71735095977783203</v>
      </c>
      <c r="E33" s="3">
        <v>0.18897618353366852</v>
      </c>
      <c r="F33" s="5">
        <v>0.14913249015808105</v>
      </c>
      <c r="G33" s="3">
        <v>0.33810865879058838</v>
      </c>
      <c r="H33" s="3">
        <v>38.145194370305823</v>
      </c>
      <c r="I33" s="3">
        <v>50.717329448550956</v>
      </c>
      <c r="J33" s="1"/>
      <c r="K33" s="1"/>
    </row>
    <row r="34" spans="1:12" ht="12.75" customHeight="1" thickBot="1" x14ac:dyDescent="0.25">
      <c r="A34" s="32">
        <v>40719</v>
      </c>
      <c r="B34" s="33"/>
      <c r="C34" s="3">
        <v>98.631317138671875</v>
      </c>
      <c r="D34" s="3">
        <v>0.68431377410888672</v>
      </c>
      <c r="E34" s="3">
        <v>0.18578401207923889</v>
      </c>
      <c r="F34" s="5">
        <v>0.15558908879756927</v>
      </c>
      <c r="G34" s="3">
        <v>0.34137308597564697</v>
      </c>
      <c r="H34" s="3">
        <v>38.13508584183915</v>
      </c>
      <c r="I34" s="3">
        <v>50.708468534705247</v>
      </c>
      <c r="J34" s="1"/>
      <c r="K34" s="1"/>
    </row>
    <row r="35" spans="1:12" ht="12.75" customHeight="1" thickBot="1" x14ac:dyDescent="0.25">
      <c r="A35" s="32">
        <v>40720</v>
      </c>
      <c r="B35" s="33"/>
      <c r="C35" s="3">
        <v>98.658767700195313</v>
      </c>
      <c r="D35" s="3">
        <v>0.66170436143875122</v>
      </c>
      <c r="E35" s="3">
        <v>0.18599666655063629</v>
      </c>
      <c r="F35" s="5">
        <v>0.15433505177497864</v>
      </c>
      <c r="G35" s="3">
        <v>0.34033173322677612</v>
      </c>
      <c r="H35" s="3">
        <v>38.126934884239155</v>
      </c>
      <c r="I35" s="3">
        <v>50.704684290579841</v>
      </c>
      <c r="J35" s="1"/>
      <c r="K35" s="1"/>
    </row>
    <row r="36" spans="1:12" ht="12.75" customHeight="1" thickBot="1" x14ac:dyDescent="0.25">
      <c r="A36" s="32">
        <v>40721</v>
      </c>
      <c r="B36" s="33"/>
      <c r="C36" s="3">
        <v>98.646492004394531</v>
      </c>
      <c r="D36" s="3">
        <v>0.66944503784179688</v>
      </c>
      <c r="E36" s="3">
        <v>0.18946193158626556</v>
      </c>
      <c r="F36" s="5">
        <v>0.15605892241001129</v>
      </c>
      <c r="G36" s="3">
        <v>0.34552085399627686</v>
      </c>
      <c r="H36" s="3">
        <v>38.126995127875176</v>
      </c>
      <c r="I36" s="3">
        <v>50.701827494163496</v>
      </c>
      <c r="J36" s="1"/>
      <c r="K36" s="1"/>
    </row>
    <row r="37" spans="1:12" ht="12.75" customHeight="1" thickBot="1" x14ac:dyDescent="0.25">
      <c r="A37" s="32">
        <v>40722</v>
      </c>
      <c r="B37" s="33"/>
      <c r="C37" s="3">
        <v>98.553131103515625</v>
      </c>
      <c r="D37" s="3">
        <v>0.74741107225418091</v>
      </c>
      <c r="E37" s="3">
        <v>0.1963208019733429</v>
      </c>
      <c r="F37" s="5">
        <v>0.15962068736553192</v>
      </c>
      <c r="G37" s="3">
        <v>0.35594147443771362</v>
      </c>
      <c r="H37" s="3">
        <v>38.147336011532694</v>
      </c>
      <c r="I37" s="3">
        <v>50.707478223582015</v>
      </c>
      <c r="J37" s="1"/>
      <c r="K37" s="1"/>
    </row>
    <row r="38" spans="1:12" ht="12.75" customHeight="1" thickBot="1" x14ac:dyDescent="0.25">
      <c r="A38" s="32">
        <v>40723</v>
      </c>
      <c r="B38" s="33"/>
      <c r="C38" s="3">
        <v>98.584487915039063</v>
      </c>
      <c r="D38" s="3">
        <v>0.72452354431152344</v>
      </c>
      <c r="E38" s="3">
        <v>0.19442816078662872</v>
      </c>
      <c r="F38" s="5">
        <v>0.15666049718856812</v>
      </c>
      <c r="G38" s="3">
        <v>0.35108864307403564</v>
      </c>
      <c r="H38" s="3">
        <v>38.139574903530118</v>
      </c>
      <c r="I38" s="3">
        <v>50.706160756841491</v>
      </c>
      <c r="J38" s="1"/>
      <c r="K38" s="1"/>
    </row>
    <row r="39" spans="1:12" ht="12.75" customHeight="1" thickBot="1" x14ac:dyDescent="0.25">
      <c r="A39" s="32">
        <v>40724</v>
      </c>
      <c r="B39" s="33"/>
      <c r="C39" s="3">
        <v>98.576118469238281</v>
      </c>
      <c r="D39" s="3">
        <v>0.73515313863754272</v>
      </c>
      <c r="E39" s="3">
        <v>0.19346781075000763</v>
      </c>
      <c r="F39" s="5">
        <v>0.15571205317974091</v>
      </c>
      <c r="G39" s="3">
        <v>0.34917986392974854</v>
      </c>
      <c r="H39" s="3">
        <v>38.142403329213039</v>
      </c>
      <c r="I39" s="3">
        <v>50.708908749421084</v>
      </c>
      <c r="J39" s="1"/>
      <c r="K39" s="1"/>
    </row>
    <row r="40" spans="1:12" ht="12.75" customHeight="1" thickBot="1" x14ac:dyDescent="0.25">
      <c r="A40" s="35" t="s">
        <v>6</v>
      </c>
      <c r="B40" s="36"/>
      <c r="C40" s="6">
        <f t="shared" ref="C40:I40" si="0">AVERAGE(C10:C39)</f>
        <v>98.591432283121748</v>
      </c>
      <c r="D40" s="6">
        <f t="shared" si="0"/>
        <v>0.72418593379338581</v>
      </c>
      <c r="E40" s="6">
        <f t="shared" si="0"/>
        <v>0.19509610112190245</v>
      </c>
      <c r="F40" s="6">
        <f t="shared" si="0"/>
        <v>0.14268667208592098</v>
      </c>
      <c r="G40" s="6">
        <f t="shared" si="0"/>
        <v>0.33778276973088583</v>
      </c>
      <c r="H40" s="6">
        <f t="shared" si="0"/>
        <v>38.151258777871512</v>
      </c>
      <c r="I40" s="6">
        <f t="shared" si="0"/>
        <v>50.722468305074862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34" t="s">
        <v>23</v>
      </c>
      <c r="I42" s="34"/>
      <c r="J42" s="20"/>
      <c r="K42" s="20"/>
      <c r="L42" s="20"/>
    </row>
    <row r="43" spans="1:12" ht="13.5" thickBot="1" x14ac:dyDescent="0.25"/>
    <row r="44" spans="1:12" ht="23.25" thickBot="1" x14ac:dyDescent="0.25">
      <c r="A44" s="45"/>
      <c r="B44" s="46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47" t="s">
        <v>85</v>
      </c>
      <c r="B45" s="48"/>
      <c r="C45" s="26">
        <f t="shared" ref="C45:I45" si="1">MAX(C10:C39)</f>
        <v>98.752822875976563</v>
      </c>
      <c r="D45" s="21">
        <f t="shared" si="1"/>
        <v>0.94169999999999998</v>
      </c>
      <c r="E45" s="26">
        <f t="shared" si="1"/>
        <v>0.2117</v>
      </c>
      <c r="F45" s="26">
        <f t="shared" si="1"/>
        <v>0.1702883392572403</v>
      </c>
      <c r="G45" s="21">
        <f t="shared" si="1"/>
        <v>0.36976525187492371</v>
      </c>
      <c r="H45" s="26">
        <f t="shared" si="1"/>
        <v>38.224959917577728</v>
      </c>
      <c r="I45" s="22">
        <f t="shared" si="1"/>
        <v>50.755011013335732</v>
      </c>
    </row>
    <row r="46" spans="1:12" ht="13.5" thickBot="1" x14ac:dyDescent="0.25">
      <c r="A46" s="47" t="s">
        <v>86</v>
      </c>
      <c r="B46" s="48"/>
      <c r="C46" s="23">
        <f t="shared" ref="C46:I46" si="2">MIN(C10:C39)</f>
        <v>98.332499999999996</v>
      </c>
      <c r="D46" s="26">
        <f t="shared" si="2"/>
        <v>0.58401167392730713</v>
      </c>
      <c r="E46" s="26">
        <f t="shared" si="2"/>
        <v>0.17427410185337067</v>
      </c>
      <c r="F46" s="23">
        <f t="shared" si="2"/>
        <v>0.12518562376499176</v>
      </c>
      <c r="G46" s="26">
        <f t="shared" si="2"/>
        <v>0.31244552135467529</v>
      </c>
      <c r="H46" s="23">
        <f t="shared" si="2"/>
        <v>38.125340794522899</v>
      </c>
      <c r="I46" s="26">
        <f t="shared" si="2"/>
        <v>50.697986036098598</v>
      </c>
    </row>
    <row r="47" spans="1:12" ht="13.5" thickBot="1" x14ac:dyDescent="0.25">
      <c r="A47" s="49" t="s">
        <v>87</v>
      </c>
      <c r="B47" s="50"/>
      <c r="C47" s="26">
        <f t="shared" ref="C47:I47" si="3">STDEV(C10:C39)</f>
        <v>6.8893120499141994E-2</v>
      </c>
      <c r="D47" s="24">
        <f t="shared" si="3"/>
        <v>5.6915841407243144E-2</v>
      </c>
      <c r="E47" s="26">
        <f t="shared" si="3"/>
        <v>6.9875936698919972E-3</v>
      </c>
      <c r="F47" s="26">
        <f t="shared" si="3"/>
        <v>1.3612855040381002E-2</v>
      </c>
      <c r="G47" s="24">
        <f t="shared" si="3"/>
        <v>1.5053275753774601E-2</v>
      </c>
      <c r="H47" s="26">
        <f t="shared" si="3"/>
        <v>1.8062729681931643E-2</v>
      </c>
      <c r="I47" s="25">
        <f t="shared" si="3"/>
        <v>1.4612825848142592E-2</v>
      </c>
    </row>
    <row r="49" spans="3:9" x14ac:dyDescent="0.2">
      <c r="C49" s="29" t="s">
        <v>102</v>
      </c>
      <c r="D49" s="29">
        <f>COUNTIF(D10:D39,"&gt;12.0")</f>
        <v>0</v>
      </c>
      <c r="E49" s="29">
        <f>COUNTIF(E10:E39,"&gt;8.0")</f>
        <v>0</v>
      </c>
      <c r="F49" s="29">
        <f>COUNTIF(F10:F39,"&gt;3.0")</f>
        <v>0</v>
      </c>
      <c r="G49" s="29">
        <f>COUNTIF(G10:G39,"&gt;8.0")</f>
        <v>0</v>
      </c>
      <c r="H49" s="29">
        <f>COUNTIF(H10:H39,"&lt;36.30")</f>
        <v>0</v>
      </c>
      <c r="I49" s="29">
        <f>COUNTIF(I10:I39,"&lt;46.20")</f>
        <v>0</v>
      </c>
    </row>
    <row r="50" spans="3:9" x14ac:dyDescent="0.2">
      <c r="G50" s="29"/>
      <c r="H50" s="29">
        <f>COUNTIF(H10:H39,"&gt;43.60")</f>
        <v>0</v>
      </c>
      <c r="I50" s="29">
        <f>COUNTIF(I10:I39,"&gt;53.20")</f>
        <v>0</v>
      </c>
    </row>
  </sheetData>
  <mergeCells count="44">
    <mergeCell ref="A32:B32"/>
    <mergeCell ref="A33:B33"/>
    <mergeCell ref="H42:I42"/>
    <mergeCell ref="A40:B40"/>
    <mergeCell ref="A34:B34"/>
    <mergeCell ref="A47:B47"/>
    <mergeCell ref="A36:B36"/>
    <mergeCell ref="A35:B35"/>
    <mergeCell ref="A37:B37"/>
    <mergeCell ref="A39:B39"/>
    <mergeCell ref="A38:B38"/>
    <mergeCell ref="A44:B44"/>
    <mergeCell ref="A45:B45"/>
    <mergeCell ref="A46:B46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28" zoomScale="90" zoomScaleNormal="90" workbookViewId="0">
      <selection activeCell="C49" sqref="C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1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1" ht="14.1" customHeight="1" thickBot="1" x14ac:dyDescent="0.25">
      <c r="A5" s="42" t="s">
        <v>77</v>
      </c>
      <c r="B5" s="42"/>
      <c r="C5" s="42"/>
      <c r="D5" s="42"/>
      <c r="E5" s="42"/>
      <c r="F5" s="42"/>
      <c r="G5" s="1"/>
      <c r="H5" s="1"/>
      <c r="I5" s="18" t="s">
        <v>99</v>
      </c>
      <c r="J5" s="1"/>
      <c r="K5" s="1"/>
    </row>
    <row r="6" spans="1:11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3"/>
      <c r="B8" s="44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45"/>
      <c r="B9" s="4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40695</v>
      </c>
      <c r="B10" s="33"/>
      <c r="C10" s="10">
        <v>93.187255859375</v>
      </c>
      <c r="D10" s="10">
        <v>5.4746809005737305</v>
      </c>
      <c r="E10" s="10">
        <v>0.33603918552398682</v>
      </c>
      <c r="F10" s="11">
        <v>0.49451512098312378</v>
      </c>
      <c r="G10" s="10">
        <v>0.8305543065071106</v>
      </c>
      <c r="H10" s="10">
        <v>39.355321431079261</v>
      </c>
      <c r="I10" s="10">
        <v>51.087016744383931</v>
      </c>
      <c r="J10" s="1"/>
      <c r="K10" s="1"/>
    </row>
    <row r="11" spans="1:11" ht="12.75" customHeight="1" thickBot="1" x14ac:dyDescent="0.25">
      <c r="A11" s="32">
        <v>40696</v>
      </c>
      <c r="B11" s="33"/>
      <c r="C11" s="3">
        <v>92.915199279785156</v>
      </c>
      <c r="D11" s="3">
        <v>5.625086784362793</v>
      </c>
      <c r="E11" s="3">
        <v>0.32720509171485901</v>
      </c>
      <c r="F11" s="5">
        <v>0.48421114683151245</v>
      </c>
      <c r="G11" s="3">
        <v>0.81141626834869385</v>
      </c>
      <c r="H11" s="3">
        <v>39.493113277511682</v>
      </c>
      <c r="I11" s="3">
        <v>51.175081136379937</v>
      </c>
      <c r="J11" s="1"/>
      <c r="K11" s="1"/>
    </row>
    <row r="12" spans="1:11" ht="12.75" customHeight="1" thickBot="1" x14ac:dyDescent="0.25">
      <c r="A12" s="32">
        <v>40697</v>
      </c>
      <c r="B12" s="33"/>
      <c r="C12" s="3">
        <v>92.780120849609375</v>
      </c>
      <c r="D12" s="3">
        <v>5.6819705963134766</v>
      </c>
      <c r="E12" s="3">
        <v>0.32819297909736633</v>
      </c>
      <c r="F12" s="5">
        <v>0.48703616857528687</v>
      </c>
      <c r="G12" s="3">
        <v>0.81522917747497559</v>
      </c>
      <c r="H12" s="3">
        <v>39.550622167538265</v>
      </c>
      <c r="I12" s="3">
        <v>51.204708251229214</v>
      </c>
      <c r="J12" s="1"/>
      <c r="K12" s="1"/>
    </row>
    <row r="13" spans="1:11" ht="12.75" customHeight="1" thickBot="1" x14ac:dyDescent="0.25">
      <c r="A13" s="32">
        <v>40698</v>
      </c>
      <c r="B13" s="33"/>
      <c r="C13" s="3">
        <v>92.972564697265625</v>
      </c>
      <c r="D13" s="3">
        <v>5.4986591339111328</v>
      </c>
      <c r="E13" s="3">
        <v>0.31078577041625977</v>
      </c>
      <c r="F13" s="5">
        <v>0.50036817789077759</v>
      </c>
      <c r="G13" s="3">
        <v>0.81115394830703735</v>
      </c>
      <c r="H13" s="3">
        <v>39.498422485433423</v>
      </c>
      <c r="I13" s="3">
        <v>51.174040881098968</v>
      </c>
      <c r="J13" s="1"/>
      <c r="K13" s="1"/>
    </row>
    <row r="14" spans="1:11" ht="12.75" customHeight="1" thickBot="1" x14ac:dyDescent="0.25">
      <c r="A14" s="32">
        <v>40699</v>
      </c>
      <c r="B14" s="33"/>
      <c r="C14" s="3">
        <v>93.030563354492187</v>
      </c>
      <c r="D14" s="3">
        <v>5.4241647720336914</v>
      </c>
      <c r="E14" s="3">
        <v>0.31644204258918762</v>
      </c>
      <c r="F14" s="5">
        <v>0.53359615802764893</v>
      </c>
      <c r="G14" s="3">
        <v>0.85003817081451416</v>
      </c>
      <c r="H14" s="3">
        <v>39.44995230621074</v>
      </c>
      <c r="I14" s="3">
        <v>51.121268887788773</v>
      </c>
      <c r="J14" s="1"/>
      <c r="K14" s="1"/>
    </row>
    <row r="15" spans="1:11" ht="12.75" customHeight="1" thickBot="1" x14ac:dyDescent="0.25">
      <c r="A15" s="32">
        <v>40700</v>
      </c>
      <c r="B15" s="33"/>
      <c r="C15" s="3">
        <v>93.084449768066406</v>
      </c>
      <c r="D15" s="3">
        <v>5.381598949432373</v>
      </c>
      <c r="E15" s="3">
        <v>0.31764987111091614</v>
      </c>
      <c r="F15" s="5">
        <v>0.53195154666900635</v>
      </c>
      <c r="G15" s="3">
        <v>0.8496013879776001</v>
      </c>
      <c r="H15" s="3">
        <v>39.43082484244912</v>
      </c>
      <c r="I15" s="3">
        <v>51.111141153358858</v>
      </c>
      <c r="J15" s="1"/>
      <c r="K15" s="1"/>
    </row>
    <row r="16" spans="1:11" ht="12.75" customHeight="1" thickBot="1" x14ac:dyDescent="0.25">
      <c r="A16" s="32">
        <v>40701</v>
      </c>
      <c r="B16" s="33"/>
      <c r="C16" s="3">
        <v>93.011146545410156</v>
      </c>
      <c r="D16" s="3">
        <v>5.4569249153137207</v>
      </c>
      <c r="E16" s="3">
        <v>0.31435304880142212</v>
      </c>
      <c r="F16" s="5">
        <v>0.52246099710464478</v>
      </c>
      <c r="G16" s="3">
        <v>0.83681404590606689</v>
      </c>
      <c r="H16" s="3">
        <v>39.463666145908554</v>
      </c>
      <c r="I16" s="3">
        <v>51.137658043929775</v>
      </c>
      <c r="J16" s="1"/>
      <c r="K16" s="1"/>
    </row>
    <row r="17" spans="1:11" ht="12.75" customHeight="1" thickBot="1" x14ac:dyDescent="0.25">
      <c r="A17" s="32">
        <v>40702</v>
      </c>
      <c r="B17" s="33"/>
      <c r="C17" s="3">
        <v>92.928939819335938</v>
      </c>
      <c r="D17" s="3">
        <v>5.5281271934509277</v>
      </c>
      <c r="E17" s="3">
        <v>0.32272550463676453</v>
      </c>
      <c r="F17" s="5">
        <v>0.51252597570419312</v>
      </c>
      <c r="G17" s="3">
        <v>0.83525145053863525</v>
      </c>
      <c r="H17" s="3">
        <v>39.492198342002027</v>
      </c>
      <c r="I17" s="3">
        <v>51.156731587732544</v>
      </c>
      <c r="J17" s="1"/>
      <c r="K17" s="1"/>
    </row>
    <row r="18" spans="1:11" ht="12.75" customHeight="1" thickBot="1" x14ac:dyDescent="0.25">
      <c r="A18" s="32">
        <v>40703</v>
      </c>
      <c r="B18" s="33"/>
      <c r="C18" s="3">
        <v>92.668586730957031</v>
      </c>
      <c r="D18" s="3">
        <v>5.4606361389160156</v>
      </c>
      <c r="E18" s="3">
        <v>0.318990558385849</v>
      </c>
      <c r="F18" s="5">
        <v>0.44335988163948059</v>
      </c>
      <c r="G18" s="3">
        <v>0.76235044002532959</v>
      </c>
      <c r="H18" s="3">
        <v>39.747066404634168</v>
      </c>
      <c r="I18" s="3">
        <v>51.347538346737132</v>
      </c>
      <c r="J18" s="1"/>
      <c r="K18" s="1"/>
    </row>
    <row r="19" spans="1:11" ht="12.75" customHeight="1" thickBot="1" x14ac:dyDescent="0.25">
      <c r="A19" s="32">
        <v>40704</v>
      </c>
      <c r="B19" s="33"/>
      <c r="C19" s="3">
        <v>92.732437133789063</v>
      </c>
      <c r="D19" s="3">
        <v>5.6546049118041992</v>
      </c>
      <c r="E19" s="3">
        <v>0.32664921879768372</v>
      </c>
      <c r="F19" s="5">
        <v>0.50651443004608154</v>
      </c>
      <c r="G19" s="3">
        <v>0.83316361904144287</v>
      </c>
      <c r="H19" s="3">
        <v>39.57419539361306</v>
      </c>
      <c r="I19" s="3">
        <v>51.204885194442056</v>
      </c>
      <c r="J19" s="1"/>
      <c r="K19" s="1"/>
    </row>
    <row r="20" spans="1:11" ht="12.75" customHeight="1" thickBot="1" x14ac:dyDescent="0.25">
      <c r="A20" s="32">
        <v>40705</v>
      </c>
      <c r="B20" s="33"/>
      <c r="C20" s="3">
        <v>92.735488891601562</v>
      </c>
      <c r="D20" s="3">
        <v>5.6205816268920898</v>
      </c>
      <c r="E20" s="3">
        <v>0.30725386738777161</v>
      </c>
      <c r="F20" s="5">
        <v>0.53370171785354614</v>
      </c>
      <c r="G20" s="3">
        <v>0.84095561504364014</v>
      </c>
      <c r="H20" s="3">
        <v>39.57613339939121</v>
      </c>
      <c r="I20" s="3">
        <v>51.19587896903014</v>
      </c>
      <c r="J20" s="1"/>
      <c r="K20" s="1"/>
    </row>
    <row r="21" spans="1:11" ht="12.75" customHeight="1" thickBot="1" x14ac:dyDescent="0.25">
      <c r="A21" s="32">
        <v>40706</v>
      </c>
      <c r="B21" s="33"/>
      <c r="C21" s="3">
        <v>92.690711975097656</v>
      </c>
      <c r="D21" s="3">
        <v>5.6669273376464844</v>
      </c>
      <c r="E21" s="3">
        <v>0.29728984832763672</v>
      </c>
      <c r="F21" s="5">
        <v>0.47866177558898926</v>
      </c>
      <c r="G21" s="3">
        <v>0.77595162391662598</v>
      </c>
      <c r="H21" s="3">
        <v>39.651511895751241</v>
      </c>
      <c r="I21" s="3">
        <v>51.280516412054951</v>
      </c>
      <c r="J21" s="1"/>
      <c r="K21" s="1"/>
    </row>
    <row r="22" spans="1:11" ht="12.75" customHeight="1" thickBot="1" x14ac:dyDescent="0.25">
      <c r="A22" s="32">
        <v>40707</v>
      </c>
      <c r="B22" s="33"/>
      <c r="C22" s="3">
        <v>93.417022705078125</v>
      </c>
      <c r="D22" s="3">
        <v>5.1313943862915039</v>
      </c>
      <c r="E22" s="3">
        <v>0.29567873477935791</v>
      </c>
      <c r="F22" s="5">
        <v>0.45332178473472595</v>
      </c>
      <c r="G22" s="3">
        <v>0.74900054931640625</v>
      </c>
      <c r="H22" s="3">
        <v>39.418181526258458</v>
      </c>
      <c r="I22" s="3">
        <v>51.168360842762361</v>
      </c>
      <c r="J22" s="1"/>
      <c r="K22" s="1"/>
    </row>
    <row r="23" spans="1:11" ht="12.75" customHeight="1" thickBot="1" x14ac:dyDescent="0.25">
      <c r="A23" s="32">
        <v>40708</v>
      </c>
      <c r="B23" s="33"/>
      <c r="C23" s="3">
        <v>93.126327514648438</v>
      </c>
      <c r="D23" s="3">
        <v>5.5184049606323242</v>
      </c>
      <c r="E23" s="3">
        <v>0.35915979743003845</v>
      </c>
      <c r="F23" s="5">
        <v>0.58222669363021851</v>
      </c>
      <c r="G23" s="3">
        <v>0.94138646125793457</v>
      </c>
      <c r="H23" s="3">
        <v>39.267327247415317</v>
      </c>
      <c r="I23" s="3">
        <v>50.96649332466729</v>
      </c>
      <c r="J23" s="1"/>
      <c r="K23" s="1"/>
    </row>
    <row r="24" spans="1:11" ht="12.75" customHeight="1" thickBot="1" x14ac:dyDescent="0.25">
      <c r="A24" s="32">
        <v>40709</v>
      </c>
      <c r="B24" s="33"/>
      <c r="C24" s="3">
        <v>93.563285827636719</v>
      </c>
      <c r="D24" s="3">
        <v>4.8757433891296387</v>
      </c>
      <c r="E24" s="3">
        <v>0.40551272034645081</v>
      </c>
      <c r="F24" s="5">
        <v>0.47729721665382385</v>
      </c>
      <c r="G24" s="3">
        <v>0.88280993700027466</v>
      </c>
      <c r="H24" s="3">
        <v>39.294619148022917</v>
      </c>
      <c r="I24" s="3">
        <v>51.031932817190054</v>
      </c>
      <c r="J24" s="1"/>
      <c r="K24" s="1"/>
    </row>
    <row r="25" spans="1:11" ht="12.75" customHeight="1" thickBot="1" x14ac:dyDescent="0.25">
      <c r="A25" s="32">
        <v>40710</v>
      </c>
      <c r="B25" s="33"/>
      <c r="C25" s="3">
        <v>97.282791137695313</v>
      </c>
      <c r="D25" s="3">
        <v>1.7388616800308228</v>
      </c>
      <c r="E25" s="3">
        <v>0.21133619546890259</v>
      </c>
      <c r="F25" s="5">
        <v>0.20232662558555603</v>
      </c>
      <c r="G25" s="3">
        <v>0.41366282105445862</v>
      </c>
      <c r="H25" s="3">
        <v>38.587930881646223</v>
      </c>
      <c r="I25" s="3">
        <v>50.91645182305195</v>
      </c>
      <c r="J25" s="1"/>
      <c r="K25" s="1"/>
    </row>
    <row r="26" spans="1:11" ht="12.75" customHeight="1" thickBot="1" x14ac:dyDescent="0.25">
      <c r="A26" s="32">
        <v>40711</v>
      </c>
      <c r="B26" s="33"/>
      <c r="C26" s="3">
        <v>96.22149658203125</v>
      </c>
      <c r="D26" s="3">
        <v>2.6228470802307129</v>
      </c>
      <c r="E26" s="3">
        <v>0.19362762570381165</v>
      </c>
      <c r="F26" s="5">
        <v>0.24946334958076477</v>
      </c>
      <c r="G26" s="3">
        <v>0.44309097528457642</v>
      </c>
      <c r="H26" s="3">
        <v>38.918304387306186</v>
      </c>
      <c r="I26" s="3">
        <v>51.076285926587047</v>
      </c>
      <c r="J26" s="1"/>
      <c r="K26" s="1"/>
    </row>
    <row r="27" spans="1:11" ht="12.75" customHeight="1" thickBot="1" x14ac:dyDescent="0.25">
      <c r="A27" s="32">
        <v>40712</v>
      </c>
      <c r="B27" s="33"/>
      <c r="C27" s="3">
        <v>92.82952880859375</v>
      </c>
      <c r="D27" s="3">
        <v>5.3920469284057617</v>
      </c>
      <c r="E27" s="3">
        <v>0.29895541071891785</v>
      </c>
      <c r="F27" s="5">
        <v>0.41689276695251465</v>
      </c>
      <c r="G27" s="3">
        <v>0.71584820747375488</v>
      </c>
      <c r="H27" s="3">
        <v>39.723079219857418</v>
      </c>
      <c r="I27" s="3">
        <v>51.361630190392169</v>
      </c>
      <c r="J27" s="1"/>
      <c r="K27" s="1"/>
    </row>
    <row r="28" spans="1:11" ht="12.75" customHeight="1" thickBot="1" x14ac:dyDescent="0.25">
      <c r="A28" s="32">
        <v>40713</v>
      </c>
      <c r="B28" s="33"/>
      <c r="C28" s="3">
        <v>92.796089172363281</v>
      </c>
      <c r="D28" s="3">
        <v>5.3900327682495117</v>
      </c>
      <c r="E28" s="3">
        <v>0.29302671551704407</v>
      </c>
      <c r="F28" s="5">
        <v>0.42188769578933716</v>
      </c>
      <c r="G28" s="3">
        <v>0.71491444110870361</v>
      </c>
      <c r="H28" s="3">
        <v>39.745458674945759</v>
      </c>
      <c r="I28" s="3">
        <v>51.373230578829151</v>
      </c>
      <c r="J28" s="1"/>
      <c r="K28" s="1"/>
    </row>
    <row r="29" spans="1:11" ht="12.75" customHeight="1" thickBot="1" x14ac:dyDescent="0.25">
      <c r="A29" s="32">
        <v>40714</v>
      </c>
      <c r="B29" s="33"/>
      <c r="C29" s="3">
        <v>92.668586730957031</v>
      </c>
      <c r="D29" s="3">
        <v>5.4606361389160156</v>
      </c>
      <c r="E29" s="3">
        <v>0.318990558385849</v>
      </c>
      <c r="F29" s="5">
        <v>0.44335988163948059</v>
      </c>
      <c r="G29" s="3">
        <v>0.76235044002532959</v>
      </c>
      <c r="H29" s="3">
        <v>39.747066404634168</v>
      </c>
      <c r="I29" s="3">
        <v>51.347538346737132</v>
      </c>
      <c r="J29" s="1"/>
      <c r="K29" s="1"/>
    </row>
    <row r="30" spans="1:11" ht="12.75" customHeight="1" thickBot="1" x14ac:dyDescent="0.25">
      <c r="A30" s="32">
        <v>40715</v>
      </c>
      <c r="B30" s="33"/>
      <c r="C30" s="3">
        <v>93.024787902832031</v>
      </c>
      <c r="D30" s="3">
        <v>5.2252249717712402</v>
      </c>
      <c r="E30" s="3">
        <v>0.3028186559677124</v>
      </c>
      <c r="F30" s="5">
        <v>0.49828845262527466</v>
      </c>
      <c r="G30" s="3">
        <v>0.80110710859298706</v>
      </c>
      <c r="H30" s="3">
        <v>39.565201502139473</v>
      </c>
      <c r="I30" s="3">
        <v>51.215596921455372</v>
      </c>
      <c r="J30" s="1"/>
      <c r="K30" s="1"/>
    </row>
    <row r="31" spans="1:11" ht="12.75" customHeight="1" thickBot="1" x14ac:dyDescent="0.25">
      <c r="A31" s="32">
        <v>40716</v>
      </c>
      <c r="B31" s="33"/>
      <c r="C31" s="3">
        <v>93.189872741699219</v>
      </c>
      <c r="D31" s="3">
        <v>5.4189414978027344</v>
      </c>
      <c r="E31" s="3">
        <v>0.34992301464080811</v>
      </c>
      <c r="F31" s="5">
        <v>0.4545157253742218</v>
      </c>
      <c r="G31" s="3">
        <v>0.80443871021270752</v>
      </c>
      <c r="H31" s="3">
        <v>39.397592962051043</v>
      </c>
      <c r="I31" s="3">
        <v>51.131888797640805</v>
      </c>
      <c r="J31" s="1"/>
      <c r="K31" s="1"/>
    </row>
    <row r="32" spans="1:11" ht="12.75" customHeight="1" thickBot="1" x14ac:dyDescent="0.25">
      <c r="A32" s="32">
        <v>40717</v>
      </c>
      <c r="B32" s="33"/>
      <c r="C32" s="3">
        <v>93.073631286621094</v>
      </c>
      <c r="D32" s="3">
        <v>5.5429325103759766</v>
      </c>
      <c r="E32" s="3">
        <v>0.33781948685646057</v>
      </c>
      <c r="F32" s="5">
        <v>0.45762699842453003</v>
      </c>
      <c r="G32" s="3">
        <v>0.79544651508331299</v>
      </c>
      <c r="H32" s="3">
        <v>39.437837873646771</v>
      </c>
      <c r="I32" s="3">
        <v>51.157873724483501</v>
      </c>
      <c r="J32" s="1"/>
      <c r="K32" s="1"/>
    </row>
    <row r="33" spans="1:12" ht="12.75" customHeight="1" thickBot="1" x14ac:dyDescent="0.25">
      <c r="A33" s="32">
        <v>40718</v>
      </c>
      <c r="B33" s="33"/>
      <c r="C33" s="3">
        <v>93.017379760742188</v>
      </c>
      <c r="D33" s="3">
        <v>5.5951724052429199</v>
      </c>
      <c r="E33" s="3">
        <v>0.35677888989448547</v>
      </c>
      <c r="F33" s="5">
        <v>0.53014916181564331</v>
      </c>
      <c r="G33" s="3">
        <v>0.88692808151245117</v>
      </c>
      <c r="H33" s="3">
        <v>39.365236600516617</v>
      </c>
      <c r="I33" s="3">
        <v>51.058471374802181</v>
      </c>
      <c r="J33" s="1"/>
      <c r="K33" s="1"/>
    </row>
    <row r="34" spans="1:12" ht="12.75" customHeight="1" thickBot="1" x14ac:dyDescent="0.25">
      <c r="A34" s="32">
        <v>40719</v>
      </c>
      <c r="B34" s="33"/>
      <c r="C34" s="3">
        <v>92.988670349121094</v>
      </c>
      <c r="D34" s="3">
        <v>5.670870304107666</v>
      </c>
      <c r="E34" s="3">
        <v>0.33936861157417297</v>
      </c>
      <c r="F34" s="5">
        <v>0.51527690887451172</v>
      </c>
      <c r="G34" s="3">
        <v>0.8546454906463623</v>
      </c>
      <c r="H34" s="3">
        <v>39.390040321087859</v>
      </c>
      <c r="I34" s="3">
        <v>51.090742809435788</v>
      </c>
      <c r="J34" s="1"/>
      <c r="K34" s="1"/>
    </row>
    <row r="35" spans="1:12" ht="12.75" customHeight="1" thickBot="1" x14ac:dyDescent="0.25">
      <c r="A35" s="32">
        <v>40720</v>
      </c>
      <c r="B35" s="33"/>
      <c r="C35" s="3">
        <v>93.01019287109375</v>
      </c>
      <c r="D35" s="3">
        <v>5.6297502517700195</v>
      </c>
      <c r="E35" s="3">
        <v>0.35520201921463013</v>
      </c>
      <c r="F35" s="5">
        <v>0.54526901245117188</v>
      </c>
      <c r="G35" s="3">
        <v>0.900471031665802</v>
      </c>
      <c r="H35" s="3">
        <v>39.345212203499891</v>
      </c>
      <c r="I35" s="3">
        <v>51.037606621305699</v>
      </c>
      <c r="J35" s="1"/>
      <c r="K35" s="1"/>
    </row>
    <row r="36" spans="1:12" ht="12.75" customHeight="1" thickBot="1" x14ac:dyDescent="0.25">
      <c r="A36" s="32">
        <v>40721</v>
      </c>
      <c r="B36" s="33"/>
      <c r="C36" s="3">
        <v>93.077499389648438</v>
      </c>
      <c r="D36" s="3">
        <v>5.5251178741455078</v>
      </c>
      <c r="E36" s="3">
        <v>0.36887165904045105</v>
      </c>
      <c r="F36" s="5">
        <v>0.59192156791687012</v>
      </c>
      <c r="G36" s="3">
        <v>0.96079325675964355</v>
      </c>
      <c r="H36" s="3">
        <v>39.278716703495071</v>
      </c>
      <c r="I36" s="3">
        <v>50.961660630016965</v>
      </c>
      <c r="J36" s="1"/>
      <c r="K36" s="1"/>
    </row>
    <row r="37" spans="1:12" ht="12.75" customHeight="1" thickBot="1" x14ac:dyDescent="0.25">
      <c r="A37" s="32">
        <v>40722</v>
      </c>
      <c r="B37" s="33"/>
      <c r="C37" s="3">
        <v>93.015113830566406</v>
      </c>
      <c r="D37" s="3">
        <v>5.633455753326416</v>
      </c>
      <c r="E37" s="3">
        <v>0.3492577075958252</v>
      </c>
      <c r="F37" s="5">
        <v>0.51730138063430786</v>
      </c>
      <c r="G37" s="3">
        <v>0.86655908823013306</v>
      </c>
      <c r="H37" s="3">
        <v>39.373332436636815</v>
      </c>
      <c r="I37" s="3">
        <v>51.075440973797313</v>
      </c>
      <c r="J37" s="1"/>
      <c r="K37" s="1"/>
    </row>
    <row r="38" spans="1:12" ht="12.75" customHeight="1" thickBot="1" x14ac:dyDescent="0.25">
      <c r="A38" s="32">
        <v>40723</v>
      </c>
      <c r="B38" s="33"/>
      <c r="C38" s="3">
        <v>93.126327514648438</v>
      </c>
      <c r="D38" s="3">
        <v>5.5184049606323242</v>
      </c>
      <c r="E38" s="3">
        <v>0.35915979743003845</v>
      </c>
      <c r="F38" s="5">
        <v>0.58222669363021851</v>
      </c>
      <c r="G38" s="3">
        <v>0.94138646125793457</v>
      </c>
      <c r="H38" s="3">
        <v>39.267327247415317</v>
      </c>
      <c r="I38" s="3">
        <v>50.96649332466729</v>
      </c>
      <c r="J38" s="1"/>
      <c r="K38" s="1"/>
    </row>
    <row r="39" spans="1:12" ht="12.75" customHeight="1" thickBot="1" x14ac:dyDescent="0.25">
      <c r="A39" s="32">
        <v>40724</v>
      </c>
      <c r="B39" s="33"/>
      <c r="C39" s="3">
        <v>93.166961669921875</v>
      </c>
      <c r="D39" s="3">
        <v>5.5094318389892578</v>
      </c>
      <c r="E39" s="3">
        <v>0.32021719217300415</v>
      </c>
      <c r="F39" s="5">
        <v>0.54748088121414185</v>
      </c>
      <c r="G39" s="3">
        <v>0.867698073387146</v>
      </c>
      <c r="H39" s="3">
        <v>39.318486878650042</v>
      </c>
      <c r="I39" s="3">
        <v>51.036969602858321</v>
      </c>
      <c r="J39" s="1"/>
      <c r="K39" s="1"/>
    </row>
    <row r="40" spans="1:12" ht="12.75" customHeight="1" thickBot="1" x14ac:dyDescent="0.25">
      <c r="A40" s="35" t="s">
        <v>6</v>
      </c>
      <c r="B40" s="36"/>
      <c r="C40" s="6">
        <f t="shared" ref="C40:I40" si="0">AVERAGE(C10:C39)</f>
        <v>93.244434356689453</v>
      </c>
      <c r="D40" s="6">
        <f t="shared" si="0"/>
        <v>5.262441098690033</v>
      </c>
      <c r="E40" s="6">
        <f t="shared" si="0"/>
        <v>0.32130939265092212</v>
      </c>
      <c r="F40" s="6">
        <f t="shared" si="0"/>
        <v>0.48385786314805351</v>
      </c>
      <c r="G40" s="6">
        <f t="shared" si="0"/>
        <v>0.80516725679238632</v>
      </c>
      <c r="H40" s="6">
        <f t="shared" si="0"/>
        <v>39.42413267702495</v>
      </c>
      <c r="I40" s="6">
        <f t="shared" si="0"/>
        <v>51.139037807961564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34" t="s">
        <v>23</v>
      </c>
      <c r="I42" s="34"/>
      <c r="J42" s="20"/>
      <c r="K42" s="20"/>
      <c r="L42" s="20"/>
    </row>
    <row r="43" spans="1:12" ht="13.5" thickBot="1" x14ac:dyDescent="0.25"/>
    <row r="44" spans="1:12" ht="23.25" thickBot="1" x14ac:dyDescent="0.25">
      <c r="A44" s="45"/>
      <c r="B44" s="46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47" t="s">
        <v>85</v>
      </c>
      <c r="B45" s="48"/>
      <c r="C45" s="26">
        <f t="shared" ref="C45:I45" si="1">MAX(C10:C39)</f>
        <v>97.282791137695313</v>
      </c>
      <c r="D45" s="21">
        <f t="shared" si="1"/>
        <v>5.6819705963134766</v>
      </c>
      <c r="E45" s="26">
        <f t="shared" si="1"/>
        <v>0.40551272034645081</v>
      </c>
      <c r="F45" s="26">
        <f t="shared" si="1"/>
        <v>0.59192156791687012</v>
      </c>
      <c r="G45" s="21">
        <f t="shared" si="1"/>
        <v>0.96079325675964355</v>
      </c>
      <c r="H45" s="26">
        <f t="shared" si="1"/>
        <v>39.747066404634168</v>
      </c>
      <c r="I45" s="22">
        <f t="shared" si="1"/>
        <v>51.373230578829151</v>
      </c>
    </row>
    <row r="46" spans="1:12" ht="13.5" thickBot="1" x14ac:dyDescent="0.25">
      <c r="A46" s="47" t="s">
        <v>86</v>
      </c>
      <c r="B46" s="48"/>
      <c r="C46" s="23">
        <f t="shared" ref="C46:I46" si="2">MIN(C10:C39)</f>
        <v>92.668586730957031</v>
      </c>
      <c r="D46" s="26">
        <f t="shared" si="2"/>
        <v>1.7388616800308228</v>
      </c>
      <c r="E46" s="26">
        <f t="shared" si="2"/>
        <v>0.19362762570381165</v>
      </c>
      <c r="F46" s="23">
        <f t="shared" si="2"/>
        <v>0.20232662558555603</v>
      </c>
      <c r="G46" s="26">
        <f t="shared" si="2"/>
        <v>0.41366282105445862</v>
      </c>
      <c r="H46" s="23">
        <f t="shared" si="2"/>
        <v>38.587930881646223</v>
      </c>
      <c r="I46" s="26">
        <f t="shared" si="2"/>
        <v>50.91645182305195</v>
      </c>
    </row>
    <row r="47" spans="1:12" ht="13.5" thickBot="1" x14ac:dyDescent="0.25">
      <c r="A47" s="49" t="s">
        <v>87</v>
      </c>
      <c r="B47" s="50"/>
      <c r="C47" s="26">
        <f t="shared" ref="C47:I47" si="3">STDEV(C10:C39)</f>
        <v>0.98540844336014599</v>
      </c>
      <c r="D47" s="24">
        <f t="shared" si="3"/>
        <v>0.86263218862984248</v>
      </c>
      <c r="E47" s="26">
        <f t="shared" si="3"/>
        <v>4.1034264984969711E-2</v>
      </c>
      <c r="F47" s="26">
        <f t="shared" si="3"/>
        <v>8.3492021375894857E-2</v>
      </c>
      <c r="G47" s="24">
        <f t="shared" si="3"/>
        <v>0.11894918154303892</v>
      </c>
      <c r="H47" s="26">
        <f t="shared" si="3"/>
        <v>0.23664724602300569</v>
      </c>
      <c r="I47" s="25">
        <f t="shared" si="3"/>
        <v>0.12127689113874124</v>
      </c>
    </row>
    <row r="49" spans="3:9" x14ac:dyDescent="0.2">
      <c r="C49" s="29" t="s">
        <v>102</v>
      </c>
      <c r="D49" s="29">
        <f>COUNTIF(D10:D39,"&gt;12.0")</f>
        <v>0</v>
      </c>
      <c r="E49" s="29">
        <f>COUNTIF(E10:E39,"&gt;8.0")</f>
        <v>0</v>
      </c>
      <c r="F49" s="29">
        <f>COUNTIF(F10:F39,"&gt;3.0")</f>
        <v>0</v>
      </c>
      <c r="G49" s="29">
        <f>COUNTIF(G10:G39,"&gt;8.0")</f>
        <v>0</v>
      </c>
      <c r="H49" s="29">
        <f>COUNTIF(H10:H39,"&lt;36.30")</f>
        <v>0</v>
      </c>
      <c r="I49" s="29">
        <f>COUNTIF(I10:I39,"&lt;46.20")</f>
        <v>0</v>
      </c>
    </row>
    <row r="50" spans="3:9" x14ac:dyDescent="0.2">
      <c r="G50" s="29"/>
      <c r="H50" s="29">
        <f>COUNTIF(H10:H39,"&gt;43.60")</f>
        <v>0</v>
      </c>
      <c r="I50" s="29">
        <f>COUNTIF(I10:I39,"&gt;53.20")</f>
        <v>0</v>
      </c>
    </row>
  </sheetData>
  <mergeCells count="44">
    <mergeCell ref="A32:B32"/>
    <mergeCell ref="A33:B33"/>
    <mergeCell ref="H42:I42"/>
    <mergeCell ref="A40:B40"/>
    <mergeCell ref="A34:B34"/>
    <mergeCell ref="A47:B47"/>
    <mergeCell ref="A36:B36"/>
    <mergeCell ref="A35:B35"/>
    <mergeCell ref="A37:B37"/>
    <mergeCell ref="A39:B39"/>
    <mergeCell ref="A38:B38"/>
    <mergeCell ref="A44:B44"/>
    <mergeCell ref="A45:B45"/>
    <mergeCell ref="A46:B46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28" zoomScale="90" zoomScaleNormal="90" workbookViewId="0">
      <selection activeCell="C49" sqref="C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1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1" ht="14.1" customHeight="1" thickBot="1" x14ac:dyDescent="0.25">
      <c r="A5" s="42" t="s">
        <v>78</v>
      </c>
      <c r="B5" s="42"/>
      <c r="C5" s="42"/>
      <c r="D5" s="42"/>
      <c r="E5" s="42"/>
      <c r="F5" s="42"/>
      <c r="G5" s="1"/>
      <c r="H5" s="1"/>
      <c r="I5" s="18" t="s">
        <v>99</v>
      </c>
      <c r="J5" s="1"/>
      <c r="K5" s="1"/>
    </row>
    <row r="6" spans="1:11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3"/>
      <c r="B8" s="44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45"/>
      <c r="B9" s="4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40695</v>
      </c>
      <c r="B10" s="33"/>
      <c r="C10" s="10">
        <v>92.864898681640625</v>
      </c>
      <c r="D10" s="10">
        <v>3.6413424015045166</v>
      </c>
      <c r="E10" s="10">
        <v>3.1177217960357666</v>
      </c>
      <c r="F10" s="11">
        <v>8.3463102579116821E-2</v>
      </c>
      <c r="G10" s="10">
        <v>3.2011849880218506</v>
      </c>
      <c r="H10" s="10">
        <v>37.833901330071349</v>
      </c>
      <c r="I10" s="10">
        <v>49.243072554587108</v>
      </c>
      <c r="J10" s="1"/>
      <c r="K10" s="1"/>
    </row>
    <row r="11" spans="1:11" ht="12.75" customHeight="1" thickBot="1" x14ac:dyDescent="0.25">
      <c r="A11" s="32">
        <v>40696</v>
      </c>
      <c r="B11" s="33"/>
      <c r="C11" s="3">
        <v>92.732948303222656</v>
      </c>
      <c r="D11" s="3">
        <v>3.7595949172973633</v>
      </c>
      <c r="E11" s="3">
        <v>3.105881929397583</v>
      </c>
      <c r="F11" s="5">
        <v>8.8374815881252289E-2</v>
      </c>
      <c r="G11" s="3">
        <v>3.1942567825317383</v>
      </c>
      <c r="H11" s="3">
        <v>37.885052515630534</v>
      </c>
      <c r="I11" s="3">
        <v>49.275024225697869</v>
      </c>
      <c r="J11" s="1"/>
      <c r="K11" s="1"/>
    </row>
    <row r="12" spans="1:11" ht="12.75" customHeight="1" thickBot="1" x14ac:dyDescent="0.25">
      <c r="A12" s="32">
        <v>40697</v>
      </c>
      <c r="B12" s="33"/>
      <c r="C12" s="3">
        <v>93.266494750976562</v>
      </c>
      <c r="D12" s="3">
        <v>3.4630544185638428</v>
      </c>
      <c r="E12" s="3">
        <v>2.891852855682373</v>
      </c>
      <c r="F12" s="5">
        <v>8.6692340672016144E-2</v>
      </c>
      <c r="G12" s="3">
        <v>2.9785451889038086</v>
      </c>
      <c r="H12" s="3">
        <v>37.869401119682131</v>
      </c>
      <c r="I12" s="3">
        <v>49.361791803702758</v>
      </c>
      <c r="J12" s="1"/>
      <c r="K12" s="1"/>
    </row>
    <row r="13" spans="1:11" ht="12.75" customHeight="1" thickBot="1" x14ac:dyDescent="0.25">
      <c r="A13" s="32">
        <v>40698</v>
      </c>
      <c r="B13" s="33"/>
      <c r="C13" s="3">
        <v>94.624977111816406</v>
      </c>
      <c r="D13" s="3">
        <v>2.7634711265563965</v>
      </c>
      <c r="E13" s="3">
        <v>2.207176685333252</v>
      </c>
      <c r="F13" s="5">
        <v>0.10518279671669006</v>
      </c>
      <c r="G13" s="3">
        <v>2.3123595714569092</v>
      </c>
      <c r="H13" s="3">
        <v>37.937885737974753</v>
      </c>
      <c r="I13" s="3">
        <v>49.695615239702803</v>
      </c>
      <c r="J13" s="1"/>
      <c r="K13" s="1"/>
    </row>
    <row r="14" spans="1:11" ht="12.75" customHeight="1" thickBot="1" x14ac:dyDescent="0.25">
      <c r="A14" s="32">
        <v>40699</v>
      </c>
      <c r="B14" s="33"/>
      <c r="C14" s="3">
        <v>94.961441040039063</v>
      </c>
      <c r="D14" s="3">
        <v>2.5134496688842773</v>
      </c>
      <c r="E14" s="3">
        <v>2.079143762588501</v>
      </c>
      <c r="F14" s="5">
        <v>0.1241445317864418</v>
      </c>
      <c r="G14" s="3">
        <v>2.2032883167266846</v>
      </c>
      <c r="H14" s="3">
        <v>37.922695181021545</v>
      </c>
      <c r="I14" s="3">
        <v>49.731506628367768</v>
      </c>
      <c r="J14" s="1"/>
      <c r="K14" s="1"/>
    </row>
    <row r="15" spans="1:11" ht="12.75" customHeight="1" thickBot="1" x14ac:dyDescent="0.25">
      <c r="A15" s="32">
        <v>40700</v>
      </c>
      <c r="B15" s="33"/>
      <c r="C15" s="3">
        <v>92.360687255859375</v>
      </c>
      <c r="D15" s="3">
        <v>3.6893725395202637</v>
      </c>
      <c r="E15" s="3">
        <v>3.5576438903808594</v>
      </c>
      <c r="F15" s="5">
        <v>9.9563561379909515E-2</v>
      </c>
      <c r="G15" s="3">
        <v>3.6572074890136719</v>
      </c>
      <c r="H15" s="3">
        <v>37.675166443129719</v>
      </c>
      <c r="I15" s="3">
        <v>48.945006603120454</v>
      </c>
      <c r="J15" s="1"/>
      <c r="K15" s="1"/>
    </row>
    <row r="16" spans="1:11" ht="12.75" customHeight="1" thickBot="1" x14ac:dyDescent="0.25">
      <c r="A16" s="32">
        <v>40701</v>
      </c>
      <c r="B16" s="33"/>
      <c r="C16" s="3">
        <v>92.904197692871094</v>
      </c>
      <c r="D16" s="3">
        <v>3.4945600032806396</v>
      </c>
      <c r="E16" s="3">
        <v>3.1948807239532471</v>
      </c>
      <c r="F16" s="5">
        <v>0.10180915892124176</v>
      </c>
      <c r="G16" s="3">
        <v>3.2966899871826172</v>
      </c>
      <c r="H16" s="3">
        <v>37.76549925285876</v>
      </c>
      <c r="I16" s="3">
        <v>49.15624453873113</v>
      </c>
      <c r="J16" s="1"/>
      <c r="K16" s="1"/>
    </row>
    <row r="17" spans="1:11" ht="12.75" customHeight="1" thickBot="1" x14ac:dyDescent="0.25">
      <c r="A17" s="32">
        <v>40702</v>
      </c>
      <c r="B17" s="33"/>
      <c r="C17" s="3">
        <v>92.984893798828125</v>
      </c>
      <c r="D17" s="3">
        <v>3.5643894672393799</v>
      </c>
      <c r="E17" s="3">
        <v>3.0603055953979492</v>
      </c>
      <c r="F17" s="5">
        <v>9.6605472266674042E-2</v>
      </c>
      <c r="G17" s="3">
        <v>3.1569111347198486</v>
      </c>
      <c r="H17" s="3">
        <v>37.833243733168025</v>
      </c>
      <c r="I17" s="3">
        <v>49.259158107664149</v>
      </c>
      <c r="J17" s="1"/>
      <c r="K17" s="1"/>
    </row>
    <row r="18" spans="1:11" ht="12.75" customHeight="1" thickBot="1" x14ac:dyDescent="0.25">
      <c r="A18" s="32">
        <v>40703</v>
      </c>
      <c r="B18" s="33"/>
      <c r="C18" s="3">
        <v>93.6798</v>
      </c>
      <c r="D18" s="3">
        <v>3.2046999999999999</v>
      </c>
      <c r="E18" s="3">
        <v>2.7164999999999999</v>
      </c>
      <c r="F18" s="5">
        <v>9.8500000000000004E-2</v>
      </c>
      <c r="G18" s="3">
        <v>2.8149999999999999</v>
      </c>
      <c r="H18" s="3">
        <v>37.865975186720021</v>
      </c>
      <c r="I18" s="3">
        <v>49.431534558762159</v>
      </c>
      <c r="J18" s="1"/>
      <c r="K18" s="1"/>
    </row>
    <row r="19" spans="1:11" ht="12.75" customHeight="1" thickBot="1" x14ac:dyDescent="0.25">
      <c r="A19" s="32">
        <v>40704</v>
      </c>
      <c r="B19" s="33"/>
      <c r="C19" s="3">
        <v>93.937889099121094</v>
      </c>
      <c r="D19" s="3">
        <v>3.1059238910675049</v>
      </c>
      <c r="E19" s="3">
        <v>2.5722289085388184</v>
      </c>
      <c r="F19" s="5">
        <v>9.1611661016941071E-2</v>
      </c>
      <c r="G19" s="3">
        <v>2.6638405323028564</v>
      </c>
      <c r="H19" s="3">
        <v>37.889243602459793</v>
      </c>
      <c r="I19" s="3">
        <v>49.512551379154061</v>
      </c>
      <c r="J19" s="1"/>
      <c r="K19" s="1"/>
    </row>
    <row r="20" spans="1:11" ht="12.75" customHeight="1" thickBot="1" x14ac:dyDescent="0.25">
      <c r="A20" s="32">
        <v>40705</v>
      </c>
      <c r="B20" s="33"/>
      <c r="C20" s="3">
        <v>94.680183410644531</v>
      </c>
      <c r="D20" s="3">
        <v>2.5866930484771729</v>
      </c>
      <c r="E20" s="3">
        <v>2.3270750045776367</v>
      </c>
      <c r="F20" s="5">
        <v>9.547211229801178E-2</v>
      </c>
      <c r="G20" s="3">
        <v>2.4225471019744873</v>
      </c>
      <c r="H20" s="3">
        <v>37.84970059661287</v>
      </c>
      <c r="I20" s="3">
        <v>49.596783491206715</v>
      </c>
      <c r="J20" s="1"/>
      <c r="K20" s="1"/>
    </row>
    <row r="21" spans="1:11" ht="12.75" customHeight="1" thickBot="1" x14ac:dyDescent="0.25">
      <c r="A21" s="32">
        <v>40706</v>
      </c>
      <c r="B21" s="33"/>
      <c r="C21" s="3">
        <v>96.336746215820313</v>
      </c>
      <c r="D21" s="3">
        <v>1.8836839199066162</v>
      </c>
      <c r="E21" s="3">
        <v>1.345409631729126</v>
      </c>
      <c r="F21" s="5">
        <v>0.10814579576253891</v>
      </c>
      <c r="G21" s="3">
        <v>1.4535554647445679</v>
      </c>
      <c r="H21" s="3">
        <v>38.036120664792769</v>
      </c>
      <c r="I21" s="3">
        <v>50.1434528999702</v>
      </c>
      <c r="J21" s="1"/>
      <c r="K21" s="1"/>
    </row>
    <row r="22" spans="1:11" ht="12.75" customHeight="1" thickBot="1" x14ac:dyDescent="0.25">
      <c r="A22" s="32">
        <v>40707</v>
      </c>
      <c r="B22" s="33"/>
      <c r="C22" s="3">
        <v>93.452255249023438</v>
      </c>
      <c r="D22" s="3">
        <v>3.3629639148712158</v>
      </c>
      <c r="E22" s="3">
        <v>2.7931773662567139</v>
      </c>
      <c r="F22" s="5">
        <v>9.0902462601661682E-2</v>
      </c>
      <c r="G22" s="3">
        <v>2.8840799331665039</v>
      </c>
      <c r="H22" s="3">
        <v>37.882966643848306</v>
      </c>
      <c r="I22" s="3">
        <v>49.410720671125091</v>
      </c>
      <c r="J22" s="1"/>
      <c r="K22" s="1"/>
    </row>
    <row r="23" spans="1:11" ht="12.75" customHeight="1" thickBot="1" x14ac:dyDescent="0.25">
      <c r="A23" s="32">
        <v>40708</v>
      </c>
      <c r="B23" s="33"/>
      <c r="C23" s="3">
        <v>93.180999999999997</v>
      </c>
      <c r="D23" s="3">
        <v>3.5385</v>
      </c>
      <c r="E23" s="3">
        <v>2.8843000000000001</v>
      </c>
      <c r="F23" s="5">
        <v>8.8099999999999998E-2</v>
      </c>
      <c r="G23" s="3">
        <v>2.9723999999999999</v>
      </c>
      <c r="H23" s="3">
        <v>37.904072815557015</v>
      </c>
      <c r="I23" s="3">
        <v>49.384580435298155</v>
      </c>
      <c r="J23" s="1"/>
      <c r="K23" s="1"/>
    </row>
    <row r="24" spans="1:11" ht="12.75" customHeight="1" thickBot="1" x14ac:dyDescent="0.25">
      <c r="A24" s="32">
        <v>40709</v>
      </c>
      <c r="B24" s="33"/>
      <c r="C24" s="3">
        <v>93.323127746582031</v>
      </c>
      <c r="D24" s="3">
        <v>3.404926061630249</v>
      </c>
      <c r="E24" s="3">
        <v>2.8328547477722168</v>
      </c>
      <c r="F24" s="5">
        <v>8.8359996676445007E-2</v>
      </c>
      <c r="G24" s="3">
        <v>2.9212148189544678</v>
      </c>
      <c r="H24" s="3">
        <v>37.911742193762556</v>
      </c>
      <c r="I24" s="3">
        <v>49.411463260092418</v>
      </c>
      <c r="J24" s="1"/>
      <c r="K24" s="1"/>
    </row>
    <row r="25" spans="1:11" ht="12.75" customHeight="1" thickBot="1" x14ac:dyDescent="0.25">
      <c r="A25" s="32">
        <v>40710</v>
      </c>
      <c r="B25" s="33"/>
      <c r="C25" s="3">
        <v>93.127090454101563</v>
      </c>
      <c r="D25" s="3">
        <v>3.6094779968261719</v>
      </c>
      <c r="E25" s="3">
        <v>2.8378152847290039</v>
      </c>
      <c r="F25" s="5">
        <v>8.7003655731678009E-2</v>
      </c>
      <c r="G25" s="3">
        <v>2.9248189926147461</v>
      </c>
      <c r="H25" s="3">
        <v>37.959998182735696</v>
      </c>
      <c r="I25" s="3">
        <v>49.438559762965461</v>
      </c>
      <c r="J25" s="1"/>
      <c r="K25" s="1"/>
    </row>
    <row r="26" spans="1:11" ht="12.75" customHeight="1" thickBot="1" x14ac:dyDescent="0.25">
      <c r="A26" s="32">
        <v>40711</v>
      </c>
      <c r="B26" s="33"/>
      <c r="C26" s="3">
        <v>93.090362548828125</v>
      </c>
      <c r="D26" s="3">
        <v>3.573596715927124</v>
      </c>
      <c r="E26" s="3">
        <v>2.9078004360198975</v>
      </c>
      <c r="F26" s="5">
        <v>9.0096019208431244E-2</v>
      </c>
      <c r="G26" s="3">
        <v>2.9978964328765869</v>
      </c>
      <c r="H26" s="3">
        <v>37.923986161339066</v>
      </c>
      <c r="I26" s="3">
        <v>49.384254390041974</v>
      </c>
      <c r="J26" s="1"/>
      <c r="K26" s="1"/>
    </row>
    <row r="27" spans="1:11" ht="12.75" customHeight="1" thickBot="1" x14ac:dyDescent="0.25">
      <c r="A27" s="32">
        <v>40712</v>
      </c>
      <c r="B27" s="33"/>
      <c r="C27" s="3">
        <v>93.349205017089844</v>
      </c>
      <c r="D27" s="3">
        <v>3.3053662776947021</v>
      </c>
      <c r="E27" s="3">
        <v>2.9377429485321045</v>
      </c>
      <c r="F27" s="5">
        <v>9.3784324824810028E-2</v>
      </c>
      <c r="G27" s="3">
        <v>3.0315272808074951</v>
      </c>
      <c r="H27" s="3">
        <v>37.818671431806735</v>
      </c>
      <c r="I27" s="3">
        <v>49.306690983257809</v>
      </c>
      <c r="J27" s="1"/>
      <c r="K27" s="1"/>
    </row>
    <row r="28" spans="1:11" ht="12.75" customHeight="1" thickBot="1" x14ac:dyDescent="0.25">
      <c r="A28" s="32">
        <v>40713</v>
      </c>
      <c r="B28" s="33"/>
      <c r="C28" s="3">
        <v>93.947502136230469</v>
      </c>
      <c r="D28" s="3">
        <v>3.0130984783172607</v>
      </c>
      <c r="E28" s="3">
        <v>2.6273105144500732</v>
      </c>
      <c r="F28" s="5">
        <v>9.5574617385864258E-2</v>
      </c>
      <c r="G28" s="3">
        <v>2.7228851318359375</v>
      </c>
      <c r="H28" s="3">
        <v>37.857907499246807</v>
      </c>
      <c r="I28" s="3">
        <v>49.466726205873819</v>
      </c>
      <c r="J28" s="1"/>
      <c r="K28" s="1"/>
    </row>
    <row r="29" spans="1:11" ht="12.75" customHeight="1" thickBot="1" x14ac:dyDescent="0.25">
      <c r="A29" s="32">
        <v>40714</v>
      </c>
      <c r="B29" s="33"/>
      <c r="C29" s="3">
        <v>93.284652709960938</v>
      </c>
      <c r="D29" s="3">
        <v>3.4511487483978271</v>
      </c>
      <c r="E29" s="3">
        <v>2.8577659130096436</v>
      </c>
      <c r="F29" s="5">
        <v>0.10089816898107529</v>
      </c>
      <c r="G29" s="3">
        <v>2.9586641788482666</v>
      </c>
      <c r="H29" s="3">
        <v>37.881463661968255</v>
      </c>
      <c r="I29" s="3">
        <v>49.37435749867609</v>
      </c>
      <c r="J29" s="1"/>
      <c r="K29" s="1"/>
    </row>
    <row r="30" spans="1:11" ht="12.75" customHeight="1" thickBot="1" x14ac:dyDescent="0.25">
      <c r="A30" s="32">
        <v>40715</v>
      </c>
      <c r="B30" s="33"/>
      <c r="C30" s="3">
        <v>94.072540283203125</v>
      </c>
      <c r="D30" s="3">
        <v>3.1366860866546631</v>
      </c>
      <c r="E30" s="3">
        <v>2.3499851226806641</v>
      </c>
      <c r="F30" s="5">
        <v>0.11184415221214294</v>
      </c>
      <c r="G30" s="3">
        <v>2.4618291854858398</v>
      </c>
      <c r="H30" s="3">
        <v>38.002407017820325</v>
      </c>
      <c r="I30" s="3">
        <v>49.664246693840482</v>
      </c>
      <c r="J30" s="1"/>
      <c r="K30" s="1"/>
    </row>
    <row r="31" spans="1:11" ht="12.75" customHeight="1" thickBot="1" x14ac:dyDescent="0.25">
      <c r="A31" s="32">
        <v>40716</v>
      </c>
      <c r="B31" s="33"/>
      <c r="C31" s="3">
        <v>93.723274230957031</v>
      </c>
      <c r="D31" s="3">
        <v>3.3456311225891113</v>
      </c>
      <c r="E31" s="3">
        <v>2.4889874458312988</v>
      </c>
      <c r="F31" s="5">
        <v>0.11167801171541214</v>
      </c>
      <c r="G31" s="3">
        <v>2.6006655693054199</v>
      </c>
      <c r="H31" s="3">
        <v>38.008566001148367</v>
      </c>
      <c r="I31" s="3">
        <v>49.605664992120943</v>
      </c>
      <c r="J31" s="1"/>
      <c r="K31" s="1"/>
    </row>
    <row r="32" spans="1:11" ht="12.75" customHeight="1" thickBot="1" x14ac:dyDescent="0.25">
      <c r="A32" s="32">
        <v>40717</v>
      </c>
      <c r="B32" s="33"/>
      <c r="C32" s="3">
        <v>93.603813171386719</v>
      </c>
      <c r="D32" s="3">
        <v>3.4405653476715088</v>
      </c>
      <c r="E32" s="3">
        <v>2.5142033100128174</v>
      </c>
      <c r="F32" s="5">
        <v>0.11130635440349579</v>
      </c>
      <c r="G32" s="3">
        <v>2.6255097389221191</v>
      </c>
      <c r="H32" s="3">
        <v>38.024117797152307</v>
      </c>
      <c r="I32" s="3">
        <v>49.603750146994784</v>
      </c>
      <c r="J32" s="1"/>
      <c r="K32" s="1"/>
    </row>
    <row r="33" spans="1:12" ht="12.75" customHeight="1" thickBot="1" x14ac:dyDescent="0.25">
      <c r="A33" s="32">
        <v>40718</v>
      </c>
      <c r="B33" s="33"/>
      <c r="C33" s="3">
        <v>94.398483276367188</v>
      </c>
      <c r="D33" s="3">
        <v>2.9731736183166504</v>
      </c>
      <c r="E33" s="3">
        <v>2.1755831241607666</v>
      </c>
      <c r="F33" s="5">
        <v>0.12077463418245316</v>
      </c>
      <c r="G33" s="3">
        <v>2.2963578701019287</v>
      </c>
      <c r="H33" s="3">
        <v>38.022224718371007</v>
      </c>
      <c r="I33" s="3">
        <v>49.748108001144871</v>
      </c>
      <c r="J33" s="1"/>
      <c r="K33" s="1"/>
    </row>
    <row r="34" spans="1:12" ht="12.75" customHeight="1" thickBot="1" x14ac:dyDescent="0.25">
      <c r="A34" s="32">
        <v>40719</v>
      </c>
      <c r="B34" s="33"/>
      <c r="C34" s="3">
        <v>94.823745727539062</v>
      </c>
      <c r="D34" s="3">
        <v>2.8203418254852295</v>
      </c>
      <c r="E34" s="3">
        <v>1.8954262733459473</v>
      </c>
      <c r="F34" s="5">
        <v>0.1221734955906868</v>
      </c>
      <c r="G34" s="3">
        <v>2.0175998210906982</v>
      </c>
      <c r="H34" s="3">
        <v>38.088826269721693</v>
      </c>
      <c r="I34" s="3">
        <v>49.912471814515897</v>
      </c>
      <c r="J34" s="1"/>
      <c r="K34" s="1"/>
    </row>
    <row r="35" spans="1:12" ht="12.75" customHeight="1" thickBot="1" x14ac:dyDescent="0.25">
      <c r="A35" s="32">
        <v>40720</v>
      </c>
      <c r="B35" s="33"/>
      <c r="C35" s="3">
        <v>96.858329772949219</v>
      </c>
      <c r="D35" s="3">
        <v>1.6326102018356323</v>
      </c>
      <c r="E35" s="3">
        <v>1.0339006185531616</v>
      </c>
      <c r="F35" s="5">
        <v>0.13863095641136169</v>
      </c>
      <c r="G35" s="3">
        <v>1.1725316047668457</v>
      </c>
      <c r="H35" s="3">
        <v>38.079881111932849</v>
      </c>
      <c r="I35" s="3">
        <v>50.291159997181367</v>
      </c>
      <c r="J35" s="1"/>
      <c r="K35" s="1"/>
    </row>
    <row r="36" spans="1:12" ht="12.75" customHeight="1" thickBot="1" x14ac:dyDescent="0.25">
      <c r="A36" s="32">
        <v>40721</v>
      </c>
      <c r="B36" s="33"/>
      <c r="C36" s="3">
        <v>93.309501647949219</v>
      </c>
      <c r="D36" s="3">
        <v>3.5545060634613037</v>
      </c>
      <c r="E36" s="3">
        <v>2.6942877769470215</v>
      </c>
      <c r="F36" s="5">
        <v>0.10427660495042801</v>
      </c>
      <c r="G36" s="3">
        <v>2.7985644340515137</v>
      </c>
      <c r="H36" s="3">
        <v>37.994356466544097</v>
      </c>
      <c r="I36" s="3">
        <v>49.510781040457942</v>
      </c>
      <c r="J36" s="1"/>
      <c r="K36" s="1"/>
    </row>
    <row r="37" spans="1:12" ht="12.75" customHeight="1" thickBot="1" x14ac:dyDescent="0.25">
      <c r="A37" s="32">
        <v>40722</v>
      </c>
      <c r="B37" s="33"/>
      <c r="C37" s="3">
        <v>93.258102416992188</v>
      </c>
      <c r="D37" s="3">
        <v>3.6225974559783936</v>
      </c>
      <c r="E37" s="3">
        <v>2.6828420162200928</v>
      </c>
      <c r="F37" s="5">
        <v>0.10984751582145691</v>
      </c>
      <c r="G37" s="3">
        <v>2.7926895618438721</v>
      </c>
      <c r="H37" s="3">
        <v>38.00690212541668</v>
      </c>
      <c r="I37" s="3">
        <v>49.519524152829774</v>
      </c>
      <c r="J37" s="1"/>
      <c r="K37" s="1"/>
    </row>
    <row r="38" spans="1:12" ht="12.75" customHeight="1" thickBot="1" x14ac:dyDescent="0.25">
      <c r="A38" s="32">
        <v>40723</v>
      </c>
      <c r="B38" s="33"/>
      <c r="C38" s="3">
        <v>93.237045288085938</v>
      </c>
      <c r="D38" s="3">
        <v>3.6115498542785645</v>
      </c>
      <c r="E38" s="3">
        <v>2.7191841602325439</v>
      </c>
      <c r="F38" s="5">
        <v>0.11908121407032013</v>
      </c>
      <c r="G38" s="3">
        <v>2.8382654190063477</v>
      </c>
      <c r="H38" s="3">
        <v>37.977653593801328</v>
      </c>
      <c r="I38" s="3">
        <v>49.480034199004379</v>
      </c>
      <c r="J38" s="1"/>
      <c r="K38" s="1"/>
    </row>
    <row r="39" spans="1:12" ht="12.75" customHeight="1" thickBot="1" x14ac:dyDescent="0.25">
      <c r="A39" s="32">
        <v>40724</v>
      </c>
      <c r="B39" s="33"/>
      <c r="C39" s="3">
        <v>92.803253173828125</v>
      </c>
      <c r="D39" s="3">
        <v>3.7530248165130615</v>
      </c>
      <c r="E39" s="3">
        <v>3.0148780345916748</v>
      </c>
      <c r="F39" s="5">
        <v>0.1092267632484436</v>
      </c>
      <c r="G39" s="3">
        <v>3.1241047382354736</v>
      </c>
      <c r="H39" s="3">
        <v>37.913926781666603</v>
      </c>
      <c r="I39" s="3">
        <v>49.318164231777466</v>
      </c>
      <c r="J39" s="1"/>
      <c r="K39" s="1"/>
    </row>
    <row r="40" spans="1:12" ht="12.75" customHeight="1" thickBot="1" x14ac:dyDescent="0.25">
      <c r="A40" s="35" t="s">
        <v>6</v>
      </c>
      <c r="B40" s="36"/>
      <c r="C40" s="6">
        <f t="shared" ref="C40:I40" si="0">AVERAGE(C10:C39)</f>
        <v>93.7392814070638</v>
      </c>
      <c r="D40" s="6">
        <f t="shared" si="0"/>
        <v>3.2273333329582217</v>
      </c>
      <c r="E40" s="6">
        <f t="shared" si="0"/>
        <v>2.6141288625653583</v>
      </c>
      <c r="F40" s="6">
        <f t="shared" si="0"/>
        <v>0.10243747657656671</v>
      </c>
      <c r="G40" s="6">
        <f t="shared" si="0"/>
        <v>2.7165663756497698</v>
      </c>
      <c r="H40" s="6">
        <f t="shared" si="0"/>
        <v>37.920785194598722</v>
      </c>
      <c r="I40" s="6">
        <f t="shared" si="0"/>
        <v>49.506100016928855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34" t="s">
        <v>23</v>
      </c>
      <c r="I42" s="34"/>
      <c r="J42" s="20"/>
      <c r="K42" s="20"/>
      <c r="L42" s="20"/>
    </row>
    <row r="43" spans="1:12" ht="13.5" thickBot="1" x14ac:dyDescent="0.25"/>
    <row r="44" spans="1:12" ht="23.25" thickBot="1" x14ac:dyDescent="0.25">
      <c r="A44" s="45"/>
      <c r="B44" s="46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47" t="s">
        <v>85</v>
      </c>
      <c r="B45" s="48"/>
      <c r="C45" s="26">
        <f t="shared" ref="C45:I45" si="1">MAX(C10:C39)</f>
        <v>96.858329772949219</v>
      </c>
      <c r="D45" s="21">
        <f t="shared" si="1"/>
        <v>3.7595949172973633</v>
      </c>
      <c r="E45" s="26">
        <f t="shared" si="1"/>
        <v>3.5576438903808594</v>
      </c>
      <c r="F45" s="26">
        <f t="shared" si="1"/>
        <v>0.13863095641136169</v>
      </c>
      <c r="G45" s="21">
        <f t="shared" si="1"/>
        <v>3.6572074890136719</v>
      </c>
      <c r="H45" s="26">
        <f t="shared" si="1"/>
        <v>38.088826269721693</v>
      </c>
      <c r="I45" s="22">
        <f t="shared" si="1"/>
        <v>50.291159997181367</v>
      </c>
    </row>
    <row r="46" spans="1:12" ht="13.5" thickBot="1" x14ac:dyDescent="0.25">
      <c r="A46" s="47" t="s">
        <v>86</v>
      </c>
      <c r="B46" s="48"/>
      <c r="C46" s="23">
        <f t="shared" ref="C46:I46" si="2">MIN(C10:C39)</f>
        <v>92.360687255859375</v>
      </c>
      <c r="D46" s="26">
        <f t="shared" si="2"/>
        <v>1.6326102018356323</v>
      </c>
      <c r="E46" s="26">
        <f t="shared" si="2"/>
        <v>1.0339006185531616</v>
      </c>
      <c r="F46" s="23">
        <f t="shared" si="2"/>
        <v>8.3463102579116821E-2</v>
      </c>
      <c r="G46" s="26">
        <f t="shared" si="2"/>
        <v>1.1725316047668457</v>
      </c>
      <c r="H46" s="23">
        <f t="shared" si="2"/>
        <v>37.675166443129719</v>
      </c>
      <c r="I46" s="26">
        <f t="shared" si="2"/>
        <v>48.945006603120454</v>
      </c>
    </row>
    <row r="47" spans="1:12" ht="13.5" thickBot="1" x14ac:dyDescent="0.25">
      <c r="A47" s="49" t="s">
        <v>87</v>
      </c>
      <c r="B47" s="50"/>
      <c r="C47" s="26">
        <f t="shared" ref="C47:I47" si="3">STDEV(C10:C39)</f>
        <v>1.0153935562558978</v>
      </c>
      <c r="D47" s="24">
        <f t="shared" si="3"/>
        <v>0.52218747816092403</v>
      </c>
      <c r="E47" s="26">
        <f t="shared" si="3"/>
        <v>0.5282643918680302</v>
      </c>
      <c r="F47" s="26">
        <f t="shared" si="3"/>
        <v>1.3470544541571582E-2</v>
      </c>
      <c r="G47" s="24">
        <f t="shared" si="3"/>
        <v>0.51904568254973771</v>
      </c>
      <c r="H47" s="26">
        <f t="shared" si="3"/>
        <v>9.2937277155771589E-2</v>
      </c>
      <c r="I47" s="25">
        <f t="shared" si="3"/>
        <v>0.27417346688283722</v>
      </c>
    </row>
    <row r="49" spans="3:9" x14ac:dyDescent="0.2">
      <c r="C49" s="29" t="s">
        <v>102</v>
      </c>
      <c r="D49" s="29">
        <f>COUNTIF(D10:D39,"&gt;12.0")</f>
        <v>0</v>
      </c>
      <c r="E49" s="29">
        <f>COUNTIF(E10:E39,"&gt;8.0")</f>
        <v>0</v>
      </c>
      <c r="F49" s="29">
        <f>COUNTIF(F10:F39,"&gt;3.0")</f>
        <v>0</v>
      </c>
      <c r="G49" s="29">
        <f>COUNTIF(G10:G39,"&gt;8.0")</f>
        <v>0</v>
      </c>
      <c r="H49" s="29">
        <f>COUNTIF(H10:H39,"&lt;36.30")</f>
        <v>0</v>
      </c>
      <c r="I49" s="29">
        <f>COUNTIF(I10:I39,"&lt;46.20")</f>
        <v>0</v>
      </c>
    </row>
    <row r="50" spans="3:9" x14ac:dyDescent="0.2">
      <c r="G50" s="29"/>
      <c r="H50" s="29">
        <f>COUNTIF(H10:H39,"&gt;43.60")</f>
        <v>0</v>
      </c>
      <c r="I50" s="29">
        <f>COUNTIF(I10:I39,"&gt;53.20")</f>
        <v>0</v>
      </c>
    </row>
  </sheetData>
  <mergeCells count="44">
    <mergeCell ref="A32:B32"/>
    <mergeCell ref="A33:B33"/>
    <mergeCell ref="H42:I42"/>
    <mergeCell ref="A40:B40"/>
    <mergeCell ref="A34:B34"/>
    <mergeCell ref="A47:B47"/>
    <mergeCell ref="A36:B36"/>
    <mergeCell ref="A35:B35"/>
    <mergeCell ref="A37:B37"/>
    <mergeCell ref="A39:B39"/>
    <mergeCell ref="A38:B38"/>
    <mergeCell ref="A44:B44"/>
    <mergeCell ref="A45:B45"/>
    <mergeCell ref="A46:B46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28" zoomScale="90" zoomScaleNormal="90" workbookViewId="0">
      <selection activeCell="C49" sqref="C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1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1" ht="14.1" customHeight="1" thickBot="1" x14ac:dyDescent="0.25">
      <c r="A5" s="42" t="s">
        <v>79</v>
      </c>
      <c r="B5" s="42"/>
      <c r="C5" s="42"/>
      <c r="D5" s="42"/>
      <c r="E5" s="42"/>
      <c r="F5" s="42"/>
      <c r="G5" s="1"/>
      <c r="H5" s="1"/>
      <c r="I5" s="18" t="s">
        <v>99</v>
      </c>
      <c r="J5" s="1"/>
      <c r="K5" s="1"/>
    </row>
    <row r="6" spans="1:11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3"/>
      <c r="B8" s="44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45"/>
      <c r="B9" s="4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40695</v>
      </c>
      <c r="B10" s="33"/>
      <c r="C10" s="10">
        <v>90.085952758789063</v>
      </c>
      <c r="D10" s="10">
        <v>5.3640828132629395</v>
      </c>
      <c r="E10" s="10">
        <v>4.191195011138916</v>
      </c>
      <c r="F10" s="11">
        <v>6.7306265234947205E-2</v>
      </c>
      <c r="G10" s="10">
        <v>4.2585010528564453</v>
      </c>
      <c r="H10" s="10">
        <v>37.912810630571862</v>
      </c>
      <c r="I10" s="10">
        <v>48.849713363621753</v>
      </c>
      <c r="J10" s="1"/>
      <c r="K10" s="1"/>
    </row>
    <row r="11" spans="1:11" ht="12.75" customHeight="1" thickBot="1" x14ac:dyDescent="0.25">
      <c r="A11" s="32">
        <v>40696</v>
      </c>
      <c r="B11" s="33"/>
      <c r="C11" s="3">
        <v>91.405899047851562</v>
      </c>
      <c r="D11" s="3">
        <v>4.7114114761352539</v>
      </c>
      <c r="E11" s="3">
        <v>3.5291714668273926</v>
      </c>
      <c r="F11" s="5">
        <v>7.3870405554771423E-2</v>
      </c>
      <c r="G11" s="3">
        <v>3.6030418872833252</v>
      </c>
      <c r="H11" s="3">
        <v>37.993017469649089</v>
      </c>
      <c r="I11" s="3">
        <v>49.222165145648113</v>
      </c>
      <c r="J11" s="1"/>
      <c r="K11" s="1"/>
    </row>
    <row r="12" spans="1:11" ht="12.75" customHeight="1" thickBot="1" x14ac:dyDescent="0.25">
      <c r="A12" s="32">
        <v>40697</v>
      </c>
      <c r="B12" s="33"/>
      <c r="C12" s="3">
        <v>91.338615417480469</v>
      </c>
      <c r="D12" s="3">
        <v>4.6623191833496094</v>
      </c>
      <c r="E12" s="3">
        <v>3.6820178031921387</v>
      </c>
      <c r="F12" s="5">
        <v>6.8958759307861328E-2</v>
      </c>
      <c r="G12" s="3">
        <v>3.7509765625</v>
      </c>
      <c r="H12" s="3">
        <v>37.907696588492875</v>
      </c>
      <c r="I12" s="3">
        <v>49.136635399122689</v>
      </c>
      <c r="J12" s="1"/>
      <c r="K12" s="1"/>
    </row>
    <row r="13" spans="1:11" ht="12.75" customHeight="1" thickBot="1" x14ac:dyDescent="0.25">
      <c r="A13" s="32">
        <v>40698</v>
      </c>
      <c r="B13" s="33"/>
      <c r="C13" s="3">
        <v>90.246864318847656</v>
      </c>
      <c r="D13" s="3">
        <v>5.0197906494140625</v>
      </c>
      <c r="E13" s="3">
        <v>4.4007539749145508</v>
      </c>
      <c r="F13" s="5">
        <v>6.3018739223480225E-2</v>
      </c>
      <c r="G13" s="3">
        <v>4.4637727737426758</v>
      </c>
      <c r="H13" s="3">
        <v>37.723386936678708</v>
      </c>
      <c r="I13" s="3">
        <v>48.649960318635834</v>
      </c>
      <c r="J13" s="1"/>
      <c r="K13" s="1"/>
    </row>
    <row r="14" spans="1:11" ht="12.75" customHeight="1" thickBot="1" x14ac:dyDescent="0.25">
      <c r="A14" s="32">
        <v>40699</v>
      </c>
      <c r="B14" s="33"/>
      <c r="C14" s="3">
        <v>88.420310974121094</v>
      </c>
      <c r="D14" s="3">
        <v>5.9281449317932129</v>
      </c>
      <c r="E14" s="3">
        <v>5.345242977142334</v>
      </c>
      <c r="F14" s="5">
        <v>5.4238297045230865E-2</v>
      </c>
      <c r="G14" s="3">
        <v>5.3994812965393066</v>
      </c>
      <c r="H14" s="3">
        <v>37.595375721907288</v>
      </c>
      <c r="I14" s="3">
        <v>48.16527264880154</v>
      </c>
      <c r="J14" s="1"/>
      <c r="K14" s="1"/>
    </row>
    <row r="15" spans="1:11" ht="12.75" customHeight="1" thickBot="1" x14ac:dyDescent="0.25">
      <c r="A15" s="32">
        <v>40700</v>
      </c>
      <c r="B15" s="33"/>
      <c r="C15" s="3">
        <v>88.604881286621094</v>
      </c>
      <c r="D15" s="3">
        <v>5.9378900527954102</v>
      </c>
      <c r="E15" s="3">
        <v>5.142949104309082</v>
      </c>
      <c r="F15" s="5">
        <v>5.4211042821407318E-2</v>
      </c>
      <c r="G15" s="3">
        <v>5.1971602439880371</v>
      </c>
      <c r="H15" s="3">
        <v>37.678604878078026</v>
      </c>
      <c r="I15" s="3">
        <v>48.300484024559609</v>
      </c>
      <c r="J15" s="1"/>
      <c r="K15" s="1"/>
    </row>
    <row r="16" spans="1:11" ht="12.75" customHeight="1" thickBot="1" x14ac:dyDescent="0.25">
      <c r="A16" s="32">
        <v>40701</v>
      </c>
      <c r="B16" s="33"/>
      <c r="C16" s="3">
        <v>88.577041625976563</v>
      </c>
      <c r="D16" s="3">
        <v>6.0940256118774414</v>
      </c>
      <c r="E16" s="3">
        <v>5.030890941619873</v>
      </c>
      <c r="F16" s="5">
        <v>5.5400684475898743E-2</v>
      </c>
      <c r="G16" s="3">
        <v>5.0862917900085449</v>
      </c>
      <c r="H16" s="3">
        <v>37.758599790259296</v>
      </c>
      <c r="I16" s="3">
        <v>48.395192829792606</v>
      </c>
      <c r="J16" s="1"/>
      <c r="K16" s="1"/>
    </row>
    <row r="17" spans="1:11" ht="12.75" customHeight="1" thickBot="1" x14ac:dyDescent="0.25">
      <c r="A17" s="32">
        <v>40702</v>
      </c>
      <c r="B17" s="33"/>
      <c r="C17" s="3">
        <v>89.174942016601562</v>
      </c>
      <c r="D17" s="3">
        <v>5.7506217956542969</v>
      </c>
      <c r="E17" s="3">
        <v>4.7845978736877441</v>
      </c>
      <c r="F17" s="5">
        <v>5.4548047482967377E-2</v>
      </c>
      <c r="G17" s="3">
        <v>4.8391461372375488</v>
      </c>
      <c r="H17" s="3">
        <v>37.744991124002894</v>
      </c>
      <c r="I17" s="3">
        <v>48.488910788194133</v>
      </c>
      <c r="J17" s="1"/>
      <c r="K17" s="1"/>
    </row>
    <row r="18" spans="1:11" ht="12.75" customHeight="1" thickBot="1" x14ac:dyDescent="0.25">
      <c r="A18" s="32">
        <v>40703</v>
      </c>
      <c r="B18" s="33"/>
      <c r="C18" s="3">
        <v>89.596969604492188</v>
      </c>
      <c r="D18" s="3">
        <v>5.4948358535766602</v>
      </c>
      <c r="E18" s="3">
        <v>4.6035141944885254</v>
      </c>
      <c r="F18" s="5">
        <v>5.2192471921443939E-2</v>
      </c>
      <c r="G18" s="3">
        <v>4.6557068824768066</v>
      </c>
      <c r="H18" s="3">
        <v>37.756007342794881</v>
      </c>
      <c r="I18" s="3">
        <v>48.571909999692004</v>
      </c>
      <c r="J18" s="1"/>
      <c r="K18" s="1"/>
    </row>
    <row r="19" spans="1:11" ht="12.75" customHeight="1" thickBot="1" x14ac:dyDescent="0.25">
      <c r="A19" s="32">
        <v>40704</v>
      </c>
      <c r="B19" s="33"/>
      <c r="C19" s="3">
        <v>89.039627075195313</v>
      </c>
      <c r="D19" s="3">
        <v>5.5878300666809082</v>
      </c>
      <c r="E19" s="3">
        <v>5.075469970703125</v>
      </c>
      <c r="F19" s="5">
        <v>4.9425814300775528E-2</v>
      </c>
      <c r="G19" s="3">
        <v>5.1248955726623535</v>
      </c>
      <c r="H19" s="3">
        <v>37.605498956315394</v>
      </c>
      <c r="I19" s="3">
        <v>48.288001169654486</v>
      </c>
      <c r="J19" s="1"/>
      <c r="K19" s="1"/>
    </row>
    <row r="20" spans="1:11" ht="12.75" customHeight="1" thickBot="1" x14ac:dyDescent="0.25">
      <c r="A20" s="32">
        <v>40705</v>
      </c>
      <c r="B20" s="33"/>
      <c r="C20" s="3">
        <v>89.181060791015625</v>
      </c>
      <c r="D20" s="3">
        <v>5.8730134963989258</v>
      </c>
      <c r="E20" s="3">
        <v>4.6238927841186523</v>
      </c>
      <c r="F20" s="5">
        <v>5.9877127408981323E-2</v>
      </c>
      <c r="G20" s="3">
        <v>4.683769702911377</v>
      </c>
      <c r="H20" s="3">
        <v>37.858369803678642</v>
      </c>
      <c r="I20" s="3">
        <v>48.624377800593003</v>
      </c>
      <c r="J20" s="1"/>
      <c r="K20" s="1"/>
    </row>
    <row r="21" spans="1:11" ht="12.75" customHeight="1" thickBot="1" x14ac:dyDescent="0.25">
      <c r="A21" s="32">
        <v>40706</v>
      </c>
      <c r="B21" s="33"/>
      <c r="C21" s="3">
        <v>89.181060791015625</v>
      </c>
      <c r="D21" s="3">
        <v>5.8730134963989258</v>
      </c>
      <c r="E21" s="3">
        <v>4.6238927841186523</v>
      </c>
      <c r="F21" s="5">
        <v>5.9877127408981323E-2</v>
      </c>
      <c r="G21" s="3">
        <v>4.683769702911377</v>
      </c>
      <c r="H21" s="3">
        <v>37.858325917972941</v>
      </c>
      <c r="I21" s="3">
        <v>48.624321434850252</v>
      </c>
      <c r="J21" s="1"/>
      <c r="K21" s="1"/>
    </row>
    <row r="22" spans="1:11" ht="12.75" customHeight="1" thickBot="1" x14ac:dyDescent="0.25">
      <c r="A22" s="32">
        <v>40707</v>
      </c>
      <c r="B22" s="33"/>
      <c r="C22" s="3">
        <v>89.175735473632812</v>
      </c>
      <c r="D22" s="3">
        <v>5.8817715644836426</v>
      </c>
      <c r="E22" s="3">
        <v>4.5784363746643066</v>
      </c>
      <c r="F22" s="5">
        <v>5.5777374655008316E-2</v>
      </c>
      <c r="G22" s="3">
        <v>4.634213924407959</v>
      </c>
      <c r="H22" s="3">
        <v>37.907373543529125</v>
      </c>
      <c r="I22" s="3">
        <v>48.673841905431672</v>
      </c>
      <c r="J22" s="1"/>
      <c r="K22" s="1"/>
    </row>
    <row r="23" spans="1:11" ht="12.75" customHeight="1" thickBot="1" x14ac:dyDescent="0.25">
      <c r="A23" s="32">
        <v>40708</v>
      </c>
      <c r="B23" s="33"/>
      <c r="C23" s="3">
        <v>89.049530029296875</v>
      </c>
      <c r="D23" s="3">
        <v>5.8992829322814941</v>
      </c>
      <c r="E23" s="3">
        <v>4.6900949478149414</v>
      </c>
      <c r="F23" s="5">
        <v>5.2391886711120605E-2</v>
      </c>
      <c r="G23" s="3">
        <v>4.7424869537353516</v>
      </c>
      <c r="H23" s="3">
        <v>37.87264772302489</v>
      </c>
      <c r="I23" s="3">
        <v>48.609612210525441</v>
      </c>
      <c r="J23" s="1"/>
      <c r="K23" s="1"/>
    </row>
    <row r="24" spans="1:11" ht="12.75" customHeight="1" thickBot="1" x14ac:dyDescent="0.25">
      <c r="A24" s="32">
        <v>40709</v>
      </c>
      <c r="B24" s="33"/>
      <c r="C24" s="3">
        <v>89.167312622070312</v>
      </c>
      <c r="D24" s="3">
        <v>5.9724235534667969</v>
      </c>
      <c r="E24" s="3">
        <v>4.4799137115478516</v>
      </c>
      <c r="F24" s="5">
        <v>6.1218716204166412E-2</v>
      </c>
      <c r="G24" s="3">
        <v>4.5411324501037598</v>
      </c>
      <c r="H24" s="3">
        <v>37.976009584188617</v>
      </c>
      <c r="I24" s="3">
        <v>48.756991595506065</v>
      </c>
      <c r="J24" s="1"/>
      <c r="K24" s="1"/>
    </row>
    <row r="25" spans="1:11" ht="12.75" customHeight="1" thickBot="1" x14ac:dyDescent="0.25">
      <c r="A25" s="32">
        <v>40710</v>
      </c>
      <c r="B25" s="33"/>
      <c r="C25" s="3">
        <v>88.732643127441406</v>
      </c>
      <c r="D25" s="3">
        <v>6.124091625213623</v>
      </c>
      <c r="E25" s="3">
        <v>4.7714624404907227</v>
      </c>
      <c r="F25" s="5">
        <v>5.8863177895545959E-2</v>
      </c>
      <c r="G25" s="3">
        <v>4.8303256034851074</v>
      </c>
      <c r="H25" s="3">
        <v>37.909799474449684</v>
      </c>
      <c r="I25" s="3">
        <v>48.598310705894271</v>
      </c>
      <c r="J25" s="1"/>
      <c r="K25" s="1"/>
    </row>
    <row r="26" spans="1:11" ht="12.75" customHeight="1" thickBot="1" x14ac:dyDescent="0.25">
      <c r="A26" s="32">
        <v>40711</v>
      </c>
      <c r="B26" s="33"/>
      <c r="C26" s="3">
        <v>89.254013061523438</v>
      </c>
      <c r="D26" s="3">
        <v>5.62298583984375</v>
      </c>
      <c r="E26" s="3">
        <v>4.7911205291748047</v>
      </c>
      <c r="F26" s="5">
        <v>6.4208202064037323E-2</v>
      </c>
      <c r="G26" s="3">
        <v>4.8553285598754883</v>
      </c>
      <c r="H26" s="3">
        <v>37.746050296399403</v>
      </c>
      <c r="I26" s="3">
        <v>48.49094400558095</v>
      </c>
      <c r="J26" s="1"/>
      <c r="K26" s="1"/>
    </row>
    <row r="27" spans="1:11" ht="12.75" customHeight="1" thickBot="1" x14ac:dyDescent="0.25">
      <c r="A27" s="32">
        <v>40712</v>
      </c>
      <c r="B27" s="33"/>
      <c r="C27" s="3">
        <v>89.360382080078125</v>
      </c>
      <c r="D27" s="3">
        <v>5.7172756195068359</v>
      </c>
      <c r="E27" s="3">
        <v>4.5817065238952637</v>
      </c>
      <c r="F27" s="5">
        <v>6.5245740115642548E-2</v>
      </c>
      <c r="G27" s="3">
        <v>4.6469521522521973</v>
      </c>
      <c r="H27" s="3">
        <v>37.836172191015343</v>
      </c>
      <c r="I27" s="3">
        <v>48.62163310552009</v>
      </c>
      <c r="J27" s="1"/>
      <c r="K27" s="1"/>
    </row>
    <row r="28" spans="1:11" ht="12.75" customHeight="1" thickBot="1" x14ac:dyDescent="0.25">
      <c r="A28" s="32">
        <v>40713</v>
      </c>
      <c r="B28" s="33"/>
      <c r="C28" s="3">
        <v>90.619827270507813</v>
      </c>
      <c r="D28" s="3">
        <v>5.1121582984924316</v>
      </c>
      <c r="E28" s="3">
        <v>3.9127647876739502</v>
      </c>
      <c r="F28" s="5">
        <v>7.5990281999111176E-2</v>
      </c>
      <c r="G28" s="3">
        <v>3.9887549877166748</v>
      </c>
      <c r="H28" s="3">
        <v>37.93675879463224</v>
      </c>
      <c r="I28" s="3">
        <v>49.004623812316822</v>
      </c>
      <c r="J28" s="1"/>
      <c r="K28" s="1"/>
    </row>
    <row r="29" spans="1:11" ht="12.75" customHeight="1" thickBot="1" x14ac:dyDescent="0.25">
      <c r="A29" s="32">
        <v>40714</v>
      </c>
      <c r="B29" s="33"/>
      <c r="C29" s="3">
        <v>91.593276977539062</v>
      </c>
      <c r="D29" s="3">
        <v>4.677797794342041</v>
      </c>
      <c r="E29" s="3">
        <v>3.2834038734436035</v>
      </c>
      <c r="F29" s="5">
        <v>9.2410966753959656E-2</v>
      </c>
      <c r="G29" s="3">
        <v>3.3758149147033691</v>
      </c>
      <c r="H29" s="3">
        <v>38.114519112238661</v>
      </c>
      <c r="I29" s="3">
        <v>49.374309753109522</v>
      </c>
      <c r="J29" s="1"/>
      <c r="K29" s="1"/>
    </row>
    <row r="30" spans="1:11" ht="12.75" customHeight="1" thickBot="1" x14ac:dyDescent="0.25">
      <c r="A30" s="32">
        <v>40715</v>
      </c>
      <c r="B30" s="33"/>
      <c r="C30" s="3">
        <v>91.759315490722656</v>
      </c>
      <c r="D30" s="3">
        <v>4.5781030654907227</v>
      </c>
      <c r="E30" s="3">
        <v>3.2229413986206055</v>
      </c>
      <c r="F30" s="5">
        <v>9.7553953528404236E-2</v>
      </c>
      <c r="G30" s="3">
        <v>3.3204953670501709</v>
      </c>
      <c r="H30" s="3">
        <v>38.114486625090237</v>
      </c>
      <c r="I30" s="3">
        <v>49.442415192083139</v>
      </c>
      <c r="J30" s="1"/>
      <c r="K30" s="1"/>
    </row>
    <row r="31" spans="1:11" ht="12.75" customHeight="1" thickBot="1" x14ac:dyDescent="0.25">
      <c r="A31" s="32">
        <v>40716</v>
      </c>
      <c r="B31" s="33"/>
      <c r="C31" s="3">
        <v>90.799858093261719</v>
      </c>
      <c r="D31" s="3">
        <v>5.2056961059570313</v>
      </c>
      <c r="E31" s="3">
        <v>3.5584456920623779</v>
      </c>
      <c r="F31" s="5">
        <v>9.6776962280273438E-2</v>
      </c>
      <c r="G31" s="3">
        <v>3.6552226543426514</v>
      </c>
      <c r="H31" s="3">
        <v>38.139532115518058</v>
      </c>
      <c r="I31" s="3">
        <v>49.277752870111314</v>
      </c>
      <c r="J31" s="1"/>
      <c r="K31" s="1"/>
    </row>
    <row r="32" spans="1:11" ht="12.75" customHeight="1" thickBot="1" x14ac:dyDescent="0.25">
      <c r="A32" s="32">
        <v>40717</v>
      </c>
      <c r="B32" s="33"/>
      <c r="C32" s="3">
        <v>91.05419921875</v>
      </c>
      <c r="D32" s="3">
        <v>4.9706573486328125</v>
      </c>
      <c r="E32" s="3">
        <v>3.5483009815216064</v>
      </c>
      <c r="F32" s="5">
        <v>8.9755997061729431E-2</v>
      </c>
      <c r="G32" s="3">
        <v>3.6380569934844971</v>
      </c>
      <c r="H32" s="3">
        <v>38.072834594549732</v>
      </c>
      <c r="I32" s="3">
        <v>49.240979725909263</v>
      </c>
      <c r="J32" s="1"/>
      <c r="K32" s="1"/>
    </row>
    <row r="33" spans="1:12" ht="12.75" customHeight="1" thickBot="1" x14ac:dyDescent="0.25">
      <c r="A33" s="32">
        <v>40718</v>
      </c>
      <c r="B33" s="33"/>
      <c r="C33" s="3">
        <v>91.901565551757813</v>
      </c>
      <c r="D33" s="3">
        <v>4.5636882781982422</v>
      </c>
      <c r="E33" s="3">
        <v>3.0764636993408203</v>
      </c>
      <c r="F33" s="5">
        <v>9.115707129240036E-2</v>
      </c>
      <c r="G33" s="3">
        <v>3.1676206588745117</v>
      </c>
      <c r="H33" s="3">
        <v>38.175264030894105</v>
      </c>
      <c r="I33" s="3">
        <v>49.510203367140427</v>
      </c>
      <c r="J33" s="1"/>
      <c r="K33" s="1"/>
    </row>
    <row r="34" spans="1:12" ht="12.75" customHeight="1" thickBot="1" x14ac:dyDescent="0.25">
      <c r="A34" s="32">
        <v>40719</v>
      </c>
      <c r="B34" s="33"/>
      <c r="C34" s="3">
        <v>92.224655151367188</v>
      </c>
      <c r="D34" s="3">
        <v>4.3296198844909668</v>
      </c>
      <c r="E34" s="3">
        <v>2.9773197174072266</v>
      </c>
      <c r="F34" s="5">
        <v>8.8585697114467621E-2</v>
      </c>
      <c r="G34" s="3">
        <v>3.0659053325653076</v>
      </c>
      <c r="H34" s="3">
        <v>38.169425020031561</v>
      </c>
      <c r="I34" s="3">
        <v>49.584552325197514</v>
      </c>
      <c r="J34" s="1"/>
      <c r="K34" s="1"/>
    </row>
    <row r="35" spans="1:12" ht="12.75" customHeight="1" thickBot="1" x14ac:dyDescent="0.25">
      <c r="A35" s="32">
        <v>40720</v>
      </c>
      <c r="B35" s="33"/>
      <c r="C35" s="3">
        <v>89.076507568359375</v>
      </c>
      <c r="D35" s="3">
        <v>6.1600804328918457</v>
      </c>
      <c r="E35" s="3">
        <v>4.4026155471801758</v>
      </c>
      <c r="F35" s="5">
        <v>6.3890770077705383E-2</v>
      </c>
      <c r="G35" s="3">
        <v>4.4665064811706543</v>
      </c>
      <c r="H35" s="3">
        <v>38.044793281550263</v>
      </c>
      <c r="I35" s="3">
        <v>48.827224552929174</v>
      </c>
      <c r="J35" s="1"/>
      <c r="K35" s="1"/>
    </row>
    <row r="36" spans="1:12" ht="12.75" customHeight="1" thickBot="1" x14ac:dyDescent="0.25">
      <c r="A36" s="32">
        <v>40721</v>
      </c>
      <c r="B36" s="33"/>
      <c r="C36" s="3">
        <v>89.014190673828125</v>
      </c>
      <c r="D36" s="3">
        <v>6.2518501281738281</v>
      </c>
      <c r="E36" s="3">
        <v>4.3592338562011719</v>
      </c>
      <c r="F36" s="5">
        <v>7.239203155040741E-2</v>
      </c>
      <c r="G36" s="3">
        <v>4.4316258430480957</v>
      </c>
      <c r="H36" s="3">
        <v>38.087042715581525</v>
      </c>
      <c r="I36" s="3">
        <v>48.862291822825533</v>
      </c>
      <c r="J36" s="1"/>
      <c r="K36" s="1"/>
    </row>
    <row r="37" spans="1:12" ht="12.75" customHeight="1" thickBot="1" x14ac:dyDescent="0.25">
      <c r="A37" s="32">
        <v>40722</v>
      </c>
      <c r="B37" s="33"/>
      <c r="C37" s="3">
        <v>90.602897644042969</v>
      </c>
      <c r="D37" s="3">
        <v>5.1771230697631836</v>
      </c>
      <c r="E37" s="3">
        <v>3.8192167282104492</v>
      </c>
      <c r="F37" s="5">
        <v>9.4083800911903381E-2</v>
      </c>
      <c r="G37" s="3">
        <v>3.9133005142211914</v>
      </c>
      <c r="H37" s="3">
        <v>38.026199808870459</v>
      </c>
      <c r="I37" s="3">
        <v>49.115603875070526</v>
      </c>
      <c r="J37" s="1"/>
      <c r="K37" s="1"/>
    </row>
    <row r="38" spans="1:12" ht="12.75" customHeight="1" thickBot="1" x14ac:dyDescent="0.25">
      <c r="A38" s="32">
        <v>40723</v>
      </c>
      <c r="B38" s="33"/>
      <c r="C38" s="3">
        <v>90.273506164550781</v>
      </c>
      <c r="D38" s="3">
        <v>5.4416952133178711</v>
      </c>
      <c r="E38" s="3">
        <v>3.8471255302429199</v>
      </c>
      <c r="F38" s="5">
        <v>9.3340463936328888E-2</v>
      </c>
      <c r="G38" s="3">
        <v>3.9404659271240234</v>
      </c>
      <c r="H38" s="3">
        <v>38.085410742576279</v>
      </c>
      <c r="I38" s="3">
        <v>49.101856545661953</v>
      </c>
      <c r="J38" s="1"/>
      <c r="K38" s="1"/>
    </row>
    <row r="39" spans="1:12" ht="12.75" customHeight="1" thickBot="1" x14ac:dyDescent="0.25">
      <c r="A39" s="32">
        <v>40724</v>
      </c>
      <c r="B39" s="33"/>
      <c r="C39" s="3">
        <v>90.95068359375</v>
      </c>
      <c r="D39" s="3">
        <v>5.5577735900878906</v>
      </c>
      <c r="E39" s="3">
        <v>2.7623836994171143</v>
      </c>
      <c r="F39" s="5">
        <v>0.18029689788818359</v>
      </c>
      <c r="G39" s="3">
        <v>2.9426805973052979</v>
      </c>
      <c r="H39" s="3">
        <v>38.6941209569667</v>
      </c>
      <c r="I39" s="3">
        <v>49.937072634060527</v>
      </c>
      <c r="J39" s="1"/>
      <c r="K39" s="1"/>
    </row>
    <row r="40" spans="1:12" ht="12.75" customHeight="1" thickBot="1" x14ac:dyDescent="0.25">
      <c r="A40" s="35" t="s">
        <v>6</v>
      </c>
      <c r="B40" s="36"/>
      <c r="C40" s="6">
        <f t="shared" ref="C40:I40" si="0">AVERAGE(C10:C39)</f>
        <v>89.982110850016269</v>
      </c>
      <c r="D40" s="6">
        <f t="shared" si="0"/>
        <v>5.4513684590657556</v>
      </c>
      <c r="E40" s="6">
        <f t="shared" si="0"/>
        <v>4.1898846308390301</v>
      </c>
      <c r="F40" s="6">
        <f t="shared" si="0"/>
        <v>7.3562159140904748E-2</v>
      </c>
      <c r="G40" s="6">
        <f t="shared" si="0"/>
        <v>4.2634467840194699</v>
      </c>
      <c r="H40" s="6">
        <f t="shared" si="0"/>
        <v>37.94337085905029</v>
      </c>
      <c r="I40" s="6">
        <f t="shared" si="0"/>
        <v>48.878238830934677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34" t="s">
        <v>23</v>
      </c>
      <c r="I42" s="34"/>
      <c r="J42" s="20"/>
      <c r="K42" s="20"/>
      <c r="L42" s="20"/>
    </row>
    <row r="43" spans="1:12" ht="13.5" thickBot="1" x14ac:dyDescent="0.25"/>
    <row r="44" spans="1:12" ht="23.25" thickBot="1" x14ac:dyDescent="0.25">
      <c r="A44" s="45"/>
      <c r="B44" s="46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47" t="s">
        <v>85</v>
      </c>
      <c r="B45" s="48"/>
      <c r="C45" s="26">
        <f t="shared" ref="C45:I45" si="1">MAX(C10:C39)</f>
        <v>92.224655151367188</v>
      </c>
      <c r="D45" s="21">
        <f t="shared" si="1"/>
        <v>6.2518501281738281</v>
      </c>
      <c r="E45" s="26">
        <f t="shared" si="1"/>
        <v>5.345242977142334</v>
      </c>
      <c r="F45" s="26">
        <f t="shared" si="1"/>
        <v>0.18029689788818359</v>
      </c>
      <c r="G45" s="21">
        <f t="shared" si="1"/>
        <v>5.3994812965393066</v>
      </c>
      <c r="H45" s="26">
        <f t="shared" si="1"/>
        <v>38.6941209569667</v>
      </c>
      <c r="I45" s="22">
        <f t="shared" si="1"/>
        <v>49.937072634060527</v>
      </c>
    </row>
    <row r="46" spans="1:12" ht="13.5" thickBot="1" x14ac:dyDescent="0.25">
      <c r="A46" s="47" t="s">
        <v>86</v>
      </c>
      <c r="B46" s="48"/>
      <c r="C46" s="23">
        <f t="shared" ref="C46:I46" si="2">MIN(C10:C39)</f>
        <v>88.420310974121094</v>
      </c>
      <c r="D46" s="26">
        <f t="shared" si="2"/>
        <v>4.3296198844909668</v>
      </c>
      <c r="E46" s="26">
        <f t="shared" si="2"/>
        <v>2.7623836994171143</v>
      </c>
      <c r="F46" s="23">
        <f t="shared" si="2"/>
        <v>4.9425814300775528E-2</v>
      </c>
      <c r="G46" s="26">
        <f t="shared" si="2"/>
        <v>2.9426805973052979</v>
      </c>
      <c r="H46" s="23">
        <f t="shared" si="2"/>
        <v>37.595375721907288</v>
      </c>
      <c r="I46" s="26">
        <f t="shared" si="2"/>
        <v>48.16527264880154</v>
      </c>
    </row>
    <row r="47" spans="1:12" ht="13.5" thickBot="1" x14ac:dyDescent="0.25">
      <c r="A47" s="49" t="s">
        <v>87</v>
      </c>
      <c r="B47" s="50"/>
      <c r="C47" s="26">
        <f t="shared" ref="C47:I47" si="3">STDEV(C10:C39)</f>
        <v>1.1409211740829452</v>
      </c>
      <c r="D47" s="24">
        <f t="shared" si="3"/>
        <v>0.55585389202531466</v>
      </c>
      <c r="E47" s="26">
        <f t="shared" si="3"/>
        <v>0.70549895275626384</v>
      </c>
      <c r="F47" s="26">
        <f t="shared" si="3"/>
        <v>2.5520071995588606E-2</v>
      </c>
      <c r="G47" s="24">
        <f t="shared" si="3"/>
        <v>0.68509451914701369</v>
      </c>
      <c r="H47" s="26">
        <f t="shared" si="3"/>
        <v>0.21819943742196246</v>
      </c>
      <c r="I47" s="25">
        <f t="shared" si="3"/>
        <v>0.43387300769585413</v>
      </c>
    </row>
    <row r="49" spans="3:9" x14ac:dyDescent="0.2">
      <c r="C49" s="29" t="s">
        <v>102</v>
      </c>
      <c r="D49" s="29">
        <f>COUNTIF(D10:D39,"&gt;12.0")</f>
        <v>0</v>
      </c>
      <c r="E49" s="29">
        <f>COUNTIF(E10:E39,"&gt;8.0")</f>
        <v>0</v>
      </c>
      <c r="F49" s="29">
        <f>COUNTIF(F10:F39,"&gt;3.0")</f>
        <v>0</v>
      </c>
      <c r="G49" s="29">
        <f>COUNTIF(G10:G39,"&gt;8.0")</f>
        <v>0</v>
      </c>
      <c r="H49" s="29">
        <f>COUNTIF(H10:H39,"&lt;36.30")</f>
        <v>0</v>
      </c>
      <c r="I49" s="29">
        <f>COUNTIF(I10:I39,"&lt;46.20")</f>
        <v>0</v>
      </c>
    </row>
    <row r="50" spans="3:9" x14ac:dyDescent="0.2">
      <c r="G50" s="29"/>
      <c r="H50" s="29">
        <f>COUNTIF(H10:H39,"&gt;43.60")</f>
        <v>0</v>
      </c>
      <c r="I50" s="29">
        <f>COUNTIF(I10:I39,"&gt;53.20")</f>
        <v>0</v>
      </c>
    </row>
  </sheetData>
  <mergeCells count="44">
    <mergeCell ref="A32:B32"/>
    <mergeCell ref="A33:B33"/>
    <mergeCell ref="H42:I42"/>
    <mergeCell ref="A40:B40"/>
    <mergeCell ref="A34:B34"/>
    <mergeCell ref="A47:B47"/>
    <mergeCell ref="A36:B36"/>
    <mergeCell ref="A35:B35"/>
    <mergeCell ref="A37:B37"/>
    <mergeCell ref="A39:B39"/>
    <mergeCell ref="A38:B38"/>
    <mergeCell ref="A44:B44"/>
    <mergeCell ref="A45:B45"/>
    <mergeCell ref="A46:B46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28" zoomScale="90" zoomScaleNormal="90" workbookViewId="0">
      <selection activeCell="C49" sqref="C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1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1" ht="14.1" customHeight="1" thickBot="1" x14ac:dyDescent="0.25">
      <c r="A5" s="42" t="s">
        <v>80</v>
      </c>
      <c r="B5" s="42"/>
      <c r="C5" s="42"/>
      <c r="D5" s="42"/>
      <c r="E5" s="42"/>
      <c r="F5" s="42"/>
      <c r="G5" s="1"/>
      <c r="H5" s="1"/>
      <c r="I5" s="18" t="s">
        <v>99</v>
      </c>
      <c r="J5" s="1"/>
      <c r="K5" s="1"/>
    </row>
    <row r="6" spans="1:11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3"/>
      <c r="B8" s="44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45"/>
      <c r="B9" s="4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40695</v>
      </c>
      <c r="B10" s="33"/>
      <c r="C10" s="10">
        <v>89.731285095214844</v>
      </c>
      <c r="D10" s="10">
        <v>5.5436205863952637</v>
      </c>
      <c r="E10" s="10">
        <v>4.3688092231750488</v>
      </c>
      <c r="F10" s="11">
        <v>6.4934328198432922E-2</v>
      </c>
      <c r="G10" s="10">
        <v>4.4337434768676758</v>
      </c>
      <c r="H10" s="10">
        <v>37.883686691424465</v>
      </c>
      <c r="I10" s="10">
        <v>48.74424665271038</v>
      </c>
      <c r="J10" s="1"/>
      <c r="K10" s="1"/>
    </row>
    <row r="11" spans="1:11" ht="12.75" customHeight="1" thickBot="1" x14ac:dyDescent="0.25">
      <c r="A11" s="32">
        <v>40696</v>
      </c>
      <c r="B11" s="33"/>
      <c r="C11" s="3">
        <v>90.590446472167969</v>
      </c>
      <c r="D11" s="3">
        <v>5.1396293640136719</v>
      </c>
      <c r="E11" s="3">
        <v>3.9565448760986328</v>
      </c>
      <c r="F11" s="5">
        <v>6.7020110785961151E-2</v>
      </c>
      <c r="G11" s="3">
        <v>4.0235648155212402</v>
      </c>
      <c r="H11" s="3">
        <v>37.896673351477709</v>
      </c>
      <c r="I11" s="3">
        <v>48.924160662259595</v>
      </c>
      <c r="J11" s="1"/>
      <c r="K11" s="1"/>
    </row>
    <row r="12" spans="1:11" ht="12.75" customHeight="1" thickBot="1" x14ac:dyDescent="0.25">
      <c r="A12" s="32">
        <v>40697</v>
      </c>
      <c r="B12" s="33"/>
      <c r="C12" s="3">
        <v>91.198448181152344</v>
      </c>
      <c r="D12" s="3">
        <v>4.7324447631835938</v>
      </c>
      <c r="E12" s="3">
        <v>3.7569010257720947</v>
      </c>
      <c r="F12" s="5">
        <v>6.7528083920478821E-2</v>
      </c>
      <c r="G12" s="3">
        <v>3.8244290351867676</v>
      </c>
      <c r="H12" s="3">
        <v>37.859860327444828</v>
      </c>
      <c r="I12" s="3">
        <v>48.980998397772133</v>
      </c>
      <c r="J12" s="1"/>
      <c r="K12" s="1"/>
    </row>
    <row r="13" spans="1:11" ht="12.75" customHeight="1" thickBot="1" x14ac:dyDescent="0.25">
      <c r="A13" s="32">
        <v>40698</v>
      </c>
      <c r="B13" s="33"/>
      <c r="C13" s="3">
        <v>89.361701965332031</v>
      </c>
      <c r="D13" s="3">
        <v>5.4802274703979492</v>
      </c>
      <c r="E13" s="3">
        <v>4.8584427833557129</v>
      </c>
      <c r="F13" s="5">
        <v>5.4275944828987122E-2</v>
      </c>
      <c r="G13" s="3">
        <v>4.9127187728881836</v>
      </c>
      <c r="H13" s="3">
        <v>37.650563472282464</v>
      </c>
      <c r="I13" s="3">
        <v>48.40370885493035</v>
      </c>
      <c r="J13" s="1"/>
      <c r="K13" s="1"/>
    </row>
    <row r="14" spans="1:11" ht="12.75" customHeight="1" thickBot="1" x14ac:dyDescent="0.25">
      <c r="A14" s="32">
        <v>40699</v>
      </c>
      <c r="B14" s="33"/>
      <c r="C14" s="3">
        <v>88.410179138183594</v>
      </c>
      <c r="D14" s="3">
        <v>5.9365224838256836</v>
      </c>
      <c r="E14" s="3">
        <v>5.3459658622741699</v>
      </c>
      <c r="F14" s="5">
        <v>5.4155368357896805E-2</v>
      </c>
      <c r="G14" s="3">
        <v>5.4001212120056152</v>
      </c>
      <c r="H14" s="3">
        <v>37.598167084672077</v>
      </c>
      <c r="I14" s="3">
        <v>48.16666002222108</v>
      </c>
      <c r="J14" s="1"/>
      <c r="K14" s="1"/>
    </row>
    <row r="15" spans="1:11" ht="12.75" customHeight="1" thickBot="1" x14ac:dyDescent="0.25">
      <c r="A15" s="32">
        <v>40700</v>
      </c>
      <c r="B15" s="33"/>
      <c r="C15" s="3">
        <v>88.576652526855469</v>
      </c>
      <c r="D15" s="3">
        <v>5.9519753456115723</v>
      </c>
      <c r="E15" s="3">
        <v>5.1552300453186035</v>
      </c>
      <c r="F15" s="5">
        <v>5.4155930876731873E-2</v>
      </c>
      <c r="G15" s="3">
        <v>5.209385871887207</v>
      </c>
      <c r="H15" s="3">
        <v>37.68012935980326</v>
      </c>
      <c r="I15" s="3">
        <v>48.296518380833575</v>
      </c>
      <c r="J15" s="1"/>
      <c r="K15" s="1"/>
    </row>
    <row r="16" spans="1:11" ht="12.75" customHeight="1" thickBot="1" x14ac:dyDescent="0.25">
      <c r="A16" s="32">
        <v>40701</v>
      </c>
      <c r="B16" s="33"/>
      <c r="C16" s="3">
        <v>88.605987548828125</v>
      </c>
      <c r="D16" s="3">
        <v>6.072868824005127</v>
      </c>
      <c r="E16" s="3">
        <v>5.0211915969848633</v>
      </c>
      <c r="F16" s="5">
        <v>5.5476333945989609E-2</v>
      </c>
      <c r="G16" s="3">
        <v>5.0766677856445312</v>
      </c>
      <c r="H16" s="3">
        <v>37.757492078952957</v>
      </c>
      <c r="I16" s="3">
        <v>48.398628415740085</v>
      </c>
      <c r="J16" s="1"/>
      <c r="K16" s="1"/>
    </row>
    <row r="17" spans="1:11" ht="12.75" customHeight="1" thickBot="1" x14ac:dyDescent="0.25">
      <c r="A17" s="32">
        <v>40702</v>
      </c>
      <c r="B17" s="33"/>
      <c r="C17" s="3">
        <v>89.274261474609375</v>
      </c>
      <c r="D17" s="3">
        <v>5.7264347076416016</v>
      </c>
      <c r="E17" s="3">
        <v>4.714543342590332</v>
      </c>
      <c r="F17" s="5">
        <v>5.449368804693222E-2</v>
      </c>
      <c r="G17" s="3">
        <v>4.7690372467041016</v>
      </c>
      <c r="H17" s="3">
        <v>37.765591317548754</v>
      </c>
      <c r="I17" s="3">
        <v>48.534126321934608</v>
      </c>
      <c r="J17" s="1"/>
      <c r="K17" s="1"/>
    </row>
    <row r="18" spans="1:11" ht="12.75" customHeight="1" thickBot="1" x14ac:dyDescent="0.25">
      <c r="A18" s="32">
        <v>40703</v>
      </c>
      <c r="B18" s="33"/>
      <c r="C18" s="3">
        <v>89.705924987792969</v>
      </c>
      <c r="D18" s="3">
        <v>5.4089150428771973</v>
      </c>
      <c r="E18" s="3">
        <v>4.586268424987793</v>
      </c>
      <c r="F18" s="5">
        <v>5.1128905266523361E-2</v>
      </c>
      <c r="G18" s="3">
        <v>4.637397289276123</v>
      </c>
      <c r="H18" s="3">
        <v>37.736410596061106</v>
      </c>
      <c r="I18" s="3">
        <v>48.572999988810146</v>
      </c>
      <c r="J18" s="1"/>
      <c r="K18" s="1"/>
    </row>
    <row r="19" spans="1:11" ht="12.75" customHeight="1" thickBot="1" x14ac:dyDescent="0.25">
      <c r="A19" s="32">
        <v>40704</v>
      </c>
      <c r="B19" s="33"/>
      <c r="C19" s="3">
        <v>89.032211303710938</v>
      </c>
      <c r="D19" s="3">
        <v>5.5947699546813965</v>
      </c>
      <c r="E19" s="3">
        <v>5.0766725540161133</v>
      </c>
      <c r="F19" s="5">
        <v>4.8881437629461288E-2</v>
      </c>
      <c r="G19" s="3">
        <v>5.125554084777832</v>
      </c>
      <c r="H19" s="3">
        <v>37.603871361594706</v>
      </c>
      <c r="I19" s="3">
        <v>48.286513909957598</v>
      </c>
      <c r="J19" s="1"/>
      <c r="K19" s="1"/>
    </row>
    <row r="20" spans="1:11" ht="12.75" customHeight="1" thickBot="1" x14ac:dyDescent="0.25">
      <c r="A20" s="32">
        <v>40705</v>
      </c>
      <c r="B20" s="33"/>
      <c r="C20" s="3">
        <v>89.178947448730469</v>
      </c>
      <c r="D20" s="3">
        <v>5.8731327056884766</v>
      </c>
      <c r="E20" s="3">
        <v>4.6254539489746094</v>
      </c>
      <c r="F20" s="5">
        <v>5.9813626110553741E-2</v>
      </c>
      <c r="G20" s="3">
        <v>4.685267448425293</v>
      </c>
      <c r="H20" s="3">
        <v>37.858634126896284</v>
      </c>
      <c r="I20" s="3">
        <v>48.623899755413525</v>
      </c>
      <c r="J20" s="1"/>
      <c r="K20" s="1"/>
    </row>
    <row r="21" spans="1:11" ht="12.75" customHeight="1" thickBot="1" x14ac:dyDescent="0.25">
      <c r="A21" s="32">
        <v>40706</v>
      </c>
      <c r="B21" s="33"/>
      <c r="C21" s="3">
        <v>89.178947448730469</v>
      </c>
      <c r="D21" s="3">
        <v>5.8731327056884766</v>
      </c>
      <c r="E21" s="3">
        <v>4.6254539489746094</v>
      </c>
      <c r="F21" s="5">
        <v>5.9813626110553741E-2</v>
      </c>
      <c r="G21" s="3">
        <v>4.685267448425293</v>
      </c>
      <c r="H21" s="3">
        <v>37.858610124584231</v>
      </c>
      <c r="I21" s="3">
        <v>48.623868927940677</v>
      </c>
      <c r="J21" s="1"/>
      <c r="K21" s="1"/>
    </row>
    <row r="22" spans="1:11" ht="12.75" customHeight="1" thickBot="1" x14ac:dyDescent="0.25">
      <c r="A22" s="32">
        <v>40707</v>
      </c>
      <c r="B22" s="33"/>
      <c r="C22" s="3">
        <v>89.200828552246094</v>
      </c>
      <c r="D22" s="3">
        <v>5.8641791343688965</v>
      </c>
      <c r="E22" s="3">
        <v>4.5581374168395996</v>
      </c>
      <c r="F22" s="5">
        <v>5.6193031370639801E-2</v>
      </c>
      <c r="G22" s="3">
        <v>4.6143302917480469</v>
      </c>
      <c r="H22" s="3">
        <v>37.917600150250912</v>
      </c>
      <c r="I22" s="3">
        <v>48.689930168986784</v>
      </c>
      <c r="J22" s="1"/>
      <c r="K22" s="1"/>
    </row>
    <row r="23" spans="1:11" ht="12.75" customHeight="1" thickBot="1" x14ac:dyDescent="0.25">
      <c r="A23" s="32">
        <v>40708</v>
      </c>
      <c r="B23" s="33"/>
      <c r="C23" s="3">
        <v>89.001289367675781</v>
      </c>
      <c r="D23" s="3">
        <v>5.9226241111755371</v>
      </c>
      <c r="E23" s="3">
        <v>4.7122578620910645</v>
      </c>
      <c r="F23" s="5">
        <v>5.2491266280412674E-2</v>
      </c>
      <c r="G23" s="3">
        <v>4.7647490501403809</v>
      </c>
      <c r="H23" s="3">
        <v>37.872993854798899</v>
      </c>
      <c r="I23" s="3">
        <v>48.600253133704925</v>
      </c>
      <c r="J23" s="1"/>
      <c r="K23" s="1"/>
    </row>
    <row r="24" spans="1:11" ht="12.75" customHeight="1" thickBot="1" x14ac:dyDescent="0.25">
      <c r="A24" s="32">
        <v>40709</v>
      </c>
      <c r="B24" s="33"/>
      <c r="C24" s="3">
        <v>89.1328125</v>
      </c>
      <c r="D24" s="3">
        <v>5.988947868347168</v>
      </c>
      <c r="E24" s="3">
        <v>4.4901771545410156</v>
      </c>
      <c r="F24" s="5">
        <v>6.1385691165924072E-2</v>
      </c>
      <c r="G24" s="3">
        <v>4.5515627861022949</v>
      </c>
      <c r="H24" s="3">
        <v>37.979238038582892</v>
      </c>
      <c r="I24" s="3">
        <v>48.751964758200792</v>
      </c>
      <c r="J24" s="1"/>
      <c r="K24" s="1"/>
    </row>
    <row r="25" spans="1:11" ht="12.75" customHeight="1" thickBot="1" x14ac:dyDescent="0.25">
      <c r="A25" s="32">
        <v>40710</v>
      </c>
      <c r="B25" s="33"/>
      <c r="C25" s="3">
        <v>88.632415771484375</v>
      </c>
      <c r="D25" s="3">
        <v>6.1485180854797363</v>
      </c>
      <c r="E25" s="3">
        <v>4.8490090370178223</v>
      </c>
      <c r="F25" s="5">
        <v>5.7592418044805527E-2</v>
      </c>
      <c r="G25" s="3">
        <v>4.9066014289855957</v>
      </c>
      <c r="H25" s="3">
        <v>37.882262608109514</v>
      </c>
      <c r="I25" s="3">
        <v>48.544444845746391</v>
      </c>
      <c r="J25" s="1"/>
      <c r="K25" s="1"/>
    </row>
    <row r="26" spans="1:11" ht="12.75" customHeight="1" thickBot="1" x14ac:dyDescent="0.25">
      <c r="A26" s="32">
        <v>40711</v>
      </c>
      <c r="B26" s="33"/>
      <c r="C26" s="3">
        <v>89.313316345214844</v>
      </c>
      <c r="D26" s="3">
        <v>5.5107345581054687</v>
      </c>
      <c r="E26" s="3">
        <v>4.8447647094726563</v>
      </c>
      <c r="F26" s="5">
        <v>6.5630592405796051E-2</v>
      </c>
      <c r="G26" s="3">
        <v>4.9103951454162598</v>
      </c>
      <c r="H26" s="3">
        <v>37.672759247881409</v>
      </c>
      <c r="I26" s="3">
        <v>48.414874026257323</v>
      </c>
      <c r="J26" s="1"/>
      <c r="K26" s="1"/>
    </row>
    <row r="27" spans="1:11" ht="12.75" customHeight="1" thickBot="1" x14ac:dyDescent="0.25">
      <c r="A27" s="32">
        <v>40712</v>
      </c>
      <c r="B27" s="33"/>
      <c r="C27" s="3">
        <v>89.456924438476563</v>
      </c>
      <c r="D27" s="3">
        <v>5.6292123794555664</v>
      </c>
      <c r="E27" s="3">
        <v>4.5590896606445313</v>
      </c>
      <c r="F27" s="5">
        <v>6.8812154233455658E-2</v>
      </c>
      <c r="G27" s="3">
        <v>4.6279020309448242</v>
      </c>
      <c r="H27" s="3">
        <v>37.82677118307592</v>
      </c>
      <c r="I27" s="3">
        <v>48.626915349845802</v>
      </c>
      <c r="J27" s="1"/>
      <c r="K27" s="1"/>
    </row>
    <row r="28" spans="1:11" ht="12.75" customHeight="1" thickBot="1" x14ac:dyDescent="0.25">
      <c r="A28" s="32">
        <v>40713</v>
      </c>
      <c r="B28" s="33"/>
      <c r="C28" s="3">
        <v>90.043807983398438</v>
      </c>
      <c r="D28" s="3">
        <v>5.4337615966796875</v>
      </c>
      <c r="E28" s="3">
        <v>4.1896023750305176</v>
      </c>
      <c r="F28" s="5">
        <v>7.2072222828865051E-2</v>
      </c>
      <c r="G28" s="3">
        <v>4.2616744041442871</v>
      </c>
      <c r="H28" s="3">
        <v>37.895400734580257</v>
      </c>
      <c r="I28" s="3">
        <v>48.818301601451651</v>
      </c>
      <c r="J28" s="1"/>
      <c r="K28" s="1"/>
    </row>
    <row r="29" spans="1:11" ht="12.75" customHeight="1" thickBot="1" x14ac:dyDescent="0.25">
      <c r="A29" s="32">
        <v>40714</v>
      </c>
      <c r="B29" s="33"/>
      <c r="C29" s="3">
        <v>89.935287475585938</v>
      </c>
      <c r="D29" s="3">
        <v>5.6349906921386719</v>
      </c>
      <c r="E29" s="3">
        <v>4.0322222709655762</v>
      </c>
      <c r="F29" s="5">
        <v>8.0108508467674255E-2</v>
      </c>
      <c r="G29" s="3">
        <v>4.1123309135437012</v>
      </c>
      <c r="H29" s="3">
        <v>38.050555903767176</v>
      </c>
      <c r="I29" s="3">
        <v>48.974039341696177</v>
      </c>
      <c r="J29" s="1"/>
      <c r="K29" s="1"/>
    </row>
    <row r="30" spans="1:11" ht="12.75" customHeight="1" thickBot="1" x14ac:dyDescent="0.25">
      <c r="A30" s="32">
        <v>40715</v>
      </c>
      <c r="B30" s="33"/>
      <c r="C30" s="3">
        <v>89.570724487304688</v>
      </c>
      <c r="D30" s="3">
        <v>5.8350296020507812</v>
      </c>
      <c r="E30" s="3">
        <v>4.218137264251709</v>
      </c>
      <c r="F30" s="5">
        <v>8.2073472440242767E-2</v>
      </c>
      <c r="G30" s="3">
        <v>4.3002109527587891</v>
      </c>
      <c r="H30" s="3">
        <v>38.02019627125096</v>
      </c>
      <c r="I30" s="3">
        <v>48.878423869722546</v>
      </c>
      <c r="J30" s="1"/>
      <c r="K30" s="1"/>
    </row>
    <row r="31" spans="1:11" ht="12.75" customHeight="1" thickBot="1" x14ac:dyDescent="0.25">
      <c r="A31" s="32">
        <v>40716</v>
      </c>
      <c r="B31" s="33"/>
      <c r="C31" s="3">
        <v>89.512733459472656</v>
      </c>
      <c r="D31" s="3">
        <v>5.9642767906188965</v>
      </c>
      <c r="E31" s="3">
        <v>4.1199774742126465</v>
      </c>
      <c r="F31" s="5">
        <v>9.1437801718711853E-2</v>
      </c>
      <c r="G31" s="3">
        <v>4.2114152908325195</v>
      </c>
      <c r="H31" s="3">
        <v>38.098069721851068</v>
      </c>
      <c r="I31" s="3">
        <v>48.960808032928803</v>
      </c>
      <c r="J31" s="1"/>
      <c r="K31" s="1"/>
    </row>
    <row r="32" spans="1:11" ht="12.75" customHeight="1" thickBot="1" x14ac:dyDescent="0.25">
      <c r="A32" s="32">
        <v>40717</v>
      </c>
      <c r="B32" s="33"/>
      <c r="C32" s="3">
        <v>89.700065612792969</v>
      </c>
      <c r="D32" s="3">
        <v>5.8178558349609375</v>
      </c>
      <c r="E32" s="3">
        <v>4.0941452980041504</v>
      </c>
      <c r="F32" s="5">
        <v>8.4064304828643799E-2</v>
      </c>
      <c r="G32" s="3">
        <v>4.1782097816467285</v>
      </c>
      <c r="H32" s="3">
        <v>38.067183417526685</v>
      </c>
      <c r="I32" s="3">
        <v>48.95575828997994</v>
      </c>
      <c r="J32" s="1"/>
      <c r="K32" s="1"/>
    </row>
    <row r="33" spans="1:12" ht="12.75" customHeight="1" thickBot="1" x14ac:dyDescent="0.25">
      <c r="A33" s="32">
        <v>40718</v>
      </c>
      <c r="B33" s="33"/>
      <c r="C33" s="3">
        <v>89.507392883300781</v>
      </c>
      <c r="D33" s="3">
        <v>5.9493379592895508</v>
      </c>
      <c r="E33" s="3">
        <v>4.1519641876220703</v>
      </c>
      <c r="F33" s="5">
        <v>7.249295711517334E-2</v>
      </c>
      <c r="G33" s="3">
        <v>4.2244572639465332</v>
      </c>
      <c r="H33" s="3">
        <v>38.094832060305542</v>
      </c>
      <c r="I33" s="3">
        <v>48.953305396118672</v>
      </c>
      <c r="J33" s="1"/>
      <c r="K33" s="1"/>
    </row>
    <row r="34" spans="1:12" ht="12.75" customHeight="1" thickBot="1" x14ac:dyDescent="0.25">
      <c r="A34" s="32">
        <v>40719</v>
      </c>
      <c r="B34" s="33"/>
      <c r="C34" s="3">
        <v>89.49322509765625</v>
      </c>
      <c r="D34" s="3">
        <v>5.9152932167053223</v>
      </c>
      <c r="E34" s="3">
        <v>4.2003717422485352</v>
      </c>
      <c r="F34" s="5">
        <v>6.548791378736496E-2</v>
      </c>
      <c r="G34" s="3">
        <v>4.2658596038818359</v>
      </c>
      <c r="H34" s="3">
        <v>38.073838770328074</v>
      </c>
      <c r="I34" s="3">
        <v>48.928627855090063</v>
      </c>
      <c r="J34" s="1"/>
      <c r="K34" s="1"/>
    </row>
    <row r="35" spans="1:12" ht="12.75" customHeight="1" thickBot="1" x14ac:dyDescent="0.25">
      <c r="A35" s="32">
        <v>40720</v>
      </c>
      <c r="B35" s="33"/>
      <c r="C35" s="3">
        <v>89.07257080078125</v>
      </c>
      <c r="D35" s="3">
        <v>6.1642422676086426</v>
      </c>
      <c r="E35" s="3">
        <v>4.3998312950134277</v>
      </c>
      <c r="F35" s="5">
        <v>6.4215146005153656E-2</v>
      </c>
      <c r="G35" s="3">
        <v>4.4640464782714844</v>
      </c>
      <c r="H35" s="3">
        <v>38.048661775183412</v>
      </c>
      <c r="I35" s="3">
        <v>48.830497152916088</v>
      </c>
      <c r="J35" s="1"/>
      <c r="K35" s="1"/>
    </row>
    <row r="36" spans="1:12" ht="12.75" customHeight="1" thickBot="1" x14ac:dyDescent="0.25">
      <c r="A36" s="32">
        <v>40721</v>
      </c>
      <c r="B36" s="33"/>
      <c r="C36" s="3">
        <v>89.03436279296875</v>
      </c>
      <c r="D36" s="3">
        <v>6.2479662895202637</v>
      </c>
      <c r="E36" s="3">
        <v>4.3429546356201172</v>
      </c>
      <c r="F36" s="5">
        <v>7.2917066514492035E-2</v>
      </c>
      <c r="G36" s="3">
        <v>4.4158716201782227</v>
      </c>
      <c r="H36" s="3">
        <v>38.09164670811662</v>
      </c>
      <c r="I36" s="3">
        <v>48.874659555632249</v>
      </c>
      <c r="J36" s="1"/>
      <c r="K36" s="1"/>
    </row>
    <row r="37" spans="1:12" ht="12.75" customHeight="1" thickBot="1" x14ac:dyDescent="0.25">
      <c r="A37" s="32">
        <v>40722</v>
      </c>
      <c r="B37" s="33"/>
      <c r="C37" s="3">
        <v>89.605972290039063</v>
      </c>
      <c r="D37" s="3">
        <v>5.7034940719604492</v>
      </c>
      <c r="E37" s="3">
        <v>4.316741943359375</v>
      </c>
      <c r="F37" s="5">
        <v>9.6924677491188049E-2</v>
      </c>
      <c r="G37" s="3">
        <v>4.4136667251586914</v>
      </c>
      <c r="H37" s="3">
        <v>37.927014625153895</v>
      </c>
      <c r="I37" s="3">
        <v>48.76668986835265</v>
      </c>
      <c r="J37" s="1"/>
      <c r="K37" s="1"/>
    </row>
    <row r="38" spans="1:12" ht="12.75" customHeight="1" thickBot="1" x14ac:dyDescent="0.25">
      <c r="A38" s="32">
        <v>40723</v>
      </c>
      <c r="B38" s="33"/>
      <c r="C38" s="3">
        <v>89.134086608886719</v>
      </c>
      <c r="D38" s="3">
        <v>6.1137008666992188</v>
      </c>
      <c r="E38" s="3">
        <v>4.348503589630127</v>
      </c>
      <c r="F38" s="5">
        <v>7.9866394400596619E-2</v>
      </c>
      <c r="G38" s="3">
        <v>4.4283699989318848</v>
      </c>
      <c r="H38" s="3">
        <v>38.064921940924123</v>
      </c>
      <c r="I38" s="3">
        <v>48.848837769690896</v>
      </c>
      <c r="J38" s="1"/>
      <c r="K38" s="1"/>
    </row>
    <row r="39" spans="1:12" ht="12.75" customHeight="1" thickBot="1" x14ac:dyDescent="0.25">
      <c r="A39" s="32">
        <v>40724</v>
      </c>
      <c r="B39" s="33"/>
      <c r="C39" s="3">
        <v>88.8343505859375</v>
      </c>
      <c r="D39" s="3">
        <v>6.5038666725158691</v>
      </c>
      <c r="E39" s="3">
        <v>4.2171902656555176</v>
      </c>
      <c r="F39" s="5">
        <v>8.5580237209796906E-2</v>
      </c>
      <c r="G39" s="3">
        <v>4.3027706146240234</v>
      </c>
      <c r="H39" s="3">
        <v>38.240891573954421</v>
      </c>
      <c r="I39" s="3">
        <v>49.003177452119203</v>
      </c>
      <c r="J39" s="1"/>
      <c r="K39" s="1"/>
    </row>
    <row r="40" spans="1:12" ht="12.75" customHeight="1" thickBot="1" x14ac:dyDescent="0.25">
      <c r="A40" s="35" t="s">
        <v>6</v>
      </c>
      <c r="B40" s="36"/>
      <c r="C40" s="6">
        <f t="shared" ref="C40:I40" si="0">AVERAGE(C10:C39)</f>
        <v>89.367572021484378</v>
      </c>
      <c r="D40" s="6">
        <f t="shared" si="0"/>
        <v>5.7893901983896887</v>
      </c>
      <c r="E40" s="6">
        <f t="shared" si="0"/>
        <v>4.4912185271581011</v>
      </c>
      <c r="F40" s="6">
        <f t="shared" si="0"/>
        <v>6.6700774679581326E-2</v>
      </c>
      <c r="G40" s="6">
        <f t="shared" si="0"/>
        <v>4.5579192956288654</v>
      </c>
      <c r="H40" s="6">
        <f t="shared" si="0"/>
        <v>37.899150949279488</v>
      </c>
      <c r="I40" s="6">
        <f t="shared" si="0"/>
        <v>48.699261291965477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34" t="s">
        <v>23</v>
      </c>
      <c r="I42" s="34"/>
      <c r="J42" s="20"/>
      <c r="K42" s="20"/>
      <c r="L42" s="20"/>
    </row>
    <row r="43" spans="1:12" ht="13.5" thickBot="1" x14ac:dyDescent="0.25"/>
    <row r="44" spans="1:12" ht="23.25" thickBot="1" x14ac:dyDescent="0.25">
      <c r="A44" s="45"/>
      <c r="B44" s="46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47" t="s">
        <v>85</v>
      </c>
      <c r="B45" s="48"/>
      <c r="C45" s="26">
        <f t="shared" ref="C45:I45" si="1">MAX(C10:C39)</f>
        <v>91.198448181152344</v>
      </c>
      <c r="D45" s="21">
        <f t="shared" si="1"/>
        <v>6.5038666725158691</v>
      </c>
      <c r="E45" s="26">
        <f t="shared" si="1"/>
        <v>5.3459658622741699</v>
      </c>
      <c r="F45" s="26">
        <f t="shared" si="1"/>
        <v>9.6924677491188049E-2</v>
      </c>
      <c r="G45" s="21">
        <f t="shared" si="1"/>
        <v>5.4001212120056152</v>
      </c>
      <c r="H45" s="26">
        <f t="shared" si="1"/>
        <v>38.240891573954421</v>
      </c>
      <c r="I45" s="22">
        <f t="shared" si="1"/>
        <v>49.003177452119203</v>
      </c>
    </row>
    <row r="46" spans="1:12" ht="13.5" thickBot="1" x14ac:dyDescent="0.25">
      <c r="A46" s="47" t="s">
        <v>86</v>
      </c>
      <c r="B46" s="48"/>
      <c r="C46" s="23">
        <f t="shared" ref="C46:I46" si="2">MIN(C10:C39)</f>
        <v>88.410179138183594</v>
      </c>
      <c r="D46" s="26">
        <f t="shared" si="2"/>
        <v>4.7324447631835938</v>
      </c>
      <c r="E46" s="26">
        <f t="shared" si="2"/>
        <v>3.7569010257720947</v>
      </c>
      <c r="F46" s="23">
        <f t="shared" si="2"/>
        <v>4.8881437629461288E-2</v>
      </c>
      <c r="G46" s="26">
        <f t="shared" si="2"/>
        <v>3.8244290351867676</v>
      </c>
      <c r="H46" s="23">
        <f t="shared" si="2"/>
        <v>37.598167084672077</v>
      </c>
      <c r="I46" s="26">
        <f t="shared" si="2"/>
        <v>48.16666002222108</v>
      </c>
    </row>
    <row r="47" spans="1:12" ht="13.5" thickBot="1" x14ac:dyDescent="0.25">
      <c r="A47" s="49" t="s">
        <v>87</v>
      </c>
      <c r="B47" s="50"/>
      <c r="C47" s="26">
        <f t="shared" ref="C47:I47" si="3">STDEV(C10:C39)</f>
        <v>0.58009662858588951</v>
      </c>
      <c r="D47" s="24">
        <f t="shared" si="3"/>
        <v>0.34834018947072143</v>
      </c>
      <c r="E47" s="26">
        <f t="shared" si="3"/>
        <v>0.38072518721567294</v>
      </c>
      <c r="F47" s="26">
        <f t="shared" si="3"/>
        <v>1.2748908820332696E-2</v>
      </c>
      <c r="G47" s="24">
        <f t="shared" si="3"/>
        <v>0.37208883409591675</v>
      </c>
      <c r="H47" s="26">
        <f t="shared" si="3"/>
        <v>0.16607834552752457</v>
      </c>
      <c r="I47" s="25">
        <f t="shared" si="3"/>
        <v>0.23807034005505368</v>
      </c>
    </row>
    <row r="49" spans="3:9" x14ac:dyDescent="0.2">
      <c r="C49" s="29" t="s">
        <v>102</v>
      </c>
      <c r="D49" s="29">
        <f>COUNTIF(D10:D39,"&gt;12.0")</f>
        <v>0</v>
      </c>
      <c r="E49" s="29">
        <f>COUNTIF(E10:E39,"&gt;8.0")</f>
        <v>0</v>
      </c>
      <c r="F49" s="29">
        <f>COUNTIF(F10:F39,"&gt;3.0")</f>
        <v>0</v>
      </c>
      <c r="G49" s="29">
        <f>COUNTIF(G10:G39,"&gt;8.0")</f>
        <v>0</v>
      </c>
      <c r="H49" s="29">
        <f>COUNTIF(H10:H39,"&lt;36.30")</f>
        <v>0</v>
      </c>
      <c r="I49" s="29">
        <f>COUNTIF(I10:I39,"&lt;46.20")</f>
        <v>0</v>
      </c>
    </row>
    <row r="50" spans="3:9" x14ac:dyDescent="0.2">
      <c r="G50" s="29"/>
      <c r="H50" s="29">
        <f>COUNTIF(H10:H39,"&gt;43.60")</f>
        <v>0</v>
      </c>
      <c r="I50" s="29">
        <f>COUNTIF(I10:I39,"&gt;53.20")</f>
        <v>0</v>
      </c>
    </row>
  </sheetData>
  <mergeCells count="44">
    <mergeCell ref="A32:B32"/>
    <mergeCell ref="A33:B33"/>
    <mergeCell ref="H42:I42"/>
    <mergeCell ref="A40:B40"/>
    <mergeCell ref="A34:B34"/>
    <mergeCell ref="A47:B47"/>
    <mergeCell ref="A36:B36"/>
    <mergeCell ref="A35:B35"/>
    <mergeCell ref="A37:B37"/>
    <mergeCell ref="A39:B39"/>
    <mergeCell ref="A38:B38"/>
    <mergeCell ref="A44:B44"/>
    <mergeCell ref="A45:B45"/>
    <mergeCell ref="A46:B46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28" zoomScale="90" zoomScaleNormal="90" workbookViewId="0">
      <selection activeCell="C49" sqref="C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1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1" ht="14.1" customHeight="1" thickBot="1" x14ac:dyDescent="0.25">
      <c r="A5" s="42" t="s">
        <v>81</v>
      </c>
      <c r="B5" s="42"/>
      <c r="C5" s="42"/>
      <c r="D5" s="42"/>
      <c r="E5" s="42"/>
      <c r="F5" s="42"/>
      <c r="G5" s="1"/>
      <c r="H5" s="1"/>
      <c r="I5" s="18" t="s">
        <v>99</v>
      </c>
      <c r="J5" s="1"/>
      <c r="K5" s="1"/>
    </row>
    <row r="6" spans="1:11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3"/>
      <c r="B8" s="44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45"/>
      <c r="B9" s="4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40695</v>
      </c>
      <c r="B10" s="33"/>
      <c r="C10" s="10">
        <v>90.979873657226562</v>
      </c>
      <c r="D10" s="10">
        <v>4.9257779121398926</v>
      </c>
      <c r="E10" s="10">
        <v>3.7141554355621338</v>
      </c>
      <c r="F10" s="11">
        <v>7.0470280945301056E-2</v>
      </c>
      <c r="G10" s="10">
        <v>3.784625768661499</v>
      </c>
      <c r="H10" s="10">
        <v>37.979448701051339</v>
      </c>
      <c r="I10" s="10">
        <v>49.061717695855371</v>
      </c>
      <c r="J10" s="1"/>
      <c r="K10" s="1"/>
    </row>
    <row r="11" spans="1:11" ht="12.75" customHeight="1" thickBot="1" x14ac:dyDescent="0.25">
      <c r="A11" s="32">
        <v>40696</v>
      </c>
      <c r="B11" s="33"/>
      <c r="C11" s="3">
        <v>93.936439514160156</v>
      </c>
      <c r="D11" s="3">
        <v>3.3615872859954834</v>
      </c>
      <c r="E11" s="3">
        <v>2.2363138198852539</v>
      </c>
      <c r="F11" s="5">
        <v>9.5700263977050781E-2</v>
      </c>
      <c r="G11" s="3">
        <v>2.3320140838623047</v>
      </c>
      <c r="H11" s="3">
        <v>38.160269279387904</v>
      </c>
      <c r="I11" s="3">
        <v>49.794665314788283</v>
      </c>
      <c r="J11" s="1"/>
      <c r="K11" s="1"/>
    </row>
    <row r="12" spans="1:11" ht="12.75" customHeight="1" thickBot="1" x14ac:dyDescent="0.25">
      <c r="A12" s="32">
        <v>40697</v>
      </c>
      <c r="B12" s="33"/>
      <c r="C12" s="3">
        <v>97.139785766601563</v>
      </c>
      <c r="D12" s="3">
        <v>1.4936454296112061</v>
      </c>
      <c r="E12" s="3">
        <v>0.77807474136352539</v>
      </c>
      <c r="F12" s="5">
        <v>0.12866735458374023</v>
      </c>
      <c r="G12" s="3">
        <v>0.90674209594726563</v>
      </c>
      <c r="H12" s="3">
        <v>38.260253588862035</v>
      </c>
      <c r="I12" s="3">
        <v>50.444090325638989</v>
      </c>
      <c r="J12" s="1"/>
      <c r="K12" s="1"/>
    </row>
    <row r="13" spans="1:11" ht="12.75" customHeight="1" thickBot="1" x14ac:dyDescent="0.25">
      <c r="A13" s="32">
        <v>40698</v>
      </c>
      <c r="B13" s="33"/>
      <c r="C13" s="3">
        <v>93.275703430175781</v>
      </c>
      <c r="D13" s="3">
        <v>3.4517829418182373</v>
      </c>
      <c r="E13" s="3">
        <v>2.8340761661529541</v>
      </c>
      <c r="F13" s="5">
        <v>9.215313196182251E-2</v>
      </c>
      <c r="G13" s="3">
        <v>2.9262292385101318</v>
      </c>
      <c r="H13" s="3">
        <v>37.95020029342043</v>
      </c>
      <c r="I13" s="3">
        <v>49.424904685424359</v>
      </c>
      <c r="J13" s="1"/>
      <c r="K13" s="1"/>
    </row>
    <row r="14" spans="1:11" ht="12.75" customHeight="1" thickBot="1" x14ac:dyDescent="0.25">
      <c r="A14" s="32">
        <v>40699</v>
      </c>
      <c r="B14" s="33"/>
      <c r="C14" s="3">
        <v>88.383056640625</v>
      </c>
      <c r="D14" s="3">
        <v>5.9329342842102051</v>
      </c>
      <c r="E14" s="3">
        <v>5.3779597282409668</v>
      </c>
      <c r="F14" s="5">
        <v>5.4799284785985947E-2</v>
      </c>
      <c r="G14" s="3">
        <v>5.4327588081359863</v>
      </c>
      <c r="H14" s="3">
        <v>37.583737955367404</v>
      </c>
      <c r="I14" s="3">
        <v>48.144282667978395</v>
      </c>
      <c r="J14" s="1"/>
      <c r="K14" s="1"/>
    </row>
    <row r="15" spans="1:11" ht="12.75" customHeight="1" thickBot="1" x14ac:dyDescent="0.25">
      <c r="A15" s="32">
        <v>40700</v>
      </c>
      <c r="B15" s="33"/>
      <c r="C15" s="3">
        <v>88.681358337402344</v>
      </c>
      <c r="D15" s="3">
        <v>5.8609533309936523</v>
      </c>
      <c r="E15" s="3">
        <v>5.1480278968811035</v>
      </c>
      <c r="F15" s="5">
        <v>5.414944514632225E-2</v>
      </c>
      <c r="G15" s="3">
        <v>5.2021775245666504</v>
      </c>
      <c r="H15" s="3">
        <v>37.652057121229575</v>
      </c>
      <c r="I15" s="3">
        <v>48.282382627738073</v>
      </c>
      <c r="J15" s="1"/>
      <c r="K15" s="1"/>
    </row>
    <row r="16" spans="1:11" ht="12.75" customHeight="1" thickBot="1" x14ac:dyDescent="0.25">
      <c r="A16" s="32">
        <v>40701</v>
      </c>
      <c r="B16" s="33"/>
      <c r="C16" s="3">
        <v>88.450225830078125</v>
      </c>
      <c r="D16" s="3">
        <v>6.1978616714477539</v>
      </c>
      <c r="E16" s="3">
        <v>5.0538411140441895</v>
      </c>
      <c r="F16" s="5">
        <v>5.484437569975853E-2</v>
      </c>
      <c r="G16" s="3">
        <v>5.1086854934692383</v>
      </c>
      <c r="H16" s="3">
        <v>37.779720970637044</v>
      </c>
      <c r="I16" s="3">
        <v>48.399547653147827</v>
      </c>
      <c r="J16" s="1"/>
      <c r="K16" s="1"/>
    </row>
    <row r="17" spans="1:11" ht="12.75" customHeight="1" thickBot="1" x14ac:dyDescent="0.25">
      <c r="A17" s="32">
        <v>40702</v>
      </c>
      <c r="B17" s="33"/>
      <c r="C17" s="3">
        <v>88.755722045898437</v>
      </c>
      <c r="D17" s="3">
        <v>5.8732986450195313</v>
      </c>
      <c r="E17" s="3">
        <v>5.0697312355041504</v>
      </c>
      <c r="F17" s="5">
        <v>5.4187476634979248E-2</v>
      </c>
      <c r="G17" s="3">
        <v>5.1239185333251953</v>
      </c>
      <c r="H17" s="3">
        <v>37.681469084018772</v>
      </c>
      <c r="I17" s="3">
        <v>48.335054479521474</v>
      </c>
      <c r="J17" s="1"/>
      <c r="K17" s="1"/>
    </row>
    <row r="18" spans="1:11" ht="12.75" customHeight="1" thickBot="1" x14ac:dyDescent="0.25">
      <c r="A18" s="32">
        <v>40703</v>
      </c>
      <c r="B18" s="33"/>
      <c r="C18" s="3">
        <v>89.389694213867188</v>
      </c>
      <c r="D18" s="3">
        <v>5.605323314666748</v>
      </c>
      <c r="E18" s="3">
        <v>4.6896920204162598</v>
      </c>
      <c r="F18" s="5">
        <v>5.5664382874965668E-2</v>
      </c>
      <c r="G18" s="3">
        <v>4.745356559753418</v>
      </c>
      <c r="H18" s="3">
        <v>37.751492417848951</v>
      </c>
      <c r="I18" s="3">
        <v>48.537080866759517</v>
      </c>
      <c r="J18" s="1"/>
      <c r="K18" s="1"/>
    </row>
    <row r="19" spans="1:11" ht="12.75" customHeight="1" thickBot="1" x14ac:dyDescent="0.25">
      <c r="A19" s="32">
        <v>40704</v>
      </c>
      <c r="B19" s="33"/>
      <c r="C19" s="3">
        <v>89.402450561523438</v>
      </c>
      <c r="D19" s="3">
        <v>5.5338525772094727</v>
      </c>
      <c r="E19" s="3">
        <v>4.7436404228210449</v>
      </c>
      <c r="F19" s="5">
        <v>5.6740816682577133E-2</v>
      </c>
      <c r="G19" s="3">
        <v>4.8003811836242676</v>
      </c>
      <c r="H19" s="3">
        <v>37.717184249917814</v>
      </c>
      <c r="I19" s="3">
        <v>48.491666550239607</v>
      </c>
      <c r="J19" s="1"/>
      <c r="K19" s="1"/>
    </row>
    <row r="20" spans="1:11" ht="12.75" customHeight="1" thickBot="1" x14ac:dyDescent="0.25">
      <c r="A20" s="32">
        <v>40705</v>
      </c>
      <c r="B20" s="33"/>
      <c r="C20" s="3">
        <v>89.208290100097656</v>
      </c>
      <c r="D20" s="3">
        <v>5.858889102935791</v>
      </c>
      <c r="E20" s="3">
        <v>4.6091384887695313</v>
      </c>
      <c r="F20" s="5">
        <v>6.0034114867448807E-2</v>
      </c>
      <c r="G20" s="3">
        <v>4.6691727638244629</v>
      </c>
      <c r="H20" s="3">
        <v>37.861053495317094</v>
      </c>
      <c r="I20" s="3">
        <v>48.632159529891879</v>
      </c>
      <c r="J20" s="1"/>
      <c r="K20" s="1"/>
    </row>
    <row r="21" spans="1:11" ht="12.75" customHeight="1" thickBot="1" x14ac:dyDescent="0.25">
      <c r="A21" s="32">
        <v>40706</v>
      </c>
      <c r="B21" s="33"/>
      <c r="C21" s="3">
        <v>89.208290100097656</v>
      </c>
      <c r="D21" s="3">
        <v>5.858889102935791</v>
      </c>
      <c r="E21" s="3">
        <v>4.6091384887695313</v>
      </c>
      <c r="F21" s="5">
        <v>6.0034114867448807E-2</v>
      </c>
      <c r="G21" s="3">
        <v>4.6691727638244629</v>
      </c>
      <c r="H21" s="3">
        <v>37.860984655825099</v>
      </c>
      <c r="I21" s="3">
        <v>48.632071106225673</v>
      </c>
      <c r="J21" s="1"/>
      <c r="K21" s="1"/>
    </row>
    <row r="22" spans="1:11" ht="12.75" customHeight="1" thickBot="1" x14ac:dyDescent="0.25">
      <c r="A22" s="32">
        <v>40707</v>
      </c>
      <c r="B22" s="33"/>
      <c r="C22" s="3">
        <v>89.035507202148438</v>
      </c>
      <c r="D22" s="3">
        <v>6.0198087692260742</v>
      </c>
      <c r="E22" s="3">
        <v>4.6162939071655273</v>
      </c>
      <c r="F22" s="5">
        <v>5.4543532431125641E-2</v>
      </c>
      <c r="G22" s="3">
        <v>4.67083740234375</v>
      </c>
      <c r="H22" s="3">
        <v>37.910771151486919</v>
      </c>
      <c r="I22" s="3">
        <v>48.665812433110993</v>
      </c>
      <c r="J22" s="1"/>
      <c r="K22" s="1"/>
    </row>
    <row r="23" spans="1:11" ht="12.75" customHeight="1" thickBot="1" x14ac:dyDescent="0.25">
      <c r="A23" s="32">
        <v>40708</v>
      </c>
      <c r="B23" s="33"/>
      <c r="C23" s="3">
        <v>89.082061767578125</v>
      </c>
      <c r="D23" s="3">
        <v>5.8714017868041992</v>
      </c>
      <c r="E23" s="3">
        <v>4.684849739074707</v>
      </c>
      <c r="F23" s="5">
        <v>5.2257001399993896E-2</v>
      </c>
      <c r="G23" s="3">
        <v>4.7371068000793457</v>
      </c>
      <c r="H23" s="3">
        <v>37.867807756276733</v>
      </c>
      <c r="I23" s="3">
        <v>48.606920155236111</v>
      </c>
      <c r="J23" s="1"/>
      <c r="K23" s="1"/>
    </row>
    <row r="24" spans="1:11" ht="12.75" customHeight="1" thickBot="1" x14ac:dyDescent="0.25">
      <c r="A24" s="32">
        <v>40709</v>
      </c>
      <c r="B24" s="33"/>
      <c r="C24" s="3">
        <v>89.190475463867188</v>
      </c>
      <c r="D24" s="3">
        <v>5.9875316619873047</v>
      </c>
      <c r="E24" s="3">
        <v>4.4489946365356445</v>
      </c>
      <c r="F24" s="5">
        <v>6.0397502034902573E-2</v>
      </c>
      <c r="G24" s="3">
        <v>4.509392261505127</v>
      </c>
      <c r="H24" s="3">
        <v>37.988251774168852</v>
      </c>
      <c r="I24" s="3">
        <v>48.773856924126754</v>
      </c>
      <c r="J24" s="1"/>
      <c r="K24" s="1"/>
    </row>
    <row r="25" spans="1:11" ht="12.75" customHeight="1" thickBot="1" x14ac:dyDescent="0.25">
      <c r="A25" s="32">
        <v>40710</v>
      </c>
      <c r="B25" s="33"/>
      <c r="C25" s="3">
        <v>88.844474792480469</v>
      </c>
      <c r="D25" s="3">
        <v>6.1054325103759766</v>
      </c>
      <c r="E25" s="3">
        <v>4.6778130531311035</v>
      </c>
      <c r="F25" s="5">
        <v>5.9357944875955582E-2</v>
      </c>
      <c r="G25" s="3">
        <v>4.7371711730957031</v>
      </c>
      <c r="H25" s="3">
        <v>37.931392664455963</v>
      </c>
      <c r="I25" s="3">
        <v>48.639210180503007</v>
      </c>
      <c r="J25" s="1"/>
      <c r="K25" s="1"/>
    </row>
    <row r="26" spans="1:11" ht="12.75" customHeight="1" thickBot="1" x14ac:dyDescent="0.25">
      <c r="A26" s="32">
        <v>40711</v>
      </c>
      <c r="B26" s="33"/>
      <c r="C26" s="3">
        <v>89.143081665039063</v>
      </c>
      <c r="D26" s="3">
        <v>5.8630661964416504</v>
      </c>
      <c r="E26" s="3">
        <v>4.6651573181152344</v>
      </c>
      <c r="F26" s="5">
        <v>5.9312906116247177E-2</v>
      </c>
      <c r="G26" s="3">
        <v>4.7244701385498047</v>
      </c>
      <c r="H26" s="3">
        <v>37.830312788553705</v>
      </c>
      <c r="I26" s="3">
        <v>48.583749176172205</v>
      </c>
      <c r="J26" s="1"/>
      <c r="K26" s="1"/>
    </row>
    <row r="27" spans="1:11" ht="12.75" customHeight="1" thickBot="1" x14ac:dyDescent="0.25">
      <c r="A27" s="32">
        <v>40712</v>
      </c>
      <c r="B27" s="33"/>
      <c r="C27" s="3">
        <v>89.2532958984375</v>
      </c>
      <c r="D27" s="3">
        <v>5.8203635215759277</v>
      </c>
      <c r="E27" s="3">
        <v>4.5907974243164062</v>
      </c>
      <c r="F27" s="5">
        <v>6.3063070178031921E-2</v>
      </c>
      <c r="G27" s="3">
        <v>4.6538605690002441</v>
      </c>
      <c r="H27" s="3">
        <v>37.857190700512362</v>
      </c>
      <c r="I27" s="3">
        <v>48.638044907496806</v>
      </c>
      <c r="J27" s="1"/>
      <c r="K27" s="1"/>
    </row>
    <row r="28" spans="1:11" ht="12.75" customHeight="1" thickBot="1" x14ac:dyDescent="0.25">
      <c r="A28" s="32">
        <v>40713</v>
      </c>
      <c r="B28" s="33"/>
      <c r="C28" s="3">
        <v>91.065681457519531</v>
      </c>
      <c r="D28" s="3">
        <v>4.8474326133728027</v>
      </c>
      <c r="E28" s="3">
        <v>3.7181484699249268</v>
      </c>
      <c r="F28" s="5">
        <v>7.4058420956134796E-2</v>
      </c>
      <c r="G28" s="3">
        <v>3.7922070026397705</v>
      </c>
      <c r="H28" s="3">
        <v>37.946173307296554</v>
      </c>
      <c r="I28" s="3">
        <v>49.026272116328592</v>
      </c>
      <c r="J28" s="1"/>
      <c r="K28" s="1"/>
    </row>
    <row r="29" spans="1:11" ht="12.75" customHeight="1" thickBot="1" x14ac:dyDescent="0.25">
      <c r="A29" s="32">
        <v>40714</v>
      </c>
      <c r="B29" s="33"/>
      <c r="C29" s="3">
        <v>94.956649780273438</v>
      </c>
      <c r="D29" s="3">
        <v>2.7316787242889404</v>
      </c>
      <c r="E29" s="3">
        <v>1.7798610925674438</v>
      </c>
      <c r="F29" s="5">
        <v>0.11376605182886124</v>
      </c>
      <c r="G29" s="3">
        <v>1.8936271667480469</v>
      </c>
      <c r="H29" s="3">
        <v>38.194325085908083</v>
      </c>
      <c r="I29" s="3">
        <v>49.956156531334223</v>
      </c>
      <c r="J29" s="1"/>
      <c r="K29" s="1"/>
    </row>
    <row r="30" spans="1:11" ht="12.75" customHeight="1" thickBot="1" x14ac:dyDescent="0.25">
      <c r="A30" s="32">
        <v>40715</v>
      </c>
      <c r="B30" s="33"/>
      <c r="C30" s="3">
        <v>93.945693969726563</v>
      </c>
      <c r="D30" s="3">
        <v>3.3255956172943115</v>
      </c>
      <c r="E30" s="3">
        <v>2.2253751754760742</v>
      </c>
      <c r="F30" s="5">
        <v>0.11258218437433243</v>
      </c>
      <c r="G30" s="3">
        <v>2.3379573822021484</v>
      </c>
      <c r="H30" s="3">
        <v>38.162070242770895</v>
      </c>
      <c r="I30" s="3">
        <v>49.7319378036483</v>
      </c>
      <c r="J30" s="1"/>
      <c r="K30" s="1"/>
    </row>
    <row r="31" spans="1:11" ht="12.75" customHeight="1" thickBot="1" x14ac:dyDescent="0.25">
      <c r="A31" s="32">
        <v>40716</v>
      </c>
      <c r="B31" s="33"/>
      <c r="C31" s="3">
        <v>91.051551818847656</v>
      </c>
      <c r="D31" s="3">
        <v>5.0635886192321777</v>
      </c>
      <c r="E31" s="3">
        <v>3.4449901580810547</v>
      </c>
      <c r="F31" s="5">
        <v>9.8454304039478302E-2</v>
      </c>
      <c r="G31" s="3">
        <v>3.5434443950653076</v>
      </c>
      <c r="H31" s="3">
        <v>38.14004710267109</v>
      </c>
      <c r="I31" s="3">
        <v>49.272260870477965</v>
      </c>
      <c r="J31" s="1"/>
      <c r="K31" s="1"/>
    </row>
    <row r="32" spans="1:11" ht="12.75" customHeight="1" thickBot="1" x14ac:dyDescent="0.25">
      <c r="A32" s="32">
        <v>40717</v>
      </c>
      <c r="B32" s="33"/>
      <c r="C32" s="3">
        <v>92.741348266601563</v>
      </c>
      <c r="D32" s="3">
        <v>3.9187321662902832</v>
      </c>
      <c r="E32" s="3">
        <v>2.8591945171356201</v>
      </c>
      <c r="F32" s="5">
        <v>9.7248025238513947E-2</v>
      </c>
      <c r="G32" s="3">
        <v>2.9564425945281982</v>
      </c>
      <c r="H32" s="3">
        <v>38.084043068911434</v>
      </c>
      <c r="I32" s="3">
        <v>49.426102461535372</v>
      </c>
      <c r="J32" s="1"/>
      <c r="K32" s="1"/>
    </row>
    <row r="33" spans="1:12" ht="12.75" customHeight="1" thickBot="1" x14ac:dyDescent="0.25">
      <c r="A33" s="32">
        <v>40718</v>
      </c>
      <c r="B33" s="33"/>
      <c r="C33" s="3">
        <v>94.47003173828125</v>
      </c>
      <c r="D33" s="3">
        <v>3.0493314266204834</v>
      </c>
      <c r="E33" s="3">
        <v>1.9491883516311646</v>
      </c>
      <c r="F33" s="5">
        <v>0.11176197230815887</v>
      </c>
      <c r="G33" s="3">
        <v>2.0609502792358398</v>
      </c>
      <c r="H33" s="3">
        <v>38.206928952866342</v>
      </c>
      <c r="I33" s="3">
        <v>49.813599488742788</v>
      </c>
      <c r="J33" s="1"/>
      <c r="K33" s="1"/>
    </row>
    <row r="34" spans="1:12" ht="12.75" customHeight="1" thickBot="1" x14ac:dyDescent="0.25">
      <c r="A34" s="32">
        <v>40719</v>
      </c>
      <c r="B34" s="33"/>
      <c r="C34" s="3">
        <v>93.242881774902344</v>
      </c>
      <c r="D34" s="3">
        <v>3.744718074798584</v>
      </c>
      <c r="E34" s="3">
        <v>2.5101325511932373</v>
      </c>
      <c r="F34" s="5">
        <v>9.748290479183197E-2</v>
      </c>
      <c r="G34" s="3">
        <v>2.6076154708862305</v>
      </c>
      <c r="H34" s="3">
        <v>38.180439403570006</v>
      </c>
      <c r="I34" s="3">
        <v>49.601894311248849</v>
      </c>
      <c r="J34" s="1"/>
      <c r="K34" s="1"/>
    </row>
    <row r="35" spans="1:12" ht="12.75" customHeight="1" thickBot="1" x14ac:dyDescent="0.25">
      <c r="A35" s="32">
        <v>40720</v>
      </c>
      <c r="B35" s="33"/>
      <c r="C35" s="3">
        <v>89.077896118164063</v>
      </c>
      <c r="D35" s="3">
        <v>6.1530637741088867</v>
      </c>
      <c r="E35" s="3">
        <v>4.4065957069396973</v>
      </c>
      <c r="F35" s="5">
        <v>6.4068756997585297E-2</v>
      </c>
      <c r="G35" s="3">
        <v>4.4706645011901855</v>
      </c>
      <c r="H35" s="3">
        <v>38.042273609637441</v>
      </c>
      <c r="I35" s="3">
        <v>48.824122590484635</v>
      </c>
      <c r="J35" s="1"/>
      <c r="K35" s="1"/>
    </row>
    <row r="36" spans="1:12" ht="12.75" customHeight="1" thickBot="1" x14ac:dyDescent="0.25">
      <c r="A36" s="32">
        <v>40721</v>
      </c>
      <c r="B36" s="33"/>
      <c r="C36" s="3">
        <v>88.99169921875</v>
      </c>
      <c r="D36" s="3">
        <v>6.2566862106323242</v>
      </c>
      <c r="E36" s="3">
        <v>4.3754444122314453</v>
      </c>
      <c r="F36" s="5">
        <v>7.2233587503433228E-2</v>
      </c>
      <c r="G36" s="3">
        <v>4.4476780891418457</v>
      </c>
      <c r="H36" s="3">
        <v>38.087293048805989</v>
      </c>
      <c r="I36" s="3">
        <v>48.860276329439138</v>
      </c>
      <c r="J36" s="1"/>
      <c r="K36" s="1"/>
    </row>
    <row r="37" spans="1:12" ht="12.75" customHeight="1" thickBot="1" x14ac:dyDescent="0.25">
      <c r="A37" s="32">
        <v>40722</v>
      </c>
      <c r="B37" s="33"/>
      <c r="C37" s="3">
        <v>91.607688903808594</v>
      </c>
      <c r="D37" s="3">
        <v>4.6483578681945801</v>
      </c>
      <c r="E37" s="3">
        <v>3.3052740097045898</v>
      </c>
      <c r="F37" s="5">
        <v>9.7634866833686829E-2</v>
      </c>
      <c r="G37" s="3">
        <v>3.4029088020324707</v>
      </c>
      <c r="H37" s="3">
        <v>38.063121100781906</v>
      </c>
      <c r="I37" s="3">
        <v>49.228070889842634</v>
      </c>
      <c r="J37" s="1"/>
      <c r="K37" s="1"/>
    </row>
    <row r="38" spans="1:12" ht="12.75" customHeight="1" thickBot="1" x14ac:dyDescent="0.25">
      <c r="A38" s="32">
        <v>40723</v>
      </c>
      <c r="B38" s="33"/>
      <c r="C38" s="3">
        <v>91.846687316894531</v>
      </c>
      <c r="D38" s="3">
        <v>4.4912033081054687</v>
      </c>
      <c r="E38" s="3">
        <v>3.1746201515197754</v>
      </c>
      <c r="F38" s="5">
        <v>0.11290642619132996</v>
      </c>
      <c r="G38" s="3">
        <v>3.2875266075134277</v>
      </c>
      <c r="H38" s="3">
        <v>38.103515912837103</v>
      </c>
      <c r="I38" s="3">
        <v>49.325630680757001</v>
      </c>
      <c r="J38" s="1"/>
      <c r="K38" s="1"/>
    </row>
    <row r="39" spans="1:12" ht="12.75" customHeight="1" thickBot="1" x14ac:dyDescent="0.25">
      <c r="A39" s="32">
        <v>40724</v>
      </c>
      <c r="B39" s="33"/>
      <c r="C39" s="3">
        <v>92.673164367675781</v>
      </c>
      <c r="D39" s="3">
        <v>4.7913756370544434</v>
      </c>
      <c r="E39" s="3">
        <v>1.5663539171218872</v>
      </c>
      <c r="F39" s="5">
        <v>0.25883343815803528</v>
      </c>
      <c r="G39" s="3">
        <v>1.8251873254776001</v>
      </c>
      <c r="H39" s="3">
        <v>38.896042383266931</v>
      </c>
      <c r="I39" s="3">
        <v>50.348778252055929</v>
      </c>
      <c r="J39" s="1"/>
      <c r="K39" s="1"/>
    </row>
    <row r="40" spans="1:12" ht="12.75" customHeight="1" thickBot="1" x14ac:dyDescent="0.25">
      <c r="A40" s="35" t="s">
        <v>6</v>
      </c>
      <c r="B40" s="36"/>
      <c r="C40" s="6">
        <f t="shared" ref="C40:I40" si="0">AVERAGE(C10:C39)</f>
        <v>90.901025390624994</v>
      </c>
      <c r="D40" s="6">
        <f>AVERAGE(D10:D39)</f>
        <v>4.9548054695129391</v>
      </c>
      <c r="E40" s="6">
        <f t="shared" si="0"/>
        <v>3.7287624716758727</v>
      </c>
      <c r="F40" s="6">
        <f t="shared" si="0"/>
        <v>8.3246931309501324E-2</v>
      </c>
      <c r="G40" s="6">
        <f t="shared" si="0"/>
        <v>3.8120094259579975</v>
      </c>
      <c r="H40" s="6">
        <f t="shared" si="0"/>
        <v>37.990995728922051</v>
      </c>
      <c r="I40" s="6">
        <f t="shared" si="0"/>
        <v>49.050077320191697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34" t="s">
        <v>23</v>
      </c>
      <c r="I42" s="34"/>
      <c r="J42" s="20"/>
      <c r="K42" s="20"/>
      <c r="L42" s="20"/>
    </row>
    <row r="43" spans="1:12" ht="13.5" thickBot="1" x14ac:dyDescent="0.25"/>
    <row r="44" spans="1:12" ht="23.25" thickBot="1" x14ac:dyDescent="0.25">
      <c r="A44" s="45"/>
      <c r="B44" s="46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47" t="s">
        <v>85</v>
      </c>
      <c r="B45" s="48"/>
      <c r="C45" s="26">
        <f t="shared" ref="C45:I45" si="1">MAX(C10:C39)</f>
        <v>97.139785766601563</v>
      </c>
      <c r="D45" s="21">
        <f t="shared" si="1"/>
        <v>6.2566862106323242</v>
      </c>
      <c r="E45" s="26">
        <f t="shared" si="1"/>
        <v>5.3779597282409668</v>
      </c>
      <c r="F45" s="26">
        <f t="shared" si="1"/>
        <v>0.25883343815803528</v>
      </c>
      <c r="G45" s="21">
        <f t="shared" si="1"/>
        <v>5.4327588081359863</v>
      </c>
      <c r="H45" s="26">
        <f t="shared" si="1"/>
        <v>38.896042383266931</v>
      </c>
      <c r="I45" s="22">
        <f t="shared" si="1"/>
        <v>50.444090325638989</v>
      </c>
    </row>
    <row r="46" spans="1:12" ht="13.5" thickBot="1" x14ac:dyDescent="0.25">
      <c r="A46" s="47" t="s">
        <v>86</v>
      </c>
      <c r="B46" s="48"/>
      <c r="C46" s="23">
        <f t="shared" ref="C46:I46" si="2">MIN(C10:C39)</f>
        <v>88.383056640625</v>
      </c>
      <c r="D46" s="26">
        <f t="shared" si="2"/>
        <v>1.4936454296112061</v>
      </c>
      <c r="E46" s="26">
        <f t="shared" si="2"/>
        <v>0.77807474136352539</v>
      </c>
      <c r="F46" s="23">
        <f t="shared" si="2"/>
        <v>5.2257001399993896E-2</v>
      </c>
      <c r="G46" s="26">
        <f t="shared" si="2"/>
        <v>0.90674209594726563</v>
      </c>
      <c r="H46" s="23">
        <f t="shared" si="2"/>
        <v>37.583737955367404</v>
      </c>
      <c r="I46" s="26">
        <f t="shared" si="2"/>
        <v>48.144282667978395</v>
      </c>
    </row>
    <row r="47" spans="1:12" ht="13.5" thickBot="1" x14ac:dyDescent="0.25">
      <c r="A47" s="49" t="s">
        <v>87</v>
      </c>
      <c r="B47" s="50"/>
      <c r="C47" s="26">
        <f t="shared" ref="C47:I47" si="3">STDEV(C10:C39)</f>
        <v>2.3820255199672742</v>
      </c>
      <c r="D47" s="24">
        <f t="shared" si="3"/>
        <v>1.2667030618766384</v>
      </c>
      <c r="E47" s="26">
        <f t="shared" si="3"/>
        <v>1.2574565217587939</v>
      </c>
      <c r="F47" s="26">
        <f t="shared" si="3"/>
        <v>4.063799144964117E-2</v>
      </c>
      <c r="G47" s="24">
        <f t="shared" si="3"/>
        <v>1.2257965157460202</v>
      </c>
      <c r="H47" s="26">
        <f t="shared" si="3"/>
        <v>0.2487231500780461</v>
      </c>
      <c r="I47" s="25">
        <f t="shared" si="3"/>
        <v>0.61949274195095405</v>
      </c>
    </row>
    <row r="49" spans="3:9" x14ac:dyDescent="0.2">
      <c r="C49" s="29" t="s">
        <v>102</v>
      </c>
      <c r="D49" s="29">
        <f>COUNTIF(D10:D39,"&gt;12.0")</f>
        <v>0</v>
      </c>
      <c r="E49" s="29">
        <f>COUNTIF(E10:E39,"&gt;8.0")</f>
        <v>0</v>
      </c>
      <c r="F49" s="29">
        <f>COUNTIF(F10:F39,"&gt;3.0")</f>
        <v>0</v>
      </c>
      <c r="G49" s="29">
        <f>COUNTIF(G10:G39,"&gt;8.0")</f>
        <v>0</v>
      </c>
      <c r="H49" s="29">
        <f>COUNTIF(H10:H39,"&lt;36.30")</f>
        <v>0</v>
      </c>
      <c r="I49" s="29">
        <f>COUNTIF(I10:I39,"&lt;46.20")</f>
        <v>0</v>
      </c>
    </row>
    <row r="50" spans="3:9" x14ac:dyDescent="0.2">
      <c r="G50" s="29"/>
      <c r="H50" s="29">
        <f>COUNTIF(H10:H39,"&gt;43.60")</f>
        <v>0</v>
      </c>
      <c r="I50" s="29">
        <f>COUNTIF(I10:I39,"&gt;53.20")</f>
        <v>0</v>
      </c>
    </row>
  </sheetData>
  <mergeCells count="44">
    <mergeCell ref="A32:B32"/>
    <mergeCell ref="A33:B33"/>
    <mergeCell ref="H42:I42"/>
    <mergeCell ref="A40:B40"/>
    <mergeCell ref="A34:B34"/>
    <mergeCell ref="A47:B47"/>
    <mergeCell ref="A36:B36"/>
    <mergeCell ref="A35:B35"/>
    <mergeCell ref="A37:B37"/>
    <mergeCell ref="A39:B39"/>
    <mergeCell ref="A38:B38"/>
    <mergeCell ref="A44:B44"/>
    <mergeCell ref="A45:B45"/>
    <mergeCell ref="A46:B46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28" zoomScale="90" zoomScaleNormal="90" workbookViewId="0">
      <selection activeCell="C49" sqref="C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1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1" ht="14.1" customHeight="1" thickBot="1" x14ac:dyDescent="0.25">
      <c r="A5" s="42" t="s">
        <v>84</v>
      </c>
      <c r="B5" s="42"/>
      <c r="C5" s="42"/>
      <c r="D5" s="42"/>
      <c r="E5" s="42"/>
      <c r="F5" s="42"/>
      <c r="G5" s="1"/>
      <c r="H5" s="1"/>
      <c r="I5" s="18" t="s">
        <v>99</v>
      </c>
      <c r="J5" s="1"/>
      <c r="K5" s="1"/>
    </row>
    <row r="6" spans="1:11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3"/>
      <c r="B8" s="44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45"/>
      <c r="B9" s="4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40695</v>
      </c>
      <c r="B10" s="33"/>
      <c r="C10" s="10">
        <v>89.53045654296875</v>
      </c>
      <c r="D10" s="10">
        <v>5.4638142585754395</v>
      </c>
      <c r="E10" s="10">
        <v>4.6581802368164062</v>
      </c>
      <c r="F10" s="11">
        <v>6.0538109391927719E-2</v>
      </c>
      <c r="G10" s="10">
        <v>4.7187185287475586</v>
      </c>
      <c r="H10" s="10">
        <v>37.741870729061752</v>
      </c>
      <c r="I10" s="10">
        <v>48.538229513777395</v>
      </c>
      <c r="J10" s="1"/>
      <c r="K10" s="1"/>
    </row>
    <row r="11" spans="1:11" ht="12.75" customHeight="1" thickBot="1" x14ac:dyDescent="0.25">
      <c r="A11" s="32">
        <v>40696</v>
      </c>
      <c r="B11" s="33"/>
      <c r="C11" s="3">
        <v>90.091896057128906</v>
      </c>
      <c r="D11" s="3">
        <v>5.2330803871154785</v>
      </c>
      <c r="E11" s="3">
        <v>4.4025449752807617</v>
      </c>
      <c r="F11" s="5">
        <v>6.0655020177364349E-2</v>
      </c>
      <c r="G11" s="3">
        <v>4.4632000923156738</v>
      </c>
      <c r="H11" s="3">
        <v>37.721399222235405</v>
      </c>
      <c r="I11" s="3">
        <v>48.635323099464927</v>
      </c>
      <c r="J11" s="1"/>
      <c r="K11" s="1"/>
    </row>
    <row r="12" spans="1:11" ht="12.75" customHeight="1" thickBot="1" x14ac:dyDescent="0.25">
      <c r="A12" s="32">
        <v>40697</v>
      </c>
      <c r="B12" s="33"/>
      <c r="C12" s="3">
        <v>90.18499755859375</v>
      </c>
      <c r="D12" s="3">
        <v>5.0789823532104492</v>
      </c>
      <c r="E12" s="3">
        <v>4.4669456481933594</v>
      </c>
      <c r="F12" s="5">
        <v>5.5262431502342224E-2</v>
      </c>
      <c r="G12" s="3">
        <v>4.5222082138061523</v>
      </c>
      <c r="H12" s="3">
        <v>37.656353054406985</v>
      </c>
      <c r="I12" s="3">
        <v>48.572269676592875</v>
      </c>
      <c r="J12" s="1"/>
      <c r="K12" s="1"/>
    </row>
    <row r="13" spans="1:11" ht="12.75" customHeight="1" thickBot="1" x14ac:dyDescent="0.25">
      <c r="A13" s="32">
        <v>40698</v>
      </c>
      <c r="B13" s="33"/>
      <c r="C13" s="3">
        <v>88.951194763183594</v>
      </c>
      <c r="D13" s="3">
        <v>5.4297642707824707</v>
      </c>
      <c r="E13" s="3">
        <v>5.349977970123291</v>
      </c>
      <c r="F13" s="5">
        <v>5.0338324159383774E-2</v>
      </c>
      <c r="G13" s="3">
        <v>5.4003162384033203</v>
      </c>
      <c r="H13" s="3">
        <v>37.426244861469698</v>
      </c>
      <c r="I13" s="3">
        <v>48.06227178244518</v>
      </c>
      <c r="J13" s="1"/>
      <c r="K13" s="1"/>
    </row>
    <row r="14" spans="1:11" ht="12.75" customHeight="1" thickBot="1" x14ac:dyDescent="0.25">
      <c r="A14" s="32">
        <v>40699</v>
      </c>
      <c r="B14" s="33"/>
      <c r="C14" s="3">
        <v>88.430221557617187</v>
      </c>
      <c r="D14" s="3">
        <v>5.7456731796264648</v>
      </c>
      <c r="E14" s="3">
        <v>5.5316228866577148</v>
      </c>
      <c r="F14" s="5">
        <v>5.115896463394165E-2</v>
      </c>
      <c r="G14" s="3">
        <v>5.5827817916870117</v>
      </c>
      <c r="H14" s="3">
        <v>37.460327819468816</v>
      </c>
      <c r="I14" s="3">
        <v>48.006340820022636</v>
      </c>
      <c r="J14" s="1"/>
      <c r="K14" s="1"/>
    </row>
    <row r="15" spans="1:11" ht="12.75" customHeight="1" thickBot="1" x14ac:dyDescent="0.25">
      <c r="A15" s="32">
        <v>40700</v>
      </c>
      <c r="B15" s="33"/>
      <c r="C15" s="3">
        <v>88.275382995605469</v>
      </c>
      <c r="D15" s="3">
        <v>5.9039206504821777</v>
      </c>
      <c r="E15" s="3">
        <v>5.519798755645752</v>
      </c>
      <c r="F15" s="5">
        <v>5.0408057868480682E-2</v>
      </c>
      <c r="G15" s="3">
        <v>5.5702066421508789</v>
      </c>
      <c r="H15" s="3">
        <v>37.515317127180708</v>
      </c>
      <c r="I15" s="3">
        <v>48.045160169575183</v>
      </c>
      <c r="J15" s="1"/>
      <c r="K15" s="1"/>
    </row>
    <row r="16" spans="1:11" ht="12.75" customHeight="1" thickBot="1" x14ac:dyDescent="0.25">
      <c r="A16" s="32">
        <v>40701</v>
      </c>
      <c r="B16" s="33"/>
      <c r="C16" s="3">
        <v>88.551673889160156</v>
      </c>
      <c r="D16" s="3">
        <v>5.8521852493286133</v>
      </c>
      <c r="E16" s="3">
        <v>5.3117375373840332</v>
      </c>
      <c r="F16" s="5">
        <v>5.2873559296131134E-2</v>
      </c>
      <c r="G16" s="3">
        <v>5.3646111488342285</v>
      </c>
      <c r="H16" s="3">
        <v>37.571711114621451</v>
      </c>
      <c r="I16" s="3">
        <v>48.164850192736338</v>
      </c>
      <c r="J16" s="1"/>
      <c r="K16" s="1"/>
    </row>
    <row r="17" spans="1:11" ht="12.75" customHeight="1" thickBot="1" x14ac:dyDescent="0.25">
      <c r="A17" s="32">
        <v>40702</v>
      </c>
      <c r="B17" s="33"/>
      <c r="C17" s="3">
        <v>89.226821899414062</v>
      </c>
      <c r="D17" s="3">
        <v>5.5779681205749512</v>
      </c>
      <c r="E17" s="3">
        <v>4.9281997680664062</v>
      </c>
      <c r="F17" s="5">
        <v>5.1334861665964127E-2</v>
      </c>
      <c r="G17" s="3">
        <v>4.9795346260070801</v>
      </c>
      <c r="H17" s="3">
        <v>37.62721928773</v>
      </c>
      <c r="I17" s="3">
        <v>48.361007324390641</v>
      </c>
      <c r="J17" s="1"/>
      <c r="K17" s="1"/>
    </row>
    <row r="18" spans="1:11" ht="12.75" customHeight="1" thickBot="1" x14ac:dyDescent="0.25">
      <c r="A18" s="32">
        <v>40703</v>
      </c>
      <c r="B18" s="33"/>
      <c r="C18" s="3">
        <v>89.644096374511719</v>
      </c>
      <c r="D18" s="3">
        <v>5.1826004981994629</v>
      </c>
      <c r="E18" s="3">
        <v>4.8906269073486328</v>
      </c>
      <c r="F18" s="5">
        <v>4.8391662538051605E-2</v>
      </c>
      <c r="G18" s="3">
        <v>4.939018726348877</v>
      </c>
      <c r="H18" s="3">
        <v>37.542119384276319</v>
      </c>
      <c r="I18" s="3">
        <v>48.327418100643563</v>
      </c>
      <c r="J18" s="1"/>
      <c r="K18" s="1"/>
    </row>
    <row r="19" spans="1:11" ht="12.75" customHeight="1" thickBot="1" x14ac:dyDescent="0.25">
      <c r="A19" s="32">
        <v>40704</v>
      </c>
      <c r="B19" s="33"/>
      <c r="C19" s="3">
        <v>89.197868347167969</v>
      </c>
      <c r="D19" s="3">
        <v>5.5497636795043945</v>
      </c>
      <c r="E19" s="3">
        <v>4.9703679084777832</v>
      </c>
      <c r="F19" s="5">
        <v>4.6564336866140366E-2</v>
      </c>
      <c r="G19" s="3">
        <v>5.0169320106506348</v>
      </c>
      <c r="H19" s="3">
        <v>37.618231541361546</v>
      </c>
      <c r="I19" s="3">
        <v>48.340727169979125</v>
      </c>
      <c r="J19" s="1"/>
      <c r="K19" s="1"/>
    </row>
    <row r="20" spans="1:11" ht="12.75" customHeight="1" thickBot="1" x14ac:dyDescent="0.25">
      <c r="A20" s="32">
        <v>40705</v>
      </c>
      <c r="B20" s="33"/>
      <c r="C20" s="3">
        <v>89.08416748046875</v>
      </c>
      <c r="D20" s="3">
        <v>5.6962652206420898</v>
      </c>
      <c r="E20" s="3">
        <v>4.9366273880004883</v>
      </c>
      <c r="F20" s="5">
        <v>5.1029447466135025E-2</v>
      </c>
      <c r="G20" s="3">
        <v>4.9876570701599121</v>
      </c>
      <c r="H20" s="3">
        <v>37.66815444593022</v>
      </c>
      <c r="I20" s="3">
        <v>48.382253378690081</v>
      </c>
      <c r="J20" s="1"/>
      <c r="K20" s="1"/>
    </row>
    <row r="21" spans="1:11" ht="12.75" customHeight="1" thickBot="1" x14ac:dyDescent="0.25">
      <c r="A21" s="32">
        <v>40706</v>
      </c>
      <c r="B21" s="33"/>
      <c r="C21" s="3">
        <v>89.019813537597656</v>
      </c>
      <c r="D21" s="3">
        <v>5.766599178314209</v>
      </c>
      <c r="E21" s="3">
        <v>4.9031896591186523</v>
      </c>
      <c r="F21" s="5">
        <v>5.6809075176715851E-2</v>
      </c>
      <c r="G21" s="3">
        <v>4.959998607635498</v>
      </c>
      <c r="H21" s="3">
        <v>37.711996477844956</v>
      </c>
      <c r="I21" s="3">
        <v>48.419000854956664</v>
      </c>
      <c r="J21" s="1"/>
      <c r="K21" s="1"/>
    </row>
    <row r="22" spans="1:11" ht="12.75" customHeight="1" thickBot="1" x14ac:dyDescent="0.25">
      <c r="A22" s="32">
        <v>40707</v>
      </c>
      <c r="B22" s="33"/>
      <c r="C22" s="3">
        <v>89.059677124023438</v>
      </c>
      <c r="D22" s="3">
        <v>5.7251806259155273</v>
      </c>
      <c r="E22" s="3">
        <v>4.8274073600769043</v>
      </c>
      <c r="F22" s="5">
        <v>5.3609345108270645E-2</v>
      </c>
      <c r="G22" s="3">
        <v>4.881016731262207</v>
      </c>
      <c r="H22" s="3">
        <v>37.77994037151597</v>
      </c>
      <c r="I22" s="3">
        <v>48.493664950450743</v>
      </c>
      <c r="J22" s="1"/>
      <c r="K22" s="1"/>
    </row>
    <row r="23" spans="1:11" ht="12.75" customHeight="1" thickBot="1" x14ac:dyDescent="0.25">
      <c r="A23" s="32">
        <v>40708</v>
      </c>
      <c r="B23" s="33"/>
      <c r="C23" s="3">
        <v>88.883987426757812</v>
      </c>
      <c r="D23" s="3">
        <v>5.8049278259277344</v>
      </c>
      <c r="E23" s="3">
        <v>4.9668879508972168</v>
      </c>
      <c r="F23" s="5">
        <v>4.9708131700754166E-2</v>
      </c>
      <c r="G23" s="3">
        <v>5.0165963172912598</v>
      </c>
      <c r="H23" s="3">
        <v>37.725929752617027</v>
      </c>
      <c r="I23" s="3">
        <v>48.404902182976876</v>
      </c>
      <c r="J23" s="1"/>
      <c r="K23" s="1"/>
    </row>
    <row r="24" spans="1:11" ht="12.75" customHeight="1" thickBot="1" x14ac:dyDescent="0.25">
      <c r="A24" s="32">
        <v>40709</v>
      </c>
      <c r="B24" s="33"/>
      <c r="C24" s="3">
        <v>88.913337707519531</v>
      </c>
      <c r="D24" s="3">
        <v>5.8882112503051758</v>
      </c>
      <c r="E24" s="3">
        <v>4.8079433441162109</v>
      </c>
      <c r="F24" s="5">
        <v>5.9600088745355606E-2</v>
      </c>
      <c r="G24" s="3">
        <v>4.8675432205200195</v>
      </c>
      <c r="H24" s="3">
        <v>37.829345301778666</v>
      </c>
      <c r="I24" s="3">
        <v>48.527763964260046</v>
      </c>
      <c r="J24" s="1"/>
      <c r="K24" s="1"/>
    </row>
    <row r="25" spans="1:11" ht="12.75" customHeight="1" thickBot="1" x14ac:dyDescent="0.25">
      <c r="A25" s="32">
        <v>40710</v>
      </c>
      <c r="B25" s="33"/>
      <c r="C25" s="3">
        <v>88.545539855957031</v>
      </c>
      <c r="D25" s="3">
        <v>5.9321203231811523</v>
      </c>
      <c r="E25" s="3">
        <v>5.1682257652282715</v>
      </c>
      <c r="F25" s="5">
        <v>5.6796759366989136E-2</v>
      </c>
      <c r="G25" s="3">
        <v>5.2250223159790039</v>
      </c>
      <c r="H25" s="3">
        <v>37.684900637228218</v>
      </c>
      <c r="I25" s="3">
        <v>48.290832304802308</v>
      </c>
      <c r="J25" s="1"/>
      <c r="K25" s="1"/>
    </row>
    <row r="26" spans="1:11" ht="12.75" customHeight="1" thickBot="1" x14ac:dyDescent="0.25">
      <c r="A26" s="32">
        <v>40711</v>
      </c>
      <c r="B26" s="33"/>
      <c r="C26" s="3">
        <v>89.287101745605469</v>
      </c>
      <c r="D26" s="3">
        <v>5.2854690551757812</v>
      </c>
      <c r="E26" s="3">
        <v>5.1249294281005859</v>
      </c>
      <c r="F26" s="5">
        <v>6.1721693724393845E-2</v>
      </c>
      <c r="G26" s="3">
        <v>5.1866512298583984</v>
      </c>
      <c r="H26" s="3">
        <v>37.48365487398388</v>
      </c>
      <c r="I26" s="3">
        <v>48.184334125057013</v>
      </c>
      <c r="J26" s="1"/>
      <c r="K26" s="1"/>
    </row>
    <row r="27" spans="1:11" ht="12.75" customHeight="1" thickBot="1" x14ac:dyDescent="0.25">
      <c r="A27" s="32">
        <v>40712</v>
      </c>
      <c r="B27" s="33"/>
      <c r="C27" s="3">
        <v>89.381927490234375</v>
      </c>
      <c r="D27" s="3">
        <v>5.494868278503418</v>
      </c>
      <c r="E27" s="3">
        <v>4.7716436386108398</v>
      </c>
      <c r="F27" s="5">
        <v>7.0880308747291565E-2</v>
      </c>
      <c r="G27" s="3">
        <v>4.8425240516662598</v>
      </c>
      <c r="H27" s="3">
        <v>37.69734941819268</v>
      </c>
      <c r="I27" s="3">
        <v>48.456670891911813</v>
      </c>
      <c r="J27" s="1"/>
      <c r="K27" s="1"/>
    </row>
    <row r="28" spans="1:11" ht="12.75" customHeight="1" thickBot="1" x14ac:dyDescent="0.25">
      <c r="A28" s="32">
        <v>40713</v>
      </c>
      <c r="B28" s="33"/>
      <c r="C28" s="3">
        <v>89.833892822265625</v>
      </c>
      <c r="D28" s="3">
        <v>5.3821196556091309</v>
      </c>
      <c r="E28" s="3">
        <v>4.4681057929992676</v>
      </c>
      <c r="F28" s="5">
        <v>7.0155248045921326E-2</v>
      </c>
      <c r="G28" s="3">
        <v>4.5382609367370605</v>
      </c>
      <c r="H28" s="3">
        <v>37.759514186137714</v>
      </c>
      <c r="I28" s="3">
        <v>48.623759825540638</v>
      </c>
      <c r="J28" s="1"/>
      <c r="K28" s="1"/>
    </row>
    <row r="29" spans="1:11" ht="12.75" customHeight="1" thickBot="1" x14ac:dyDescent="0.25">
      <c r="A29" s="32">
        <v>40714</v>
      </c>
      <c r="B29" s="33"/>
      <c r="C29" s="3">
        <v>89.216697692871094</v>
      </c>
      <c r="D29" s="3">
        <v>5.8579115867614746</v>
      </c>
      <c r="E29" s="3">
        <v>4.5446362495422363</v>
      </c>
      <c r="F29" s="5">
        <v>7.5860381126403809E-2</v>
      </c>
      <c r="G29" s="3">
        <v>4.6204967498779297</v>
      </c>
      <c r="H29" s="3">
        <v>37.898123983532876</v>
      </c>
      <c r="I29" s="3">
        <v>48.670278604675836</v>
      </c>
      <c r="J29" s="1"/>
      <c r="K29" s="1"/>
    </row>
    <row r="30" spans="1:11" ht="12.75" customHeight="1" thickBot="1" x14ac:dyDescent="0.25">
      <c r="A30" s="32">
        <v>40715</v>
      </c>
      <c r="B30" s="33"/>
      <c r="C30" s="3">
        <v>89.075286865234375</v>
      </c>
      <c r="D30" s="3">
        <v>5.9145493507385254</v>
      </c>
      <c r="E30" s="3">
        <v>4.6511673927307129</v>
      </c>
      <c r="F30" s="5">
        <v>7.8641161322593689E-2</v>
      </c>
      <c r="G30" s="3">
        <v>4.7298083305358887</v>
      </c>
      <c r="H30" s="3">
        <v>37.859178090897728</v>
      </c>
      <c r="I30" s="3">
        <v>48.599983731485409</v>
      </c>
      <c r="J30" s="1"/>
      <c r="K30" s="1"/>
    </row>
    <row r="31" spans="1:11" ht="12.75" customHeight="1" thickBot="1" x14ac:dyDescent="0.25">
      <c r="A31" s="32">
        <v>40716</v>
      </c>
      <c r="B31" s="33"/>
      <c r="C31" s="3">
        <v>89.294029235839844</v>
      </c>
      <c r="D31" s="3">
        <v>5.8985061645507812</v>
      </c>
      <c r="E31" s="3">
        <v>4.4205279350280762</v>
      </c>
      <c r="F31" s="5">
        <v>9.1666229069232941E-2</v>
      </c>
      <c r="G31" s="3">
        <v>4.5121941566467285</v>
      </c>
      <c r="H31" s="3">
        <v>37.944690008185376</v>
      </c>
      <c r="I31" s="3">
        <v>48.740749818133253</v>
      </c>
      <c r="J31" s="1"/>
      <c r="K31" s="1"/>
    </row>
    <row r="32" spans="1:11" ht="12.75" customHeight="1" thickBot="1" x14ac:dyDescent="0.25">
      <c r="A32" s="32">
        <v>40717</v>
      </c>
      <c r="B32" s="33"/>
      <c r="C32" s="3">
        <v>89.281021118164062</v>
      </c>
      <c r="D32" s="3">
        <v>5.8711409568786621</v>
      </c>
      <c r="E32" s="3">
        <v>4.478905200958252</v>
      </c>
      <c r="F32" s="5">
        <v>7.9154796898365021E-2</v>
      </c>
      <c r="G32" s="3">
        <v>4.5580601692199707</v>
      </c>
      <c r="H32" s="3">
        <v>37.917141107841189</v>
      </c>
      <c r="I32" s="3">
        <v>48.707539897942084</v>
      </c>
      <c r="J32" s="1"/>
      <c r="K32" s="1"/>
    </row>
    <row r="33" spans="1:12" ht="12.75" customHeight="1" thickBot="1" x14ac:dyDescent="0.25">
      <c r="A33" s="32">
        <v>40718</v>
      </c>
      <c r="B33" s="33"/>
      <c r="C33" s="3">
        <v>89.055854797363281</v>
      </c>
      <c r="D33" s="3">
        <v>6.0130195617675781</v>
      </c>
      <c r="E33" s="3">
        <v>4.5674729347229004</v>
      </c>
      <c r="F33" s="5">
        <v>6.5790928900241852E-2</v>
      </c>
      <c r="G33" s="3">
        <v>4.6332640647888184</v>
      </c>
      <c r="H33" s="3">
        <v>37.934168206276937</v>
      </c>
      <c r="I33" s="3">
        <v>48.691468892277676</v>
      </c>
      <c r="J33" s="1"/>
      <c r="K33" s="1"/>
    </row>
    <row r="34" spans="1:12" ht="12.75" customHeight="1" thickBot="1" x14ac:dyDescent="0.25">
      <c r="A34" s="32">
        <v>40719</v>
      </c>
      <c r="B34" s="33"/>
      <c r="C34" s="3">
        <v>89.061393737792969</v>
      </c>
      <c r="D34" s="3">
        <v>5.9634160995483398</v>
      </c>
      <c r="E34" s="3">
        <v>4.5971713066101074</v>
      </c>
      <c r="F34" s="5">
        <v>6.0720738023519516E-2</v>
      </c>
      <c r="G34" s="3">
        <v>4.6578922271728516</v>
      </c>
      <c r="H34" s="3">
        <v>37.921355977591261</v>
      </c>
      <c r="I34" s="3">
        <v>48.671615590058224</v>
      </c>
      <c r="J34" s="1"/>
      <c r="K34" s="1"/>
    </row>
    <row r="35" spans="1:12" ht="12.75" customHeight="1" thickBot="1" x14ac:dyDescent="0.25">
      <c r="A35" s="32">
        <v>40720</v>
      </c>
      <c r="B35" s="33"/>
      <c r="C35" s="3">
        <v>89.002532958984375</v>
      </c>
      <c r="D35" s="3">
        <v>5.9963765144348145</v>
      </c>
      <c r="E35" s="3">
        <v>4.6514358520507812</v>
      </c>
      <c r="F35" s="5">
        <v>6.2644064426422119E-2</v>
      </c>
      <c r="G35" s="3">
        <v>4.7140798568725586</v>
      </c>
      <c r="H35" s="3">
        <v>37.890784852019479</v>
      </c>
      <c r="I35" s="3">
        <v>48.629150211106399</v>
      </c>
      <c r="J35" s="1"/>
      <c r="K35" s="1"/>
    </row>
    <row r="36" spans="1:12" ht="12.75" customHeight="1" thickBot="1" x14ac:dyDescent="0.25">
      <c r="A36" s="32">
        <v>40721</v>
      </c>
      <c r="B36" s="33"/>
      <c r="C36" s="3">
        <v>89.023605346679688</v>
      </c>
      <c r="D36" s="3">
        <v>6.0365405082702637</v>
      </c>
      <c r="E36" s="3">
        <v>4.5742254257202148</v>
      </c>
      <c r="F36" s="5">
        <v>7.3016844689846039E-2</v>
      </c>
      <c r="G36" s="3">
        <v>4.6472420692443848</v>
      </c>
      <c r="H36" s="3">
        <v>37.931905786840908</v>
      </c>
      <c r="I36" s="3">
        <v>48.679819753585697</v>
      </c>
      <c r="J36" s="1"/>
      <c r="K36" s="1"/>
    </row>
    <row r="37" spans="1:12" ht="12.75" customHeight="1" thickBot="1" x14ac:dyDescent="0.25">
      <c r="A37" s="32">
        <v>40722</v>
      </c>
      <c r="B37" s="33"/>
      <c r="C37" s="3">
        <v>89.499496459960937</v>
      </c>
      <c r="D37" s="3">
        <v>5.4447593688964844</v>
      </c>
      <c r="E37" s="3">
        <v>4.7040157318115234</v>
      </c>
      <c r="F37" s="5">
        <v>8.089330792427063E-2</v>
      </c>
      <c r="G37" s="3">
        <v>4.7849092483520508</v>
      </c>
      <c r="H37" s="3">
        <v>37.755638579167119</v>
      </c>
      <c r="I37" s="3">
        <v>48.572137547174428</v>
      </c>
      <c r="J37" s="1"/>
      <c r="K37" s="1"/>
    </row>
    <row r="38" spans="1:12" ht="12.75" customHeight="1" thickBot="1" x14ac:dyDescent="0.25">
      <c r="A38" s="32">
        <v>40723</v>
      </c>
      <c r="B38" s="33"/>
      <c r="C38" s="3">
        <v>89.640876770019531</v>
      </c>
      <c r="D38" s="3">
        <v>5.192695140838623</v>
      </c>
      <c r="E38" s="3">
        <v>4.8382120132446289</v>
      </c>
      <c r="F38" s="5">
        <v>4.6847138553857803E-2</v>
      </c>
      <c r="G38" s="3">
        <v>4.8850593566894531</v>
      </c>
      <c r="H38" s="3">
        <v>37.719080389663951</v>
      </c>
      <c r="I38" s="3">
        <v>48.584395255641383</v>
      </c>
      <c r="J38" s="1"/>
      <c r="K38" s="1"/>
    </row>
    <row r="39" spans="1:12" ht="12.75" customHeight="1" thickBot="1" x14ac:dyDescent="0.25">
      <c r="A39" s="32">
        <v>40724</v>
      </c>
      <c r="B39" s="33"/>
      <c r="C39" s="3">
        <v>89.640876770019531</v>
      </c>
      <c r="D39" s="3">
        <v>5.192695140838623</v>
      </c>
      <c r="E39" s="3">
        <v>4.8382120132446289</v>
      </c>
      <c r="F39" s="5">
        <v>4.6847127377986908E-2</v>
      </c>
      <c r="G39" s="3">
        <v>4.8850593566894531</v>
      </c>
      <c r="H39" s="3">
        <v>37.719080389651097</v>
      </c>
      <c r="I39" s="3">
        <v>48.584395255624834</v>
      </c>
      <c r="J39" s="1"/>
      <c r="K39" s="1"/>
    </row>
    <row r="40" spans="1:12" ht="12.75" customHeight="1" thickBot="1" x14ac:dyDescent="0.25">
      <c r="A40" s="35" t="s">
        <v>6</v>
      </c>
      <c r="B40" s="36"/>
      <c r="C40" s="6">
        <f t="shared" ref="C40:I40" si="0">AVERAGE(C10:C39)</f>
        <v>89.196190897623694</v>
      </c>
      <c r="D40" s="6">
        <f t="shared" si="0"/>
        <v>5.6458374818166099</v>
      </c>
      <c r="E40" s="6">
        <f t="shared" si="0"/>
        <v>4.8290314992268879</v>
      </c>
      <c r="F40" s="6">
        <f t="shared" si="0"/>
        <v>6.0663938149809839E-2</v>
      </c>
      <c r="G40" s="6">
        <f t="shared" si="0"/>
        <v>4.8896954695383705</v>
      </c>
      <c r="H40" s="6">
        <f t="shared" si="0"/>
        <v>37.723757565957001</v>
      </c>
      <c r="I40" s="6">
        <f t="shared" si="0"/>
        <v>48.465610496199318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34" t="s">
        <v>23</v>
      </c>
      <c r="I42" s="34"/>
      <c r="J42" s="20"/>
      <c r="K42" s="20"/>
      <c r="L42" s="20"/>
    </row>
    <row r="43" spans="1:12" ht="13.5" thickBot="1" x14ac:dyDescent="0.25"/>
    <row r="44" spans="1:12" ht="23.25" thickBot="1" x14ac:dyDescent="0.25">
      <c r="A44" s="45"/>
      <c r="B44" s="46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47" t="s">
        <v>85</v>
      </c>
      <c r="B45" s="48"/>
      <c r="C45" s="26">
        <f t="shared" ref="C45:I45" si="1">MAX(C10:C39)</f>
        <v>90.18499755859375</v>
      </c>
      <c r="D45" s="21">
        <f t="shared" si="1"/>
        <v>6.0365405082702637</v>
      </c>
      <c r="E45" s="26">
        <f t="shared" si="1"/>
        <v>5.5316228866577148</v>
      </c>
      <c r="F45" s="26">
        <f t="shared" si="1"/>
        <v>9.1666229069232941E-2</v>
      </c>
      <c r="G45" s="21">
        <f t="shared" si="1"/>
        <v>5.5827817916870117</v>
      </c>
      <c r="H45" s="26">
        <f t="shared" si="1"/>
        <v>37.944690008185376</v>
      </c>
      <c r="I45" s="22">
        <f t="shared" si="1"/>
        <v>48.740749818133253</v>
      </c>
    </row>
    <row r="46" spans="1:12" ht="13.5" thickBot="1" x14ac:dyDescent="0.25">
      <c r="A46" s="47" t="s">
        <v>86</v>
      </c>
      <c r="B46" s="48"/>
      <c r="C46" s="23">
        <f t="shared" ref="C46:I46" si="2">MIN(C10:C39)</f>
        <v>88.275382995605469</v>
      </c>
      <c r="D46" s="26">
        <f t="shared" si="2"/>
        <v>5.0789823532104492</v>
      </c>
      <c r="E46" s="26">
        <f t="shared" si="2"/>
        <v>4.4025449752807617</v>
      </c>
      <c r="F46" s="23">
        <f t="shared" si="2"/>
        <v>4.6564336866140366E-2</v>
      </c>
      <c r="G46" s="26">
        <f t="shared" si="2"/>
        <v>4.4632000923156738</v>
      </c>
      <c r="H46" s="23">
        <f t="shared" si="2"/>
        <v>37.426244861469698</v>
      </c>
      <c r="I46" s="26">
        <f t="shared" si="2"/>
        <v>48.006340820022636</v>
      </c>
    </row>
    <row r="47" spans="1:12" ht="13.5" thickBot="1" x14ac:dyDescent="0.25">
      <c r="A47" s="49" t="s">
        <v>87</v>
      </c>
      <c r="B47" s="50"/>
      <c r="C47" s="26">
        <f t="shared" ref="C47:I47" si="3">STDEV(C10:C39)</f>
        <v>0.44490727853499989</v>
      </c>
      <c r="D47" s="24">
        <f t="shared" si="3"/>
        <v>0.29506448687679521</v>
      </c>
      <c r="E47" s="26">
        <f t="shared" si="3"/>
        <v>0.31404418166810316</v>
      </c>
      <c r="F47" s="26">
        <f t="shared" si="3"/>
        <v>1.19605946629297E-2</v>
      </c>
      <c r="G47" s="24">
        <f t="shared" si="3"/>
        <v>0.30686622080138376</v>
      </c>
      <c r="H47" s="26">
        <f t="shared" si="3"/>
        <v>0.1499456159529278</v>
      </c>
      <c r="I47" s="25">
        <f t="shared" si="3"/>
        <v>0.21041580940636143</v>
      </c>
    </row>
    <row r="49" spans="3:9" x14ac:dyDescent="0.2">
      <c r="C49" s="29" t="s">
        <v>102</v>
      </c>
      <c r="D49" s="29">
        <f>COUNTIF(D10:D39,"&gt;12.0")</f>
        <v>0</v>
      </c>
      <c r="E49" s="29">
        <f>COUNTIF(E10:E39,"&gt;8.0")</f>
        <v>0</v>
      </c>
      <c r="F49" s="29">
        <f>COUNTIF(F10:F39,"&gt;3.0")</f>
        <v>0</v>
      </c>
      <c r="G49" s="29">
        <f>COUNTIF(G10:G39,"&gt;8.0")</f>
        <v>0</v>
      </c>
      <c r="H49" s="29">
        <f>COUNTIF(H10:H39,"&lt;36.30")</f>
        <v>0</v>
      </c>
      <c r="I49" s="29">
        <f>COUNTIF(I10:I39,"&lt;46.20")</f>
        <v>0</v>
      </c>
    </row>
    <row r="50" spans="3:9" x14ac:dyDescent="0.2">
      <c r="G50" s="29"/>
      <c r="H50" s="29">
        <f>COUNTIF(H10:H39,"&gt;43.60")</f>
        <v>0</v>
      </c>
      <c r="I50" s="29">
        <f>COUNTIF(I10:I39,"&gt;53.20")</f>
        <v>0</v>
      </c>
    </row>
  </sheetData>
  <mergeCells count="44">
    <mergeCell ref="A44:B44"/>
    <mergeCell ref="A45:B45"/>
    <mergeCell ref="A46:B46"/>
    <mergeCell ref="A47:B47"/>
    <mergeCell ref="A16:B16"/>
    <mergeCell ref="A21:B21"/>
    <mergeCell ref="A18:B18"/>
    <mergeCell ref="A19:B19"/>
    <mergeCell ref="A24:B24"/>
    <mergeCell ref="A22:B22"/>
    <mergeCell ref="A11:B11"/>
    <mergeCell ref="A7:B7"/>
    <mergeCell ref="A8:B8"/>
    <mergeCell ref="A13:B13"/>
    <mergeCell ref="A15:B15"/>
    <mergeCell ref="A14:B14"/>
    <mergeCell ref="A9:B9"/>
    <mergeCell ref="A12:B12"/>
    <mergeCell ref="A10:B10"/>
    <mergeCell ref="A1:I1"/>
    <mergeCell ref="A3:I3"/>
    <mergeCell ref="A6:B6"/>
    <mergeCell ref="A4:I4"/>
    <mergeCell ref="A5:F5"/>
    <mergeCell ref="A25:B25"/>
    <mergeCell ref="A23:B23"/>
    <mergeCell ref="A17:B17"/>
    <mergeCell ref="A20:B20"/>
    <mergeCell ref="A31:B31"/>
    <mergeCell ref="A26:B26"/>
    <mergeCell ref="A28:B28"/>
    <mergeCell ref="A29:B29"/>
    <mergeCell ref="A27:B27"/>
    <mergeCell ref="A30:B30"/>
    <mergeCell ref="A32:B32"/>
    <mergeCell ref="A33:B33"/>
    <mergeCell ref="H42:I42"/>
    <mergeCell ref="A40:B40"/>
    <mergeCell ref="A34:B34"/>
    <mergeCell ref="A36:B36"/>
    <mergeCell ref="A35:B35"/>
    <mergeCell ref="A37:B37"/>
    <mergeCell ref="A39:B39"/>
    <mergeCell ref="A38:B38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28" zoomScale="90" zoomScaleNormal="90" workbookViewId="0">
      <selection activeCell="C49" sqref="C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1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1" ht="14.1" customHeight="1" thickBot="1" x14ac:dyDescent="0.25">
      <c r="A5" s="42" t="s">
        <v>82</v>
      </c>
      <c r="B5" s="42"/>
      <c r="C5" s="42"/>
      <c r="D5" s="42"/>
      <c r="E5" s="42"/>
      <c r="F5" s="42"/>
      <c r="G5" s="1"/>
      <c r="H5" s="1"/>
      <c r="I5" s="18" t="s">
        <v>99</v>
      </c>
      <c r="J5" s="1"/>
      <c r="K5" s="1"/>
    </row>
    <row r="6" spans="1:11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3"/>
      <c r="B8" s="44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45"/>
      <c r="B9" s="4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40695</v>
      </c>
      <c r="B10" s="33"/>
      <c r="C10" s="10">
        <v>93.573486328125</v>
      </c>
      <c r="D10" s="10">
        <v>5.3566303253173828</v>
      </c>
      <c r="E10" s="10">
        <v>0.58905297517776489</v>
      </c>
      <c r="F10" s="11">
        <v>0.20339508354663849</v>
      </c>
      <c r="G10" s="10">
        <v>0.79244804382324219</v>
      </c>
      <c r="H10" s="10">
        <v>39.16948091088878</v>
      </c>
      <c r="I10" s="10">
        <v>51.072823850123861</v>
      </c>
      <c r="J10" s="1"/>
      <c r="K10" s="1"/>
    </row>
    <row r="11" spans="1:11" ht="12.75" customHeight="1" thickBot="1" x14ac:dyDescent="0.25">
      <c r="A11" s="32">
        <v>40696</v>
      </c>
      <c r="B11" s="33"/>
      <c r="C11" s="3">
        <v>94.817138671875</v>
      </c>
      <c r="D11" s="3">
        <v>4.2618193626403809</v>
      </c>
      <c r="E11" s="3">
        <v>0.54038876295089722</v>
      </c>
      <c r="F11" s="5">
        <v>0.1401752382516861</v>
      </c>
      <c r="G11" s="3">
        <v>0.68056398630142212</v>
      </c>
      <c r="H11" s="3">
        <v>38.87827590826749</v>
      </c>
      <c r="I11" s="3">
        <v>50.975971378787293</v>
      </c>
      <c r="J11" s="1"/>
      <c r="K11" s="1"/>
    </row>
    <row r="12" spans="1:11" ht="12.75" customHeight="1" thickBot="1" x14ac:dyDescent="0.25">
      <c r="A12" s="32">
        <v>40697</v>
      </c>
      <c r="B12" s="33"/>
      <c r="C12" s="3">
        <v>93.931411743164062</v>
      </c>
      <c r="D12" s="3">
        <v>4.8185811042785645</v>
      </c>
      <c r="E12" s="3">
        <v>0.57982844114303589</v>
      </c>
      <c r="F12" s="5">
        <v>0.37963786721229553</v>
      </c>
      <c r="G12" s="3">
        <v>0.95946633815765381</v>
      </c>
      <c r="H12" s="3">
        <v>38.961364664084506</v>
      </c>
      <c r="I12" s="3">
        <v>50.83637112213767</v>
      </c>
      <c r="J12" s="1"/>
      <c r="K12" s="1"/>
    </row>
    <row r="13" spans="1:11" ht="12.75" customHeight="1" thickBot="1" x14ac:dyDescent="0.25">
      <c r="A13" s="32">
        <v>40698</v>
      </c>
      <c r="B13" s="33"/>
      <c r="C13" s="3">
        <v>94.0198974609375</v>
      </c>
      <c r="D13" s="3">
        <v>4.5854072570800781</v>
      </c>
      <c r="E13" s="3">
        <v>0.53558129072189331</v>
      </c>
      <c r="F13" s="5">
        <v>0.57624357938766479</v>
      </c>
      <c r="G13" s="3">
        <v>1.1118248701095581</v>
      </c>
      <c r="H13" s="3">
        <v>38.833660041669468</v>
      </c>
      <c r="I13" s="3">
        <v>50.647301895544551</v>
      </c>
      <c r="J13" s="1"/>
      <c r="K13" s="1"/>
    </row>
    <row r="14" spans="1:11" ht="12.75" customHeight="1" thickBot="1" x14ac:dyDescent="0.25">
      <c r="A14" s="32">
        <v>40699</v>
      </c>
      <c r="B14" s="33"/>
      <c r="C14" s="3">
        <v>94.053741455078125</v>
      </c>
      <c r="D14" s="3">
        <v>4.5681281089782715</v>
      </c>
      <c r="E14" s="3">
        <v>0.53684240579605103</v>
      </c>
      <c r="F14" s="5">
        <v>0.52759981155395508</v>
      </c>
      <c r="G14" s="3">
        <v>1.0644421577453613</v>
      </c>
      <c r="H14" s="3">
        <v>38.864818151510683</v>
      </c>
      <c r="I14" s="3">
        <v>50.698116991483367</v>
      </c>
      <c r="J14" s="1"/>
      <c r="K14" s="1"/>
    </row>
    <row r="15" spans="1:11" ht="12.75" customHeight="1" thickBot="1" x14ac:dyDescent="0.25">
      <c r="A15" s="32">
        <v>40700</v>
      </c>
      <c r="B15" s="33"/>
      <c r="C15" s="3">
        <v>94.644577026367188</v>
      </c>
      <c r="D15" s="3">
        <v>4.1384453773498535</v>
      </c>
      <c r="E15" s="3">
        <v>0.50682049989700317</v>
      </c>
      <c r="F15" s="5">
        <v>0.47261330485343933</v>
      </c>
      <c r="G15" s="3">
        <v>0.97943377494812012</v>
      </c>
      <c r="H15" s="3">
        <v>38.727346064948627</v>
      </c>
      <c r="I15" s="3">
        <v>50.672477203935983</v>
      </c>
      <c r="J15" s="1"/>
      <c r="K15" s="1"/>
    </row>
    <row r="16" spans="1:11" ht="12.75" customHeight="1" thickBot="1" x14ac:dyDescent="0.25">
      <c r="A16" s="32">
        <v>40701</v>
      </c>
      <c r="B16" s="33"/>
      <c r="C16" s="3">
        <v>94.343757629394531</v>
      </c>
      <c r="D16" s="3">
        <v>4.5365233421325684</v>
      </c>
      <c r="E16" s="3">
        <v>0.54224717617034912</v>
      </c>
      <c r="F16" s="5">
        <v>0.311057448387146</v>
      </c>
      <c r="G16" s="3">
        <v>0.85330462455749512</v>
      </c>
      <c r="H16" s="3">
        <v>38.905419352972274</v>
      </c>
      <c r="I16" s="3">
        <v>50.870080210918005</v>
      </c>
      <c r="J16" s="1"/>
      <c r="K16" s="1"/>
    </row>
    <row r="17" spans="1:11" ht="12.75" customHeight="1" thickBot="1" x14ac:dyDescent="0.25">
      <c r="A17" s="32">
        <v>40702</v>
      </c>
      <c r="B17" s="33"/>
      <c r="C17" s="3">
        <v>94.074195861816406</v>
      </c>
      <c r="D17" s="3">
        <v>4.8041529655456543</v>
      </c>
      <c r="E17" s="3">
        <v>0.51603788137435913</v>
      </c>
      <c r="F17" s="5">
        <v>0.27358287572860718</v>
      </c>
      <c r="G17" s="3">
        <v>0.78962075710296631</v>
      </c>
      <c r="H17" s="3">
        <v>39.045794394836797</v>
      </c>
      <c r="I17" s="3">
        <v>50.987362706306435</v>
      </c>
      <c r="J17" s="1"/>
      <c r="K17" s="1"/>
    </row>
    <row r="18" spans="1:11" ht="12.75" customHeight="1" thickBot="1" x14ac:dyDescent="0.25">
      <c r="A18" s="32">
        <v>40703</v>
      </c>
      <c r="B18" s="33"/>
      <c r="C18" s="3">
        <v>95.175155639648438</v>
      </c>
      <c r="D18" s="3">
        <v>3.9347522258758545</v>
      </c>
      <c r="E18" s="3">
        <v>0.47326353192329407</v>
      </c>
      <c r="F18" s="5">
        <v>0.16760428249835968</v>
      </c>
      <c r="G18" s="3">
        <v>0.64086782932281494</v>
      </c>
      <c r="H18" s="3">
        <v>38.805125068407158</v>
      </c>
      <c r="I18" s="3">
        <v>50.946556031893635</v>
      </c>
      <c r="J18" s="1"/>
      <c r="K18" s="1"/>
    </row>
    <row r="19" spans="1:11" ht="12.75" customHeight="1" thickBot="1" x14ac:dyDescent="0.25">
      <c r="A19" s="32">
        <v>40704</v>
      </c>
      <c r="B19" s="33"/>
      <c r="C19" s="3">
        <v>95.298957824707031</v>
      </c>
      <c r="D19" s="3">
        <v>3.8636388778686523</v>
      </c>
      <c r="E19" s="3">
        <v>0.47416538000106812</v>
      </c>
      <c r="F19" s="5">
        <v>0.14258390665054321</v>
      </c>
      <c r="G19" s="3">
        <v>0.61674928665161133</v>
      </c>
      <c r="H19" s="3">
        <v>38.775065592477951</v>
      </c>
      <c r="I19" s="3">
        <v>50.947044118769121</v>
      </c>
      <c r="J19" s="1"/>
      <c r="K19" s="1"/>
    </row>
    <row r="20" spans="1:11" ht="12.75" customHeight="1" thickBot="1" x14ac:dyDescent="0.25">
      <c r="A20" s="32">
        <v>40705</v>
      </c>
      <c r="B20" s="33"/>
      <c r="C20" s="3">
        <v>95.305610656738281</v>
      </c>
      <c r="D20" s="3">
        <v>3.8784375190734863</v>
      </c>
      <c r="E20" s="3">
        <v>0.48027244210243225</v>
      </c>
      <c r="F20" s="5">
        <v>0.1176057904958725</v>
      </c>
      <c r="G20" s="3">
        <v>0.59787821769714355</v>
      </c>
      <c r="H20" s="3">
        <v>38.784704962623501</v>
      </c>
      <c r="I20" s="3">
        <v>50.967353857553547</v>
      </c>
      <c r="J20" s="1"/>
      <c r="K20" s="1"/>
    </row>
    <row r="21" spans="1:11" ht="12.75" customHeight="1" thickBot="1" x14ac:dyDescent="0.25">
      <c r="A21" s="32">
        <v>40706</v>
      </c>
      <c r="B21" s="33"/>
      <c r="C21" s="3">
        <v>94.888710021972656</v>
      </c>
      <c r="D21" s="3">
        <v>4.2164187431335449</v>
      </c>
      <c r="E21" s="3">
        <v>0.51216858625411987</v>
      </c>
      <c r="F21" s="5">
        <v>0.14732301235198975</v>
      </c>
      <c r="G21" s="3">
        <v>0.65949159860610962</v>
      </c>
      <c r="H21" s="3">
        <v>38.868586456081431</v>
      </c>
      <c r="I21" s="3">
        <v>50.978611434291871</v>
      </c>
      <c r="J21" s="1"/>
      <c r="K21" s="1"/>
    </row>
    <row r="22" spans="1:11" ht="12.75" customHeight="1" thickBot="1" x14ac:dyDescent="0.25">
      <c r="A22" s="32">
        <v>40707</v>
      </c>
      <c r="B22" s="33"/>
      <c r="C22" s="3">
        <v>94.709968566894531</v>
      </c>
      <c r="D22" s="3">
        <v>4.3208808898925781</v>
      </c>
      <c r="E22" s="3">
        <v>0.53518086671829224</v>
      </c>
      <c r="F22" s="5">
        <v>0.17579865455627441</v>
      </c>
      <c r="G22" s="3">
        <v>0.71097952127456665</v>
      </c>
      <c r="H22" s="3">
        <v>38.892645066281766</v>
      </c>
      <c r="I22" s="3">
        <v>50.961284451690844</v>
      </c>
      <c r="J22" s="1"/>
      <c r="K22" s="1"/>
    </row>
    <row r="23" spans="1:11" ht="12.75" customHeight="1" thickBot="1" x14ac:dyDescent="0.25">
      <c r="A23" s="32">
        <v>40708</v>
      </c>
      <c r="B23" s="33"/>
      <c r="C23" s="3">
        <v>94.805809020996094</v>
      </c>
      <c r="D23" s="3">
        <v>4.2828221321105957</v>
      </c>
      <c r="E23" s="3">
        <v>0.52832067012786865</v>
      </c>
      <c r="F23" s="5">
        <v>0.1453978419303894</v>
      </c>
      <c r="G23" s="3">
        <v>0.67371851205825806</v>
      </c>
      <c r="H23" s="3">
        <v>38.883570052812971</v>
      </c>
      <c r="I23" s="3">
        <v>50.980901687287471</v>
      </c>
      <c r="J23" s="1"/>
      <c r="K23" s="1"/>
    </row>
    <row r="24" spans="1:11" ht="12.75" customHeight="1" thickBot="1" x14ac:dyDescent="0.25">
      <c r="A24" s="32">
        <v>40709</v>
      </c>
      <c r="B24" s="33"/>
      <c r="C24" s="3">
        <v>94.793235778808594</v>
      </c>
      <c r="D24" s="3">
        <v>4.262242317199707</v>
      </c>
      <c r="E24" s="3">
        <v>0.52614247798919678</v>
      </c>
      <c r="F24" s="5">
        <v>0.16937644779682159</v>
      </c>
      <c r="G24" s="3">
        <v>0.69551891088485718</v>
      </c>
      <c r="H24" s="3">
        <v>38.87626540698961</v>
      </c>
      <c r="I24" s="3">
        <v>50.960814552299844</v>
      </c>
      <c r="J24" s="1"/>
      <c r="K24" s="1"/>
    </row>
    <row r="25" spans="1:11" ht="12.75" customHeight="1" thickBot="1" x14ac:dyDescent="0.25">
      <c r="A25" s="32">
        <v>40710</v>
      </c>
      <c r="B25" s="33"/>
      <c r="C25" s="3">
        <v>94.811317443847656</v>
      </c>
      <c r="D25" s="3">
        <v>4.2608890533447266</v>
      </c>
      <c r="E25" s="3">
        <v>0.52726954221725464</v>
      </c>
      <c r="F25" s="5">
        <v>0.1567177027463913</v>
      </c>
      <c r="G25" s="3">
        <v>0.68398725986480713</v>
      </c>
      <c r="H25" s="3">
        <v>38.877024012241804</v>
      </c>
      <c r="I25" s="3">
        <v>50.969681791531606</v>
      </c>
      <c r="J25" s="1"/>
      <c r="K25" s="1"/>
    </row>
    <row r="26" spans="1:11" ht="12.75" customHeight="1" thickBot="1" x14ac:dyDescent="0.25">
      <c r="A26" s="32">
        <v>40711</v>
      </c>
      <c r="B26" s="33"/>
      <c r="C26" s="3">
        <v>94.876296997070312</v>
      </c>
      <c r="D26" s="3">
        <v>4.1801385879516602</v>
      </c>
      <c r="E26" s="3">
        <v>0.52531403303146362</v>
      </c>
      <c r="F26" s="5">
        <v>0.17428873479366302</v>
      </c>
      <c r="G26" s="3">
        <v>0.69960278272628784</v>
      </c>
      <c r="H26" s="3">
        <v>38.848050268738909</v>
      </c>
      <c r="I26" s="3">
        <v>50.941855718003509</v>
      </c>
      <c r="J26" s="1"/>
      <c r="K26" s="1"/>
    </row>
    <row r="27" spans="1:11" ht="12.75" customHeight="1" thickBot="1" x14ac:dyDescent="0.25">
      <c r="A27" s="32">
        <v>40712</v>
      </c>
      <c r="B27" s="33"/>
      <c r="C27" s="3">
        <v>94.140594482421875</v>
      </c>
      <c r="D27" s="3">
        <v>4.7854652404785156</v>
      </c>
      <c r="E27" s="3">
        <v>0.57962721586227417</v>
      </c>
      <c r="F27" s="5">
        <v>0.22394439578056335</v>
      </c>
      <c r="G27" s="3">
        <v>0.80357158184051514</v>
      </c>
      <c r="H27" s="3">
        <v>38.997921810103669</v>
      </c>
      <c r="I27" s="3">
        <v>50.966156368351207</v>
      </c>
      <c r="J27" s="1"/>
      <c r="K27" s="1"/>
    </row>
    <row r="28" spans="1:11" ht="12.75" customHeight="1" thickBot="1" x14ac:dyDescent="0.25">
      <c r="A28" s="32">
        <v>40713</v>
      </c>
      <c r="B28" s="33"/>
      <c r="C28" s="3">
        <v>94.424797058105469</v>
      </c>
      <c r="D28" s="3">
        <v>4.4610767364501953</v>
      </c>
      <c r="E28" s="3">
        <v>0.55498254299163818</v>
      </c>
      <c r="F28" s="5">
        <v>0.31839540600776672</v>
      </c>
      <c r="G28" s="3">
        <v>0.87337791919708252</v>
      </c>
      <c r="H28" s="3">
        <v>38.861430398395903</v>
      </c>
      <c r="I28" s="3">
        <v>50.834298584093212</v>
      </c>
      <c r="J28" s="1"/>
      <c r="K28" s="1"/>
    </row>
    <row r="29" spans="1:11" ht="12.75" customHeight="1" thickBot="1" x14ac:dyDescent="0.25">
      <c r="A29" s="32">
        <v>40714</v>
      </c>
      <c r="B29" s="33"/>
      <c r="C29" s="3">
        <v>94.106819152832031</v>
      </c>
      <c r="D29" s="3">
        <v>4.6547055244445801</v>
      </c>
      <c r="E29" s="3">
        <v>0.55952560901641846</v>
      </c>
      <c r="F29" s="5">
        <v>0.41099148988723755</v>
      </c>
      <c r="G29" s="3">
        <v>0.97051709890365601</v>
      </c>
      <c r="H29" s="3">
        <v>38.897062711992476</v>
      </c>
      <c r="I29" s="3">
        <v>50.787478759551526</v>
      </c>
      <c r="J29" s="1"/>
      <c r="K29" s="1"/>
    </row>
    <row r="30" spans="1:11" ht="12.75" customHeight="1" thickBot="1" x14ac:dyDescent="0.25">
      <c r="A30" s="32">
        <v>40715</v>
      </c>
      <c r="B30" s="33"/>
      <c r="C30" s="3">
        <v>94.353660583496094</v>
      </c>
      <c r="D30" s="3">
        <v>4.4438619613647461</v>
      </c>
      <c r="E30" s="3">
        <v>0.55782854557037354</v>
      </c>
      <c r="F30" s="5">
        <v>0.36236512660980225</v>
      </c>
      <c r="G30" s="3">
        <v>0.92019367218017578</v>
      </c>
      <c r="H30" s="3">
        <v>38.863980452696566</v>
      </c>
      <c r="I30" s="3">
        <v>50.803450957380207</v>
      </c>
      <c r="J30" s="1"/>
      <c r="K30" s="1"/>
    </row>
    <row r="31" spans="1:11" ht="12.75" customHeight="1" thickBot="1" x14ac:dyDescent="0.25">
      <c r="A31" s="32">
        <v>40716</v>
      </c>
      <c r="B31" s="33"/>
      <c r="C31" s="3">
        <v>94.427001953125</v>
      </c>
      <c r="D31" s="3">
        <v>4.460752010345459</v>
      </c>
      <c r="E31" s="3">
        <v>0.5554535984992981</v>
      </c>
      <c r="F31" s="5">
        <v>0.29830509424209595</v>
      </c>
      <c r="G31" s="3">
        <v>0.85375869274139404</v>
      </c>
      <c r="H31" s="3">
        <v>38.879442401382583</v>
      </c>
      <c r="I31" s="3">
        <v>50.858280078613078</v>
      </c>
      <c r="J31" s="1"/>
      <c r="K31" s="1"/>
    </row>
    <row r="32" spans="1:11" ht="12.75" customHeight="1" thickBot="1" x14ac:dyDescent="0.25">
      <c r="A32" s="32">
        <v>40717</v>
      </c>
      <c r="B32" s="33"/>
      <c r="C32" s="3">
        <v>94.130874633789063</v>
      </c>
      <c r="D32" s="3">
        <v>4.6423301696777344</v>
      </c>
      <c r="E32" s="3">
        <v>0.55903452634811401</v>
      </c>
      <c r="F32" s="5">
        <v>0.39744541049003601</v>
      </c>
      <c r="G32" s="3">
        <v>0.95647990703582764</v>
      </c>
      <c r="H32" s="3">
        <v>38.89969494131055</v>
      </c>
      <c r="I32" s="3">
        <v>50.798648790249295</v>
      </c>
      <c r="J32" s="1"/>
      <c r="K32" s="1"/>
    </row>
    <row r="33" spans="1:12" ht="12.75" customHeight="1" thickBot="1" x14ac:dyDescent="0.25">
      <c r="A33" s="32">
        <v>40718</v>
      </c>
      <c r="B33" s="33"/>
      <c r="C33" s="3">
        <v>94.338768005371094</v>
      </c>
      <c r="D33" s="3">
        <v>4.3626918792724609</v>
      </c>
      <c r="E33" s="3">
        <v>0.55000764131546021</v>
      </c>
      <c r="F33" s="5">
        <v>0.48185601830482483</v>
      </c>
      <c r="G33" s="3">
        <v>1.0318636894226074</v>
      </c>
      <c r="H33" s="3">
        <v>38.789417384978385</v>
      </c>
      <c r="I33" s="3">
        <v>50.6813282515512</v>
      </c>
      <c r="J33" s="1"/>
      <c r="K33" s="1"/>
    </row>
    <row r="34" spans="1:12" ht="12.75" customHeight="1" thickBot="1" x14ac:dyDescent="0.25">
      <c r="A34" s="32">
        <v>40719</v>
      </c>
      <c r="B34" s="33"/>
      <c r="C34" s="3">
        <v>94.520797729492188</v>
      </c>
      <c r="D34" s="3">
        <v>4.2338728904724121</v>
      </c>
      <c r="E34" s="3">
        <v>0.5425230860710144</v>
      </c>
      <c r="F34" s="5">
        <v>0.4721347987651825</v>
      </c>
      <c r="G34" s="3">
        <v>1.0146578550338745</v>
      </c>
      <c r="H34" s="3">
        <v>38.737230943561698</v>
      </c>
      <c r="I34" s="3">
        <v>50.662061907399128</v>
      </c>
      <c r="J34" s="1"/>
      <c r="K34" s="1"/>
    </row>
    <row r="35" spans="1:12" ht="12.75" customHeight="1" thickBot="1" x14ac:dyDescent="0.25">
      <c r="A35" s="32">
        <v>40720</v>
      </c>
      <c r="B35" s="33"/>
      <c r="C35" s="3">
        <v>94.562934875488281</v>
      </c>
      <c r="D35" s="3">
        <v>4.1914243698120117</v>
      </c>
      <c r="E35" s="3">
        <v>0.53585273027420044</v>
      </c>
      <c r="F35" s="5">
        <v>0.4828370213508606</v>
      </c>
      <c r="G35" s="3">
        <v>1.018689751625061</v>
      </c>
      <c r="H35" s="3">
        <v>38.721371405345948</v>
      </c>
      <c r="I35" s="3">
        <v>50.64864792962598</v>
      </c>
      <c r="J35" s="1"/>
      <c r="K35" s="1"/>
    </row>
    <row r="36" spans="1:12" ht="12.75" customHeight="1" thickBot="1" x14ac:dyDescent="0.25">
      <c r="A36" s="32">
        <v>40721</v>
      </c>
      <c r="B36" s="33"/>
      <c r="C36" s="3">
        <v>94.19012451171875</v>
      </c>
      <c r="D36" s="3">
        <v>4.5167040824890137</v>
      </c>
      <c r="E36" s="3">
        <v>0.56554371118545532</v>
      </c>
      <c r="F36" s="5">
        <v>0.47248324751853943</v>
      </c>
      <c r="G36" s="3">
        <v>1.0380269289016724</v>
      </c>
      <c r="H36" s="3">
        <v>38.825577741180396</v>
      </c>
      <c r="I36" s="3">
        <v>50.701316317867949</v>
      </c>
      <c r="J36" s="1"/>
      <c r="K36" s="1"/>
    </row>
    <row r="37" spans="1:12" ht="12.75" customHeight="1" thickBot="1" x14ac:dyDescent="0.25">
      <c r="A37" s="32">
        <v>40722</v>
      </c>
      <c r="B37" s="33"/>
      <c r="C37" s="3">
        <v>94.196586608886719</v>
      </c>
      <c r="D37" s="3">
        <v>4.5418705940246582</v>
      </c>
      <c r="E37" s="3">
        <v>0.56553858518600464</v>
      </c>
      <c r="F37" s="5">
        <v>0.4427066445350647</v>
      </c>
      <c r="G37" s="3">
        <v>1.0082452297210693</v>
      </c>
      <c r="H37" s="3">
        <v>38.841845689032766</v>
      </c>
      <c r="I37" s="3">
        <v>50.731342571237676</v>
      </c>
      <c r="J37" s="1"/>
      <c r="K37" s="1"/>
    </row>
    <row r="38" spans="1:12" ht="12.75" customHeight="1" thickBot="1" x14ac:dyDescent="0.25">
      <c r="A38" s="32">
        <v>40723</v>
      </c>
      <c r="B38" s="33"/>
      <c r="C38" s="3">
        <v>94.050422668457031</v>
      </c>
      <c r="D38" s="3">
        <v>4.6833600997924805</v>
      </c>
      <c r="E38" s="3">
        <v>0.5654638409614563</v>
      </c>
      <c r="F38" s="5">
        <v>0.44252756237983704</v>
      </c>
      <c r="G38" s="3">
        <v>1.0079914331436157</v>
      </c>
      <c r="H38" s="3">
        <v>38.879192290684188</v>
      </c>
      <c r="I38" s="3">
        <v>50.752775042217905</v>
      </c>
      <c r="J38" s="1"/>
      <c r="K38" s="1"/>
    </row>
    <row r="39" spans="1:12" ht="12.75" customHeight="1" thickBot="1" x14ac:dyDescent="0.25">
      <c r="A39" s="32">
        <v>40724</v>
      </c>
      <c r="B39" s="33"/>
      <c r="C39" s="3">
        <v>94.291671752929688</v>
      </c>
      <c r="D39" s="3">
        <v>4.5533037185668945</v>
      </c>
      <c r="E39" s="3">
        <v>0.56028038263320923</v>
      </c>
      <c r="F39" s="5">
        <v>0.33885562419891357</v>
      </c>
      <c r="G39" s="3">
        <v>0.8991360068321228</v>
      </c>
      <c r="H39" s="3">
        <v>38.883968729566611</v>
      </c>
      <c r="I39" s="3">
        <v>50.830273615984005</v>
      </c>
      <c r="J39" s="1"/>
      <c r="K39" s="1"/>
    </row>
    <row r="40" spans="1:12" ht="12.75" customHeight="1" thickBot="1" x14ac:dyDescent="0.25">
      <c r="A40" s="35" t="s">
        <v>6</v>
      </c>
      <c r="B40" s="36"/>
      <c r="C40" s="6">
        <f t="shared" ref="C40:H40" si="0">AVERAGE(C10:C39)</f>
        <v>94.461944071451825</v>
      </c>
      <c r="D40" s="6">
        <f t="shared" si="0"/>
        <v>4.4267109155654909</v>
      </c>
      <c r="E40" s="6">
        <f t="shared" si="0"/>
        <v>0.53935196598370871</v>
      </c>
      <c r="F40" s="6">
        <f>AVERAGE(F10:F39)</f>
        <v>0.31419498076041541</v>
      </c>
      <c r="G40" s="6">
        <f t="shared" si="0"/>
        <v>0.85354694128036501</v>
      </c>
      <c r="H40" s="6">
        <f t="shared" si="0"/>
        <v>38.869177775868849</v>
      </c>
      <c r="I40" s="6">
        <f>AVERAGE(I10:I39)</f>
        <v>50.84902227255602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34" t="s">
        <v>23</v>
      </c>
      <c r="I42" s="34"/>
      <c r="J42" s="20"/>
      <c r="K42" s="20"/>
      <c r="L42" s="20"/>
    </row>
    <row r="43" spans="1:12" ht="13.5" thickBot="1" x14ac:dyDescent="0.25"/>
    <row r="44" spans="1:12" ht="23.25" thickBot="1" x14ac:dyDescent="0.25">
      <c r="A44" s="45"/>
      <c r="B44" s="46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47" t="s">
        <v>85</v>
      </c>
      <c r="B45" s="48"/>
      <c r="C45" s="26">
        <f t="shared" ref="C45:I45" si="1">MAX(C10:C39)</f>
        <v>95.305610656738281</v>
      </c>
      <c r="D45" s="21">
        <f t="shared" si="1"/>
        <v>5.3566303253173828</v>
      </c>
      <c r="E45" s="26">
        <f t="shared" si="1"/>
        <v>0.58905297517776489</v>
      </c>
      <c r="F45" s="26">
        <f t="shared" si="1"/>
        <v>0.57624357938766479</v>
      </c>
      <c r="G45" s="21">
        <f t="shared" si="1"/>
        <v>1.1118248701095581</v>
      </c>
      <c r="H45" s="26">
        <f t="shared" si="1"/>
        <v>39.16948091088878</v>
      </c>
      <c r="I45" s="22">
        <f t="shared" si="1"/>
        <v>51.072823850123861</v>
      </c>
    </row>
    <row r="46" spans="1:12" ht="13.5" thickBot="1" x14ac:dyDescent="0.25">
      <c r="A46" s="47" t="s">
        <v>86</v>
      </c>
      <c r="B46" s="48"/>
      <c r="C46" s="23">
        <f t="shared" ref="C46:I46" si="2">MIN(C10:C39)</f>
        <v>93.573486328125</v>
      </c>
      <c r="D46" s="26">
        <f t="shared" si="2"/>
        <v>3.8636388778686523</v>
      </c>
      <c r="E46" s="26">
        <f t="shared" si="2"/>
        <v>0.47326353192329407</v>
      </c>
      <c r="F46" s="23">
        <f t="shared" si="2"/>
        <v>0.1176057904958725</v>
      </c>
      <c r="G46" s="26">
        <f t="shared" si="2"/>
        <v>0.59787821769714355</v>
      </c>
      <c r="H46" s="23">
        <f t="shared" si="2"/>
        <v>38.721371405345948</v>
      </c>
      <c r="I46" s="26">
        <f t="shared" si="2"/>
        <v>50.647301895544551</v>
      </c>
    </row>
    <row r="47" spans="1:12" ht="13.5" thickBot="1" x14ac:dyDescent="0.25">
      <c r="A47" s="49" t="s">
        <v>87</v>
      </c>
      <c r="B47" s="50"/>
      <c r="C47" s="26">
        <f t="shared" ref="C47:I47" si="3">STDEV(C10:C39)</f>
        <v>0.42214192861474847</v>
      </c>
      <c r="D47" s="24">
        <f t="shared" si="3"/>
        <v>0.3112357739524404</v>
      </c>
      <c r="E47" s="26">
        <f t="shared" si="3"/>
        <v>2.9438499221979296E-2</v>
      </c>
      <c r="F47" s="26">
        <f t="shared" si="3"/>
        <v>0.14207962376338501</v>
      </c>
      <c r="G47" s="24">
        <f t="shared" si="3"/>
        <v>0.1565732561418012</v>
      </c>
      <c r="H47" s="26">
        <f t="shared" si="3"/>
        <v>9.1187652448182235E-2</v>
      </c>
      <c r="I47" s="25">
        <f t="shared" si="3"/>
        <v>0.12691202778555369</v>
      </c>
    </row>
    <row r="49" spans="3:9" x14ac:dyDescent="0.2">
      <c r="C49" s="29" t="s">
        <v>102</v>
      </c>
      <c r="D49" s="29">
        <f>COUNTIF(D10:D39,"&gt;12.0")</f>
        <v>0</v>
      </c>
      <c r="E49" s="29">
        <f>COUNTIF(E10:E39,"&gt;8.0")</f>
        <v>0</v>
      </c>
      <c r="F49" s="29">
        <f>COUNTIF(F10:F39,"&gt;3.0")</f>
        <v>0</v>
      </c>
      <c r="G49" s="29">
        <f>COUNTIF(G10:G39,"&gt;8.0")</f>
        <v>0</v>
      </c>
      <c r="H49" s="29">
        <f>COUNTIF(H10:H39,"&lt;36.30")</f>
        <v>0</v>
      </c>
      <c r="I49" s="29">
        <f>COUNTIF(I10:I39,"&lt;46.20")</f>
        <v>0</v>
      </c>
    </row>
    <row r="50" spans="3:9" x14ac:dyDescent="0.2">
      <c r="G50" s="29"/>
      <c r="H50" s="29">
        <f>COUNTIF(H10:H39,"&gt;43.60")</f>
        <v>0</v>
      </c>
      <c r="I50" s="29">
        <f>COUNTIF(I10:I39,"&gt;53.20")</f>
        <v>0</v>
      </c>
    </row>
  </sheetData>
  <mergeCells count="44">
    <mergeCell ref="A32:B32"/>
    <mergeCell ref="A33:B33"/>
    <mergeCell ref="H42:I42"/>
    <mergeCell ref="A40:B40"/>
    <mergeCell ref="A34:B34"/>
    <mergeCell ref="A47:B47"/>
    <mergeCell ref="A36:B36"/>
    <mergeCell ref="A35:B35"/>
    <mergeCell ref="A37:B37"/>
    <mergeCell ref="A39:B39"/>
    <mergeCell ref="A38:B38"/>
    <mergeCell ref="A44:B44"/>
    <mergeCell ref="A45:B45"/>
    <mergeCell ref="A46:B46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28" zoomScale="90" zoomScaleNormal="90" workbookViewId="0">
      <selection activeCell="C49" sqref="C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1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1" ht="14.1" customHeight="1" thickBot="1" x14ac:dyDescent="0.25">
      <c r="A5" s="42" t="s">
        <v>83</v>
      </c>
      <c r="B5" s="42"/>
      <c r="C5" s="42"/>
      <c r="D5" s="42"/>
      <c r="E5" s="42"/>
      <c r="F5" s="42"/>
      <c r="G5" s="1"/>
      <c r="H5" s="1"/>
      <c r="I5" s="18" t="s">
        <v>99</v>
      </c>
      <c r="J5" s="1"/>
      <c r="K5" s="1"/>
    </row>
    <row r="6" spans="1:11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3"/>
      <c r="B8" s="44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45"/>
      <c r="B9" s="4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40695</v>
      </c>
      <c r="B10" s="33"/>
      <c r="C10" s="10">
        <v>99.358299255371094</v>
      </c>
      <c r="D10" s="10">
        <v>0.15199984610080719</v>
      </c>
      <c r="E10" s="10">
        <v>0.1196998730301857</v>
      </c>
      <c r="F10" s="11">
        <v>0.14339984953403473</v>
      </c>
      <c r="G10" s="10">
        <v>0.26309973001480103</v>
      </c>
      <c r="H10" s="10">
        <v>37.913386611493735</v>
      </c>
      <c r="I10" s="10">
        <v>50.623232125995884</v>
      </c>
      <c r="J10" s="1"/>
      <c r="K10" s="1"/>
    </row>
    <row r="11" spans="1:11" ht="12.75" customHeight="1" thickBot="1" x14ac:dyDescent="0.25">
      <c r="A11" s="32">
        <v>40696</v>
      </c>
      <c r="B11" s="33"/>
      <c r="C11" s="3">
        <v>99.359596252441406</v>
      </c>
      <c r="D11" s="3">
        <v>0.15160000324249268</v>
      </c>
      <c r="E11" s="3">
        <v>0.11940000206232071</v>
      </c>
      <c r="F11" s="5">
        <v>0.14329999685287476</v>
      </c>
      <c r="G11" s="3">
        <v>0.26269999146461487</v>
      </c>
      <c r="H11" s="3">
        <v>37.912876730855629</v>
      </c>
      <c r="I11" s="3">
        <v>50.62706259668537</v>
      </c>
      <c r="J11" s="1"/>
      <c r="K11" s="1"/>
    </row>
    <row r="12" spans="1:11" ht="12.75" customHeight="1" thickBot="1" x14ac:dyDescent="0.25">
      <c r="A12" s="32">
        <v>40697</v>
      </c>
      <c r="B12" s="33"/>
      <c r="C12" s="3">
        <v>99.365097045898438</v>
      </c>
      <c r="D12" s="3">
        <v>0.14959999918937683</v>
      </c>
      <c r="E12" s="3">
        <v>0.1185000091791153</v>
      </c>
      <c r="F12" s="5">
        <v>0.14249999821186066</v>
      </c>
      <c r="G12" s="3">
        <v>0.26100000739097595</v>
      </c>
      <c r="H12" s="3">
        <v>37.911172212506358</v>
      </c>
      <c r="I12" s="3">
        <v>50.624786463492455</v>
      </c>
      <c r="J12" s="1"/>
      <c r="K12" s="1"/>
    </row>
    <row r="13" spans="1:11" ht="12.75" customHeight="1" thickBot="1" x14ac:dyDescent="0.25">
      <c r="A13" s="32">
        <v>40698</v>
      </c>
      <c r="B13" s="33"/>
      <c r="C13" s="3">
        <v>99.366500854492188</v>
      </c>
      <c r="D13" s="3">
        <v>0.14909955859184265</v>
      </c>
      <c r="E13" s="3">
        <v>0.11819964647293091</v>
      </c>
      <c r="F13" s="5">
        <v>0.14239957928657532</v>
      </c>
      <c r="G13" s="3">
        <v>0.26059922575950623</v>
      </c>
      <c r="H13" s="3">
        <v>37.910550619744598</v>
      </c>
      <c r="I13" s="3">
        <v>50.623956417915004</v>
      </c>
      <c r="J13" s="1"/>
      <c r="K13" s="1"/>
    </row>
    <row r="14" spans="1:11" ht="12.75" customHeight="1" thickBot="1" x14ac:dyDescent="0.25">
      <c r="A14" s="32">
        <v>40699</v>
      </c>
      <c r="B14" s="33"/>
      <c r="C14" s="3">
        <v>99.364700317382813</v>
      </c>
      <c r="D14" s="3">
        <v>0.14939999580383301</v>
      </c>
      <c r="E14" s="3">
        <v>0.11860000342130661</v>
      </c>
      <c r="F14" s="5">
        <v>0.14270000159740448</v>
      </c>
      <c r="G14" s="3">
        <v>0.26129999756813049</v>
      </c>
      <c r="H14" s="3">
        <v>37.911261482517837</v>
      </c>
      <c r="I14" s="3">
        <v>50.624905670444001</v>
      </c>
      <c r="J14" s="1"/>
      <c r="K14" s="1"/>
    </row>
    <row r="15" spans="1:11" ht="12.75" customHeight="1" thickBot="1" x14ac:dyDescent="0.25">
      <c r="A15" s="32">
        <v>40700</v>
      </c>
      <c r="B15" s="33"/>
      <c r="C15" s="3">
        <v>99.362800598144531</v>
      </c>
      <c r="D15" s="3">
        <v>0.14970000088214874</v>
      </c>
      <c r="E15" s="3">
        <v>0.11940000206232071</v>
      </c>
      <c r="F15" s="5">
        <v>0.14300000667572021</v>
      </c>
      <c r="G15" s="3">
        <v>0.26240000128746033</v>
      </c>
      <c r="H15" s="3">
        <v>37.911682022275237</v>
      </c>
      <c r="I15" s="3">
        <v>50.625467239347714</v>
      </c>
      <c r="J15" s="1"/>
      <c r="K15" s="1"/>
    </row>
    <row r="16" spans="1:11" ht="12.75" customHeight="1" thickBot="1" x14ac:dyDescent="0.25">
      <c r="A16" s="32">
        <v>40701</v>
      </c>
      <c r="B16" s="33"/>
      <c r="C16" s="3">
        <v>99.3583984375</v>
      </c>
      <c r="D16" s="3">
        <v>0.15119984745979309</v>
      </c>
      <c r="E16" s="3">
        <v>0.12039987742900848</v>
      </c>
      <c r="F16" s="5">
        <v>0.14369985461235046</v>
      </c>
      <c r="G16" s="3">
        <v>0.26409971714019775</v>
      </c>
      <c r="H16" s="3">
        <v>37.912567571528498</v>
      </c>
      <c r="I16" s="3">
        <v>50.62664975994079</v>
      </c>
      <c r="J16" s="1"/>
      <c r="K16" s="1"/>
    </row>
    <row r="17" spans="1:11" ht="12.75" customHeight="1" thickBot="1" x14ac:dyDescent="0.25">
      <c r="A17" s="32">
        <v>40702</v>
      </c>
      <c r="B17" s="33"/>
      <c r="C17" s="3">
        <v>99.3583984375</v>
      </c>
      <c r="D17" s="3">
        <v>0.15139970183372498</v>
      </c>
      <c r="E17" s="3">
        <v>0.12039975076913834</v>
      </c>
      <c r="F17" s="5">
        <v>0.14339971542358398</v>
      </c>
      <c r="G17" s="3">
        <v>0.26379945874214172</v>
      </c>
      <c r="H17" s="3">
        <v>37.912753679786817</v>
      </c>
      <c r="I17" s="3">
        <v>50.626898280107454</v>
      </c>
      <c r="J17" s="1"/>
      <c r="K17" s="1"/>
    </row>
    <row r="18" spans="1:11" ht="12.75" customHeight="1" thickBot="1" x14ac:dyDescent="0.25">
      <c r="A18" s="32">
        <v>40703</v>
      </c>
      <c r="B18" s="33"/>
      <c r="C18" s="3">
        <v>99.36309814453125</v>
      </c>
      <c r="D18" s="3">
        <v>0.14969970285892487</v>
      </c>
      <c r="E18" s="3">
        <v>0.11959975957870483</v>
      </c>
      <c r="F18" s="5">
        <v>0.14259971678256989</v>
      </c>
      <c r="G18" s="3">
        <v>0.26219946146011353</v>
      </c>
      <c r="H18" s="3">
        <v>37.911652176955727</v>
      </c>
      <c r="I18" s="3">
        <v>50.625427385319504</v>
      </c>
      <c r="J18" s="1"/>
      <c r="K18" s="1"/>
    </row>
    <row r="19" spans="1:11" ht="12.75" customHeight="1" thickBot="1" x14ac:dyDescent="0.25">
      <c r="A19" s="32">
        <v>40704</v>
      </c>
      <c r="B19" s="33"/>
      <c r="C19" s="3">
        <v>99.366302490234375</v>
      </c>
      <c r="D19" s="3">
        <v>0.14829955995082855</v>
      </c>
      <c r="E19" s="3">
        <v>0.11899964511394501</v>
      </c>
      <c r="F19" s="5">
        <v>0.14229957759380341</v>
      </c>
      <c r="G19" s="3">
        <v>0.26129922270774841</v>
      </c>
      <c r="H19" s="3">
        <v>37.910840808053997</v>
      </c>
      <c r="I19" s="3">
        <v>50.624343921659694</v>
      </c>
      <c r="J19" s="1"/>
      <c r="K19" s="1"/>
    </row>
    <row r="20" spans="1:11" ht="12.75" customHeight="1" thickBot="1" x14ac:dyDescent="0.25">
      <c r="A20" s="32">
        <v>40705</v>
      </c>
      <c r="B20" s="33"/>
      <c r="C20" s="3">
        <v>99.372467041015625</v>
      </c>
      <c r="D20" s="3">
        <v>0.14250798523426056</v>
      </c>
      <c r="E20" s="3">
        <v>0.11860664188861847</v>
      </c>
      <c r="F20" s="5">
        <v>0.14250798523426056</v>
      </c>
      <c r="G20" s="3">
        <v>0.26111462712287903</v>
      </c>
      <c r="H20" s="3">
        <v>37.932145511286357</v>
      </c>
      <c r="I20" s="3">
        <v>50.65279321480633</v>
      </c>
      <c r="J20" s="1"/>
      <c r="K20" s="1"/>
    </row>
    <row r="21" spans="1:11" ht="12.75" customHeight="1" thickBot="1" x14ac:dyDescent="0.25">
      <c r="A21" s="32">
        <v>40706</v>
      </c>
      <c r="B21" s="33"/>
      <c r="C21" s="3">
        <v>99.364601135253906</v>
      </c>
      <c r="D21" s="3">
        <v>0.14899985492229462</v>
      </c>
      <c r="E21" s="3">
        <v>0.11909988522529602</v>
      </c>
      <c r="F21" s="5">
        <v>0.14289985597133636</v>
      </c>
      <c r="G21" s="3">
        <v>0.26199972629547119</v>
      </c>
      <c r="H21" s="3">
        <v>37.911261423111256</v>
      </c>
      <c r="I21" s="3">
        <v>50.624905591115272</v>
      </c>
      <c r="J21" s="1"/>
      <c r="K21" s="1"/>
    </row>
    <row r="22" spans="1:11" ht="12.75" customHeight="1" thickBot="1" x14ac:dyDescent="0.25">
      <c r="A22" s="32">
        <v>40707</v>
      </c>
      <c r="B22" s="33"/>
      <c r="C22" s="3">
        <v>99.364700317382813</v>
      </c>
      <c r="D22" s="3">
        <v>0.14880000054836273</v>
      </c>
      <c r="E22" s="3">
        <v>0.11909988522529602</v>
      </c>
      <c r="F22" s="5">
        <v>0.14289985597133636</v>
      </c>
      <c r="G22" s="3">
        <v>0.26199972629547119</v>
      </c>
      <c r="H22" s="3">
        <v>37.911268822158</v>
      </c>
      <c r="I22" s="3">
        <v>50.624915471452375</v>
      </c>
      <c r="J22" s="1"/>
      <c r="K22" s="1"/>
    </row>
    <row r="23" spans="1:11" ht="12.75" customHeight="1" thickBot="1" x14ac:dyDescent="0.25">
      <c r="A23" s="32">
        <v>40708</v>
      </c>
      <c r="B23" s="33"/>
      <c r="C23" s="3">
        <v>99.363395690917969</v>
      </c>
      <c r="D23" s="3">
        <v>0.148999884724617</v>
      </c>
      <c r="E23" s="3">
        <v>0.11929989606142044</v>
      </c>
      <c r="F23" s="5">
        <v>0.14319989085197449</v>
      </c>
      <c r="G23" s="3">
        <v>0.26249977946281433</v>
      </c>
      <c r="H23" s="3">
        <v>37.911622325748162</v>
      </c>
      <c r="I23" s="3">
        <v>50.625387523428657</v>
      </c>
      <c r="J23" s="1"/>
      <c r="K23" s="1"/>
    </row>
    <row r="24" spans="1:11" ht="12.75" customHeight="1" thickBot="1" x14ac:dyDescent="0.25">
      <c r="A24" s="32">
        <v>40709</v>
      </c>
      <c r="B24" s="33"/>
      <c r="C24" s="3">
        <v>99.35870361328125</v>
      </c>
      <c r="D24" s="3">
        <v>0.15059985220432281</v>
      </c>
      <c r="E24" s="3">
        <v>0.12029988318681717</v>
      </c>
      <c r="F24" s="5">
        <v>0.14389985799789429</v>
      </c>
      <c r="G24" s="3">
        <v>0.26419973373413086</v>
      </c>
      <c r="H24" s="3">
        <v>37.912761046365887</v>
      </c>
      <c r="I24" s="3">
        <v>50.622396850345048</v>
      </c>
      <c r="J24" s="1"/>
      <c r="K24" s="1"/>
    </row>
    <row r="25" spans="1:11" ht="12.75" customHeight="1" thickBot="1" x14ac:dyDescent="0.25">
      <c r="A25" s="32">
        <v>40710</v>
      </c>
      <c r="B25" s="33"/>
      <c r="C25" s="3">
        <v>99.358299255371094</v>
      </c>
      <c r="D25" s="3">
        <v>0.15079985558986664</v>
      </c>
      <c r="E25" s="3">
        <v>0.12039987742900848</v>
      </c>
      <c r="F25" s="5">
        <v>0.14369985461235046</v>
      </c>
      <c r="G25" s="3">
        <v>0.26409971714019775</v>
      </c>
      <c r="H25" s="3">
        <v>37.913110954824468</v>
      </c>
      <c r="I25" s="3">
        <v>50.622864059916779</v>
      </c>
      <c r="J25" s="1"/>
      <c r="K25" s="1"/>
    </row>
    <row r="26" spans="1:11" ht="12.75" customHeight="1" thickBot="1" x14ac:dyDescent="0.25">
      <c r="A26" s="32">
        <v>40711</v>
      </c>
      <c r="B26" s="33"/>
      <c r="C26" s="3">
        <v>99.36199951171875</v>
      </c>
      <c r="D26" s="3">
        <v>0.15000000596046448</v>
      </c>
      <c r="E26" s="3">
        <v>0.11980000138282776</v>
      </c>
      <c r="F26" s="5">
        <v>0.14309999346733093</v>
      </c>
      <c r="G26" s="3">
        <v>0.26289999485015869</v>
      </c>
      <c r="H26" s="3">
        <v>37.911827014831438</v>
      </c>
      <c r="I26" s="3">
        <v>50.625660855550223</v>
      </c>
      <c r="J26" s="1"/>
      <c r="K26" s="1"/>
    </row>
    <row r="27" spans="1:11" ht="12.75" customHeight="1" thickBot="1" x14ac:dyDescent="0.25">
      <c r="A27" s="32">
        <v>40712</v>
      </c>
      <c r="B27" s="33"/>
      <c r="C27" s="3">
        <v>99.365196228027344</v>
      </c>
      <c r="D27" s="3">
        <v>0.14839999377727509</v>
      </c>
      <c r="E27" s="3">
        <v>0.11960000544786453</v>
      </c>
      <c r="F27" s="5">
        <v>0.14259999990463257</v>
      </c>
      <c r="G27" s="3">
        <v>0.2621999979019165</v>
      </c>
      <c r="H27" s="3">
        <v>37.910784958459537</v>
      </c>
      <c r="I27" s="3">
        <v>50.624269342752491</v>
      </c>
      <c r="J27" s="1"/>
      <c r="K27" s="1"/>
    </row>
    <row r="28" spans="1:11" ht="12.75" customHeight="1" thickBot="1" x14ac:dyDescent="0.25">
      <c r="A28" s="32">
        <v>40713</v>
      </c>
      <c r="B28" s="33"/>
      <c r="C28" s="3">
        <v>99.364898681640625</v>
      </c>
      <c r="D28" s="3">
        <v>0.14849984645843506</v>
      </c>
      <c r="E28" s="3">
        <v>0.1196998730301857</v>
      </c>
      <c r="F28" s="5">
        <v>0.14249986410140991</v>
      </c>
      <c r="G28" s="3">
        <v>0.26219972968101501</v>
      </c>
      <c r="H28" s="3">
        <v>37.910881804744506</v>
      </c>
      <c r="I28" s="3">
        <v>50.62439866670136</v>
      </c>
      <c r="J28" s="1"/>
      <c r="K28" s="1"/>
    </row>
    <row r="29" spans="1:11" ht="12.75" customHeight="1" thickBot="1" x14ac:dyDescent="0.25">
      <c r="A29" s="32">
        <v>40714</v>
      </c>
      <c r="B29" s="33"/>
      <c r="C29" s="3">
        <v>99.356498718261719</v>
      </c>
      <c r="D29" s="3">
        <v>0.14860014617443085</v>
      </c>
      <c r="E29" s="3">
        <v>0.12720012664794922</v>
      </c>
      <c r="F29" s="5">
        <v>0.14270013570785522</v>
      </c>
      <c r="G29" s="3">
        <v>0.26990026235580444</v>
      </c>
      <c r="H29" s="3">
        <v>37.908573153382193</v>
      </c>
      <c r="I29" s="3">
        <v>50.621315802853715</v>
      </c>
      <c r="J29" s="1"/>
      <c r="K29" s="1"/>
    </row>
    <row r="30" spans="1:11" ht="12.75" customHeight="1" thickBot="1" x14ac:dyDescent="0.25">
      <c r="A30" s="32">
        <v>40715</v>
      </c>
      <c r="B30" s="33"/>
      <c r="C30" s="3">
        <v>99.351203918457031</v>
      </c>
      <c r="D30" s="3">
        <v>0.14849969744682312</v>
      </c>
      <c r="E30" s="3">
        <v>0.13289973139762878</v>
      </c>
      <c r="F30" s="5">
        <v>0.14279972016811371</v>
      </c>
      <c r="G30" s="3">
        <v>0.2756994366645813</v>
      </c>
      <c r="H30" s="3">
        <v>37.943536276888466</v>
      </c>
      <c r="I30" s="3">
        <v>50.663488975784553</v>
      </c>
      <c r="J30" s="1"/>
      <c r="K30" s="1"/>
    </row>
    <row r="31" spans="1:11" ht="12.75" customHeight="1" thickBot="1" x14ac:dyDescent="0.25">
      <c r="A31" s="32">
        <v>40716</v>
      </c>
      <c r="B31" s="33"/>
      <c r="C31" s="3">
        <v>99.351097106933594</v>
      </c>
      <c r="D31" s="3">
        <v>0.14819985628128052</v>
      </c>
      <c r="E31" s="3">
        <v>0.1334998607635498</v>
      </c>
      <c r="F31" s="5">
        <v>0.14279985427856445</v>
      </c>
      <c r="G31" s="3">
        <v>0.27629971504211426</v>
      </c>
      <c r="H31" s="3">
        <v>37.905788230981521</v>
      </c>
      <c r="I31" s="3">
        <v>50.613086512142033</v>
      </c>
      <c r="J31" s="1"/>
      <c r="K31" s="1"/>
    </row>
    <row r="32" spans="1:11" ht="12.75" customHeight="1" thickBot="1" x14ac:dyDescent="0.25">
      <c r="A32" s="32">
        <v>40717</v>
      </c>
      <c r="B32" s="33"/>
      <c r="C32" s="3">
        <v>99.350601196289063</v>
      </c>
      <c r="D32" s="3">
        <v>0.14799985289573669</v>
      </c>
      <c r="E32" s="3">
        <v>0.13399986922740936</v>
      </c>
      <c r="F32" s="5">
        <v>0.14249986410140991</v>
      </c>
      <c r="G32" s="3">
        <v>0.27649974822998047</v>
      </c>
      <c r="H32" s="3">
        <v>37.906138122471489</v>
      </c>
      <c r="I32" s="3">
        <v>50.613553699056709</v>
      </c>
      <c r="J32" s="1"/>
      <c r="K32" s="1"/>
    </row>
    <row r="33" spans="1:12" ht="12.75" customHeight="1" thickBot="1" x14ac:dyDescent="0.25">
      <c r="A33" s="32">
        <v>40718</v>
      </c>
      <c r="B33" s="33"/>
      <c r="C33" s="3">
        <v>99.352195739746094</v>
      </c>
      <c r="D33" s="3">
        <v>0.14759999513626099</v>
      </c>
      <c r="E33" s="3">
        <v>0.13399988412857056</v>
      </c>
      <c r="F33" s="5">
        <v>0.1419999897480011</v>
      </c>
      <c r="G33" s="3">
        <v>0.27599987387657166</v>
      </c>
      <c r="H33" s="3">
        <v>37.90556131382489</v>
      </c>
      <c r="I33" s="3">
        <v>50.617293934745916</v>
      </c>
      <c r="J33" s="1"/>
      <c r="K33" s="1"/>
    </row>
    <row r="34" spans="1:12" ht="12.75" customHeight="1" thickBot="1" x14ac:dyDescent="0.25">
      <c r="A34" s="32">
        <v>40719</v>
      </c>
      <c r="B34" s="33"/>
      <c r="C34" s="3">
        <v>99.351898193359375</v>
      </c>
      <c r="D34" s="3">
        <v>0.14790000021457672</v>
      </c>
      <c r="E34" s="3">
        <v>0.13410000503063202</v>
      </c>
      <c r="F34" s="5">
        <v>0.14219999313354492</v>
      </c>
      <c r="G34" s="3">
        <v>0.27630001306533813</v>
      </c>
      <c r="H34" s="3">
        <v>37.905215189762785</v>
      </c>
      <c r="I34" s="3">
        <v>50.616831737042396</v>
      </c>
      <c r="J34" s="1"/>
      <c r="K34" s="1"/>
    </row>
    <row r="35" spans="1:12" ht="12.75" customHeight="1" thickBot="1" x14ac:dyDescent="0.25">
      <c r="A35" s="32">
        <v>40720</v>
      </c>
      <c r="B35" s="33"/>
      <c r="C35" s="3">
        <v>99.350303649902344</v>
      </c>
      <c r="D35" s="3">
        <v>0.14829985797405243</v>
      </c>
      <c r="E35" s="3">
        <v>0.13409987092018127</v>
      </c>
      <c r="F35" s="5">
        <v>0.14279985427856445</v>
      </c>
      <c r="G35" s="3">
        <v>0.27689972519874573</v>
      </c>
      <c r="H35" s="3">
        <v>37.905650472373289</v>
      </c>
      <c r="I35" s="3">
        <v>50.612902572203531</v>
      </c>
      <c r="J35" s="1"/>
      <c r="K35" s="1"/>
    </row>
    <row r="36" spans="1:12" ht="12.75" customHeight="1" thickBot="1" x14ac:dyDescent="0.25">
      <c r="A36" s="32">
        <v>40721</v>
      </c>
      <c r="B36" s="33"/>
      <c r="C36" s="3">
        <v>99.34649658203125</v>
      </c>
      <c r="D36" s="3">
        <v>0.15000015497207642</v>
      </c>
      <c r="E36" s="3">
        <v>0.13480013608932495</v>
      </c>
      <c r="F36" s="5">
        <v>0.14340014755725861</v>
      </c>
      <c r="G36" s="3">
        <v>0.27820026874542236</v>
      </c>
      <c r="H36" s="3">
        <v>37.906480334430249</v>
      </c>
      <c r="I36" s="3">
        <v>50.614010632002383</v>
      </c>
      <c r="J36" s="1"/>
      <c r="K36" s="1"/>
    </row>
    <row r="37" spans="1:12" ht="12.75" customHeight="1" thickBot="1" x14ac:dyDescent="0.25">
      <c r="A37" s="32">
        <v>40722</v>
      </c>
      <c r="B37" s="33"/>
      <c r="C37" s="3">
        <v>99.347000122070313</v>
      </c>
      <c r="D37" s="3">
        <v>0.14989970624446869</v>
      </c>
      <c r="E37" s="3">
        <v>0.13469973206520081</v>
      </c>
      <c r="F37" s="5">
        <v>0.14329971373081207</v>
      </c>
      <c r="G37" s="3">
        <v>0.27799946069717407</v>
      </c>
      <c r="H37" s="3">
        <v>37.906186264832591</v>
      </c>
      <c r="I37" s="3">
        <v>50.613617980360452</v>
      </c>
      <c r="J37" s="1"/>
      <c r="K37" s="1"/>
    </row>
    <row r="38" spans="1:12" ht="12.75" customHeight="1" thickBot="1" x14ac:dyDescent="0.25">
      <c r="A38" s="32">
        <v>40723</v>
      </c>
      <c r="B38" s="33"/>
      <c r="C38" s="3">
        <v>99.346397399902344</v>
      </c>
      <c r="D38" s="3">
        <v>0.14970000088214874</v>
      </c>
      <c r="E38" s="3">
        <v>0.13529999554157257</v>
      </c>
      <c r="F38" s="5">
        <v>0.14350000023841858</v>
      </c>
      <c r="G38" s="3">
        <v>0.27880001068115234</v>
      </c>
      <c r="H38" s="3">
        <v>37.905996400083801</v>
      </c>
      <c r="I38" s="3">
        <v>50.613364466546223</v>
      </c>
      <c r="J38" s="1"/>
      <c r="K38" s="1"/>
    </row>
    <row r="39" spans="1:12" ht="12.75" customHeight="1" thickBot="1" x14ac:dyDescent="0.25">
      <c r="A39" s="32">
        <v>40724</v>
      </c>
      <c r="B39" s="33"/>
      <c r="C39" s="3">
        <v>99.344398498535156</v>
      </c>
      <c r="D39" s="3">
        <v>0.1504998505115509</v>
      </c>
      <c r="E39" s="3">
        <v>0.13539986312389374</v>
      </c>
      <c r="F39" s="5">
        <v>0.14379985630512238</v>
      </c>
      <c r="G39" s="3">
        <v>0.27919971942901611</v>
      </c>
      <c r="H39" s="3">
        <v>37.90681511025322</v>
      </c>
      <c r="I39" s="3">
        <v>50.614457635968819</v>
      </c>
      <c r="J39" s="1"/>
      <c r="K39" s="1"/>
    </row>
    <row r="40" spans="1:12" ht="12.75" customHeight="1" thickBot="1" x14ac:dyDescent="0.25">
      <c r="A40" s="35" t="s">
        <v>6</v>
      </c>
      <c r="B40" s="36"/>
      <c r="C40" s="6">
        <f t="shared" ref="C40:I40" si="0">AVERAGE(C10:C39)</f>
        <v>99.358184814453125</v>
      </c>
      <c r="D40" s="6">
        <f t="shared" si="0"/>
        <v>0.14922682046890259</v>
      </c>
      <c r="E40" s="6">
        <f t="shared" si="0"/>
        <v>0.12463678643107415</v>
      </c>
      <c r="F40" s="6">
        <f t="shared" si="0"/>
        <v>0.14294681946436563</v>
      </c>
      <c r="G40" s="6">
        <f t="shared" si="0"/>
        <v>0.26758360266685488</v>
      </c>
      <c r="H40" s="6">
        <f t="shared" si="0"/>
        <v>37.911678288217757</v>
      </c>
      <c r="I40" s="6">
        <f t="shared" si="0"/>
        <v>50.623808179522776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34" t="s">
        <v>23</v>
      </c>
      <c r="I42" s="34"/>
      <c r="J42" s="20"/>
      <c r="K42" s="20"/>
      <c r="L42" s="20"/>
    </row>
    <row r="43" spans="1:12" ht="13.5" thickBot="1" x14ac:dyDescent="0.25"/>
    <row r="44" spans="1:12" ht="23.25" thickBot="1" x14ac:dyDescent="0.25">
      <c r="A44" s="45"/>
      <c r="B44" s="46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47" t="s">
        <v>85</v>
      </c>
      <c r="B45" s="48"/>
      <c r="C45" s="26">
        <f t="shared" ref="C45:I45" si="1">MAX(C10:C39)</f>
        <v>99.372467041015625</v>
      </c>
      <c r="D45" s="21">
        <f t="shared" si="1"/>
        <v>0.15199984610080719</v>
      </c>
      <c r="E45" s="26">
        <f t="shared" si="1"/>
        <v>0.13539986312389374</v>
      </c>
      <c r="F45" s="26">
        <f t="shared" si="1"/>
        <v>0.14389985799789429</v>
      </c>
      <c r="G45" s="21">
        <f t="shared" si="1"/>
        <v>0.27919971942901611</v>
      </c>
      <c r="H45" s="26">
        <f t="shared" si="1"/>
        <v>37.943536276888466</v>
      </c>
      <c r="I45" s="22">
        <f t="shared" si="1"/>
        <v>50.663488975784553</v>
      </c>
    </row>
    <row r="46" spans="1:12" ht="13.5" thickBot="1" x14ac:dyDescent="0.25">
      <c r="A46" s="47" t="s">
        <v>86</v>
      </c>
      <c r="B46" s="48"/>
      <c r="C46" s="23">
        <f t="shared" ref="C46:I46" si="2">MIN(C10:C39)</f>
        <v>99.344398498535156</v>
      </c>
      <c r="D46" s="26">
        <f t="shared" si="2"/>
        <v>0.14250798523426056</v>
      </c>
      <c r="E46" s="26">
        <f t="shared" si="2"/>
        <v>0.11819964647293091</v>
      </c>
      <c r="F46" s="23">
        <f t="shared" si="2"/>
        <v>0.1419999897480011</v>
      </c>
      <c r="G46" s="26">
        <f t="shared" si="2"/>
        <v>0.26059922575950623</v>
      </c>
      <c r="H46" s="23">
        <f t="shared" si="2"/>
        <v>37.905215189762785</v>
      </c>
      <c r="I46" s="26">
        <f t="shared" si="2"/>
        <v>50.612902572203531</v>
      </c>
    </row>
    <row r="47" spans="1:12" ht="13.5" thickBot="1" x14ac:dyDescent="0.25">
      <c r="A47" s="49" t="s">
        <v>87</v>
      </c>
      <c r="B47" s="50"/>
      <c r="C47" s="26">
        <f t="shared" ref="C47:I47" si="3">STDEV(C10:C39)</f>
        <v>7.3910402713136805E-3</v>
      </c>
      <c r="D47" s="24">
        <f t="shared" si="3"/>
        <v>1.7287564433156133E-3</v>
      </c>
      <c r="E47" s="26">
        <f t="shared" si="3"/>
        <v>7.1095193532583261E-3</v>
      </c>
      <c r="F47" s="26">
        <f t="shared" si="3"/>
        <v>5.0609134813686869E-4</v>
      </c>
      <c r="G47" s="24">
        <f t="shared" si="3"/>
        <v>7.1273295878787387E-3</v>
      </c>
      <c r="H47" s="26">
        <f t="shared" si="3"/>
        <v>7.770934343263548E-3</v>
      </c>
      <c r="I47" s="25">
        <f t="shared" si="3"/>
        <v>1.0660247669467623E-2</v>
      </c>
    </row>
    <row r="49" spans="3:9" x14ac:dyDescent="0.2">
      <c r="C49" s="29" t="s">
        <v>102</v>
      </c>
      <c r="D49" s="29">
        <f>COUNTIF(D10:D39,"&gt;12.0")</f>
        <v>0</v>
      </c>
      <c r="E49" s="29">
        <f>COUNTIF(E10:E39,"&gt;8.0")</f>
        <v>0</v>
      </c>
      <c r="F49" s="29">
        <f>COUNTIF(F10:F39,"&gt;3.0")</f>
        <v>0</v>
      </c>
      <c r="G49" s="29">
        <f>COUNTIF(G10:G39,"&gt;8.0")</f>
        <v>0</v>
      </c>
      <c r="H49" s="29">
        <f>COUNTIF(H10:H39,"&lt;36.30")</f>
        <v>0</v>
      </c>
      <c r="I49" s="29">
        <f>COUNTIF(I10:I39,"&lt;46.20")</f>
        <v>0</v>
      </c>
    </row>
    <row r="50" spans="3:9" x14ac:dyDescent="0.2">
      <c r="G50" s="29"/>
      <c r="H50" s="29">
        <f>COUNTIF(H10:H39,"&gt;43.60")</f>
        <v>0</v>
      </c>
      <c r="I50" s="29">
        <f>COUNTIF(I10:I39,"&gt;53.20")</f>
        <v>0</v>
      </c>
    </row>
  </sheetData>
  <mergeCells count="44">
    <mergeCell ref="A32:B32"/>
    <mergeCell ref="A33:B33"/>
    <mergeCell ref="H42:I42"/>
    <mergeCell ref="A40:B40"/>
    <mergeCell ref="A34:B34"/>
    <mergeCell ref="A47:B47"/>
    <mergeCell ref="A36:B36"/>
    <mergeCell ref="A35:B35"/>
    <mergeCell ref="A37:B37"/>
    <mergeCell ref="A39:B39"/>
    <mergeCell ref="A38:B38"/>
    <mergeCell ref="A44:B44"/>
    <mergeCell ref="A45:B45"/>
    <mergeCell ref="A46:B46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29" zoomScale="90" zoomScaleNormal="90" workbookViewId="0">
      <selection activeCell="C49" sqref="C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1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1" ht="14.1" customHeight="1" thickBot="1" x14ac:dyDescent="0.25">
      <c r="A5" s="42" t="s">
        <v>100</v>
      </c>
      <c r="B5" s="42"/>
      <c r="C5" s="42"/>
      <c r="D5" s="42"/>
      <c r="E5" s="42"/>
      <c r="F5" s="42"/>
      <c r="G5" s="1"/>
      <c r="H5" s="1"/>
      <c r="I5" s="18" t="s">
        <v>99</v>
      </c>
      <c r="J5" s="1"/>
      <c r="K5" s="1"/>
    </row>
    <row r="6" spans="1:11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3"/>
      <c r="B8" s="44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45"/>
      <c r="B9" s="4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40695</v>
      </c>
      <c r="B10" s="33"/>
      <c r="C10" s="10">
        <v>94.108047485351563</v>
      </c>
      <c r="D10" s="10">
        <v>3.2030782699584961</v>
      </c>
      <c r="E10" s="10">
        <v>1.8373465538024902</v>
      </c>
      <c r="F10" s="11">
        <v>0.4138849675655365</v>
      </c>
      <c r="G10" s="10">
        <v>2.2512314319610596</v>
      </c>
      <c r="H10" s="10">
        <v>38.142604456339853</v>
      </c>
      <c r="I10" s="10">
        <v>49.770599513758597</v>
      </c>
      <c r="J10" s="1"/>
      <c r="K10" s="1"/>
    </row>
    <row r="11" spans="1:11" ht="12.75" customHeight="1" thickBot="1" x14ac:dyDescent="0.25">
      <c r="A11" s="32">
        <v>40696</v>
      </c>
      <c r="B11" s="33"/>
      <c r="C11" s="3">
        <v>94.04888916015625</v>
      </c>
      <c r="D11" s="3">
        <v>3.2547414302825928</v>
      </c>
      <c r="E11" s="3">
        <v>1.8104020357131958</v>
      </c>
      <c r="F11" s="5">
        <v>0.41415023803710938</v>
      </c>
      <c r="G11" s="3">
        <v>2.2245521545410156</v>
      </c>
      <c r="H11" s="3">
        <v>38.190093403848913</v>
      </c>
      <c r="I11" s="3">
        <v>49.809959848219009</v>
      </c>
      <c r="J11" s="1"/>
      <c r="K11" s="1"/>
    </row>
    <row r="12" spans="1:11" ht="12.75" customHeight="1" thickBot="1" x14ac:dyDescent="0.25">
      <c r="A12" s="32">
        <v>40697</v>
      </c>
      <c r="B12" s="33"/>
      <c r="C12" s="3">
        <v>93.977584838867188</v>
      </c>
      <c r="D12" s="3">
        <v>3.2783663272857666</v>
      </c>
      <c r="E12" s="3">
        <v>1.7764500379562378</v>
      </c>
      <c r="F12" s="5">
        <v>0.43510428071022034</v>
      </c>
      <c r="G12" s="3">
        <v>2.2115542888641357</v>
      </c>
      <c r="H12" s="3">
        <v>38.243844533327895</v>
      </c>
      <c r="I12" s="3">
        <v>49.841750896556142</v>
      </c>
      <c r="J12" s="1"/>
      <c r="K12" s="1"/>
    </row>
    <row r="13" spans="1:11" ht="12.75" customHeight="1" thickBot="1" x14ac:dyDescent="0.25">
      <c r="A13" s="32">
        <v>40698</v>
      </c>
      <c r="B13" s="33"/>
      <c r="C13" s="3">
        <v>94.171775817871094</v>
      </c>
      <c r="D13" s="3">
        <v>3.1220214366912842</v>
      </c>
      <c r="E13" s="3">
        <v>1.8627665042877197</v>
      </c>
      <c r="F13" s="5">
        <v>0.37957298755645752</v>
      </c>
      <c r="G13" s="3">
        <v>2.2423396110534668</v>
      </c>
      <c r="H13" s="3">
        <v>38.143082860995477</v>
      </c>
      <c r="I13" s="3">
        <v>49.782744203575852</v>
      </c>
      <c r="J13" s="1"/>
      <c r="K13" s="1"/>
    </row>
    <row r="14" spans="1:11" ht="12.75" customHeight="1" thickBot="1" x14ac:dyDescent="0.25">
      <c r="A14" s="32">
        <v>40699</v>
      </c>
      <c r="B14" s="33"/>
      <c r="C14" s="3">
        <v>93.988655090332031</v>
      </c>
      <c r="D14" s="3">
        <v>3.264742374420166</v>
      </c>
      <c r="E14" s="3">
        <v>1.9213192462921143</v>
      </c>
      <c r="F14" s="5">
        <v>0.29210522770881653</v>
      </c>
      <c r="G14" s="3">
        <v>2.2134244441986084</v>
      </c>
      <c r="H14" s="3">
        <v>38.242835166703564</v>
      </c>
      <c r="I14" s="3">
        <v>49.873803631516829</v>
      </c>
      <c r="J14" s="1"/>
      <c r="K14" s="1"/>
    </row>
    <row r="15" spans="1:11" ht="12.75" customHeight="1" thickBot="1" x14ac:dyDescent="0.25">
      <c r="A15" s="32">
        <v>40700</v>
      </c>
      <c r="B15" s="33"/>
      <c r="C15" s="3">
        <v>93.792404174804688</v>
      </c>
      <c r="D15" s="3">
        <v>3.3739011287689209</v>
      </c>
      <c r="E15" s="3">
        <v>1.9133005142211914</v>
      </c>
      <c r="F15" s="5">
        <v>0.28625261783599854</v>
      </c>
      <c r="G15" s="3">
        <v>2.1995530128479004</v>
      </c>
      <c r="H15" s="3">
        <v>38.35179266050978</v>
      </c>
      <c r="I15" s="3">
        <v>49.943972506091356</v>
      </c>
      <c r="J15" s="1"/>
      <c r="K15" s="1"/>
    </row>
    <row r="16" spans="1:11" ht="12.75" customHeight="1" thickBot="1" x14ac:dyDescent="0.25">
      <c r="A16" s="32">
        <v>40701</v>
      </c>
      <c r="B16" s="33"/>
      <c r="C16" s="3">
        <v>93.94183349609375</v>
      </c>
      <c r="D16" s="3">
        <v>3.2969002723693848</v>
      </c>
      <c r="E16" s="3">
        <v>1.9401952028274536</v>
      </c>
      <c r="F16" s="5">
        <v>0.27530261874198914</v>
      </c>
      <c r="G16" s="3">
        <v>2.2154977321624756</v>
      </c>
      <c r="H16" s="3">
        <v>38.265769891383066</v>
      </c>
      <c r="I16" s="3">
        <v>49.889969135490418</v>
      </c>
      <c r="J16" s="1"/>
      <c r="K16" s="1"/>
    </row>
    <row r="17" spans="1:11" ht="12.75" customHeight="1" thickBot="1" x14ac:dyDescent="0.25">
      <c r="A17" s="32">
        <v>40702</v>
      </c>
      <c r="B17" s="33"/>
      <c r="C17" s="3">
        <v>93.862289428710938</v>
      </c>
      <c r="D17" s="3">
        <v>3.3643434047698975</v>
      </c>
      <c r="E17" s="3">
        <v>2.0149233341217041</v>
      </c>
      <c r="F17" s="5">
        <v>0.26303309202194214</v>
      </c>
      <c r="G17" s="3">
        <v>2.277956485748291</v>
      </c>
      <c r="H17" s="3">
        <v>38.221435432641954</v>
      </c>
      <c r="I17" s="3">
        <v>49.839443995444782</v>
      </c>
      <c r="J17" s="1"/>
      <c r="K17" s="1"/>
    </row>
    <row r="18" spans="1:11" ht="12.75" customHeight="1" thickBot="1" x14ac:dyDescent="0.25">
      <c r="A18" s="32">
        <v>40703</v>
      </c>
      <c r="B18" s="33"/>
      <c r="C18" s="3">
        <v>93.965324401855469</v>
      </c>
      <c r="D18" s="3">
        <v>3.2750294208526611</v>
      </c>
      <c r="E18" s="3">
        <v>1.9941912889480591</v>
      </c>
      <c r="F18" s="5">
        <v>0.27928730845451355</v>
      </c>
      <c r="G18" s="3">
        <v>2.2734785079956055</v>
      </c>
      <c r="H18" s="3">
        <v>38.19295190838718</v>
      </c>
      <c r="I18" s="3">
        <v>49.821228115627953</v>
      </c>
      <c r="J18" s="1"/>
      <c r="K18" s="1"/>
    </row>
    <row r="19" spans="1:11" ht="12.75" customHeight="1" thickBot="1" x14ac:dyDescent="0.25">
      <c r="A19" s="32">
        <v>40704</v>
      </c>
      <c r="B19" s="33"/>
      <c r="C19" s="3">
        <v>93.624687194824219</v>
      </c>
      <c r="D19" s="3">
        <v>3.5043563842773438</v>
      </c>
      <c r="E19" s="3">
        <v>2.085280179977417</v>
      </c>
      <c r="F19" s="5">
        <v>0.25473853945732117</v>
      </c>
      <c r="G19" s="3">
        <v>2.3400187492370605</v>
      </c>
      <c r="H19" s="3">
        <v>38.261632956833949</v>
      </c>
      <c r="I19" s="3">
        <v>49.836723100283308</v>
      </c>
      <c r="J19" s="1"/>
      <c r="K19" s="1"/>
    </row>
    <row r="20" spans="1:11" ht="12.75" customHeight="1" thickBot="1" x14ac:dyDescent="0.25">
      <c r="A20" s="32">
        <v>40705</v>
      </c>
      <c r="B20" s="33"/>
      <c r="C20" s="3">
        <v>93.521133422851562</v>
      </c>
      <c r="D20" s="3">
        <v>3.6005473136901855</v>
      </c>
      <c r="E20" s="3">
        <v>2.1118631362915039</v>
      </c>
      <c r="F20" s="5">
        <v>0.2617587149143219</v>
      </c>
      <c r="G20" s="3">
        <v>2.373621940612793</v>
      </c>
      <c r="H20" s="3">
        <v>38.256089742606257</v>
      </c>
      <c r="I20" s="3">
        <v>49.816998483100605</v>
      </c>
      <c r="J20" s="1"/>
      <c r="K20" s="1"/>
    </row>
    <row r="21" spans="1:11" ht="12.75" customHeight="1" thickBot="1" x14ac:dyDescent="0.25">
      <c r="A21" s="32">
        <v>40706</v>
      </c>
      <c r="B21" s="33"/>
      <c r="C21" s="3">
        <v>93.45684814453125</v>
      </c>
      <c r="D21" s="3">
        <v>3.6426775455474854</v>
      </c>
      <c r="E21" s="3">
        <v>2.1111838817596436</v>
      </c>
      <c r="F21" s="5">
        <v>0.26976749300956726</v>
      </c>
      <c r="G21" s="3">
        <v>2.3809514045715332</v>
      </c>
      <c r="H21" s="3">
        <v>38.276600469702082</v>
      </c>
      <c r="I21" s="3">
        <v>49.8236740257829</v>
      </c>
      <c r="J21" s="1"/>
      <c r="K21" s="1"/>
    </row>
    <row r="22" spans="1:11" ht="12.75" customHeight="1" thickBot="1" x14ac:dyDescent="0.25">
      <c r="A22" s="32">
        <v>40707</v>
      </c>
      <c r="B22" s="33"/>
      <c r="C22" s="3">
        <v>93.323944091796875</v>
      </c>
      <c r="D22" s="3">
        <v>3.7857050895690918</v>
      </c>
      <c r="E22" s="3">
        <v>2.1033997535705566</v>
      </c>
      <c r="F22" s="5">
        <v>0.28786230087280273</v>
      </c>
      <c r="G22" s="3">
        <v>2.3912620544433594</v>
      </c>
      <c r="H22" s="3">
        <v>38.298289471303107</v>
      </c>
      <c r="I22" s="3">
        <v>49.827581475290643</v>
      </c>
      <c r="J22" s="1"/>
      <c r="K22" s="1"/>
    </row>
    <row r="23" spans="1:11" ht="12.75" customHeight="1" thickBot="1" x14ac:dyDescent="0.25">
      <c r="A23" s="32">
        <v>40708</v>
      </c>
      <c r="B23" s="33"/>
      <c r="C23" s="3">
        <v>93.500152587890625</v>
      </c>
      <c r="D23" s="3">
        <v>3.6380312442779541</v>
      </c>
      <c r="E23" s="3">
        <v>2.0631818771362305</v>
      </c>
      <c r="F23" s="5">
        <v>0.30542045831680298</v>
      </c>
      <c r="G23" s="3">
        <v>2.3686022758483887</v>
      </c>
      <c r="H23" s="3">
        <v>38.261055595134081</v>
      </c>
      <c r="I23" s="3">
        <v>49.81198736173333</v>
      </c>
      <c r="J23" s="1"/>
      <c r="K23" s="1"/>
    </row>
    <row r="24" spans="1:11" ht="12.75" customHeight="1" thickBot="1" x14ac:dyDescent="0.25">
      <c r="A24" s="32">
        <v>40709</v>
      </c>
      <c r="B24" s="33"/>
      <c r="C24" s="3">
        <v>93.500396728515625</v>
      </c>
      <c r="D24" s="3">
        <v>3.6528446674346924</v>
      </c>
      <c r="E24" s="3">
        <v>2.0154974460601807</v>
      </c>
      <c r="F24" s="5">
        <v>0.29926243424415588</v>
      </c>
      <c r="G24" s="3">
        <v>2.3147599697113037</v>
      </c>
      <c r="H24" s="3">
        <v>38.315799767788434</v>
      </c>
      <c r="I24" s="3">
        <v>49.869058356787995</v>
      </c>
      <c r="J24" s="1"/>
      <c r="K24" s="1"/>
    </row>
    <row r="25" spans="1:11" ht="12.75" customHeight="1" thickBot="1" x14ac:dyDescent="0.25">
      <c r="A25" s="32">
        <v>40710</v>
      </c>
      <c r="B25" s="33"/>
      <c r="C25" s="3">
        <v>93.6270751953125</v>
      </c>
      <c r="D25" s="3">
        <v>3.5654523372650146</v>
      </c>
      <c r="E25" s="3">
        <v>1.986512303352356</v>
      </c>
      <c r="F25" s="5">
        <v>0.34052121639251709</v>
      </c>
      <c r="G25" s="3">
        <v>2.327033519744873</v>
      </c>
      <c r="H25" s="3">
        <v>38.24871078028184</v>
      </c>
      <c r="I25" s="3">
        <v>49.815249813138429</v>
      </c>
      <c r="J25" s="1"/>
      <c r="K25" s="1"/>
    </row>
    <row r="26" spans="1:11" ht="12.75" customHeight="1" thickBot="1" x14ac:dyDescent="0.25">
      <c r="A26" s="32">
        <v>40711</v>
      </c>
      <c r="B26" s="33"/>
      <c r="C26" s="3">
        <v>93.682334899902344</v>
      </c>
      <c r="D26" s="3">
        <v>3.5023949146270752</v>
      </c>
      <c r="E26" s="3">
        <v>1.9882596731185913</v>
      </c>
      <c r="F26" s="5">
        <v>0.31619471311569214</v>
      </c>
      <c r="G26" s="3">
        <v>2.3044543266296387</v>
      </c>
      <c r="H26" s="3">
        <v>38.262278644185464</v>
      </c>
      <c r="I26" s="3">
        <v>49.838730866779329</v>
      </c>
      <c r="J26" s="1"/>
      <c r="K26" s="1"/>
    </row>
    <row r="27" spans="1:11" ht="12.75" customHeight="1" thickBot="1" x14ac:dyDescent="0.25">
      <c r="A27" s="32">
        <v>40712</v>
      </c>
      <c r="B27" s="33"/>
      <c r="C27" s="3">
        <v>93.566574096679688</v>
      </c>
      <c r="D27" s="3">
        <v>3.623476505279541</v>
      </c>
      <c r="E27" s="3">
        <v>1.9699811935424805</v>
      </c>
      <c r="F27" s="5">
        <v>0.30337297916412354</v>
      </c>
      <c r="G27" s="3">
        <v>2.2733540534973145</v>
      </c>
      <c r="H27" s="3">
        <v>38.323595634740968</v>
      </c>
      <c r="I27" s="3">
        <v>49.891145058279982</v>
      </c>
      <c r="J27" s="1"/>
      <c r="K27" s="1"/>
    </row>
    <row r="28" spans="1:11" ht="12.75" customHeight="1" thickBot="1" x14ac:dyDescent="0.25">
      <c r="A28" s="32">
        <v>40713</v>
      </c>
      <c r="B28" s="33"/>
      <c r="C28" s="3">
        <v>92.827529907226562</v>
      </c>
      <c r="D28" s="3">
        <v>4.1752233505249023</v>
      </c>
      <c r="E28" s="3">
        <v>1.9285483360290527</v>
      </c>
      <c r="F28" s="5">
        <v>0.30281800031661987</v>
      </c>
      <c r="G28" s="3">
        <v>2.2313663959503174</v>
      </c>
      <c r="H28" s="3">
        <v>38.641766117194436</v>
      </c>
      <c r="I28" s="3">
        <v>50.093176418479104</v>
      </c>
      <c r="J28" s="1"/>
      <c r="K28" s="1"/>
    </row>
    <row r="29" spans="1:11" ht="12.75" customHeight="1" thickBot="1" x14ac:dyDescent="0.25">
      <c r="A29" s="32">
        <v>40714</v>
      </c>
      <c r="B29" s="33"/>
      <c r="C29" s="3">
        <v>93.004318237304688</v>
      </c>
      <c r="D29" s="3">
        <v>3.9826359748840332</v>
      </c>
      <c r="E29" s="3">
        <v>2.0453956127166748</v>
      </c>
      <c r="F29" s="5">
        <v>0.2978300154209137</v>
      </c>
      <c r="G29" s="3">
        <v>2.3432257175445557</v>
      </c>
      <c r="H29" s="3">
        <v>38.486198481023735</v>
      </c>
      <c r="I29" s="3">
        <v>49.954867565271115</v>
      </c>
      <c r="J29" s="1"/>
      <c r="K29" s="1"/>
    </row>
    <row r="30" spans="1:11" ht="12.75" customHeight="1" thickBot="1" x14ac:dyDescent="0.25">
      <c r="A30" s="32">
        <v>40715</v>
      </c>
      <c r="B30" s="33"/>
      <c r="C30" s="3">
        <v>93.08135986328125</v>
      </c>
      <c r="D30" s="3">
        <v>3.9023199081420898</v>
      </c>
      <c r="E30" s="3">
        <v>2.1225390434265137</v>
      </c>
      <c r="F30" s="5">
        <v>0.29350751638412476</v>
      </c>
      <c r="G30" s="3">
        <v>2.4160466194152832</v>
      </c>
      <c r="H30" s="3">
        <v>38.39189390213712</v>
      </c>
      <c r="I30" s="3">
        <v>49.869036934171056</v>
      </c>
      <c r="J30" s="1"/>
      <c r="K30" s="1"/>
    </row>
    <row r="31" spans="1:11" ht="12.75" customHeight="1" thickBot="1" x14ac:dyDescent="0.25">
      <c r="A31" s="32">
        <v>40716</v>
      </c>
      <c r="B31" s="33"/>
      <c r="C31" s="3">
        <v>93.122871398925781</v>
      </c>
      <c r="D31" s="3">
        <v>3.8539834022521973</v>
      </c>
      <c r="E31" s="3">
        <v>2.0485186576843262</v>
      </c>
      <c r="F31" s="5">
        <v>0.33208575844764709</v>
      </c>
      <c r="G31" s="3">
        <v>2.3806045055389404</v>
      </c>
      <c r="H31" s="3">
        <v>38.420781490929784</v>
      </c>
      <c r="I31" s="3">
        <v>49.892420230509678</v>
      </c>
      <c r="J31" s="1"/>
      <c r="K31" s="1"/>
    </row>
    <row r="32" spans="1:11" ht="12.75" customHeight="1" thickBot="1" x14ac:dyDescent="0.25">
      <c r="A32" s="32">
        <v>40717</v>
      </c>
      <c r="B32" s="33"/>
      <c r="C32" s="3">
        <v>93.384757995605469</v>
      </c>
      <c r="D32" s="3">
        <v>3.7168304920196533</v>
      </c>
      <c r="E32" s="3">
        <v>1.964535117149353</v>
      </c>
      <c r="F32" s="5">
        <v>0.36642682552337646</v>
      </c>
      <c r="G32" s="3">
        <v>2.3309619426727295</v>
      </c>
      <c r="H32" s="3">
        <v>38.350889057486064</v>
      </c>
      <c r="I32" s="3">
        <v>49.866322981134083</v>
      </c>
      <c r="J32" s="1"/>
      <c r="K32" s="1"/>
    </row>
    <row r="33" spans="1:12" ht="12.75" customHeight="1" thickBot="1" x14ac:dyDescent="0.25">
      <c r="A33" s="32">
        <v>40718</v>
      </c>
      <c r="B33" s="33"/>
      <c r="C33" s="3">
        <v>93.741615295410156</v>
      </c>
      <c r="D33" s="3">
        <v>3.4457042217254639</v>
      </c>
      <c r="E33" s="3">
        <v>1.9352611303329468</v>
      </c>
      <c r="F33" s="5">
        <v>0.41776120662689209</v>
      </c>
      <c r="G33" s="3">
        <v>2.3530223369598389</v>
      </c>
      <c r="H33" s="3">
        <v>38.189653115526959</v>
      </c>
      <c r="I33" s="3">
        <v>49.751357528628361</v>
      </c>
      <c r="J33" s="1"/>
      <c r="K33" s="1"/>
    </row>
    <row r="34" spans="1:12" ht="12.75" customHeight="1" thickBot="1" x14ac:dyDescent="0.25">
      <c r="A34" s="32">
        <v>40719</v>
      </c>
      <c r="B34" s="33"/>
      <c r="C34" s="3">
        <v>94.054046630859375</v>
      </c>
      <c r="D34" s="3">
        <v>3.1831953525543213</v>
      </c>
      <c r="E34" s="3">
        <v>1.8944410085678101</v>
      </c>
      <c r="F34" s="5">
        <v>0.43511313199996948</v>
      </c>
      <c r="G34" s="3">
        <v>2.3295540809631348</v>
      </c>
      <c r="H34" s="3">
        <v>38.107942808075549</v>
      </c>
      <c r="I34" s="3">
        <v>49.710324428592607</v>
      </c>
      <c r="J34" s="1"/>
      <c r="K34" s="1"/>
    </row>
    <row r="35" spans="1:12" ht="12.75" customHeight="1" thickBot="1" x14ac:dyDescent="0.25">
      <c r="A35" s="32">
        <v>40720</v>
      </c>
      <c r="B35" s="33"/>
      <c r="C35" s="3">
        <v>94.034820556640625</v>
      </c>
      <c r="D35" s="3">
        <v>3.2205684185028076</v>
      </c>
      <c r="E35" s="3">
        <v>1.8689490556716919</v>
      </c>
      <c r="F35" s="5">
        <v>0.39813300967216492</v>
      </c>
      <c r="G35" s="3">
        <v>2.2670819759368896</v>
      </c>
      <c r="H35" s="3">
        <v>38.172923291836049</v>
      </c>
      <c r="I35" s="3">
        <v>49.78454949773289</v>
      </c>
      <c r="J35" s="1"/>
      <c r="K35" s="1"/>
    </row>
    <row r="36" spans="1:12" ht="12.75" customHeight="1" thickBot="1" x14ac:dyDescent="0.25">
      <c r="A36" s="32">
        <v>40721</v>
      </c>
      <c r="B36" s="33"/>
      <c r="C36" s="3">
        <v>94.362388610839844</v>
      </c>
      <c r="D36" s="3">
        <v>3.0828714370727539</v>
      </c>
      <c r="E36" s="3">
        <v>1.7241661548614502</v>
      </c>
      <c r="F36" s="5">
        <v>0.35155048966407776</v>
      </c>
      <c r="G36" s="3">
        <v>2.0757167339324951</v>
      </c>
      <c r="H36" s="3">
        <v>38.210813187263881</v>
      </c>
      <c r="I36" s="3">
        <v>49.903434213615483</v>
      </c>
      <c r="J36" s="1"/>
      <c r="K36" s="1"/>
    </row>
    <row r="37" spans="1:12" ht="12.75" customHeight="1" thickBot="1" x14ac:dyDescent="0.25">
      <c r="A37" s="32">
        <v>40722</v>
      </c>
      <c r="B37" s="33"/>
      <c r="C37" s="3">
        <v>94.311912536621094</v>
      </c>
      <c r="D37" s="3">
        <v>3.0883703231811523</v>
      </c>
      <c r="E37" s="3">
        <v>1.7805306911468506</v>
      </c>
      <c r="F37" s="5">
        <v>0.359383225440979</v>
      </c>
      <c r="G37" s="3">
        <v>2.1399140357971191</v>
      </c>
      <c r="H37" s="3">
        <v>38.172601595968914</v>
      </c>
      <c r="I37" s="3">
        <v>49.850701879331851</v>
      </c>
      <c r="J37" s="1"/>
      <c r="K37" s="1"/>
    </row>
    <row r="38" spans="1:12" ht="12.75" customHeight="1" thickBot="1" x14ac:dyDescent="0.25">
      <c r="A38" s="32">
        <v>40723</v>
      </c>
      <c r="B38" s="33"/>
      <c r="C38" s="3">
        <v>94.203323364257813</v>
      </c>
      <c r="D38" s="3">
        <v>3.1564383506774902</v>
      </c>
      <c r="E38" s="3">
        <v>1.8143340349197388</v>
      </c>
      <c r="F38" s="5">
        <v>0.35304054617881775</v>
      </c>
      <c r="G38" s="3">
        <v>2.1673746109008789</v>
      </c>
      <c r="H38" s="3">
        <v>38.188982854729005</v>
      </c>
      <c r="I38" s="3">
        <v>49.849253886191242</v>
      </c>
      <c r="J38" s="1"/>
      <c r="K38" s="1"/>
    </row>
    <row r="39" spans="1:12" ht="12.75" customHeight="1" thickBot="1" x14ac:dyDescent="0.25">
      <c r="A39" s="32">
        <v>40724</v>
      </c>
      <c r="B39" s="33"/>
      <c r="C39" s="3">
        <v>94.172821044921875</v>
      </c>
      <c r="D39" s="3">
        <v>3.2062170505523682</v>
      </c>
      <c r="E39" s="3">
        <v>1.79688560962677</v>
      </c>
      <c r="F39" s="5">
        <v>0.32057002186775208</v>
      </c>
      <c r="G39" s="3">
        <v>2.1174557209014893</v>
      </c>
      <c r="H39" s="3">
        <v>38.247161888535715</v>
      </c>
      <c r="I39" s="3">
        <v>49.912862556158238</v>
      </c>
      <c r="J39" s="1"/>
      <c r="K39" s="1"/>
    </row>
    <row r="40" spans="1:12" ht="12.75" customHeight="1" thickBot="1" x14ac:dyDescent="0.25">
      <c r="A40" s="35" t="s">
        <v>6</v>
      </c>
      <c r="B40" s="36"/>
      <c r="C40" s="6">
        <f t="shared" ref="C40:I40" si="0">AVERAGE(C10:C39)</f>
        <v>93.732057189941401</v>
      </c>
      <c r="D40" s="6">
        <f t="shared" si="0"/>
        <v>3.4654322783152263</v>
      </c>
      <c r="E40" s="6">
        <f t="shared" si="0"/>
        <v>1.9476719538370768</v>
      </c>
      <c r="F40" s="6">
        <f t="shared" si="0"/>
        <v>0.3301937311887741</v>
      </c>
      <c r="G40" s="6">
        <f t="shared" si="0"/>
        <v>2.277865688006083</v>
      </c>
      <c r="H40" s="6">
        <f t="shared" si="0"/>
        <v>38.269335705580701</v>
      </c>
      <c r="I40" s="6">
        <f t="shared" si="0"/>
        <v>49.851430950242452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34" t="s">
        <v>44</v>
      </c>
      <c r="I42" s="34"/>
      <c r="J42" s="20"/>
      <c r="K42" s="20"/>
      <c r="L42" s="20"/>
    </row>
    <row r="43" spans="1:12" ht="13.5" thickBot="1" x14ac:dyDescent="0.25"/>
    <row r="44" spans="1:12" ht="23.25" thickBot="1" x14ac:dyDescent="0.25">
      <c r="A44" s="45"/>
      <c r="B44" s="46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47" t="s">
        <v>85</v>
      </c>
      <c r="B45" s="48"/>
      <c r="C45" s="26">
        <f t="shared" ref="C45:I45" si="1">MAX(C10:C39)</f>
        <v>94.362388610839844</v>
      </c>
      <c r="D45" s="21">
        <f t="shared" si="1"/>
        <v>4.1752233505249023</v>
      </c>
      <c r="E45" s="26">
        <f t="shared" si="1"/>
        <v>2.1225390434265137</v>
      </c>
      <c r="F45" s="26">
        <f t="shared" si="1"/>
        <v>0.43511313199996948</v>
      </c>
      <c r="G45" s="21">
        <f t="shared" si="1"/>
        <v>2.4160466194152832</v>
      </c>
      <c r="H45" s="26">
        <f t="shared" si="1"/>
        <v>38.641766117194436</v>
      </c>
      <c r="I45" s="22">
        <f t="shared" si="1"/>
        <v>50.093176418479104</v>
      </c>
    </row>
    <row r="46" spans="1:12" ht="13.5" thickBot="1" x14ac:dyDescent="0.25">
      <c r="A46" s="47" t="s">
        <v>86</v>
      </c>
      <c r="B46" s="48"/>
      <c r="C46" s="23">
        <f t="shared" ref="C46:I46" si="2">MIN(C10:C39)</f>
        <v>92.827529907226562</v>
      </c>
      <c r="D46" s="26">
        <f t="shared" si="2"/>
        <v>3.0828714370727539</v>
      </c>
      <c r="E46" s="26">
        <f t="shared" si="2"/>
        <v>1.7241661548614502</v>
      </c>
      <c r="F46" s="23">
        <f t="shared" si="2"/>
        <v>0.25473853945732117</v>
      </c>
      <c r="G46" s="26">
        <f t="shared" si="2"/>
        <v>2.0757167339324951</v>
      </c>
      <c r="H46" s="23">
        <f t="shared" si="2"/>
        <v>38.107942808075549</v>
      </c>
      <c r="I46" s="26">
        <f t="shared" si="2"/>
        <v>49.710324428592607</v>
      </c>
    </row>
    <row r="47" spans="1:12" ht="13.5" thickBot="1" x14ac:dyDescent="0.25">
      <c r="A47" s="49" t="s">
        <v>87</v>
      </c>
      <c r="B47" s="50"/>
      <c r="C47" s="26">
        <f t="shared" ref="C47:I47" si="3">STDEV(C10:C39)</f>
        <v>0.4040801903725087</v>
      </c>
      <c r="D47" s="24">
        <f t="shared" si="3"/>
        <v>0.28841114533760098</v>
      </c>
      <c r="E47" s="26">
        <f t="shared" si="3"/>
        <v>0.11343807059434806</v>
      </c>
      <c r="F47" s="26">
        <f t="shared" si="3"/>
        <v>5.5423253242032129E-2</v>
      </c>
      <c r="G47" s="24">
        <f t="shared" si="3"/>
        <v>8.6669389943663855E-2</v>
      </c>
      <c r="H47" s="26">
        <f t="shared" si="3"/>
        <v>0.1103457903128599</v>
      </c>
      <c r="I47" s="25">
        <f t="shared" si="3"/>
        <v>7.0603351113194726E-2</v>
      </c>
    </row>
    <row r="49" spans="3:9" x14ac:dyDescent="0.2">
      <c r="C49" s="30">
        <f>COUNTIF(C10:C39,"&lt;84.0")</f>
        <v>0</v>
      </c>
      <c r="D49" s="30">
        <f>COUNTIF(D10:D39,"&gt;11.0")</f>
        <v>0</v>
      </c>
      <c r="E49" s="30">
        <f>COUNTIF(E10:E39,"&gt;4.0")</f>
        <v>0</v>
      </c>
      <c r="F49" s="30">
        <f>COUNTIF(F10:F39,"&gt;3.0")</f>
        <v>0</v>
      </c>
      <c r="G49" s="30">
        <f>COUNTIF(G10:G39,"&gt;4.0")</f>
        <v>0</v>
      </c>
      <c r="H49" s="30">
        <f>COUNTIF(H10:H39,"&lt;37.30")</f>
        <v>0</v>
      </c>
      <c r="I49" s="30">
        <f>COUNTIF(I10:I39,"&lt;48.20")</f>
        <v>0</v>
      </c>
    </row>
    <row r="50" spans="3:9" x14ac:dyDescent="0.2">
      <c r="C50" s="31"/>
      <c r="D50" s="31"/>
      <c r="E50" s="31"/>
      <c r="F50" s="31"/>
      <c r="G50" s="30"/>
      <c r="H50" s="30">
        <f>COUNTIF(H10:H39,"&gt;43.60")</f>
        <v>0</v>
      </c>
      <c r="I50" s="30">
        <f>COUNTIF(I10:I39,"&gt;53.20")</f>
        <v>0</v>
      </c>
    </row>
  </sheetData>
  <mergeCells count="44">
    <mergeCell ref="A7:B7"/>
    <mergeCell ref="A1:I1"/>
    <mergeCell ref="A3:I3"/>
    <mergeCell ref="A4:I4"/>
    <mergeCell ref="A5:F5"/>
    <mergeCell ref="A6:B6"/>
    <mergeCell ref="A19:B19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H42:I42"/>
    <mergeCell ref="A44:B44"/>
    <mergeCell ref="A45:B45"/>
    <mergeCell ref="A32:B32"/>
    <mergeCell ref="A33:B33"/>
    <mergeCell ref="A34:B34"/>
    <mergeCell ref="A35:B35"/>
    <mergeCell ref="A36:B36"/>
    <mergeCell ref="A37:B37"/>
    <mergeCell ref="A46:B46"/>
    <mergeCell ref="A47:B47"/>
    <mergeCell ref="A38:B38"/>
    <mergeCell ref="A39:B39"/>
    <mergeCell ref="A40:B40"/>
  </mergeCells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abSelected="1" topLeftCell="A28" zoomScale="90" zoomScaleNormal="90" workbookViewId="0">
      <selection activeCell="C49" sqref="C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2"/>
      <c r="K3" s="1"/>
    </row>
    <row r="4" spans="1:11" ht="18" customHeight="1" x14ac:dyDescent="0.2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2"/>
      <c r="K4" s="1"/>
    </row>
    <row r="5" spans="1:11" ht="14.1" customHeight="1" thickBot="1" x14ac:dyDescent="0.25">
      <c r="A5" s="42" t="s">
        <v>101</v>
      </c>
      <c r="B5" s="42"/>
      <c r="C5" s="42"/>
      <c r="D5" s="42"/>
      <c r="E5" s="42"/>
      <c r="F5" s="42"/>
      <c r="G5" s="1"/>
      <c r="H5" s="1"/>
      <c r="I5" s="18" t="s">
        <v>99</v>
      </c>
      <c r="J5" s="1"/>
      <c r="K5" s="1"/>
    </row>
    <row r="6" spans="1:11" ht="10.15" customHeight="1" x14ac:dyDescent="0.2">
      <c r="A6" s="39"/>
      <c r="B6" s="40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3" t="s">
        <v>3</v>
      </c>
      <c r="B7" s="44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3"/>
      <c r="B8" s="44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45"/>
      <c r="B9" s="46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40695</v>
      </c>
      <c r="B10" s="33"/>
      <c r="C10" s="10">
        <v>95.465232849121094</v>
      </c>
      <c r="D10" s="10">
        <v>2.0568070411682129</v>
      </c>
      <c r="E10" s="10">
        <v>0.11753182858228683</v>
      </c>
      <c r="F10" s="11">
        <v>2.0568070411682129</v>
      </c>
      <c r="G10" s="10">
        <v>2.1743388175964355</v>
      </c>
      <c r="H10" s="10">
        <v>36.934088044095837</v>
      </c>
      <c r="I10" s="10">
        <v>48.664935014349304</v>
      </c>
      <c r="J10" s="1"/>
      <c r="K10" s="1"/>
    </row>
    <row r="11" spans="1:11" ht="12.75" customHeight="1" thickBot="1" x14ac:dyDescent="0.25">
      <c r="A11" s="32">
        <v>40696</v>
      </c>
      <c r="B11" s="33"/>
      <c r="C11" s="3">
        <v>95.465232849121094</v>
      </c>
      <c r="D11" s="3">
        <v>2.0568070411682129</v>
      </c>
      <c r="E11" s="3">
        <v>0.11753182858228683</v>
      </c>
      <c r="F11" s="5">
        <v>2.0568070411682129</v>
      </c>
      <c r="G11" s="3">
        <v>2.1743388175964355</v>
      </c>
      <c r="H11" s="3">
        <v>36.934088044095837</v>
      </c>
      <c r="I11" s="3">
        <v>48.664935014349304</v>
      </c>
      <c r="J11" s="1"/>
      <c r="K11" s="1"/>
    </row>
    <row r="12" spans="1:11" ht="12.75" customHeight="1" thickBot="1" x14ac:dyDescent="0.25">
      <c r="A12" s="32">
        <v>40697</v>
      </c>
      <c r="B12" s="33"/>
      <c r="C12" s="3">
        <v>95.465232849121094</v>
      </c>
      <c r="D12" s="3">
        <v>2.0568070411682129</v>
      </c>
      <c r="E12" s="3">
        <v>0.11753182858228683</v>
      </c>
      <c r="F12" s="5">
        <v>2.0568070411682129</v>
      </c>
      <c r="G12" s="3">
        <v>2.1743388175964355</v>
      </c>
      <c r="H12" s="3">
        <v>36.934088044095837</v>
      </c>
      <c r="I12" s="3">
        <v>48.664935014349304</v>
      </c>
      <c r="J12" s="1"/>
      <c r="K12" s="1"/>
    </row>
    <row r="13" spans="1:11" ht="12.75" customHeight="1" thickBot="1" x14ac:dyDescent="0.25">
      <c r="A13" s="32">
        <v>40698</v>
      </c>
      <c r="B13" s="33"/>
      <c r="C13" s="3">
        <v>95.465232849121094</v>
      </c>
      <c r="D13" s="3">
        <v>2.0568070411682129</v>
      </c>
      <c r="E13" s="3">
        <v>0.11753182858228683</v>
      </c>
      <c r="F13" s="5">
        <v>2.0568070411682129</v>
      </c>
      <c r="G13" s="3">
        <v>2.1743388175964355</v>
      </c>
      <c r="H13" s="3">
        <v>36.934088044095837</v>
      </c>
      <c r="I13" s="3">
        <v>48.664935014349304</v>
      </c>
      <c r="J13" s="1"/>
      <c r="K13" s="1"/>
    </row>
    <row r="14" spans="1:11" ht="12.75" customHeight="1" thickBot="1" x14ac:dyDescent="0.25">
      <c r="A14" s="32">
        <v>40699</v>
      </c>
      <c r="B14" s="33"/>
      <c r="C14" s="3">
        <v>95.465232849121094</v>
      </c>
      <c r="D14" s="3">
        <v>2.0568070411682129</v>
      </c>
      <c r="E14" s="3">
        <v>0.11753182858228683</v>
      </c>
      <c r="F14" s="5">
        <v>2.0568070411682129</v>
      </c>
      <c r="G14" s="3">
        <v>2.1743388175964355</v>
      </c>
      <c r="H14" s="3">
        <v>36.934088044095837</v>
      </c>
      <c r="I14" s="3">
        <v>48.664935014349304</v>
      </c>
      <c r="J14" s="1"/>
      <c r="K14" s="1"/>
    </row>
    <row r="15" spans="1:11" ht="12.75" customHeight="1" thickBot="1" x14ac:dyDescent="0.25">
      <c r="A15" s="32">
        <v>40700</v>
      </c>
      <c r="B15" s="33"/>
      <c r="C15" s="3">
        <v>95.465232849121094</v>
      </c>
      <c r="D15" s="3">
        <v>2.0568070411682129</v>
      </c>
      <c r="E15" s="3">
        <v>0.11753182858228683</v>
      </c>
      <c r="F15" s="5">
        <v>2.0568070411682129</v>
      </c>
      <c r="G15" s="3">
        <v>2.1743388175964355</v>
      </c>
      <c r="H15" s="3">
        <v>36.934088044095837</v>
      </c>
      <c r="I15" s="3">
        <v>48.664935014349304</v>
      </c>
      <c r="J15" s="1"/>
      <c r="K15" s="1"/>
    </row>
    <row r="16" spans="1:11" ht="12.75" customHeight="1" thickBot="1" x14ac:dyDescent="0.25">
      <c r="A16" s="32">
        <v>40701</v>
      </c>
      <c r="B16" s="33"/>
      <c r="C16" s="3">
        <v>95.465232849121094</v>
      </c>
      <c r="D16" s="3">
        <v>2.0568070411682129</v>
      </c>
      <c r="E16" s="3">
        <v>0.11753182858228683</v>
      </c>
      <c r="F16" s="5">
        <v>2.0568070411682129</v>
      </c>
      <c r="G16" s="3">
        <v>2.1743388175964355</v>
      </c>
      <c r="H16" s="3">
        <v>36.934088044095837</v>
      </c>
      <c r="I16" s="3">
        <v>48.664935014349304</v>
      </c>
      <c r="J16" s="1"/>
      <c r="K16" s="1"/>
    </row>
    <row r="17" spans="1:11" ht="12.75" customHeight="1" thickBot="1" x14ac:dyDescent="0.25">
      <c r="A17" s="32">
        <v>40702</v>
      </c>
      <c r="B17" s="33"/>
      <c r="C17" s="3">
        <v>97.470001220703125</v>
      </c>
      <c r="D17" s="3">
        <v>0.28999996185302734</v>
      </c>
      <c r="E17" s="3">
        <v>0.11999999731779099</v>
      </c>
      <c r="F17" s="5">
        <v>2.0999999046325684</v>
      </c>
      <c r="G17" s="3">
        <v>2.2199997901916504</v>
      </c>
      <c r="H17" s="3">
        <v>36.934088044095859</v>
      </c>
      <c r="I17" s="3">
        <v>48.664935014349339</v>
      </c>
      <c r="J17" s="1"/>
      <c r="K17" s="1"/>
    </row>
    <row r="18" spans="1:11" ht="12.75" customHeight="1" thickBot="1" x14ac:dyDescent="0.25">
      <c r="A18" s="32">
        <v>40703</v>
      </c>
      <c r="B18" s="33"/>
      <c r="C18" s="3">
        <v>97.470001220703125</v>
      </c>
      <c r="D18" s="3">
        <v>0.28999996185302734</v>
      </c>
      <c r="E18" s="3">
        <v>0.11999999731779099</v>
      </c>
      <c r="F18" s="5">
        <v>2.0999999046325684</v>
      </c>
      <c r="G18" s="3">
        <v>2.2199997901916504</v>
      </c>
      <c r="H18" s="3">
        <v>36.934088044095859</v>
      </c>
      <c r="I18" s="3">
        <v>48.664935014349339</v>
      </c>
      <c r="J18" s="1"/>
      <c r="K18" s="1"/>
    </row>
    <row r="19" spans="1:11" ht="12.75" customHeight="1" thickBot="1" x14ac:dyDescent="0.25">
      <c r="A19" s="32">
        <v>40704</v>
      </c>
      <c r="B19" s="33"/>
      <c r="C19" s="3">
        <v>97.470001220703125</v>
      </c>
      <c r="D19" s="3">
        <v>0.28999996185302734</v>
      </c>
      <c r="E19" s="3">
        <v>0.11999999731779099</v>
      </c>
      <c r="F19" s="5">
        <v>2.0999999046325684</v>
      </c>
      <c r="G19" s="3">
        <v>2.2199997901916504</v>
      </c>
      <c r="H19" s="3">
        <v>36.934088044095859</v>
      </c>
      <c r="I19" s="3">
        <v>48.664935014349339</v>
      </c>
      <c r="J19" s="1"/>
      <c r="K19" s="1"/>
    </row>
    <row r="20" spans="1:11" ht="12.75" customHeight="1" thickBot="1" x14ac:dyDescent="0.25">
      <c r="A20" s="32">
        <v>40705</v>
      </c>
      <c r="B20" s="33"/>
      <c r="C20" s="3">
        <v>97.470001220703125</v>
      </c>
      <c r="D20" s="3">
        <v>0.28999996185302734</v>
      </c>
      <c r="E20" s="3">
        <v>0.11999999731779099</v>
      </c>
      <c r="F20" s="5">
        <v>2.0999999046325684</v>
      </c>
      <c r="G20" s="3">
        <v>2.2199997901916504</v>
      </c>
      <c r="H20" s="3">
        <v>36.656827138695938</v>
      </c>
      <c r="I20" s="3">
        <v>48.299611686826054</v>
      </c>
      <c r="J20" s="1"/>
      <c r="K20" s="1"/>
    </row>
    <row r="21" spans="1:11" ht="12.75" customHeight="1" thickBot="1" x14ac:dyDescent="0.25">
      <c r="A21" s="32">
        <v>40706</v>
      </c>
      <c r="B21" s="33"/>
      <c r="C21" s="3">
        <v>97.470001220703125</v>
      </c>
      <c r="D21" s="3">
        <v>0.28999996185302734</v>
      </c>
      <c r="E21" s="3">
        <v>0.11999999731779099</v>
      </c>
      <c r="F21" s="5">
        <v>2.0999999046325684</v>
      </c>
      <c r="G21" s="3">
        <v>2.2199997901916504</v>
      </c>
      <c r="H21" s="3">
        <v>36.656827138695938</v>
      </c>
      <c r="I21" s="3">
        <v>48.299611686826054</v>
      </c>
      <c r="J21" s="1"/>
      <c r="K21" s="1"/>
    </row>
    <row r="22" spans="1:11" ht="12.75" customHeight="1" thickBot="1" x14ac:dyDescent="0.25">
      <c r="A22" s="32">
        <v>40707</v>
      </c>
      <c r="B22" s="33"/>
      <c r="C22" s="3">
        <v>97.470001220703125</v>
      </c>
      <c r="D22" s="3">
        <v>0.28999996185302734</v>
      </c>
      <c r="E22" s="3">
        <v>0.11999999731779099</v>
      </c>
      <c r="F22" s="5">
        <v>2.0999999046325684</v>
      </c>
      <c r="G22" s="3">
        <v>2.2199997901916504</v>
      </c>
      <c r="H22" s="3">
        <v>36.656827138695938</v>
      </c>
      <c r="I22" s="3">
        <v>48.299611686826054</v>
      </c>
      <c r="J22" s="1"/>
      <c r="K22" s="1"/>
    </row>
    <row r="23" spans="1:11" ht="12.75" customHeight="1" thickBot="1" x14ac:dyDescent="0.25">
      <c r="A23" s="32">
        <v>40708</v>
      </c>
      <c r="B23" s="33"/>
      <c r="C23" s="3">
        <v>97.470001220703125</v>
      </c>
      <c r="D23" s="3">
        <v>0.28999996185302734</v>
      </c>
      <c r="E23" s="3">
        <v>0.11999999731779099</v>
      </c>
      <c r="F23" s="5">
        <v>2.0999999046325684</v>
      </c>
      <c r="G23" s="3">
        <v>2.2199997901916504</v>
      </c>
      <c r="H23" s="3">
        <v>36.656827138695938</v>
      </c>
      <c r="I23" s="3">
        <v>48.299611686826054</v>
      </c>
      <c r="J23" s="1"/>
      <c r="K23" s="1"/>
    </row>
    <row r="24" spans="1:11" ht="12.75" customHeight="1" thickBot="1" x14ac:dyDescent="0.25">
      <c r="A24" s="32">
        <v>40709</v>
      </c>
      <c r="B24" s="33"/>
      <c r="C24" s="3">
        <v>97.55999755859375</v>
      </c>
      <c r="D24" s="3">
        <v>0.28999999165534973</v>
      </c>
      <c r="E24" s="3">
        <v>0.10000000149011612</v>
      </c>
      <c r="F24" s="5">
        <v>2.0299999713897705</v>
      </c>
      <c r="G24" s="3">
        <v>2.1299998760223389</v>
      </c>
      <c r="H24" s="3">
        <v>36.934088044095844</v>
      </c>
      <c r="I24" s="3">
        <v>48.664935014349318</v>
      </c>
      <c r="J24" s="1"/>
      <c r="K24" s="1"/>
    </row>
    <row r="25" spans="1:11" ht="12.75" customHeight="1" thickBot="1" x14ac:dyDescent="0.25">
      <c r="A25" s="32">
        <v>40710</v>
      </c>
      <c r="B25" s="33"/>
      <c r="C25" s="3">
        <v>97.55999755859375</v>
      </c>
      <c r="D25" s="3">
        <v>0.28999999165534973</v>
      </c>
      <c r="E25" s="3">
        <v>0.10000000149011612</v>
      </c>
      <c r="F25" s="5">
        <v>2.0299999713897705</v>
      </c>
      <c r="G25" s="3">
        <v>2.1299998760223389</v>
      </c>
      <c r="H25" s="3">
        <v>36.934088044095844</v>
      </c>
      <c r="I25" s="3">
        <v>48.664935014349318</v>
      </c>
      <c r="J25" s="1"/>
      <c r="K25" s="1"/>
    </row>
    <row r="26" spans="1:11" ht="12.75" customHeight="1" thickBot="1" x14ac:dyDescent="0.25">
      <c r="A26" s="32">
        <v>40711</v>
      </c>
      <c r="B26" s="33"/>
      <c r="C26" s="3">
        <v>97.55999755859375</v>
      </c>
      <c r="D26" s="3">
        <v>0.28999999165534973</v>
      </c>
      <c r="E26" s="3">
        <v>0.10000000149011612</v>
      </c>
      <c r="F26" s="5">
        <v>2.0299999713897705</v>
      </c>
      <c r="G26" s="3">
        <v>2.1299998760223389</v>
      </c>
      <c r="H26" s="3">
        <v>36.934088044095844</v>
      </c>
      <c r="I26" s="3">
        <v>48.664935014349318</v>
      </c>
      <c r="J26" s="1"/>
      <c r="K26" s="1"/>
    </row>
    <row r="27" spans="1:11" ht="12.75" customHeight="1" thickBot="1" x14ac:dyDescent="0.25">
      <c r="A27" s="32">
        <v>40712</v>
      </c>
      <c r="B27" s="33"/>
      <c r="C27" s="3">
        <v>97.55999755859375</v>
      </c>
      <c r="D27" s="3">
        <v>0.28999999165534973</v>
      </c>
      <c r="E27" s="3">
        <v>0.10000000149011612</v>
      </c>
      <c r="F27" s="5">
        <v>2.0299999713897705</v>
      </c>
      <c r="G27" s="3">
        <v>2.1299998760223389</v>
      </c>
      <c r="H27" s="3">
        <v>36.934088044095844</v>
      </c>
      <c r="I27" s="3">
        <v>48.664935014349318</v>
      </c>
      <c r="J27" s="1"/>
      <c r="K27" s="1"/>
    </row>
    <row r="28" spans="1:11" ht="12.75" customHeight="1" thickBot="1" x14ac:dyDescent="0.25">
      <c r="A28" s="32">
        <v>40713</v>
      </c>
      <c r="B28" s="33"/>
      <c r="C28" s="3">
        <v>97.55999755859375</v>
      </c>
      <c r="D28" s="3">
        <v>0.28999999165534973</v>
      </c>
      <c r="E28" s="3">
        <v>0.10000000149011612</v>
      </c>
      <c r="F28" s="5">
        <v>2.0299999713897705</v>
      </c>
      <c r="G28" s="3">
        <v>2.1299998760223389</v>
      </c>
      <c r="H28" s="3">
        <v>36.934088044095844</v>
      </c>
      <c r="I28" s="3">
        <v>48.664935014349318</v>
      </c>
      <c r="J28" s="1"/>
      <c r="K28" s="1"/>
    </row>
    <row r="29" spans="1:11" ht="12.75" customHeight="1" thickBot="1" x14ac:dyDescent="0.25">
      <c r="A29" s="32">
        <v>40714</v>
      </c>
      <c r="B29" s="33"/>
      <c r="C29" s="3">
        <v>97.55999755859375</v>
      </c>
      <c r="D29" s="3">
        <v>0.28999999165534973</v>
      </c>
      <c r="E29" s="3">
        <v>0.10000000149011612</v>
      </c>
      <c r="F29" s="5">
        <v>2.0299999713897705</v>
      </c>
      <c r="G29" s="3">
        <v>2.1299998760223389</v>
      </c>
      <c r="H29" s="3">
        <v>36.934088044095844</v>
      </c>
      <c r="I29" s="3">
        <v>48.664935014349318</v>
      </c>
      <c r="J29" s="1"/>
      <c r="K29" s="1"/>
    </row>
    <row r="30" spans="1:11" ht="12.75" customHeight="1" thickBot="1" x14ac:dyDescent="0.25">
      <c r="A30" s="32">
        <v>40715</v>
      </c>
      <c r="B30" s="33"/>
      <c r="C30" s="3">
        <v>97.55999755859375</v>
      </c>
      <c r="D30" s="3">
        <v>0.28999999165534973</v>
      </c>
      <c r="E30" s="3">
        <v>0.10000000149011612</v>
      </c>
      <c r="F30" s="5">
        <v>2.0299999713897705</v>
      </c>
      <c r="G30" s="3">
        <v>2.1299998760223389</v>
      </c>
      <c r="H30" s="3">
        <v>36.934088044095844</v>
      </c>
      <c r="I30" s="3">
        <v>48.664935014349318</v>
      </c>
      <c r="J30" s="1"/>
      <c r="K30" s="1"/>
    </row>
    <row r="31" spans="1:11" ht="12.75" customHeight="1" thickBot="1" x14ac:dyDescent="0.25">
      <c r="A31" s="32">
        <v>40716</v>
      </c>
      <c r="B31" s="33"/>
      <c r="C31" s="3">
        <v>97.470001220703125</v>
      </c>
      <c r="D31" s="3">
        <v>0.28999996185302734</v>
      </c>
      <c r="E31" s="3">
        <v>0.11999999731779099</v>
      </c>
      <c r="F31" s="5">
        <v>2.0999999046325684</v>
      </c>
      <c r="G31" s="3">
        <v>2.2199997901916504</v>
      </c>
      <c r="H31" s="3">
        <v>36.971764720462986</v>
      </c>
      <c r="I31" s="3">
        <v>48.714578395411664</v>
      </c>
      <c r="J31" s="1"/>
      <c r="K31" s="1"/>
    </row>
    <row r="32" spans="1:11" ht="12.75" customHeight="1" thickBot="1" x14ac:dyDescent="0.25">
      <c r="A32" s="32">
        <v>40717</v>
      </c>
      <c r="B32" s="33"/>
      <c r="C32" s="3">
        <v>97.569999694824219</v>
      </c>
      <c r="D32" s="3">
        <v>0.28999999165534973</v>
      </c>
      <c r="E32" s="3">
        <v>0.11999999731779099</v>
      </c>
      <c r="F32" s="5">
        <v>2</v>
      </c>
      <c r="G32" s="3">
        <v>2.119999885559082</v>
      </c>
      <c r="H32" s="3">
        <v>36.971764720462986</v>
      </c>
      <c r="I32" s="3">
        <v>48.756919952728545</v>
      </c>
      <c r="J32" s="1"/>
      <c r="K32" s="1"/>
    </row>
    <row r="33" spans="1:12" ht="12.75" customHeight="1" thickBot="1" x14ac:dyDescent="0.25">
      <c r="A33" s="32">
        <v>40718</v>
      </c>
      <c r="B33" s="33"/>
      <c r="C33" s="3">
        <v>97.569999694824219</v>
      </c>
      <c r="D33" s="3">
        <v>0.28999999165534973</v>
      </c>
      <c r="E33" s="3">
        <v>0.11999999731779099</v>
      </c>
      <c r="F33" s="5">
        <v>2</v>
      </c>
      <c r="G33" s="3">
        <v>2.119999885559082</v>
      </c>
      <c r="H33" s="3">
        <v>36.971764720462986</v>
      </c>
      <c r="I33" s="3">
        <v>48.756919952728545</v>
      </c>
      <c r="J33" s="1"/>
      <c r="K33" s="1"/>
    </row>
    <row r="34" spans="1:12" ht="12.75" customHeight="1" thickBot="1" x14ac:dyDescent="0.25">
      <c r="A34" s="32">
        <v>40719</v>
      </c>
      <c r="B34" s="33"/>
      <c r="C34" s="3">
        <v>97.569999694824219</v>
      </c>
      <c r="D34" s="3">
        <v>0.28999999165534973</v>
      </c>
      <c r="E34" s="3">
        <v>0.11999999731779099</v>
      </c>
      <c r="F34" s="5">
        <v>2</v>
      </c>
      <c r="G34" s="3">
        <v>2.119999885559082</v>
      </c>
      <c r="H34" s="3">
        <v>36.971764720462986</v>
      </c>
      <c r="I34" s="3">
        <v>48.756919952728545</v>
      </c>
      <c r="J34" s="1"/>
      <c r="K34" s="1"/>
    </row>
    <row r="35" spans="1:12" ht="12.75" customHeight="1" thickBot="1" x14ac:dyDescent="0.25">
      <c r="A35" s="32">
        <v>40720</v>
      </c>
      <c r="B35" s="33"/>
      <c r="C35" s="3">
        <v>97.569999694824219</v>
      </c>
      <c r="D35" s="3">
        <v>0.28999999165534973</v>
      </c>
      <c r="E35" s="3">
        <v>0.11999999731779099</v>
      </c>
      <c r="F35" s="5">
        <v>2</v>
      </c>
      <c r="G35" s="3">
        <v>2.119999885559082</v>
      </c>
      <c r="H35" s="3">
        <v>36.971764720462986</v>
      </c>
      <c r="I35" s="3">
        <v>48.756919952728545</v>
      </c>
      <c r="J35" s="1"/>
      <c r="K35" s="1"/>
    </row>
    <row r="36" spans="1:12" ht="12.75" customHeight="1" thickBot="1" x14ac:dyDescent="0.25">
      <c r="A36" s="32">
        <v>40721</v>
      </c>
      <c r="B36" s="33"/>
      <c r="C36" s="3">
        <v>97.569999694824219</v>
      </c>
      <c r="D36" s="3">
        <v>0.28999999165534973</v>
      </c>
      <c r="E36" s="3">
        <v>0.11999999731779099</v>
      </c>
      <c r="F36" s="5">
        <v>2</v>
      </c>
      <c r="G36" s="3">
        <v>2.119999885559082</v>
      </c>
      <c r="H36" s="3">
        <v>36.971764720462986</v>
      </c>
      <c r="I36" s="3">
        <v>48.756919952728545</v>
      </c>
      <c r="J36" s="1"/>
      <c r="K36" s="1"/>
    </row>
    <row r="37" spans="1:12" ht="12.75" customHeight="1" thickBot="1" x14ac:dyDescent="0.25">
      <c r="A37" s="32">
        <v>40722</v>
      </c>
      <c r="B37" s="33"/>
      <c r="C37" s="3">
        <v>97.569999694824219</v>
      </c>
      <c r="D37" s="3">
        <v>0.28999999165534973</v>
      </c>
      <c r="E37" s="3">
        <v>0.11999999731779099</v>
      </c>
      <c r="F37" s="5">
        <v>2</v>
      </c>
      <c r="G37" s="3">
        <v>2.119999885559082</v>
      </c>
      <c r="H37" s="3">
        <v>36.971764720462986</v>
      </c>
      <c r="I37" s="3">
        <v>48.756919952728545</v>
      </c>
      <c r="J37" s="1"/>
      <c r="K37" s="1"/>
    </row>
    <row r="38" spans="1:12" ht="12.75" customHeight="1" thickBot="1" x14ac:dyDescent="0.25">
      <c r="A38" s="32">
        <v>40723</v>
      </c>
      <c r="B38" s="33"/>
      <c r="C38" s="3">
        <v>97.569999694824219</v>
      </c>
      <c r="D38" s="3">
        <v>0.28999999165534973</v>
      </c>
      <c r="E38" s="3">
        <v>0.11999999731779099</v>
      </c>
      <c r="F38" s="5">
        <v>2</v>
      </c>
      <c r="G38" s="3">
        <v>2.119999885559082</v>
      </c>
      <c r="H38" s="3">
        <v>36.971764720462986</v>
      </c>
      <c r="I38" s="3">
        <v>48.756919952728545</v>
      </c>
      <c r="J38" s="1"/>
      <c r="K38" s="1"/>
    </row>
    <row r="39" spans="1:12" ht="12.75" customHeight="1" thickBot="1" x14ac:dyDescent="0.25">
      <c r="A39" s="32">
        <v>40724</v>
      </c>
      <c r="B39" s="33"/>
      <c r="C39" s="3">
        <v>97.569999694824219</v>
      </c>
      <c r="D39" s="3">
        <v>0.28999999165534973</v>
      </c>
      <c r="E39" s="3">
        <v>0.11999999731779099</v>
      </c>
      <c r="F39" s="5">
        <v>2</v>
      </c>
      <c r="G39" s="3">
        <v>2.119999885559082</v>
      </c>
      <c r="H39" s="3">
        <v>36.971764720462986</v>
      </c>
      <c r="I39" s="3">
        <v>48.756919952728545</v>
      </c>
      <c r="J39" s="1"/>
      <c r="K39" s="1"/>
    </row>
    <row r="40" spans="1:12" ht="12.75" customHeight="1" thickBot="1" x14ac:dyDescent="0.25">
      <c r="A40" s="35" t="s">
        <v>6</v>
      </c>
      <c r="B40" s="36"/>
      <c r="C40" s="6">
        <f t="shared" ref="C40:I40" si="0">AVERAGE(C10:C39)</f>
        <v>97.049887339274093</v>
      </c>
      <c r="D40" s="6">
        <f t="shared" si="0"/>
        <v>0.70225496192773185</v>
      </c>
      <c r="E40" s="6">
        <f t="shared" si="0"/>
        <v>0.11475742558638255</v>
      </c>
      <c r="F40" s="6">
        <f t="shared" si="0"/>
        <v>2.0469216108322144</v>
      </c>
      <c r="G40" s="6">
        <f t="shared" si="0"/>
        <v>2.1616789420445759</v>
      </c>
      <c r="H40" s="6">
        <f t="shared" si="0"/>
        <v>36.908422926285979</v>
      </c>
      <c r="I40" s="6">
        <f t="shared" si="0"/>
        <v>48.642409333616108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34" t="s">
        <v>44</v>
      </c>
      <c r="I42" s="34"/>
      <c r="J42" s="20"/>
      <c r="K42" s="20"/>
      <c r="L42" s="20"/>
    </row>
    <row r="43" spans="1:12" ht="13.5" thickBot="1" x14ac:dyDescent="0.25"/>
    <row r="44" spans="1:12" ht="23.25" thickBot="1" x14ac:dyDescent="0.25">
      <c r="A44" s="45"/>
      <c r="B44" s="46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47" t="s">
        <v>85</v>
      </c>
      <c r="B45" s="48"/>
      <c r="C45" s="26">
        <f t="shared" ref="C45:I45" si="1">MAX(C10:C39)</f>
        <v>97.569999694824219</v>
      </c>
      <c r="D45" s="21">
        <f t="shared" si="1"/>
        <v>2.0568070411682129</v>
      </c>
      <c r="E45" s="26">
        <f t="shared" si="1"/>
        <v>0.11999999731779099</v>
      </c>
      <c r="F45" s="26">
        <f t="shared" si="1"/>
        <v>2.0999999046325684</v>
      </c>
      <c r="G45" s="21">
        <f t="shared" si="1"/>
        <v>2.2199997901916504</v>
      </c>
      <c r="H45" s="26">
        <f t="shared" si="1"/>
        <v>36.971764720462986</v>
      </c>
      <c r="I45" s="22">
        <f t="shared" si="1"/>
        <v>48.756919952728545</v>
      </c>
    </row>
    <row r="46" spans="1:12" ht="13.5" thickBot="1" x14ac:dyDescent="0.25">
      <c r="A46" s="47" t="s">
        <v>86</v>
      </c>
      <c r="B46" s="48"/>
      <c r="C46" s="23">
        <f t="shared" ref="C46:I46" si="2">MIN(C10:C39)</f>
        <v>95.465232849121094</v>
      </c>
      <c r="D46" s="26">
        <f t="shared" si="2"/>
        <v>0.28999996185302734</v>
      </c>
      <c r="E46" s="26">
        <f t="shared" si="2"/>
        <v>0.10000000149011612</v>
      </c>
      <c r="F46" s="23">
        <f t="shared" si="2"/>
        <v>2</v>
      </c>
      <c r="G46" s="26">
        <f t="shared" si="2"/>
        <v>2.119999885559082</v>
      </c>
      <c r="H46" s="23">
        <f t="shared" si="2"/>
        <v>36.656827138695938</v>
      </c>
      <c r="I46" s="26">
        <f t="shared" si="2"/>
        <v>48.299611686826054</v>
      </c>
    </row>
    <row r="47" spans="1:12" ht="13.5" thickBot="1" x14ac:dyDescent="0.25">
      <c r="A47" s="49" t="s">
        <v>87</v>
      </c>
      <c r="B47" s="50"/>
      <c r="C47" s="26">
        <f t="shared" ref="C47:I47" si="3">STDEV(C10:C39)</f>
        <v>0.89008903679461548</v>
      </c>
      <c r="D47" s="24">
        <f t="shared" si="3"/>
        <v>0.76005048008464215</v>
      </c>
      <c r="E47" s="26">
        <f t="shared" si="3"/>
        <v>8.3420519251367186E-3</v>
      </c>
      <c r="F47" s="26">
        <f t="shared" si="3"/>
        <v>3.8434892546696665E-2</v>
      </c>
      <c r="G47" s="24">
        <f t="shared" si="3"/>
        <v>4.1212054788211439E-2</v>
      </c>
      <c r="H47" s="26">
        <f t="shared" si="3"/>
        <v>0.10179581963599797</v>
      </c>
      <c r="I47" s="25">
        <f t="shared" si="3"/>
        <v>0.14248734271048469</v>
      </c>
    </row>
    <row r="49" spans="3:9" x14ac:dyDescent="0.2">
      <c r="C49" s="29" t="s">
        <v>102</v>
      </c>
      <c r="D49" s="29">
        <f>COUNTIF(D10:D39,"&gt;12.0")</f>
        <v>0</v>
      </c>
      <c r="E49" s="29">
        <f>COUNTIF(E10:E39,"&gt;8.0")</f>
        <v>0</v>
      </c>
      <c r="F49" s="29">
        <f>COUNTIF(F10:F39,"&gt;3.0")</f>
        <v>0</v>
      </c>
      <c r="G49" s="29">
        <f>COUNTIF(G10:G39,"&gt;8.0")</f>
        <v>0</v>
      </c>
      <c r="H49" s="29">
        <f>COUNTIF(H10:H39,"&lt;36.30")</f>
        <v>0</v>
      </c>
      <c r="I49" s="29">
        <f>COUNTIF(I10:I39,"&lt;46.20")</f>
        <v>0</v>
      </c>
    </row>
    <row r="50" spans="3:9" x14ac:dyDescent="0.2">
      <c r="G50" s="29"/>
      <c r="H50" s="29">
        <f>COUNTIF(H10:H39,"&gt;43.60")</f>
        <v>0</v>
      </c>
      <c r="I50" s="29">
        <f>COUNTIF(I10:I39,"&gt;53.20")</f>
        <v>0</v>
      </c>
    </row>
  </sheetData>
  <mergeCells count="44">
    <mergeCell ref="A7:B7"/>
    <mergeCell ref="A1:I1"/>
    <mergeCell ref="A3:I3"/>
    <mergeCell ref="A4:I4"/>
    <mergeCell ref="A5:F5"/>
    <mergeCell ref="A6:B6"/>
    <mergeCell ref="A19:B19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H42:I42"/>
    <mergeCell ref="A44:B44"/>
    <mergeCell ref="A45:B45"/>
    <mergeCell ref="A32:B32"/>
    <mergeCell ref="A33:B33"/>
    <mergeCell ref="A34:B34"/>
    <mergeCell ref="A35:B35"/>
    <mergeCell ref="A36:B36"/>
    <mergeCell ref="A37:B37"/>
    <mergeCell ref="A46:B46"/>
    <mergeCell ref="A47:B47"/>
    <mergeCell ref="A38:B38"/>
    <mergeCell ref="A39:B39"/>
    <mergeCell ref="A40:B40"/>
  </mergeCells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61</vt:i4>
      </vt:variant>
      <vt:variant>
        <vt:lpstr>Rangos con nombre</vt:lpstr>
      </vt:variant>
      <vt:variant>
        <vt:i4>122</vt:i4>
      </vt:variant>
    </vt:vector>
  </HeadingPairs>
  <TitlesOfParts>
    <vt:vector size="183" baseType="lpstr">
      <vt:lpstr>Troncal 48</vt:lpstr>
      <vt:lpstr>Mayakan</vt:lpstr>
      <vt:lpstr>CD Pemex</vt:lpstr>
      <vt:lpstr>Cactus</vt:lpstr>
      <vt:lpstr>KM 100</vt:lpstr>
      <vt:lpstr>Nuevo Pemex</vt:lpstr>
      <vt:lpstr>La Venta</vt:lpstr>
      <vt:lpstr>Chihuahua</vt:lpstr>
      <vt:lpstr>Naco</vt:lpstr>
      <vt:lpstr>Guadalajara</vt:lpstr>
      <vt:lpstr>Madero I</vt:lpstr>
      <vt:lpstr>Madero II</vt:lpstr>
      <vt:lpstr>Iberdrola Altamira</vt:lpstr>
      <vt:lpstr>Zacate Colorado</vt:lpstr>
      <vt:lpstr>CPG Poza Rica</vt:lpstr>
      <vt:lpstr>Raudal</vt:lpstr>
      <vt:lpstr>CD Mendoza</vt:lpstr>
      <vt:lpstr>El Veinte</vt:lpstr>
      <vt:lpstr>Papan</vt:lpstr>
      <vt:lpstr>Rincon Pacheco</vt:lpstr>
      <vt:lpstr>Cauchy</vt:lpstr>
      <vt:lpstr>JD Covarrubias</vt:lpstr>
      <vt:lpstr>Pecosa Alta Presión</vt:lpstr>
      <vt:lpstr>Pecosa Baja Presión</vt:lpstr>
      <vt:lpstr>Caseta Gral Pajaritos</vt:lpstr>
      <vt:lpstr>Pajaritos</vt:lpstr>
      <vt:lpstr>Ramones</vt:lpstr>
      <vt:lpstr>Escobedo de Alta</vt:lpstr>
      <vt:lpstr>Escobedo de Baja</vt:lpstr>
      <vt:lpstr>City Gate Antonio Villarreal</vt:lpstr>
      <vt:lpstr>City Gate Ruiz Cortines</vt:lpstr>
      <vt:lpstr>City Gate Santa Catarina</vt:lpstr>
      <vt:lpstr>CFE CCC Huinala</vt:lpstr>
      <vt:lpstr>Santa Rosa</vt:lpstr>
      <vt:lpstr>Apodaca</vt:lpstr>
      <vt:lpstr>Red Monclova</vt:lpstr>
      <vt:lpstr>Monclova</vt:lpstr>
      <vt:lpstr>GIMSA</vt:lpstr>
      <vt:lpstr>Burgos 123</vt:lpstr>
      <vt:lpstr>Burgos 4</vt:lpstr>
      <vt:lpstr>Burgos 5 6</vt:lpstr>
      <vt:lpstr>Culebra Norte</vt:lpstr>
      <vt:lpstr>Nejo</vt:lpstr>
      <vt:lpstr>Kinder Morgan Reynosa</vt:lpstr>
      <vt:lpstr>Tennessee</vt:lpstr>
      <vt:lpstr>Pandura</vt:lpstr>
      <vt:lpstr>Valtierrilla</vt:lpstr>
      <vt:lpstr>Puebla</vt:lpstr>
      <vt:lpstr>Torreon</vt:lpstr>
      <vt:lpstr>Venta de Carpio 36</vt:lpstr>
      <vt:lpstr>Venta de Carpio 30</vt:lpstr>
      <vt:lpstr>Venta de Carpio 24</vt:lpstr>
      <vt:lpstr>Venta de Carpio 14</vt:lpstr>
      <vt:lpstr>Cempoala Sur</vt:lpstr>
      <vt:lpstr>Cempoala Centro</vt:lpstr>
      <vt:lpstr>Cempoala Norte</vt:lpstr>
      <vt:lpstr>Veracruz</vt:lpstr>
      <vt:lpstr>Matapionche</vt:lpstr>
      <vt:lpstr>Playuela</vt:lpstr>
      <vt:lpstr>Fenosa</vt:lpstr>
      <vt:lpstr>Mareografo</vt:lpstr>
      <vt:lpstr>Apodaca!Área_de_impresión</vt:lpstr>
      <vt:lpstr>'Burgos 123'!Área_de_impresión</vt:lpstr>
      <vt:lpstr>'Burgos 4'!Área_de_impresión</vt:lpstr>
      <vt:lpstr>'Burgos 5 6'!Área_de_impresión</vt:lpstr>
      <vt:lpstr>Cactus!Área_de_impresión</vt:lpstr>
      <vt:lpstr>'Caseta Gral Pajaritos'!Área_de_impresión</vt:lpstr>
      <vt:lpstr>Cauchy!Área_de_impresión</vt:lpstr>
      <vt:lpstr>'CD Mendoza'!Área_de_impresión</vt:lpstr>
      <vt:lpstr>'CD Pemex'!Área_de_impresión</vt:lpstr>
      <vt:lpstr>'Cempoala Centro'!Área_de_impresión</vt:lpstr>
      <vt:lpstr>'Cempoala Norte'!Área_de_impresión</vt:lpstr>
      <vt:lpstr>'Cempoala Sur'!Área_de_impresión</vt:lpstr>
      <vt:lpstr>'CFE CCC Huinala'!Área_de_impresión</vt:lpstr>
      <vt:lpstr>Chihuahua!Área_de_impresión</vt:lpstr>
      <vt:lpstr>'City Gate Antonio Villarreal'!Área_de_impresión</vt:lpstr>
      <vt:lpstr>'City Gate Ruiz Cortines'!Área_de_impresión</vt:lpstr>
      <vt:lpstr>'City Gate Santa Catarina'!Área_de_impresión</vt:lpstr>
      <vt:lpstr>'CPG Poza Rica'!Área_de_impresión</vt:lpstr>
      <vt:lpstr>'Culebra Norte'!Área_de_impresión</vt:lpstr>
      <vt:lpstr>'El Veinte'!Área_de_impresión</vt:lpstr>
      <vt:lpstr>'Escobedo de Alta'!Área_de_impresión</vt:lpstr>
      <vt:lpstr>'Escobedo de Baja'!Área_de_impresión</vt:lpstr>
      <vt:lpstr>Fenosa!Área_de_impresión</vt:lpstr>
      <vt:lpstr>GIMSA!Área_de_impresión</vt:lpstr>
      <vt:lpstr>Guadalajara!Área_de_impresión</vt:lpstr>
      <vt:lpstr>'Iberdrola Altamira'!Área_de_impresión</vt:lpstr>
      <vt:lpstr>'JD Covarrubias'!Área_de_impresión</vt:lpstr>
      <vt:lpstr>'Kinder Morgan Reynosa'!Área_de_impresión</vt:lpstr>
      <vt:lpstr>'KM 100'!Área_de_impresión</vt:lpstr>
      <vt:lpstr>'La Venta'!Área_de_impresión</vt:lpstr>
      <vt:lpstr>'Madero I'!Área_de_impresión</vt:lpstr>
      <vt:lpstr>'Madero II'!Área_de_impresión</vt:lpstr>
      <vt:lpstr>Mareografo!Área_de_impresión</vt:lpstr>
      <vt:lpstr>Matapionche!Área_de_impresión</vt:lpstr>
      <vt:lpstr>Mayakan!Área_de_impresión</vt:lpstr>
      <vt:lpstr>Monclova!Área_de_impresión</vt:lpstr>
      <vt:lpstr>Naco!Área_de_impresión</vt:lpstr>
      <vt:lpstr>Nejo!Área_de_impresión</vt:lpstr>
      <vt:lpstr>'Nuevo Pemex'!Área_de_impresión</vt:lpstr>
      <vt:lpstr>Pajaritos!Área_de_impresión</vt:lpstr>
      <vt:lpstr>Pandura!Área_de_impresión</vt:lpstr>
      <vt:lpstr>Papan!Área_de_impresión</vt:lpstr>
      <vt:lpstr>'Pecosa Alta Presión'!Área_de_impresión</vt:lpstr>
      <vt:lpstr>'Pecosa Baja Presión'!Área_de_impresión</vt:lpstr>
      <vt:lpstr>Playuela!Área_de_impresión</vt:lpstr>
      <vt:lpstr>Puebla!Área_de_impresión</vt:lpstr>
      <vt:lpstr>Ramones!Área_de_impresión</vt:lpstr>
      <vt:lpstr>Raudal!Área_de_impresión</vt:lpstr>
      <vt:lpstr>'Red Monclova'!Área_de_impresión</vt:lpstr>
      <vt:lpstr>'Rincon Pacheco'!Área_de_impresión</vt:lpstr>
      <vt:lpstr>'Santa Rosa'!Área_de_impresión</vt:lpstr>
      <vt:lpstr>Tennessee!Área_de_impresión</vt:lpstr>
      <vt:lpstr>Torreon!Área_de_impresión</vt:lpstr>
      <vt:lpstr>'Troncal 48'!Área_de_impresión</vt:lpstr>
      <vt:lpstr>Valtierrilla!Área_de_impresión</vt:lpstr>
      <vt:lpstr>'Venta de Carpio 14'!Área_de_impresión</vt:lpstr>
      <vt:lpstr>'Venta de Carpio 24'!Área_de_impresión</vt:lpstr>
      <vt:lpstr>'Venta de Carpio 30'!Área_de_impresión</vt:lpstr>
      <vt:lpstr>'Venta de Carpio 36'!Área_de_impresión</vt:lpstr>
      <vt:lpstr>Veracruz!Área_de_impresión</vt:lpstr>
      <vt:lpstr>'Zacate Colorado'!Área_de_impresión</vt:lpstr>
      <vt:lpstr>Apodaca!Títulos_a_imprimir</vt:lpstr>
      <vt:lpstr>'Burgos 123'!Títulos_a_imprimir</vt:lpstr>
      <vt:lpstr>'Burgos 4'!Títulos_a_imprimir</vt:lpstr>
      <vt:lpstr>'Burgos 5 6'!Títulos_a_imprimir</vt:lpstr>
      <vt:lpstr>Cactus!Títulos_a_imprimir</vt:lpstr>
      <vt:lpstr>'Caseta Gral Pajaritos'!Títulos_a_imprimir</vt:lpstr>
      <vt:lpstr>Cauchy!Títulos_a_imprimir</vt:lpstr>
      <vt:lpstr>'CD Mendoza'!Títulos_a_imprimir</vt:lpstr>
      <vt:lpstr>'CD Pemex'!Títulos_a_imprimir</vt:lpstr>
      <vt:lpstr>'Cempoala Centro'!Títulos_a_imprimir</vt:lpstr>
      <vt:lpstr>'Cempoala Norte'!Títulos_a_imprimir</vt:lpstr>
      <vt:lpstr>'Cempoala Sur'!Títulos_a_imprimir</vt:lpstr>
      <vt:lpstr>'CFE CCC Huinala'!Títulos_a_imprimir</vt:lpstr>
      <vt:lpstr>Chihuahua!Títulos_a_imprimir</vt:lpstr>
      <vt:lpstr>'City Gate Antonio Villarreal'!Títulos_a_imprimir</vt:lpstr>
      <vt:lpstr>'City Gate Ruiz Cortines'!Títulos_a_imprimir</vt:lpstr>
      <vt:lpstr>'City Gate Santa Catarina'!Títulos_a_imprimir</vt:lpstr>
      <vt:lpstr>'CPG Poza Rica'!Títulos_a_imprimir</vt:lpstr>
      <vt:lpstr>'Culebra Norte'!Títulos_a_imprimir</vt:lpstr>
      <vt:lpstr>'El Veinte'!Títulos_a_imprimir</vt:lpstr>
      <vt:lpstr>'Escobedo de Alta'!Títulos_a_imprimir</vt:lpstr>
      <vt:lpstr>'Escobedo de Baja'!Títulos_a_imprimir</vt:lpstr>
      <vt:lpstr>Fenosa!Títulos_a_imprimir</vt:lpstr>
      <vt:lpstr>GIMSA!Títulos_a_imprimir</vt:lpstr>
      <vt:lpstr>Guadalajara!Títulos_a_imprimir</vt:lpstr>
      <vt:lpstr>'Iberdrola Altamira'!Títulos_a_imprimir</vt:lpstr>
      <vt:lpstr>'JD Covarrubias'!Títulos_a_imprimir</vt:lpstr>
      <vt:lpstr>'Kinder Morgan Reynosa'!Títulos_a_imprimir</vt:lpstr>
      <vt:lpstr>'KM 100'!Títulos_a_imprimir</vt:lpstr>
      <vt:lpstr>'La Venta'!Títulos_a_imprimir</vt:lpstr>
      <vt:lpstr>'Madero I'!Títulos_a_imprimir</vt:lpstr>
      <vt:lpstr>'Madero II'!Títulos_a_imprimir</vt:lpstr>
      <vt:lpstr>Mareografo!Títulos_a_imprimir</vt:lpstr>
      <vt:lpstr>Matapionche!Títulos_a_imprimir</vt:lpstr>
      <vt:lpstr>Mayakan!Títulos_a_imprimir</vt:lpstr>
      <vt:lpstr>Monclova!Títulos_a_imprimir</vt:lpstr>
      <vt:lpstr>Naco!Títulos_a_imprimir</vt:lpstr>
      <vt:lpstr>Nejo!Títulos_a_imprimir</vt:lpstr>
      <vt:lpstr>'Nuevo Pemex'!Títulos_a_imprimir</vt:lpstr>
      <vt:lpstr>Pajaritos!Títulos_a_imprimir</vt:lpstr>
      <vt:lpstr>Pandura!Títulos_a_imprimir</vt:lpstr>
      <vt:lpstr>Papan!Títulos_a_imprimir</vt:lpstr>
      <vt:lpstr>'Pecosa Alta Presión'!Títulos_a_imprimir</vt:lpstr>
      <vt:lpstr>'Pecosa Baja Presión'!Títulos_a_imprimir</vt:lpstr>
      <vt:lpstr>Playuela!Títulos_a_imprimir</vt:lpstr>
      <vt:lpstr>Puebla!Títulos_a_imprimir</vt:lpstr>
      <vt:lpstr>Ramones!Títulos_a_imprimir</vt:lpstr>
      <vt:lpstr>Raudal!Títulos_a_imprimir</vt:lpstr>
      <vt:lpstr>'Red Monclova'!Títulos_a_imprimir</vt:lpstr>
      <vt:lpstr>'Rincon Pacheco'!Títulos_a_imprimir</vt:lpstr>
      <vt:lpstr>'Santa Rosa'!Títulos_a_imprimir</vt:lpstr>
      <vt:lpstr>Tennessee!Títulos_a_imprimir</vt:lpstr>
      <vt:lpstr>Torreon!Títulos_a_imprimir</vt:lpstr>
      <vt:lpstr>'Troncal 48'!Títulos_a_imprimir</vt:lpstr>
      <vt:lpstr>Valtierrilla!Títulos_a_imprimir</vt:lpstr>
      <vt:lpstr>'Venta de Carpio 14'!Títulos_a_imprimir</vt:lpstr>
      <vt:lpstr>'Venta de Carpio 24'!Títulos_a_imprimir</vt:lpstr>
      <vt:lpstr>'Venta de Carpio 30'!Títulos_a_imprimir</vt:lpstr>
      <vt:lpstr>'Venta de Carpio 36'!Títulos_a_imprimir</vt:lpstr>
      <vt:lpstr>Veracruz!Títulos_a_imprimir</vt:lpstr>
      <vt:lpstr>'Zacate Colorado'!Títulos_a_imprimir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Marcelino Vázquez M.</dc:creator>
  <cp:lastModifiedBy>Veronica Luna Sabas</cp:lastModifiedBy>
  <cp:lastPrinted>2012-03-06T23:23:43Z</cp:lastPrinted>
  <dcterms:created xsi:type="dcterms:W3CDTF">2009-11-04T15:27:40Z</dcterms:created>
  <dcterms:modified xsi:type="dcterms:W3CDTF">2015-06-26T16:45:21Z</dcterms:modified>
</cp:coreProperties>
</file>