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luna\Desktop\base\Base de Calidad del Gas\Transporte\PGPB (Sist. Nal. de Gasoductos)\2011\"/>
    </mc:Choice>
  </mc:AlternateContent>
  <bookViews>
    <workbookView xWindow="240" yWindow="75" windowWidth="16605" windowHeight="9435" tabRatio="873" firstSheet="51" activeTab="57"/>
  </bookViews>
  <sheets>
    <sheet name="Troncal 48" sheetId="1" r:id="rId1"/>
    <sheet name="Mayakan" sheetId="2" r:id="rId2"/>
    <sheet name="CD Pemex" sheetId="3" r:id="rId3"/>
    <sheet name="Cactus" sheetId="4" r:id="rId4"/>
    <sheet name="KM 100" sheetId="5" r:id="rId5"/>
    <sheet name="Nuevo Pemex" sheetId="6" r:id="rId6"/>
    <sheet name="La Venta" sheetId="7" r:id="rId7"/>
    <sheet name="Chihuahua" sheetId="8" r:id="rId8"/>
    <sheet name="Naco" sheetId="9" r:id="rId9"/>
    <sheet name="Guadalajara" sheetId="10" r:id="rId10"/>
    <sheet name="Madero I" sheetId="11" r:id="rId11"/>
    <sheet name="Madero II" sheetId="12" r:id="rId12"/>
    <sheet name="Iberdrola Altamira" sheetId="53" r:id="rId13"/>
    <sheet name="Zacate Colorado" sheetId="59" r:id="rId14"/>
    <sheet name="CPG Poza Rica" sheetId="13" r:id="rId15"/>
    <sheet name="Raudal" sheetId="14" r:id="rId16"/>
    <sheet name="CD Mendoza" sheetId="15" r:id="rId17"/>
    <sheet name="El Veinte" sheetId="16" r:id="rId18"/>
    <sheet name="Papan" sheetId="17" r:id="rId19"/>
    <sheet name="Rincon Pacheco" sheetId="18" r:id="rId20"/>
    <sheet name="Cauchy" sheetId="19" r:id="rId21"/>
    <sheet name="JD Covarrubias" sheetId="20" r:id="rId22"/>
    <sheet name="Pecosa Alta Presión" sheetId="21" r:id="rId23"/>
    <sheet name="Pecosa Baja Presión" sheetId="22" r:id="rId24"/>
    <sheet name="Caseta Gral Pajaritos" sheetId="23" r:id="rId25"/>
    <sheet name="Pajaritos" sheetId="24" r:id="rId26"/>
    <sheet name="Ramones" sheetId="54" r:id="rId27"/>
    <sheet name="Escobedo de Alta" sheetId="26" r:id="rId28"/>
    <sheet name="Escobedo de Baja" sheetId="27" r:id="rId29"/>
    <sheet name="City Gate Antonio Villarreal" sheetId="56" r:id="rId30"/>
    <sheet name="City Gate Ruiz Cortines" sheetId="57" r:id="rId31"/>
    <sheet name="City Gate Santa Catarina" sheetId="58" r:id="rId32"/>
    <sheet name="CFE CCC Huinala" sheetId="61" r:id="rId33"/>
    <sheet name="Santa Rosa" sheetId="63" r:id="rId34"/>
    <sheet name="Apodaca" sheetId="64" r:id="rId35"/>
    <sheet name="Red Monclova" sheetId="55" r:id="rId36"/>
    <sheet name="Monclova" sheetId="28" r:id="rId37"/>
    <sheet name="GIMSA" sheetId="60" r:id="rId38"/>
    <sheet name="Burgos 123" sheetId="29" r:id="rId39"/>
    <sheet name="Burgos 4" sheetId="30" r:id="rId40"/>
    <sheet name="Burgos 5 6" sheetId="31" r:id="rId41"/>
    <sheet name="Culebra Norte" sheetId="32" r:id="rId42"/>
    <sheet name="Nejo" sheetId="34" r:id="rId43"/>
    <sheet name="Kinder Morgan Reynosa" sheetId="35" r:id="rId44"/>
    <sheet name="Tennessee" sheetId="37" r:id="rId45"/>
    <sheet name="Pandura" sheetId="38" r:id="rId46"/>
    <sheet name="Valtierrilla" sheetId="39" r:id="rId47"/>
    <sheet name="Puebla" sheetId="40" r:id="rId48"/>
    <sheet name="Torreon" sheetId="41" r:id="rId49"/>
    <sheet name="Venta de Carpio 36" sheetId="42" r:id="rId50"/>
    <sheet name="Venta de Carpio 30" sheetId="43" r:id="rId51"/>
    <sheet name="Venta de Carpio 24" sheetId="44" r:id="rId52"/>
    <sheet name="Venta de Carpio 14" sheetId="45" r:id="rId53"/>
    <sheet name="Cempoala Sur" sheetId="46" r:id="rId54"/>
    <sheet name="Cempoala Centro" sheetId="47" r:id="rId55"/>
    <sheet name="Cempoala Norte" sheetId="48" r:id="rId56"/>
    <sheet name="Veracruz" sheetId="52" r:id="rId57"/>
    <sheet name="Matapionche" sheetId="49" r:id="rId58"/>
    <sheet name="Playuela" sheetId="50" r:id="rId59"/>
  </sheets>
  <definedNames>
    <definedName name="_xlnm.Print_Area" localSheetId="34">Apodaca!$A$1:$I$48</definedName>
    <definedName name="_xlnm.Print_Area" localSheetId="38">'Burgos 123'!$A$1:$I$48</definedName>
    <definedName name="_xlnm.Print_Area" localSheetId="39">'Burgos 4'!$A$1:$I$48</definedName>
    <definedName name="_xlnm.Print_Area" localSheetId="40">'Burgos 5 6'!$A$1:$I$48</definedName>
    <definedName name="_xlnm.Print_Area" localSheetId="3">Cactus!$A$1:$I$48</definedName>
    <definedName name="_xlnm.Print_Area" localSheetId="24">'Caseta Gral Pajaritos'!$A$1:$I$48</definedName>
    <definedName name="_xlnm.Print_Area" localSheetId="20">Cauchy!$A$1:$I$48</definedName>
    <definedName name="_xlnm.Print_Area" localSheetId="16">'CD Mendoza'!$A$1:$I$48</definedName>
    <definedName name="_xlnm.Print_Area" localSheetId="2">'CD Pemex'!$A$1:$I$48</definedName>
    <definedName name="_xlnm.Print_Area" localSheetId="54">'Cempoala Centro'!$A$1:$I$48</definedName>
    <definedName name="_xlnm.Print_Area" localSheetId="55">'Cempoala Norte'!$A$1:$I$48</definedName>
    <definedName name="_xlnm.Print_Area" localSheetId="53">'Cempoala Sur'!$A$1:$I$48</definedName>
    <definedName name="_xlnm.Print_Area" localSheetId="32">'CFE CCC Huinala'!$A$1:$I$48</definedName>
    <definedName name="_xlnm.Print_Area" localSheetId="7">Chihuahua!$A$1:$I$48</definedName>
    <definedName name="_xlnm.Print_Area" localSheetId="29">'City Gate Antonio Villarreal'!$A$1:$I$48</definedName>
    <definedName name="_xlnm.Print_Area" localSheetId="30">'City Gate Ruiz Cortines'!$A$1:$I$48</definedName>
    <definedName name="_xlnm.Print_Area" localSheetId="31">'City Gate Santa Catarina'!$A$1:$I$48</definedName>
    <definedName name="_xlnm.Print_Area" localSheetId="14">'CPG Poza Rica'!$A$1:$I$48</definedName>
    <definedName name="_xlnm.Print_Area" localSheetId="41">'Culebra Norte'!$A$1:$I$48</definedName>
    <definedName name="_xlnm.Print_Area" localSheetId="17">'El Veinte'!$A$1:$I$48</definedName>
    <definedName name="_xlnm.Print_Area" localSheetId="27">'Escobedo de Alta'!$A$1:$I$48</definedName>
    <definedName name="_xlnm.Print_Area" localSheetId="28">'Escobedo de Baja'!$A$1:$I$48</definedName>
    <definedName name="_xlnm.Print_Area" localSheetId="37">GIMSA!$A$1:$I$48</definedName>
    <definedName name="_xlnm.Print_Area" localSheetId="9">Guadalajara!$A$1:$I$48</definedName>
    <definedName name="_xlnm.Print_Area" localSheetId="12">'Iberdrola Altamira'!$A$1:$I$48</definedName>
    <definedName name="_xlnm.Print_Area" localSheetId="21">'JD Covarrubias'!$A$1:$I$48</definedName>
    <definedName name="_xlnm.Print_Area" localSheetId="43">'Kinder Morgan Reynosa'!$A$1:$I$48</definedName>
    <definedName name="_xlnm.Print_Area" localSheetId="4">'KM 100'!$A$1:$I$48</definedName>
    <definedName name="_xlnm.Print_Area" localSheetId="6">'La Venta'!$A$1:$I$48</definedName>
    <definedName name="_xlnm.Print_Area" localSheetId="10">'Madero I'!$A$1:$I$48</definedName>
    <definedName name="_xlnm.Print_Area" localSheetId="11">'Madero II'!$A$1:$I$48</definedName>
    <definedName name="_xlnm.Print_Area" localSheetId="57">Matapionche!$A$1:$I$48</definedName>
    <definedName name="_xlnm.Print_Area" localSheetId="1">Mayakan!$A$1:$I$48</definedName>
    <definedName name="_xlnm.Print_Area" localSheetId="36">Monclova!$A$1:$I$48</definedName>
    <definedName name="_xlnm.Print_Area" localSheetId="8">Naco!$A$1:$I$48</definedName>
    <definedName name="_xlnm.Print_Area" localSheetId="42">Nejo!$A$1:$I$48</definedName>
    <definedName name="_xlnm.Print_Area" localSheetId="5">'Nuevo Pemex'!$A$1:$I$48</definedName>
    <definedName name="_xlnm.Print_Area" localSheetId="25">Pajaritos!$A$1:$I$48</definedName>
    <definedName name="_xlnm.Print_Area" localSheetId="45">Pandura!$A$1:$I$48</definedName>
    <definedName name="_xlnm.Print_Area" localSheetId="18">Papan!$A$1:$I$48</definedName>
    <definedName name="_xlnm.Print_Area" localSheetId="22">'Pecosa Alta Presión'!$A$1:$I$48</definedName>
    <definedName name="_xlnm.Print_Area" localSheetId="23">'Pecosa Baja Presión'!$A$1:$I$48</definedName>
    <definedName name="_xlnm.Print_Area" localSheetId="58">Playuela!$A$1:$I$48</definedName>
    <definedName name="_xlnm.Print_Area" localSheetId="47">Puebla!$A$1:$I$48</definedName>
    <definedName name="_xlnm.Print_Area" localSheetId="26">Ramones!$A$1:$I$48</definedName>
    <definedName name="_xlnm.Print_Area" localSheetId="15">Raudal!$A$1:$I$48</definedName>
    <definedName name="_xlnm.Print_Area" localSheetId="35">'Red Monclova'!$A$1:$I$48</definedName>
    <definedName name="_xlnm.Print_Area" localSheetId="19">'Rincon Pacheco'!$A$1:$I$48</definedName>
    <definedName name="_xlnm.Print_Area" localSheetId="33">'Santa Rosa'!$A$1:$I$48</definedName>
    <definedName name="_xlnm.Print_Area" localSheetId="44">Tennessee!$A$1:$I$48</definedName>
    <definedName name="_xlnm.Print_Area" localSheetId="48">Torreon!$A$1:$I$48</definedName>
    <definedName name="_xlnm.Print_Area" localSheetId="0">'Troncal 48'!$A$1:$I$48</definedName>
    <definedName name="_xlnm.Print_Area" localSheetId="46">Valtierrilla!$A$1:$I$48</definedName>
    <definedName name="_xlnm.Print_Area" localSheetId="52">'Venta de Carpio 14'!$A$1:$I$48</definedName>
    <definedName name="_xlnm.Print_Area" localSheetId="51">'Venta de Carpio 24'!$A$1:$I$48</definedName>
    <definedName name="_xlnm.Print_Area" localSheetId="50">'Venta de Carpio 30'!$A$1:$I$48</definedName>
    <definedName name="_xlnm.Print_Area" localSheetId="49">'Venta de Carpio 36'!$A$1:$I$48</definedName>
    <definedName name="_xlnm.Print_Area" localSheetId="56">Veracruz!$A$1:$I$48</definedName>
    <definedName name="_xlnm.Print_Area" localSheetId="13">'Zacate Colorado'!$A$1:$I$48</definedName>
    <definedName name="_xlnm.Print_Titles" localSheetId="34">Apodaca!$1:$4</definedName>
    <definedName name="_xlnm.Print_Titles" localSheetId="38">'Burgos 123'!$1:$4</definedName>
    <definedName name="_xlnm.Print_Titles" localSheetId="39">'Burgos 4'!$1:$4</definedName>
    <definedName name="_xlnm.Print_Titles" localSheetId="40">'Burgos 5 6'!$1:$4</definedName>
    <definedName name="_xlnm.Print_Titles" localSheetId="3">Cactus!$1:$4</definedName>
    <definedName name="_xlnm.Print_Titles" localSheetId="24">'Caseta Gral Pajaritos'!$1:$4</definedName>
    <definedName name="_xlnm.Print_Titles" localSheetId="20">Cauchy!$1:$4</definedName>
    <definedName name="_xlnm.Print_Titles" localSheetId="16">'CD Mendoza'!$1:$4</definedName>
    <definedName name="_xlnm.Print_Titles" localSheetId="2">'CD Pemex'!$1:$4</definedName>
    <definedName name="_xlnm.Print_Titles" localSheetId="54">'Cempoala Centro'!$1:$4</definedName>
    <definedName name="_xlnm.Print_Titles" localSheetId="55">'Cempoala Norte'!$1:$4</definedName>
    <definedName name="_xlnm.Print_Titles" localSheetId="53">'Cempoala Sur'!$1:$4</definedName>
    <definedName name="_xlnm.Print_Titles" localSheetId="32">'CFE CCC Huinala'!$1:$4</definedName>
    <definedName name="_xlnm.Print_Titles" localSheetId="7">Chihuahua!$1:$4</definedName>
    <definedName name="_xlnm.Print_Titles" localSheetId="29">'City Gate Antonio Villarreal'!$1:$4</definedName>
    <definedName name="_xlnm.Print_Titles" localSheetId="30">'City Gate Ruiz Cortines'!$1:$4</definedName>
    <definedName name="_xlnm.Print_Titles" localSheetId="31">'City Gate Santa Catarina'!$1:$4</definedName>
    <definedName name="_xlnm.Print_Titles" localSheetId="14">'CPG Poza Rica'!$1:$4</definedName>
    <definedName name="_xlnm.Print_Titles" localSheetId="41">'Culebra Norte'!$1:$4</definedName>
    <definedName name="_xlnm.Print_Titles" localSheetId="17">'El Veinte'!$1:$4</definedName>
    <definedName name="_xlnm.Print_Titles" localSheetId="27">'Escobedo de Alta'!$1:$4</definedName>
    <definedName name="_xlnm.Print_Titles" localSheetId="28">'Escobedo de Baja'!$1:$4</definedName>
    <definedName name="_xlnm.Print_Titles" localSheetId="37">GIMSA!$1:$4</definedName>
    <definedName name="_xlnm.Print_Titles" localSheetId="9">Guadalajara!$1:$4</definedName>
    <definedName name="_xlnm.Print_Titles" localSheetId="12">'Iberdrola Altamira'!$1:$4</definedName>
    <definedName name="_xlnm.Print_Titles" localSheetId="21">'JD Covarrubias'!$1:$4</definedName>
    <definedName name="_xlnm.Print_Titles" localSheetId="43">'Kinder Morgan Reynosa'!$1:$4</definedName>
    <definedName name="_xlnm.Print_Titles" localSheetId="4">'KM 100'!$1:$4</definedName>
    <definedName name="_xlnm.Print_Titles" localSheetId="6">'La Venta'!$1:$4</definedName>
    <definedName name="_xlnm.Print_Titles" localSheetId="10">'Madero I'!$1:$4</definedName>
    <definedName name="_xlnm.Print_Titles" localSheetId="11">'Madero II'!$1:$4</definedName>
    <definedName name="_xlnm.Print_Titles" localSheetId="57">Matapionche!$1:$4</definedName>
    <definedName name="_xlnm.Print_Titles" localSheetId="1">Mayakan!$1:$4</definedName>
    <definedName name="_xlnm.Print_Titles" localSheetId="36">Monclova!$1:$4</definedName>
    <definedName name="_xlnm.Print_Titles" localSheetId="8">Naco!$1:$4</definedName>
    <definedName name="_xlnm.Print_Titles" localSheetId="42">Nejo!$1:$4</definedName>
    <definedName name="_xlnm.Print_Titles" localSheetId="5">'Nuevo Pemex'!$1:$4</definedName>
    <definedName name="_xlnm.Print_Titles" localSheetId="25">Pajaritos!$1:$4</definedName>
    <definedName name="_xlnm.Print_Titles" localSheetId="45">Pandura!$1:$4</definedName>
    <definedName name="_xlnm.Print_Titles" localSheetId="18">Papan!$1:$4</definedName>
    <definedName name="_xlnm.Print_Titles" localSheetId="22">'Pecosa Alta Presión'!$1:$4</definedName>
    <definedName name="_xlnm.Print_Titles" localSheetId="23">'Pecosa Baja Presión'!$1:$4</definedName>
    <definedName name="_xlnm.Print_Titles" localSheetId="58">Playuela!$1:$4</definedName>
    <definedName name="_xlnm.Print_Titles" localSheetId="47">Puebla!$1:$4</definedName>
    <definedName name="_xlnm.Print_Titles" localSheetId="26">Ramones!$1:$4</definedName>
    <definedName name="_xlnm.Print_Titles" localSheetId="15">Raudal!$1:$4</definedName>
    <definedName name="_xlnm.Print_Titles" localSheetId="35">'Red Monclova'!$1:$4</definedName>
    <definedName name="_xlnm.Print_Titles" localSheetId="19">'Rincon Pacheco'!$1:$4</definedName>
    <definedName name="_xlnm.Print_Titles" localSheetId="33">'Santa Rosa'!$1:$4</definedName>
    <definedName name="_xlnm.Print_Titles" localSheetId="44">Tennessee!$1:$4</definedName>
    <definedName name="_xlnm.Print_Titles" localSheetId="48">Torreon!$1:$4</definedName>
    <definedName name="_xlnm.Print_Titles" localSheetId="0">'Troncal 48'!$1:$4</definedName>
    <definedName name="_xlnm.Print_Titles" localSheetId="46">Valtierrilla!$1:$4</definedName>
    <definedName name="_xlnm.Print_Titles" localSheetId="52">'Venta de Carpio 14'!$1:$4</definedName>
    <definedName name="_xlnm.Print_Titles" localSheetId="51">'Venta de Carpio 24'!$1:$4</definedName>
    <definedName name="_xlnm.Print_Titles" localSheetId="50">'Venta de Carpio 30'!$1:$4</definedName>
    <definedName name="_xlnm.Print_Titles" localSheetId="49">'Venta de Carpio 36'!$1:$4</definedName>
    <definedName name="_xlnm.Print_Titles" localSheetId="56">Veracruz!$1:$4</definedName>
    <definedName name="_xlnm.Print_Titles" localSheetId="13">'Zacate Colorado'!$1:$4</definedName>
  </definedNames>
  <calcPr calcId="152511"/>
</workbook>
</file>

<file path=xl/calcChain.xml><?xml version="1.0" encoding="utf-8"?>
<calcChain xmlns="http://schemas.openxmlformats.org/spreadsheetml/2006/main">
  <c r="I51" i="27" l="1"/>
  <c r="H51" i="27"/>
  <c r="I50" i="27"/>
  <c r="H50" i="27"/>
  <c r="G50" i="27"/>
  <c r="F50" i="27"/>
  <c r="E50" i="27"/>
  <c r="D50" i="27"/>
  <c r="C50" i="27"/>
  <c r="I51" i="26"/>
  <c r="H51" i="26"/>
  <c r="I50" i="26"/>
  <c r="H50" i="26"/>
  <c r="G50" i="26"/>
  <c r="F50" i="26"/>
  <c r="E50" i="26"/>
  <c r="D50" i="26"/>
  <c r="C50" i="26"/>
  <c r="I51" i="54"/>
  <c r="H51" i="54"/>
  <c r="I50" i="54"/>
  <c r="H50" i="54"/>
  <c r="G50" i="54"/>
  <c r="F50" i="54"/>
  <c r="E50" i="54"/>
  <c r="D50" i="54"/>
  <c r="C50" i="54"/>
  <c r="I51" i="14"/>
  <c r="H51" i="14"/>
  <c r="I50" i="14"/>
  <c r="H50" i="14"/>
  <c r="G50" i="14"/>
  <c r="F50" i="14"/>
  <c r="E50" i="14"/>
  <c r="D50" i="14"/>
  <c r="C50" i="14"/>
  <c r="I51" i="13"/>
  <c r="H51" i="13"/>
  <c r="I50" i="13"/>
  <c r="H50" i="13"/>
  <c r="G50" i="13"/>
  <c r="F50" i="13"/>
  <c r="E50" i="13"/>
  <c r="D50" i="13"/>
  <c r="C50" i="13"/>
  <c r="I51" i="59"/>
  <c r="H51" i="59"/>
  <c r="I50" i="59"/>
  <c r="H50" i="59"/>
  <c r="G50" i="59"/>
  <c r="F50" i="59"/>
  <c r="E50" i="59"/>
  <c r="D50" i="59"/>
  <c r="C50" i="59"/>
  <c r="I51" i="53"/>
  <c r="H51" i="53"/>
  <c r="I50" i="53"/>
  <c r="H50" i="53"/>
  <c r="G50" i="53"/>
  <c r="F50" i="53"/>
  <c r="E50" i="53"/>
  <c r="D50" i="53"/>
  <c r="C50" i="53"/>
  <c r="I51" i="12"/>
  <c r="H51" i="12"/>
  <c r="I50" i="12"/>
  <c r="H50" i="12"/>
  <c r="G50" i="12"/>
  <c r="F50" i="12"/>
  <c r="E50" i="12"/>
  <c r="D50" i="12"/>
  <c r="C50" i="12"/>
  <c r="I51" i="11"/>
  <c r="H51" i="11"/>
  <c r="I50" i="11"/>
  <c r="H50" i="11"/>
  <c r="G50" i="11"/>
  <c r="F50" i="11"/>
  <c r="E50" i="11"/>
  <c r="D50" i="11"/>
  <c r="C50" i="11"/>
  <c r="I51" i="9"/>
  <c r="H51" i="9"/>
  <c r="I50" i="9"/>
  <c r="H50" i="9"/>
  <c r="G50" i="9"/>
  <c r="F50" i="9"/>
  <c r="E50" i="9"/>
  <c r="D50" i="9"/>
  <c r="C50" i="9"/>
  <c r="I51" i="8"/>
  <c r="H51" i="8"/>
  <c r="I50" i="8"/>
  <c r="H50" i="8"/>
  <c r="G50" i="8"/>
  <c r="F50" i="8"/>
  <c r="E50" i="8"/>
  <c r="D50" i="8"/>
  <c r="C50" i="8"/>
  <c r="I51" i="41"/>
  <c r="H51" i="41"/>
  <c r="I50" i="41"/>
  <c r="H50" i="41"/>
  <c r="G50" i="41"/>
  <c r="F50" i="41"/>
  <c r="E50" i="41"/>
  <c r="D50" i="41"/>
  <c r="C50" i="41"/>
  <c r="I51" i="38"/>
  <c r="H51" i="38"/>
  <c r="I50" i="38"/>
  <c r="H50" i="38"/>
  <c r="G50" i="38"/>
  <c r="F50" i="38"/>
  <c r="E50" i="38"/>
  <c r="D50" i="38"/>
  <c r="C50" i="38"/>
  <c r="I51" i="37"/>
  <c r="H51" i="37"/>
  <c r="I50" i="37"/>
  <c r="H50" i="37"/>
  <c r="G50" i="37"/>
  <c r="F50" i="37"/>
  <c r="E50" i="37"/>
  <c r="D50" i="37"/>
  <c r="C50" i="37"/>
  <c r="I51" i="35"/>
  <c r="H51" i="35"/>
  <c r="I50" i="35"/>
  <c r="H50" i="35"/>
  <c r="G50" i="35"/>
  <c r="F50" i="35"/>
  <c r="E50" i="35"/>
  <c r="D50" i="35"/>
  <c r="C50" i="35"/>
  <c r="I51" i="34"/>
  <c r="H51" i="34"/>
  <c r="I50" i="34"/>
  <c r="H50" i="34"/>
  <c r="G50" i="34"/>
  <c r="F50" i="34"/>
  <c r="E50" i="34"/>
  <c r="D50" i="34"/>
  <c r="C50" i="34"/>
  <c r="I51" i="32"/>
  <c r="H51" i="32"/>
  <c r="I50" i="32"/>
  <c r="H50" i="32"/>
  <c r="G50" i="32"/>
  <c r="F50" i="32"/>
  <c r="E50" i="32"/>
  <c r="D50" i="32"/>
  <c r="C50" i="32"/>
  <c r="I51" i="31"/>
  <c r="H51" i="31"/>
  <c r="I50" i="31"/>
  <c r="H50" i="31"/>
  <c r="G50" i="31"/>
  <c r="F50" i="31"/>
  <c r="E50" i="31"/>
  <c r="D50" i="31"/>
  <c r="C50" i="31"/>
  <c r="I51" i="30"/>
  <c r="H51" i="30"/>
  <c r="I50" i="30"/>
  <c r="H50" i="30"/>
  <c r="G50" i="30"/>
  <c r="F50" i="30"/>
  <c r="E50" i="30"/>
  <c r="D50" i="30"/>
  <c r="C50" i="30"/>
  <c r="I51" i="29"/>
  <c r="H51" i="29"/>
  <c r="I50" i="29"/>
  <c r="H50" i="29"/>
  <c r="G50" i="29"/>
  <c r="F50" i="29"/>
  <c r="E50" i="29"/>
  <c r="D50" i="29"/>
  <c r="C50" i="29"/>
  <c r="I51" i="60"/>
  <c r="H51" i="60"/>
  <c r="I50" i="60"/>
  <c r="H50" i="60"/>
  <c r="G50" i="60"/>
  <c r="F50" i="60"/>
  <c r="E50" i="60"/>
  <c r="D50" i="60"/>
  <c r="C50" i="60"/>
  <c r="I51" i="28"/>
  <c r="H51" i="28"/>
  <c r="I50" i="28"/>
  <c r="H50" i="28"/>
  <c r="G50" i="28"/>
  <c r="F50" i="28"/>
  <c r="E50" i="28"/>
  <c r="D50" i="28"/>
  <c r="C50" i="28"/>
  <c r="I51" i="55"/>
  <c r="H51" i="55"/>
  <c r="I50" i="55"/>
  <c r="H50" i="55"/>
  <c r="G50" i="55"/>
  <c r="F50" i="55"/>
  <c r="E50" i="55"/>
  <c r="D50" i="55"/>
  <c r="C50" i="55"/>
  <c r="I51" i="64"/>
  <c r="H51" i="64"/>
  <c r="I50" i="64"/>
  <c r="H50" i="64"/>
  <c r="G50" i="64"/>
  <c r="F50" i="64"/>
  <c r="E50" i="64"/>
  <c r="D50" i="64"/>
  <c r="C50" i="64"/>
  <c r="I51" i="63"/>
  <c r="H51" i="63"/>
  <c r="I50" i="63"/>
  <c r="H50" i="63"/>
  <c r="G50" i="63"/>
  <c r="F50" i="63"/>
  <c r="E50" i="63"/>
  <c r="D50" i="63"/>
  <c r="C50" i="63"/>
  <c r="I51" i="61"/>
  <c r="H51" i="61"/>
  <c r="I50" i="61"/>
  <c r="H50" i="61"/>
  <c r="G50" i="61"/>
  <c r="F50" i="61"/>
  <c r="E50" i="61"/>
  <c r="D50" i="61"/>
  <c r="C50" i="61"/>
  <c r="I51" i="58"/>
  <c r="H51" i="58"/>
  <c r="I50" i="58"/>
  <c r="H50" i="58"/>
  <c r="G50" i="58"/>
  <c r="F50" i="58"/>
  <c r="E50" i="58"/>
  <c r="D50" i="58"/>
  <c r="C50" i="58"/>
  <c r="I51" i="57"/>
  <c r="H51" i="57"/>
  <c r="I50" i="57"/>
  <c r="H50" i="57"/>
  <c r="G50" i="57"/>
  <c r="F50" i="57"/>
  <c r="E50" i="57"/>
  <c r="D50" i="57"/>
  <c r="C50" i="57"/>
  <c r="I51" i="56"/>
  <c r="I50" i="56"/>
  <c r="H51" i="56"/>
  <c r="H50" i="56"/>
  <c r="G50" i="56"/>
  <c r="F50" i="56"/>
  <c r="E50" i="56"/>
  <c r="D50" i="56"/>
  <c r="C50" i="56"/>
  <c r="I51" i="50"/>
  <c r="H51" i="50"/>
  <c r="I50" i="50"/>
  <c r="H50" i="50"/>
  <c r="G50" i="50"/>
  <c r="F50" i="50"/>
  <c r="E50" i="50"/>
  <c r="D50" i="50"/>
  <c r="I51" i="49"/>
  <c r="H51" i="49"/>
  <c r="I50" i="49"/>
  <c r="H50" i="49"/>
  <c r="G50" i="49"/>
  <c r="F50" i="49"/>
  <c r="E50" i="49"/>
  <c r="D50" i="49"/>
  <c r="I51" i="52"/>
  <c r="H51" i="52"/>
  <c r="I50" i="52"/>
  <c r="H50" i="52"/>
  <c r="G50" i="52"/>
  <c r="F50" i="52"/>
  <c r="E50" i="52"/>
  <c r="D50" i="52"/>
  <c r="I51" i="48"/>
  <c r="H51" i="48"/>
  <c r="I50" i="48"/>
  <c r="H50" i="48"/>
  <c r="G50" i="48"/>
  <c r="F50" i="48"/>
  <c r="E50" i="48"/>
  <c r="D50" i="48"/>
  <c r="I51" i="47"/>
  <c r="H51" i="47"/>
  <c r="I50" i="47"/>
  <c r="H50" i="47"/>
  <c r="G50" i="47"/>
  <c r="F50" i="47"/>
  <c r="E50" i="47"/>
  <c r="D50" i="47"/>
  <c r="I51" i="46"/>
  <c r="H51" i="46"/>
  <c r="I50" i="46"/>
  <c r="H50" i="46"/>
  <c r="G50" i="46"/>
  <c r="F50" i="46"/>
  <c r="E50" i="46"/>
  <c r="D50" i="46"/>
  <c r="I51" i="45"/>
  <c r="H51" i="45"/>
  <c r="I50" i="45"/>
  <c r="H50" i="45"/>
  <c r="G50" i="45"/>
  <c r="F50" i="45"/>
  <c r="E50" i="45"/>
  <c r="D50" i="45"/>
  <c r="I51" i="44"/>
  <c r="H51" i="44"/>
  <c r="I50" i="44"/>
  <c r="H50" i="44"/>
  <c r="G50" i="44"/>
  <c r="F50" i="44"/>
  <c r="E50" i="44"/>
  <c r="D50" i="44"/>
  <c r="I51" i="43"/>
  <c r="H51" i="43"/>
  <c r="I50" i="43"/>
  <c r="H50" i="43"/>
  <c r="G50" i="43"/>
  <c r="F50" i="43"/>
  <c r="E50" i="43"/>
  <c r="D50" i="43"/>
  <c r="I51" i="42"/>
  <c r="H51" i="42"/>
  <c r="I50" i="42"/>
  <c r="H50" i="42"/>
  <c r="G50" i="42"/>
  <c r="F50" i="42"/>
  <c r="E50" i="42"/>
  <c r="D50" i="42"/>
  <c r="I51" i="40"/>
  <c r="H51" i="40"/>
  <c r="I50" i="40"/>
  <c r="H50" i="40"/>
  <c r="G50" i="40"/>
  <c r="F50" i="40"/>
  <c r="E50" i="40"/>
  <c r="D50" i="40"/>
  <c r="I51" i="39"/>
  <c r="H51" i="39"/>
  <c r="I50" i="39"/>
  <c r="H50" i="39"/>
  <c r="G50" i="39"/>
  <c r="F50" i="39"/>
  <c r="E50" i="39"/>
  <c r="D50" i="39"/>
  <c r="I51" i="24"/>
  <c r="H51" i="24"/>
  <c r="I50" i="24"/>
  <c r="H50" i="24"/>
  <c r="G50" i="24"/>
  <c r="F50" i="24"/>
  <c r="E50" i="24"/>
  <c r="D50" i="24"/>
  <c r="I51" i="23"/>
  <c r="H51" i="23"/>
  <c r="I50" i="23"/>
  <c r="H50" i="23"/>
  <c r="G50" i="23"/>
  <c r="F50" i="23"/>
  <c r="E50" i="23"/>
  <c r="D50" i="23"/>
  <c r="I51" i="22"/>
  <c r="H51" i="22"/>
  <c r="I50" i="22"/>
  <c r="H50" i="22"/>
  <c r="G50" i="22"/>
  <c r="F50" i="22"/>
  <c r="E50" i="22"/>
  <c r="D50" i="22"/>
  <c r="I51" i="21"/>
  <c r="H51" i="21"/>
  <c r="I50" i="21"/>
  <c r="H50" i="21"/>
  <c r="G50" i="21"/>
  <c r="F50" i="21"/>
  <c r="E50" i="21"/>
  <c r="D50" i="21"/>
  <c r="I51" i="20"/>
  <c r="H51" i="20"/>
  <c r="I50" i="20"/>
  <c r="H50" i="20"/>
  <c r="G50" i="20"/>
  <c r="F50" i="20"/>
  <c r="E50" i="20"/>
  <c r="D50" i="20"/>
  <c r="I51" i="19"/>
  <c r="H51" i="19"/>
  <c r="I50" i="19"/>
  <c r="H50" i="19"/>
  <c r="G50" i="19"/>
  <c r="F50" i="19"/>
  <c r="E50" i="19"/>
  <c r="D50" i="19"/>
  <c r="I51" i="18"/>
  <c r="H51" i="18"/>
  <c r="I50" i="18"/>
  <c r="H50" i="18"/>
  <c r="G50" i="18"/>
  <c r="F50" i="18"/>
  <c r="E50" i="18"/>
  <c r="D50" i="18"/>
  <c r="I51" i="17"/>
  <c r="H51" i="17"/>
  <c r="I50" i="17"/>
  <c r="H50" i="17"/>
  <c r="G50" i="17"/>
  <c r="F50" i="17"/>
  <c r="E50" i="17"/>
  <c r="D50" i="17"/>
  <c r="I51" i="16"/>
  <c r="H51" i="16"/>
  <c r="I50" i="16"/>
  <c r="H50" i="16"/>
  <c r="G50" i="16"/>
  <c r="F50" i="16"/>
  <c r="E50" i="16"/>
  <c r="D50" i="16"/>
  <c r="I51" i="15"/>
  <c r="H51" i="15"/>
  <c r="I50" i="15"/>
  <c r="H50" i="15"/>
  <c r="G50" i="15"/>
  <c r="F50" i="15"/>
  <c r="E50" i="15"/>
  <c r="D50" i="15"/>
  <c r="I51" i="10"/>
  <c r="H51" i="10"/>
  <c r="I50" i="10"/>
  <c r="H50" i="10"/>
  <c r="G50" i="10"/>
  <c r="F50" i="10"/>
  <c r="E50" i="10"/>
  <c r="D50" i="10"/>
  <c r="I51" i="7"/>
  <c r="H51" i="7"/>
  <c r="I50" i="7"/>
  <c r="H50" i="7"/>
  <c r="G50" i="7"/>
  <c r="F50" i="7"/>
  <c r="E50" i="7"/>
  <c r="D50" i="7"/>
  <c r="I51" i="6"/>
  <c r="H51" i="6"/>
  <c r="I50" i="6"/>
  <c r="H50" i="6"/>
  <c r="G50" i="6"/>
  <c r="F50" i="6"/>
  <c r="E50" i="6"/>
  <c r="D50" i="6"/>
  <c r="I51" i="5"/>
  <c r="H51" i="5"/>
  <c r="I50" i="5"/>
  <c r="H50" i="5"/>
  <c r="G50" i="5"/>
  <c r="F50" i="5"/>
  <c r="E50" i="5"/>
  <c r="D50" i="5"/>
  <c r="I51" i="4"/>
  <c r="H51" i="4"/>
  <c r="I50" i="4"/>
  <c r="H50" i="4"/>
  <c r="G50" i="4"/>
  <c r="F50" i="4"/>
  <c r="E50" i="4"/>
  <c r="D50" i="4"/>
  <c r="I51" i="3"/>
  <c r="H51" i="3"/>
  <c r="I50" i="3"/>
  <c r="H50" i="3"/>
  <c r="G50" i="3"/>
  <c r="F50" i="3"/>
  <c r="E50" i="3"/>
  <c r="D50" i="3"/>
  <c r="I51" i="2"/>
  <c r="H51" i="2"/>
  <c r="I50" i="2"/>
  <c r="H50" i="2"/>
  <c r="G50" i="2"/>
  <c r="F50" i="2"/>
  <c r="E50" i="2"/>
  <c r="D50" i="2"/>
  <c r="I51" i="1"/>
  <c r="I50" i="1"/>
  <c r="H51" i="1"/>
  <c r="H50" i="1"/>
  <c r="G50" i="1"/>
  <c r="F50" i="1"/>
  <c r="E50" i="1"/>
  <c r="D50" i="1"/>
  <c r="D46" i="1" l="1"/>
  <c r="C47" i="1"/>
  <c r="C46" i="1"/>
  <c r="F41" i="49"/>
  <c r="I48" i="40"/>
  <c r="C47" i="40"/>
  <c r="C41" i="40"/>
  <c r="I41" i="40"/>
  <c r="G41" i="40"/>
  <c r="D41" i="40"/>
  <c r="C48" i="61"/>
  <c r="C46" i="61"/>
  <c r="C41" i="61"/>
  <c r="I41" i="61"/>
  <c r="G41" i="61"/>
  <c r="D41" i="61"/>
  <c r="D41" i="55"/>
  <c r="D41" i="28"/>
  <c r="I41" i="42"/>
  <c r="G41" i="42"/>
  <c r="C41" i="42"/>
  <c r="I41" i="49"/>
  <c r="D41" i="48"/>
  <c r="D41" i="39"/>
  <c r="H41" i="37"/>
  <c r="G41" i="30"/>
  <c r="C41" i="30"/>
  <c r="F41" i="30"/>
  <c r="E41" i="30"/>
  <c r="D41" i="30"/>
  <c r="H41" i="30"/>
  <c r="I41" i="30"/>
  <c r="C48" i="1"/>
  <c r="E48" i="1"/>
  <c r="E47" i="1"/>
  <c r="I47" i="1"/>
  <c r="H46" i="1"/>
  <c r="I46" i="1"/>
  <c r="I41" i="50"/>
  <c r="C41" i="64"/>
  <c r="D41" i="64"/>
  <c r="E41" i="64"/>
  <c r="F41" i="64"/>
  <c r="G41" i="64"/>
  <c r="H41" i="64"/>
  <c r="I41" i="64"/>
  <c r="C46" i="64"/>
  <c r="D46" i="64"/>
  <c r="E46" i="64"/>
  <c r="F46" i="64"/>
  <c r="G46" i="64"/>
  <c r="H46" i="64"/>
  <c r="I46" i="64"/>
  <c r="C47" i="64"/>
  <c r="D47" i="64"/>
  <c r="E47" i="64"/>
  <c r="F47" i="64"/>
  <c r="G47" i="64"/>
  <c r="H47" i="64"/>
  <c r="I47" i="64"/>
  <c r="C48" i="64"/>
  <c r="D48" i="64"/>
  <c r="E48" i="64"/>
  <c r="F48" i="64"/>
  <c r="G48" i="64"/>
  <c r="H48" i="64"/>
  <c r="I48" i="64"/>
  <c r="C41" i="63"/>
  <c r="D41" i="63"/>
  <c r="E41" i="63"/>
  <c r="F41" i="63"/>
  <c r="G41" i="63"/>
  <c r="H41" i="63"/>
  <c r="I41" i="63"/>
  <c r="C46" i="63"/>
  <c r="D46" i="63"/>
  <c r="E46" i="63"/>
  <c r="F46" i="63"/>
  <c r="G46" i="63"/>
  <c r="H46" i="63"/>
  <c r="I46" i="63"/>
  <c r="C47" i="63"/>
  <c r="D47" i="63"/>
  <c r="E47" i="63"/>
  <c r="F47" i="63"/>
  <c r="G47" i="63"/>
  <c r="H47" i="63"/>
  <c r="I47" i="63"/>
  <c r="C48" i="63"/>
  <c r="D48" i="63"/>
  <c r="E48" i="63"/>
  <c r="F48" i="63"/>
  <c r="G48" i="63"/>
  <c r="H48" i="63"/>
  <c r="I48" i="63"/>
  <c r="E41" i="61"/>
  <c r="F41" i="61"/>
  <c r="H41" i="61"/>
  <c r="D46" i="61"/>
  <c r="E46" i="61"/>
  <c r="F46" i="61"/>
  <c r="G46" i="61"/>
  <c r="H46" i="61"/>
  <c r="I46" i="61"/>
  <c r="C47" i="61"/>
  <c r="D47" i="61"/>
  <c r="E47" i="61"/>
  <c r="F47" i="61"/>
  <c r="G47" i="61"/>
  <c r="H47" i="61"/>
  <c r="I47" i="61"/>
  <c r="D48" i="61"/>
  <c r="E48" i="61"/>
  <c r="F48" i="61"/>
  <c r="G48" i="61"/>
  <c r="H48" i="61"/>
  <c r="I48" i="61"/>
  <c r="C41" i="60"/>
  <c r="D41" i="60"/>
  <c r="E41" i="60"/>
  <c r="F41" i="60"/>
  <c r="G41" i="60"/>
  <c r="H41" i="60"/>
  <c r="I41" i="60"/>
  <c r="C46" i="60"/>
  <c r="D46" i="60"/>
  <c r="E46" i="60"/>
  <c r="F46" i="60"/>
  <c r="G46" i="60"/>
  <c r="H46" i="60"/>
  <c r="I46" i="60"/>
  <c r="C47" i="60"/>
  <c r="D47" i="60"/>
  <c r="E47" i="60"/>
  <c r="F47" i="60"/>
  <c r="G47" i="60"/>
  <c r="H47" i="60"/>
  <c r="I47" i="60"/>
  <c r="C48" i="60"/>
  <c r="D48" i="60"/>
  <c r="E48" i="60"/>
  <c r="F48" i="60"/>
  <c r="G48" i="60"/>
  <c r="H48" i="60"/>
  <c r="I48" i="60"/>
  <c r="C41" i="59"/>
  <c r="D41" i="59"/>
  <c r="E41" i="59"/>
  <c r="F41" i="59"/>
  <c r="G41" i="59"/>
  <c r="H41" i="59"/>
  <c r="I41" i="59"/>
  <c r="C46" i="59"/>
  <c r="D46" i="59"/>
  <c r="E46" i="59"/>
  <c r="F46" i="59"/>
  <c r="G46" i="59"/>
  <c r="H46" i="59"/>
  <c r="I46" i="59"/>
  <c r="C47" i="59"/>
  <c r="D47" i="59"/>
  <c r="E47" i="59"/>
  <c r="F47" i="59"/>
  <c r="G47" i="59"/>
  <c r="H47" i="59"/>
  <c r="I47" i="59"/>
  <c r="C48" i="59"/>
  <c r="D48" i="59"/>
  <c r="E48" i="59"/>
  <c r="F48" i="59"/>
  <c r="G48" i="59"/>
  <c r="H48" i="59"/>
  <c r="I48" i="59"/>
  <c r="C41" i="58"/>
  <c r="D41" i="58"/>
  <c r="E41" i="58"/>
  <c r="F41" i="58"/>
  <c r="G41" i="58"/>
  <c r="H41" i="58"/>
  <c r="I41" i="58"/>
  <c r="C46" i="58"/>
  <c r="D46" i="58"/>
  <c r="E46" i="58"/>
  <c r="F46" i="58"/>
  <c r="G46" i="58"/>
  <c r="H46" i="58"/>
  <c r="I46" i="58"/>
  <c r="C47" i="58"/>
  <c r="D47" i="58"/>
  <c r="E47" i="58"/>
  <c r="F47" i="58"/>
  <c r="G47" i="58"/>
  <c r="H47" i="58"/>
  <c r="I47" i="58"/>
  <c r="C48" i="58"/>
  <c r="D48" i="58"/>
  <c r="E48" i="58"/>
  <c r="F48" i="58"/>
  <c r="G48" i="58"/>
  <c r="H48" i="58"/>
  <c r="I48" i="58"/>
  <c r="C41" i="57"/>
  <c r="D41" i="57"/>
  <c r="E41" i="57"/>
  <c r="F41" i="57"/>
  <c r="G41" i="57"/>
  <c r="H41" i="57"/>
  <c r="I41" i="57"/>
  <c r="C46" i="57"/>
  <c r="D46" i="57"/>
  <c r="E46" i="57"/>
  <c r="F46" i="57"/>
  <c r="G46" i="57"/>
  <c r="H46" i="57"/>
  <c r="I46" i="57"/>
  <c r="C47" i="57"/>
  <c r="D47" i="57"/>
  <c r="E47" i="57"/>
  <c r="F47" i="57"/>
  <c r="G47" i="57"/>
  <c r="H47" i="57"/>
  <c r="I47" i="57"/>
  <c r="C48" i="57"/>
  <c r="D48" i="57"/>
  <c r="E48" i="57"/>
  <c r="F48" i="57"/>
  <c r="G48" i="57"/>
  <c r="H48" i="57"/>
  <c r="I48" i="57"/>
  <c r="C41" i="56"/>
  <c r="D41" i="56"/>
  <c r="E41" i="56"/>
  <c r="F41" i="56"/>
  <c r="G41" i="56"/>
  <c r="H41" i="56"/>
  <c r="I41" i="56"/>
  <c r="C46" i="56"/>
  <c r="D46" i="56"/>
  <c r="E46" i="56"/>
  <c r="F46" i="56"/>
  <c r="G46" i="56"/>
  <c r="H46" i="56"/>
  <c r="I46" i="56"/>
  <c r="C47" i="56"/>
  <c r="D47" i="56"/>
  <c r="E47" i="56"/>
  <c r="F47" i="56"/>
  <c r="G47" i="56"/>
  <c r="H47" i="56"/>
  <c r="I47" i="56"/>
  <c r="C48" i="56"/>
  <c r="D48" i="56"/>
  <c r="E48" i="56"/>
  <c r="F48" i="56"/>
  <c r="G48" i="56"/>
  <c r="H48" i="56"/>
  <c r="I48" i="56"/>
  <c r="C41" i="55"/>
  <c r="E41" i="55"/>
  <c r="F41" i="55"/>
  <c r="G41" i="55"/>
  <c r="H41" i="55"/>
  <c r="I41" i="55"/>
  <c r="C46" i="55"/>
  <c r="D46" i="55"/>
  <c r="E46" i="55"/>
  <c r="F46" i="55"/>
  <c r="G46" i="55"/>
  <c r="H46" i="55"/>
  <c r="I46" i="55"/>
  <c r="C47" i="55"/>
  <c r="D47" i="55"/>
  <c r="E47" i="55"/>
  <c r="F47" i="55"/>
  <c r="G47" i="55"/>
  <c r="H47" i="55"/>
  <c r="I47" i="55"/>
  <c r="C48" i="55"/>
  <c r="D48" i="55"/>
  <c r="E48" i="55"/>
  <c r="F48" i="55"/>
  <c r="G48" i="55"/>
  <c r="H48" i="55"/>
  <c r="I48" i="55"/>
  <c r="C47" i="54"/>
  <c r="C41" i="54"/>
  <c r="D41" i="54"/>
  <c r="E41" i="54"/>
  <c r="F41" i="54"/>
  <c r="G41" i="54"/>
  <c r="H41" i="54"/>
  <c r="I41" i="54"/>
  <c r="C46" i="54"/>
  <c r="D46" i="54"/>
  <c r="E46" i="54"/>
  <c r="F46" i="54"/>
  <c r="G46" i="54"/>
  <c r="H46" i="54"/>
  <c r="I46" i="54"/>
  <c r="D47" i="54"/>
  <c r="E47" i="54"/>
  <c r="F47" i="54"/>
  <c r="G47" i="54"/>
  <c r="H47" i="54"/>
  <c r="I47" i="54"/>
  <c r="C48" i="54"/>
  <c r="D48" i="54"/>
  <c r="E48" i="54"/>
  <c r="F48" i="54"/>
  <c r="G48" i="54"/>
  <c r="H48" i="54"/>
  <c r="I48" i="54"/>
  <c r="C48" i="53"/>
  <c r="C47" i="53"/>
  <c r="C46" i="53"/>
  <c r="C41" i="53"/>
  <c r="D41" i="53"/>
  <c r="E41" i="53"/>
  <c r="F41" i="53"/>
  <c r="G41" i="53"/>
  <c r="H41" i="53"/>
  <c r="I41" i="53"/>
  <c r="D46" i="53"/>
  <c r="E46" i="53"/>
  <c r="F46" i="53"/>
  <c r="G46" i="53"/>
  <c r="H46" i="53"/>
  <c r="I46" i="53"/>
  <c r="D47" i="53"/>
  <c r="E47" i="53"/>
  <c r="F47" i="53"/>
  <c r="G47" i="53"/>
  <c r="H47" i="53"/>
  <c r="I47" i="53"/>
  <c r="D48" i="53"/>
  <c r="E48" i="53"/>
  <c r="F48" i="53"/>
  <c r="G48" i="53"/>
  <c r="H48" i="53"/>
  <c r="I48" i="53"/>
  <c r="I47" i="40"/>
  <c r="I46" i="40"/>
  <c r="C48" i="40"/>
  <c r="C46" i="40"/>
  <c r="C48" i="50"/>
  <c r="C46" i="50"/>
  <c r="I46" i="50"/>
  <c r="I48" i="50"/>
  <c r="H48" i="50"/>
  <c r="G48" i="50"/>
  <c r="F48" i="50"/>
  <c r="E48" i="50"/>
  <c r="D48" i="50"/>
  <c r="I47" i="50"/>
  <c r="H47" i="50"/>
  <c r="G47" i="50"/>
  <c r="F47" i="50"/>
  <c r="E47" i="50"/>
  <c r="D47" i="50"/>
  <c r="C47" i="50"/>
  <c r="H46" i="50"/>
  <c r="G46" i="50"/>
  <c r="F46" i="50"/>
  <c r="E46" i="50"/>
  <c r="D46" i="50"/>
  <c r="I48" i="49"/>
  <c r="H48" i="49"/>
  <c r="G48" i="49"/>
  <c r="F48" i="49"/>
  <c r="E48" i="49"/>
  <c r="D48" i="49"/>
  <c r="C48" i="49"/>
  <c r="I47" i="49"/>
  <c r="H47" i="49"/>
  <c r="G47" i="49"/>
  <c r="F47" i="49"/>
  <c r="E47" i="49"/>
  <c r="D47" i="49"/>
  <c r="C47" i="49"/>
  <c r="I46" i="49"/>
  <c r="H46" i="49"/>
  <c r="G46" i="49"/>
  <c r="F46" i="49"/>
  <c r="E46" i="49"/>
  <c r="D46" i="49"/>
  <c r="C46" i="49"/>
  <c r="I48" i="52"/>
  <c r="H48" i="52"/>
  <c r="G48" i="52"/>
  <c r="F48" i="52"/>
  <c r="E48" i="52"/>
  <c r="D48" i="52"/>
  <c r="C48" i="52"/>
  <c r="I47" i="52"/>
  <c r="H47" i="52"/>
  <c r="G47" i="52"/>
  <c r="F47" i="52"/>
  <c r="E47" i="52"/>
  <c r="D47" i="52"/>
  <c r="C47" i="52"/>
  <c r="I46" i="52"/>
  <c r="H46" i="52"/>
  <c r="G46" i="52"/>
  <c r="F46" i="52"/>
  <c r="E46" i="52"/>
  <c r="D46" i="52"/>
  <c r="C46" i="52"/>
  <c r="I48" i="48"/>
  <c r="H48" i="48"/>
  <c r="G48" i="48"/>
  <c r="F48" i="48"/>
  <c r="E48" i="48"/>
  <c r="D48" i="48"/>
  <c r="C48" i="48"/>
  <c r="I47" i="48"/>
  <c r="H47" i="48"/>
  <c r="G47" i="48"/>
  <c r="F47" i="48"/>
  <c r="E47" i="48"/>
  <c r="D47" i="48"/>
  <c r="C47" i="48"/>
  <c r="I46" i="48"/>
  <c r="H46" i="48"/>
  <c r="G46" i="48"/>
  <c r="F46" i="48"/>
  <c r="E46" i="48"/>
  <c r="D46" i="48"/>
  <c r="C46" i="48"/>
  <c r="I48" i="47"/>
  <c r="H48" i="47"/>
  <c r="G48" i="47"/>
  <c r="F48" i="47"/>
  <c r="E48" i="47"/>
  <c r="D48" i="47"/>
  <c r="C48" i="47"/>
  <c r="I47" i="47"/>
  <c r="H47" i="47"/>
  <c r="G47" i="47"/>
  <c r="F47" i="47"/>
  <c r="E47" i="47"/>
  <c r="D47" i="47"/>
  <c r="C47" i="47"/>
  <c r="I46" i="47"/>
  <c r="H46" i="47"/>
  <c r="G46" i="47"/>
  <c r="F46" i="47"/>
  <c r="E46" i="47"/>
  <c r="D46" i="47"/>
  <c r="C46" i="47"/>
  <c r="I48" i="46"/>
  <c r="H48" i="46"/>
  <c r="G48" i="46"/>
  <c r="F48" i="46"/>
  <c r="E48" i="46"/>
  <c r="D48" i="46"/>
  <c r="C48" i="46"/>
  <c r="I47" i="46"/>
  <c r="H47" i="46"/>
  <c r="G47" i="46"/>
  <c r="F47" i="46"/>
  <c r="E47" i="46"/>
  <c r="D47" i="46"/>
  <c r="C47" i="46"/>
  <c r="I46" i="46"/>
  <c r="H46" i="46"/>
  <c r="G46" i="46"/>
  <c r="F46" i="46"/>
  <c r="E46" i="46"/>
  <c r="D46" i="46"/>
  <c r="C46" i="46"/>
  <c r="I48" i="45"/>
  <c r="H48" i="45"/>
  <c r="G48" i="45"/>
  <c r="F48" i="45"/>
  <c r="E48" i="45"/>
  <c r="D48" i="45"/>
  <c r="C48" i="45"/>
  <c r="I47" i="45"/>
  <c r="H47" i="45"/>
  <c r="G47" i="45"/>
  <c r="F47" i="45"/>
  <c r="E47" i="45"/>
  <c r="D47" i="45"/>
  <c r="C47" i="45"/>
  <c r="I46" i="45"/>
  <c r="H46" i="45"/>
  <c r="G46" i="45"/>
  <c r="F46" i="45"/>
  <c r="E46" i="45"/>
  <c r="D46" i="45"/>
  <c r="C46" i="45"/>
  <c r="I48" i="44"/>
  <c r="H48" i="44"/>
  <c r="G48" i="44"/>
  <c r="F48" i="44"/>
  <c r="E48" i="44"/>
  <c r="D48" i="44"/>
  <c r="C48" i="44"/>
  <c r="I47" i="44"/>
  <c r="H47" i="44"/>
  <c r="G47" i="44"/>
  <c r="F47" i="44"/>
  <c r="E47" i="44"/>
  <c r="D47" i="44"/>
  <c r="C47" i="44"/>
  <c r="I46" i="44"/>
  <c r="H46" i="44"/>
  <c r="G46" i="44"/>
  <c r="F46" i="44"/>
  <c r="E46" i="44"/>
  <c r="D46" i="44"/>
  <c r="C46" i="44"/>
  <c r="I48" i="43"/>
  <c r="H48" i="43"/>
  <c r="G48" i="43"/>
  <c r="F48" i="43"/>
  <c r="E48" i="43"/>
  <c r="D48" i="43"/>
  <c r="C48" i="43"/>
  <c r="I47" i="43"/>
  <c r="H47" i="43"/>
  <c r="G47" i="43"/>
  <c r="F47" i="43"/>
  <c r="E47" i="43"/>
  <c r="D47" i="43"/>
  <c r="C47" i="43"/>
  <c r="I46" i="43"/>
  <c r="H46" i="43"/>
  <c r="G46" i="43"/>
  <c r="F46" i="43"/>
  <c r="E46" i="43"/>
  <c r="D46" i="43"/>
  <c r="C46" i="43"/>
  <c r="I48" i="42"/>
  <c r="H48" i="42"/>
  <c r="G48" i="42"/>
  <c r="F48" i="42"/>
  <c r="E48" i="42"/>
  <c r="D48" i="42"/>
  <c r="C48" i="42"/>
  <c r="I47" i="42"/>
  <c r="H47" i="42"/>
  <c r="G47" i="42"/>
  <c r="F47" i="42"/>
  <c r="E47" i="42"/>
  <c r="D47" i="42"/>
  <c r="C47" i="42"/>
  <c r="I46" i="42"/>
  <c r="H46" i="42"/>
  <c r="G46" i="42"/>
  <c r="F46" i="42"/>
  <c r="E46" i="42"/>
  <c r="D46" i="42"/>
  <c r="C46" i="42"/>
  <c r="I48" i="41"/>
  <c r="H48" i="41"/>
  <c r="G48" i="41"/>
  <c r="F48" i="41"/>
  <c r="E48" i="41"/>
  <c r="D48" i="41"/>
  <c r="C48" i="41"/>
  <c r="I47" i="41"/>
  <c r="H47" i="41"/>
  <c r="G47" i="41"/>
  <c r="F47" i="41"/>
  <c r="E47" i="41"/>
  <c r="D47" i="41"/>
  <c r="C47" i="41"/>
  <c r="I46" i="41"/>
  <c r="H46" i="41"/>
  <c r="G46" i="41"/>
  <c r="F46" i="41"/>
  <c r="E46" i="41"/>
  <c r="D46" i="41"/>
  <c r="C46" i="41"/>
  <c r="H48" i="40"/>
  <c r="G48" i="40"/>
  <c r="F48" i="40"/>
  <c r="E48" i="40"/>
  <c r="D48" i="40"/>
  <c r="H47" i="40"/>
  <c r="G47" i="40"/>
  <c r="F47" i="40"/>
  <c r="E47" i="40"/>
  <c r="D47" i="40"/>
  <c r="H46" i="40"/>
  <c r="G46" i="40"/>
  <c r="F46" i="40"/>
  <c r="E46" i="40"/>
  <c r="D46" i="40"/>
  <c r="I48" i="39"/>
  <c r="H48" i="39"/>
  <c r="G48" i="39"/>
  <c r="F48" i="39"/>
  <c r="E48" i="39"/>
  <c r="D48" i="39"/>
  <c r="C48" i="39"/>
  <c r="I47" i="39"/>
  <c r="H47" i="39"/>
  <c r="G47" i="39"/>
  <c r="F47" i="39"/>
  <c r="E47" i="39"/>
  <c r="D47" i="39"/>
  <c r="C47" i="39"/>
  <c r="I46" i="39"/>
  <c r="H46" i="39"/>
  <c r="G46" i="39"/>
  <c r="F46" i="39"/>
  <c r="E46" i="39"/>
  <c r="D46" i="39"/>
  <c r="C46" i="39"/>
  <c r="I48" i="38"/>
  <c r="H48" i="38"/>
  <c r="G48" i="38"/>
  <c r="F48" i="38"/>
  <c r="E48" i="38"/>
  <c r="D48" i="38"/>
  <c r="C48" i="38"/>
  <c r="I47" i="38"/>
  <c r="H47" i="38"/>
  <c r="G47" i="38"/>
  <c r="F47" i="38"/>
  <c r="E47" i="38"/>
  <c r="D47" i="38"/>
  <c r="C47" i="38"/>
  <c r="I46" i="38"/>
  <c r="H46" i="38"/>
  <c r="G46" i="38"/>
  <c r="F46" i="38"/>
  <c r="E46" i="38"/>
  <c r="D46" i="38"/>
  <c r="C46" i="38"/>
  <c r="I48" i="37"/>
  <c r="H48" i="37"/>
  <c r="G48" i="37"/>
  <c r="F48" i="37"/>
  <c r="E48" i="37"/>
  <c r="D48" i="37"/>
  <c r="C48" i="37"/>
  <c r="I47" i="37"/>
  <c r="H47" i="37"/>
  <c r="G47" i="37"/>
  <c r="F47" i="37"/>
  <c r="E47" i="37"/>
  <c r="D47" i="37"/>
  <c r="C47" i="37"/>
  <c r="I46" i="37"/>
  <c r="H46" i="37"/>
  <c r="G46" i="37"/>
  <c r="F46" i="37"/>
  <c r="E46" i="37"/>
  <c r="D46" i="37"/>
  <c r="C46" i="37"/>
  <c r="I48" i="35"/>
  <c r="H48" i="35"/>
  <c r="G48" i="35"/>
  <c r="F48" i="35"/>
  <c r="E48" i="35"/>
  <c r="D48" i="35"/>
  <c r="C48" i="35"/>
  <c r="I47" i="35"/>
  <c r="H47" i="35"/>
  <c r="G47" i="35"/>
  <c r="F47" i="35"/>
  <c r="E47" i="35"/>
  <c r="D47" i="35"/>
  <c r="C47" i="35"/>
  <c r="I46" i="35"/>
  <c r="H46" i="35"/>
  <c r="G46" i="35"/>
  <c r="F46" i="35"/>
  <c r="E46" i="35"/>
  <c r="D46" i="35"/>
  <c r="C46" i="35"/>
  <c r="I48" i="34"/>
  <c r="H48" i="34"/>
  <c r="G48" i="34"/>
  <c r="F48" i="34"/>
  <c r="E48" i="34"/>
  <c r="D48" i="34"/>
  <c r="C48" i="34"/>
  <c r="I47" i="34"/>
  <c r="H47" i="34"/>
  <c r="G47" i="34"/>
  <c r="F47" i="34"/>
  <c r="E47" i="34"/>
  <c r="D47" i="34"/>
  <c r="C47" i="34"/>
  <c r="I46" i="34"/>
  <c r="H46" i="34"/>
  <c r="G46" i="34"/>
  <c r="F46" i="34"/>
  <c r="E46" i="34"/>
  <c r="D46" i="34"/>
  <c r="C46" i="34"/>
  <c r="I48" i="32"/>
  <c r="H48" i="32"/>
  <c r="G48" i="32"/>
  <c r="F48" i="32"/>
  <c r="E48" i="32"/>
  <c r="D48" i="32"/>
  <c r="C48" i="32"/>
  <c r="I47" i="32"/>
  <c r="H47" i="32"/>
  <c r="G47" i="32"/>
  <c r="F47" i="32"/>
  <c r="E47" i="32"/>
  <c r="D47" i="32"/>
  <c r="C47" i="32"/>
  <c r="I46" i="32"/>
  <c r="H46" i="32"/>
  <c r="G46" i="32"/>
  <c r="F46" i="32"/>
  <c r="E46" i="32"/>
  <c r="D46" i="32"/>
  <c r="C46" i="32"/>
  <c r="I48" i="31"/>
  <c r="H48" i="31"/>
  <c r="G48" i="31"/>
  <c r="F48" i="31"/>
  <c r="E48" i="31"/>
  <c r="D48" i="31"/>
  <c r="C48" i="31"/>
  <c r="I47" i="31"/>
  <c r="H47" i="31"/>
  <c r="G47" i="31"/>
  <c r="F47" i="31"/>
  <c r="E47" i="31"/>
  <c r="D47" i="31"/>
  <c r="C47" i="31"/>
  <c r="I46" i="31"/>
  <c r="H46" i="31"/>
  <c r="G46" i="31"/>
  <c r="F46" i="31"/>
  <c r="E46" i="31"/>
  <c r="D46" i="31"/>
  <c r="C46" i="31"/>
  <c r="I48" i="30"/>
  <c r="H48" i="30"/>
  <c r="G48" i="30"/>
  <c r="F48" i="30"/>
  <c r="E48" i="30"/>
  <c r="D48" i="30"/>
  <c r="C48" i="30"/>
  <c r="I47" i="30"/>
  <c r="H47" i="30"/>
  <c r="G47" i="30"/>
  <c r="F47" i="30"/>
  <c r="E47" i="30"/>
  <c r="D47" i="30"/>
  <c r="C47" i="30"/>
  <c r="I46" i="30"/>
  <c r="H46" i="30"/>
  <c r="G46" i="30"/>
  <c r="F46" i="30"/>
  <c r="E46" i="30"/>
  <c r="D46" i="30"/>
  <c r="C46" i="30"/>
  <c r="I48" i="29"/>
  <c r="H48" i="29"/>
  <c r="G48" i="29"/>
  <c r="F48" i="29"/>
  <c r="E48" i="29"/>
  <c r="D48" i="29"/>
  <c r="C48" i="29"/>
  <c r="I47" i="29"/>
  <c r="H47" i="29"/>
  <c r="G47" i="29"/>
  <c r="F47" i="29"/>
  <c r="E47" i="29"/>
  <c r="D47" i="29"/>
  <c r="C47" i="29"/>
  <c r="I46" i="29"/>
  <c r="H46" i="29"/>
  <c r="G46" i="29"/>
  <c r="F46" i="29"/>
  <c r="E46" i="29"/>
  <c r="D46" i="29"/>
  <c r="C46" i="29"/>
  <c r="I48" i="28"/>
  <c r="H48" i="28"/>
  <c r="G48" i="28"/>
  <c r="F48" i="28"/>
  <c r="E48" i="28"/>
  <c r="D48" i="28"/>
  <c r="C48" i="28"/>
  <c r="I47" i="28"/>
  <c r="H47" i="28"/>
  <c r="G47" i="28"/>
  <c r="F47" i="28"/>
  <c r="E47" i="28"/>
  <c r="D47" i="28"/>
  <c r="C47" i="28"/>
  <c r="I46" i="28"/>
  <c r="H46" i="28"/>
  <c r="G46" i="28"/>
  <c r="F46" i="28"/>
  <c r="E46" i="28"/>
  <c r="D46" i="28"/>
  <c r="C46" i="28"/>
  <c r="I48" i="27"/>
  <c r="H48" i="27"/>
  <c r="G48" i="27"/>
  <c r="F48" i="27"/>
  <c r="E48" i="27"/>
  <c r="D48" i="27"/>
  <c r="C48" i="27"/>
  <c r="I47" i="27"/>
  <c r="H47" i="27"/>
  <c r="G47" i="27"/>
  <c r="F47" i="27"/>
  <c r="E47" i="27"/>
  <c r="D47" i="27"/>
  <c r="C47" i="27"/>
  <c r="I46" i="27"/>
  <c r="H46" i="27"/>
  <c r="G46" i="27"/>
  <c r="F46" i="27"/>
  <c r="E46" i="27"/>
  <c r="D46" i="27"/>
  <c r="C46" i="27"/>
  <c r="I48" i="26"/>
  <c r="H48" i="26"/>
  <c r="G48" i="26"/>
  <c r="F48" i="26"/>
  <c r="E48" i="26"/>
  <c r="D48" i="26"/>
  <c r="C48" i="26"/>
  <c r="I47" i="26"/>
  <c r="H47" i="26"/>
  <c r="G47" i="26"/>
  <c r="F47" i="26"/>
  <c r="E47" i="26"/>
  <c r="D47" i="26"/>
  <c r="C47" i="26"/>
  <c r="I46" i="26"/>
  <c r="H46" i="26"/>
  <c r="G46" i="26"/>
  <c r="F46" i="26"/>
  <c r="E46" i="26"/>
  <c r="D46" i="26"/>
  <c r="C46" i="26"/>
  <c r="I48" i="24"/>
  <c r="H48" i="24"/>
  <c r="G48" i="24"/>
  <c r="F48" i="24"/>
  <c r="E48" i="24"/>
  <c r="D48" i="24"/>
  <c r="C48" i="24"/>
  <c r="I47" i="24"/>
  <c r="H47" i="24"/>
  <c r="G47" i="24"/>
  <c r="F47" i="24"/>
  <c r="E47" i="24"/>
  <c r="D47" i="24"/>
  <c r="C47" i="24"/>
  <c r="I46" i="24"/>
  <c r="H46" i="24"/>
  <c r="G46" i="24"/>
  <c r="F46" i="24"/>
  <c r="E46" i="24"/>
  <c r="D46" i="24"/>
  <c r="C46" i="24"/>
  <c r="I48" i="23"/>
  <c r="H48" i="23"/>
  <c r="G48" i="23"/>
  <c r="F48" i="23"/>
  <c r="E48" i="23"/>
  <c r="D48" i="23"/>
  <c r="C48" i="23"/>
  <c r="I47" i="23"/>
  <c r="H47" i="23"/>
  <c r="G47" i="23"/>
  <c r="F47" i="23"/>
  <c r="E47" i="23"/>
  <c r="D47" i="23"/>
  <c r="C47" i="23"/>
  <c r="I46" i="23"/>
  <c r="H46" i="23"/>
  <c r="G46" i="23"/>
  <c r="F46" i="23"/>
  <c r="E46" i="23"/>
  <c r="D46" i="23"/>
  <c r="C46" i="23"/>
  <c r="I48" i="22"/>
  <c r="H48" i="22"/>
  <c r="G48" i="22"/>
  <c r="F48" i="22"/>
  <c r="E48" i="22"/>
  <c r="D48" i="22"/>
  <c r="C48" i="22"/>
  <c r="I47" i="22"/>
  <c r="H47" i="22"/>
  <c r="G47" i="22"/>
  <c r="F47" i="22"/>
  <c r="E47" i="22"/>
  <c r="D47" i="22"/>
  <c r="C47" i="22"/>
  <c r="I46" i="22"/>
  <c r="H46" i="22"/>
  <c r="G46" i="22"/>
  <c r="F46" i="22"/>
  <c r="E46" i="22"/>
  <c r="D46" i="22"/>
  <c r="C46" i="22"/>
  <c r="I48" i="21"/>
  <c r="H48" i="21"/>
  <c r="G48" i="21"/>
  <c r="F48" i="21"/>
  <c r="E48" i="21"/>
  <c r="D48" i="21"/>
  <c r="C48" i="21"/>
  <c r="I47" i="21"/>
  <c r="H47" i="21"/>
  <c r="G47" i="21"/>
  <c r="F47" i="21"/>
  <c r="E47" i="21"/>
  <c r="D47" i="21"/>
  <c r="C47" i="21"/>
  <c r="I46" i="21"/>
  <c r="H46" i="21"/>
  <c r="G46" i="21"/>
  <c r="F46" i="21"/>
  <c r="E46" i="21"/>
  <c r="D46" i="21"/>
  <c r="C46" i="21"/>
  <c r="I48" i="20"/>
  <c r="H48" i="20"/>
  <c r="G48" i="20"/>
  <c r="F48" i="20"/>
  <c r="E48" i="20"/>
  <c r="D48" i="20"/>
  <c r="C48" i="20"/>
  <c r="I47" i="20"/>
  <c r="H47" i="20"/>
  <c r="G47" i="20"/>
  <c r="F47" i="20"/>
  <c r="E47" i="20"/>
  <c r="D47" i="20"/>
  <c r="C47" i="20"/>
  <c r="I46" i="20"/>
  <c r="H46" i="20"/>
  <c r="G46" i="20"/>
  <c r="F46" i="20"/>
  <c r="E46" i="20"/>
  <c r="D46" i="20"/>
  <c r="C46" i="20"/>
  <c r="I48" i="19"/>
  <c r="H48" i="19"/>
  <c r="G48" i="19"/>
  <c r="F48" i="19"/>
  <c r="E48" i="19"/>
  <c r="D48" i="19"/>
  <c r="C48" i="19"/>
  <c r="I47" i="19"/>
  <c r="H47" i="19"/>
  <c r="G47" i="19"/>
  <c r="F47" i="19"/>
  <c r="E47" i="19"/>
  <c r="D47" i="19"/>
  <c r="C47" i="19"/>
  <c r="I46" i="19"/>
  <c r="H46" i="19"/>
  <c r="G46" i="19"/>
  <c r="F46" i="19"/>
  <c r="E46" i="19"/>
  <c r="D46" i="19"/>
  <c r="C46" i="19"/>
  <c r="I48" i="18"/>
  <c r="H48" i="18"/>
  <c r="G48" i="18"/>
  <c r="F48" i="18"/>
  <c r="E48" i="18"/>
  <c r="D48" i="18"/>
  <c r="C48" i="18"/>
  <c r="I47" i="18"/>
  <c r="H47" i="18"/>
  <c r="G47" i="18"/>
  <c r="F47" i="18"/>
  <c r="E47" i="18"/>
  <c r="D47" i="18"/>
  <c r="C47" i="18"/>
  <c r="I46" i="18"/>
  <c r="H46" i="18"/>
  <c r="G46" i="18"/>
  <c r="F46" i="18"/>
  <c r="E46" i="18"/>
  <c r="D46" i="18"/>
  <c r="C46" i="18"/>
  <c r="I48" i="17"/>
  <c r="H48" i="17"/>
  <c r="G48" i="17"/>
  <c r="F48" i="17"/>
  <c r="E48" i="17"/>
  <c r="D48" i="17"/>
  <c r="C48" i="17"/>
  <c r="I47" i="17"/>
  <c r="H47" i="17"/>
  <c r="G47" i="17"/>
  <c r="F47" i="17"/>
  <c r="E47" i="17"/>
  <c r="D47" i="17"/>
  <c r="C47" i="17"/>
  <c r="I46" i="17"/>
  <c r="H46" i="17"/>
  <c r="G46" i="17"/>
  <c r="F46" i="17"/>
  <c r="E46" i="17"/>
  <c r="D46" i="17"/>
  <c r="C46" i="17"/>
  <c r="I48" i="16"/>
  <c r="H48" i="16"/>
  <c r="G48" i="16"/>
  <c r="F48" i="16"/>
  <c r="E48" i="16"/>
  <c r="D48" i="16"/>
  <c r="C48" i="16"/>
  <c r="I47" i="16"/>
  <c r="H47" i="16"/>
  <c r="G47" i="16"/>
  <c r="F47" i="16"/>
  <c r="E47" i="16"/>
  <c r="D47" i="16"/>
  <c r="C47" i="16"/>
  <c r="I46" i="16"/>
  <c r="H46" i="16"/>
  <c r="G46" i="16"/>
  <c r="F46" i="16"/>
  <c r="E46" i="16"/>
  <c r="D46" i="16"/>
  <c r="C46" i="16"/>
  <c r="I48" i="15"/>
  <c r="H48" i="15"/>
  <c r="G48" i="15"/>
  <c r="F48" i="15"/>
  <c r="E48" i="15"/>
  <c r="D48" i="15"/>
  <c r="C48" i="15"/>
  <c r="I47" i="15"/>
  <c r="H47" i="15"/>
  <c r="G47" i="15"/>
  <c r="F47" i="15"/>
  <c r="E47" i="15"/>
  <c r="D47" i="15"/>
  <c r="C47" i="15"/>
  <c r="I46" i="15"/>
  <c r="H46" i="15"/>
  <c r="G46" i="15"/>
  <c r="F46" i="15"/>
  <c r="E46" i="15"/>
  <c r="D46" i="15"/>
  <c r="C46" i="15"/>
  <c r="I48" i="14"/>
  <c r="H48" i="14"/>
  <c r="G48" i="14"/>
  <c r="F48" i="14"/>
  <c r="E48" i="14"/>
  <c r="D48" i="14"/>
  <c r="C48" i="14"/>
  <c r="I47" i="14"/>
  <c r="H47" i="14"/>
  <c r="G47" i="14"/>
  <c r="F47" i="14"/>
  <c r="E47" i="14"/>
  <c r="D47" i="14"/>
  <c r="C47" i="14"/>
  <c r="I46" i="14"/>
  <c r="H46" i="14"/>
  <c r="G46" i="14"/>
  <c r="F46" i="14"/>
  <c r="E46" i="14"/>
  <c r="D46" i="14"/>
  <c r="C46" i="14"/>
  <c r="I48" i="13"/>
  <c r="H48" i="13"/>
  <c r="G48" i="13"/>
  <c r="F48" i="13"/>
  <c r="E48" i="13"/>
  <c r="D48" i="13"/>
  <c r="C48" i="13"/>
  <c r="I47" i="13"/>
  <c r="H47" i="13"/>
  <c r="G47" i="13"/>
  <c r="F47" i="13"/>
  <c r="E47" i="13"/>
  <c r="D47" i="13"/>
  <c r="C47" i="13"/>
  <c r="I46" i="13"/>
  <c r="H46" i="13"/>
  <c r="G46" i="13"/>
  <c r="F46" i="13"/>
  <c r="E46" i="13"/>
  <c r="D46" i="13"/>
  <c r="C46" i="13"/>
  <c r="I48" i="12"/>
  <c r="H48" i="12"/>
  <c r="G48" i="12"/>
  <c r="F48" i="12"/>
  <c r="E48" i="12"/>
  <c r="D48" i="12"/>
  <c r="C48" i="12"/>
  <c r="I47" i="12"/>
  <c r="H47" i="12"/>
  <c r="G47" i="12"/>
  <c r="F47" i="12"/>
  <c r="E47" i="12"/>
  <c r="D47" i="12"/>
  <c r="C47" i="12"/>
  <c r="I46" i="12"/>
  <c r="H46" i="12"/>
  <c r="G46" i="12"/>
  <c r="F46" i="12"/>
  <c r="E46" i="12"/>
  <c r="D46" i="12"/>
  <c r="C46" i="12"/>
  <c r="I48" i="11"/>
  <c r="H48" i="11"/>
  <c r="G48" i="11"/>
  <c r="F48" i="11"/>
  <c r="E48" i="11"/>
  <c r="D48" i="11"/>
  <c r="C48" i="11"/>
  <c r="I47" i="11"/>
  <c r="H47" i="11"/>
  <c r="G47" i="11"/>
  <c r="F47" i="11"/>
  <c r="E47" i="11"/>
  <c r="D47" i="11"/>
  <c r="C47" i="11"/>
  <c r="I46" i="11"/>
  <c r="H46" i="11"/>
  <c r="G46" i="11"/>
  <c r="F46" i="11"/>
  <c r="E46" i="11"/>
  <c r="D46" i="11"/>
  <c r="C46" i="11"/>
  <c r="I48" i="10"/>
  <c r="H48" i="10"/>
  <c r="G48" i="10"/>
  <c r="F48" i="10"/>
  <c r="E48" i="10"/>
  <c r="D48" i="10"/>
  <c r="C48" i="10"/>
  <c r="I47" i="10"/>
  <c r="H47" i="10"/>
  <c r="G47" i="10"/>
  <c r="F47" i="10"/>
  <c r="E47" i="10"/>
  <c r="D47" i="10"/>
  <c r="C47" i="10"/>
  <c r="I46" i="10"/>
  <c r="H46" i="10"/>
  <c r="G46" i="10"/>
  <c r="F46" i="10"/>
  <c r="E46" i="10"/>
  <c r="D46" i="10"/>
  <c r="C46" i="10"/>
  <c r="I48" i="9"/>
  <c r="H48" i="9"/>
  <c r="G48" i="9"/>
  <c r="F48" i="9"/>
  <c r="E48" i="9"/>
  <c r="D48" i="9"/>
  <c r="C48" i="9"/>
  <c r="I47" i="9"/>
  <c r="H47" i="9"/>
  <c r="G47" i="9"/>
  <c r="F47" i="9"/>
  <c r="E47" i="9"/>
  <c r="D47" i="9"/>
  <c r="C47" i="9"/>
  <c r="I46" i="9"/>
  <c r="H46" i="9"/>
  <c r="G46" i="9"/>
  <c r="F46" i="9"/>
  <c r="E46" i="9"/>
  <c r="D46" i="9"/>
  <c r="C46" i="9"/>
  <c r="I48" i="8"/>
  <c r="H48" i="8"/>
  <c r="G48" i="8"/>
  <c r="F48" i="8"/>
  <c r="E48" i="8"/>
  <c r="D48" i="8"/>
  <c r="C48" i="8"/>
  <c r="I47" i="8"/>
  <c r="H47" i="8"/>
  <c r="G47" i="8"/>
  <c r="F47" i="8"/>
  <c r="E47" i="8"/>
  <c r="D47" i="8"/>
  <c r="C47" i="8"/>
  <c r="I46" i="8"/>
  <c r="H46" i="8"/>
  <c r="G46" i="8"/>
  <c r="F46" i="8"/>
  <c r="E46" i="8"/>
  <c r="D46" i="8"/>
  <c r="C46" i="8"/>
  <c r="I48" i="7"/>
  <c r="H48" i="7"/>
  <c r="G48" i="7"/>
  <c r="F48" i="7"/>
  <c r="E48" i="7"/>
  <c r="D48" i="7"/>
  <c r="C48" i="7"/>
  <c r="I47" i="7"/>
  <c r="H47" i="7"/>
  <c r="G47" i="7"/>
  <c r="F47" i="7"/>
  <c r="E47" i="7"/>
  <c r="D47" i="7"/>
  <c r="C47" i="7"/>
  <c r="I46" i="7"/>
  <c r="H46" i="7"/>
  <c r="G46" i="7"/>
  <c r="F46" i="7"/>
  <c r="E46" i="7"/>
  <c r="D46" i="7"/>
  <c r="C46" i="7"/>
  <c r="I48" i="6"/>
  <c r="H48" i="6"/>
  <c r="G48" i="6"/>
  <c r="F48" i="6"/>
  <c r="E48" i="6"/>
  <c r="D48" i="6"/>
  <c r="C48" i="6"/>
  <c r="I47" i="6"/>
  <c r="H47" i="6"/>
  <c r="G47" i="6"/>
  <c r="F47" i="6"/>
  <c r="E47" i="6"/>
  <c r="D47" i="6"/>
  <c r="C47" i="6"/>
  <c r="I46" i="6"/>
  <c r="H46" i="6"/>
  <c r="G46" i="6"/>
  <c r="F46" i="6"/>
  <c r="E46" i="6"/>
  <c r="D46" i="6"/>
  <c r="C46" i="6"/>
  <c r="I48" i="5"/>
  <c r="H48" i="5"/>
  <c r="G48" i="5"/>
  <c r="F48" i="5"/>
  <c r="E48" i="5"/>
  <c r="D48" i="5"/>
  <c r="C48" i="5"/>
  <c r="I47" i="5"/>
  <c r="H47" i="5"/>
  <c r="G47" i="5"/>
  <c r="F47" i="5"/>
  <c r="E47" i="5"/>
  <c r="D47" i="5"/>
  <c r="C47" i="5"/>
  <c r="I46" i="5"/>
  <c r="H46" i="5"/>
  <c r="G46" i="5"/>
  <c r="F46" i="5"/>
  <c r="E46" i="5"/>
  <c r="D46" i="5"/>
  <c r="C46" i="5"/>
  <c r="I48" i="4"/>
  <c r="H48" i="4"/>
  <c r="G48" i="4"/>
  <c r="F48" i="4"/>
  <c r="E48" i="4"/>
  <c r="D48" i="4"/>
  <c r="C48" i="4"/>
  <c r="I47" i="4"/>
  <c r="H47" i="4"/>
  <c r="G47" i="4"/>
  <c r="F47" i="4"/>
  <c r="E47" i="4"/>
  <c r="D47" i="4"/>
  <c r="C47" i="4"/>
  <c r="I46" i="4"/>
  <c r="H46" i="4"/>
  <c r="G46" i="4"/>
  <c r="F46" i="4"/>
  <c r="E46" i="4"/>
  <c r="D46" i="4"/>
  <c r="C46" i="4"/>
  <c r="I48" i="3"/>
  <c r="H48" i="3"/>
  <c r="G48" i="3"/>
  <c r="F48" i="3"/>
  <c r="E48" i="3"/>
  <c r="D48" i="3"/>
  <c r="C48" i="3"/>
  <c r="I47" i="3"/>
  <c r="H47" i="3"/>
  <c r="G47" i="3"/>
  <c r="F47" i="3"/>
  <c r="E47" i="3"/>
  <c r="D47" i="3"/>
  <c r="C47" i="3"/>
  <c r="I46" i="3"/>
  <c r="H46" i="3"/>
  <c r="G46" i="3"/>
  <c r="F46" i="3"/>
  <c r="E46" i="3"/>
  <c r="D46" i="3"/>
  <c r="C46" i="3"/>
  <c r="I46" i="2"/>
  <c r="C48" i="2"/>
  <c r="C47" i="2"/>
  <c r="C46" i="2"/>
  <c r="I48" i="2"/>
  <c r="H48" i="2"/>
  <c r="G48" i="2"/>
  <c r="F48" i="2"/>
  <c r="E48" i="2"/>
  <c r="D48" i="2"/>
  <c r="I47" i="2"/>
  <c r="H47" i="2"/>
  <c r="G47" i="2"/>
  <c r="F47" i="2"/>
  <c r="E47" i="2"/>
  <c r="D47" i="2"/>
  <c r="H46" i="2"/>
  <c r="G46" i="2"/>
  <c r="F46" i="2"/>
  <c r="E46" i="2"/>
  <c r="D46" i="2"/>
  <c r="I48" i="1"/>
  <c r="H48" i="1"/>
  <c r="G48" i="1"/>
  <c r="F48" i="1"/>
  <c r="D48" i="1"/>
  <c r="H47" i="1"/>
  <c r="G47" i="1"/>
  <c r="F47" i="1"/>
  <c r="D47" i="1"/>
  <c r="G46" i="1"/>
  <c r="F46" i="1"/>
  <c r="E46" i="1"/>
  <c r="C41" i="52"/>
  <c r="D41" i="52"/>
  <c r="E41" i="52"/>
  <c r="F41" i="52"/>
  <c r="G41" i="52"/>
  <c r="H41" i="52"/>
  <c r="I41" i="52"/>
  <c r="C41" i="50"/>
  <c r="D41" i="50"/>
  <c r="E41" i="50"/>
  <c r="F41" i="50"/>
  <c r="G41" i="50"/>
  <c r="H41" i="50"/>
  <c r="C41" i="49"/>
  <c r="D41" i="49"/>
  <c r="E41" i="49"/>
  <c r="G41" i="49"/>
  <c r="H41" i="49"/>
  <c r="C41" i="48"/>
  <c r="E41" i="48"/>
  <c r="F41" i="48"/>
  <c r="G41" i="48"/>
  <c r="H41" i="48"/>
  <c r="I41" i="48"/>
  <c r="C41" i="47"/>
  <c r="D41" i="47"/>
  <c r="E41" i="47"/>
  <c r="F41" i="47"/>
  <c r="G41" i="47"/>
  <c r="H41" i="47"/>
  <c r="I41" i="47"/>
  <c r="C41" i="46"/>
  <c r="D41" i="46"/>
  <c r="E41" i="46"/>
  <c r="F41" i="46"/>
  <c r="G41" i="46"/>
  <c r="H41" i="46"/>
  <c r="I41" i="46"/>
  <c r="C41" i="45"/>
  <c r="D41" i="45"/>
  <c r="E41" i="45"/>
  <c r="F41" i="45"/>
  <c r="G41" i="45"/>
  <c r="H41" i="45"/>
  <c r="I41" i="45"/>
  <c r="C41" i="44"/>
  <c r="D41" i="44"/>
  <c r="E41" i="44"/>
  <c r="F41" i="44"/>
  <c r="G41" i="44"/>
  <c r="H41" i="44"/>
  <c r="I41" i="44"/>
  <c r="C41" i="43"/>
  <c r="D41" i="43"/>
  <c r="E41" i="43"/>
  <c r="F41" i="43"/>
  <c r="G41" i="43"/>
  <c r="H41" i="43"/>
  <c r="I41" i="43"/>
  <c r="D41" i="42"/>
  <c r="E41" i="42"/>
  <c r="F41" i="42"/>
  <c r="H41" i="42"/>
  <c r="C41" i="41"/>
  <c r="D41" i="41"/>
  <c r="E41" i="41"/>
  <c r="F41" i="41"/>
  <c r="G41" i="41"/>
  <c r="H41" i="41"/>
  <c r="I41" i="41"/>
  <c r="E41" i="40"/>
  <c r="F41" i="40"/>
  <c r="H41" i="40"/>
  <c r="C41" i="39"/>
  <c r="E41" i="39"/>
  <c r="F41" i="39"/>
  <c r="G41" i="39"/>
  <c r="H41" i="39"/>
  <c r="I41" i="39"/>
  <c r="C41" i="38"/>
  <c r="D41" i="38"/>
  <c r="E41" i="38"/>
  <c r="F41" i="38"/>
  <c r="G41" i="38"/>
  <c r="H41" i="38"/>
  <c r="I41" i="38"/>
  <c r="C41" i="37"/>
  <c r="D41" i="37"/>
  <c r="E41" i="37"/>
  <c r="F41" i="37"/>
  <c r="G41" i="37"/>
  <c r="I41" i="37"/>
  <c r="C41" i="35"/>
  <c r="D41" i="35"/>
  <c r="E41" i="35"/>
  <c r="F41" i="35"/>
  <c r="G41" i="35"/>
  <c r="H41" i="35"/>
  <c r="I41" i="35"/>
  <c r="C41" i="34"/>
  <c r="D41" i="34"/>
  <c r="E41" i="34"/>
  <c r="F41" i="34"/>
  <c r="G41" i="34"/>
  <c r="H41" i="34"/>
  <c r="I41" i="34"/>
  <c r="C41" i="32"/>
  <c r="D41" i="32"/>
  <c r="E41" i="32"/>
  <c r="F41" i="32"/>
  <c r="G41" i="32"/>
  <c r="H41" i="32"/>
  <c r="I41" i="32"/>
  <c r="C41" i="31"/>
  <c r="D41" i="31"/>
  <c r="E41" i="31"/>
  <c r="F41" i="31"/>
  <c r="G41" i="31"/>
  <c r="H41" i="31"/>
  <c r="I41" i="31"/>
  <c r="C41" i="29"/>
  <c r="D41" i="29"/>
  <c r="E41" i="29"/>
  <c r="F41" i="29"/>
  <c r="G41" i="29"/>
  <c r="H41" i="29"/>
  <c r="I41" i="29"/>
  <c r="C41" i="28"/>
  <c r="E41" i="28"/>
  <c r="F41" i="28"/>
  <c r="G41" i="28"/>
  <c r="H41" i="28"/>
  <c r="I41" i="28"/>
  <c r="C41" i="27"/>
  <c r="D41" i="27"/>
  <c r="E41" i="27"/>
  <c r="F41" i="27"/>
  <c r="G41" i="27"/>
  <c r="H41" i="27"/>
  <c r="I41" i="27"/>
  <c r="C41" i="26"/>
  <c r="D41" i="26"/>
  <c r="E41" i="26"/>
  <c r="F41" i="26"/>
  <c r="G41" i="26"/>
  <c r="H41" i="26"/>
  <c r="I41" i="26"/>
  <c r="C41" i="24"/>
  <c r="D41" i="24"/>
  <c r="E41" i="24"/>
  <c r="F41" i="24"/>
  <c r="G41" i="24"/>
  <c r="H41" i="24"/>
  <c r="I41" i="24"/>
  <c r="C41" i="23"/>
  <c r="D41" i="23"/>
  <c r="E41" i="23"/>
  <c r="F41" i="23"/>
  <c r="G41" i="23"/>
  <c r="H41" i="23"/>
  <c r="I41" i="23"/>
  <c r="C41" i="22"/>
  <c r="D41" i="22"/>
  <c r="E41" i="22"/>
  <c r="F41" i="22"/>
  <c r="G41" i="22"/>
  <c r="H41" i="22"/>
  <c r="I41" i="22"/>
  <c r="C41" i="21"/>
  <c r="D41" i="21"/>
  <c r="E41" i="21"/>
  <c r="F41" i="21"/>
  <c r="G41" i="21"/>
  <c r="H41" i="21"/>
  <c r="I41" i="21"/>
  <c r="C41" i="20"/>
  <c r="D41" i="20"/>
  <c r="E41" i="20"/>
  <c r="F41" i="20"/>
  <c r="G41" i="20"/>
  <c r="H41" i="20"/>
  <c r="I41" i="20"/>
  <c r="C41" i="19"/>
  <c r="D41" i="19"/>
  <c r="E41" i="19"/>
  <c r="F41" i="19"/>
  <c r="G41" i="19"/>
  <c r="H41" i="19"/>
  <c r="I41" i="19"/>
  <c r="C41" i="18"/>
  <c r="D41" i="18"/>
  <c r="E41" i="18"/>
  <c r="F41" i="18"/>
  <c r="G41" i="18"/>
  <c r="H41" i="18"/>
  <c r="I41" i="18"/>
  <c r="C41" i="17"/>
  <c r="D41" i="17"/>
  <c r="E41" i="17"/>
  <c r="F41" i="17"/>
  <c r="G41" i="17"/>
  <c r="H41" i="17"/>
  <c r="I41" i="17"/>
  <c r="C41" i="16"/>
  <c r="D41" i="16"/>
  <c r="E41" i="16"/>
  <c r="F41" i="16"/>
  <c r="G41" i="16"/>
  <c r="H41" i="16"/>
  <c r="I41" i="16"/>
  <c r="C41" i="15"/>
  <c r="D41" i="15"/>
  <c r="E41" i="15"/>
  <c r="F41" i="15"/>
  <c r="G41" i="15"/>
  <c r="H41" i="15"/>
  <c r="I41" i="15"/>
  <c r="I41" i="14"/>
  <c r="H41" i="14"/>
  <c r="F41" i="14"/>
  <c r="E41" i="14"/>
  <c r="D41" i="14"/>
  <c r="C41" i="14"/>
  <c r="G41" i="14"/>
  <c r="C41" i="13"/>
  <c r="D41" i="13"/>
  <c r="E41" i="13"/>
  <c r="F41" i="13"/>
  <c r="G41" i="13"/>
  <c r="H41" i="13"/>
  <c r="I41" i="13"/>
  <c r="I41" i="12"/>
  <c r="H41" i="12"/>
  <c r="F41" i="12"/>
  <c r="E41" i="12"/>
  <c r="D41" i="12"/>
  <c r="C41" i="12"/>
  <c r="G41" i="12"/>
  <c r="C41" i="11"/>
  <c r="D41" i="11"/>
  <c r="E41" i="11"/>
  <c r="F41" i="11"/>
  <c r="G41" i="11"/>
  <c r="H41" i="11"/>
  <c r="I41" i="11"/>
  <c r="C41" i="10"/>
  <c r="D41" i="10"/>
  <c r="E41" i="10"/>
  <c r="F41" i="10"/>
  <c r="G41" i="10"/>
  <c r="H41" i="10"/>
  <c r="I41" i="10"/>
  <c r="C41" i="9"/>
  <c r="D41" i="9"/>
  <c r="E41" i="9"/>
  <c r="F41" i="9"/>
  <c r="G41" i="9"/>
  <c r="H41" i="9"/>
  <c r="I41" i="9"/>
  <c r="C41" i="8"/>
  <c r="D41" i="8"/>
  <c r="E41" i="8"/>
  <c r="F41" i="8"/>
  <c r="G41" i="8"/>
  <c r="H41" i="8"/>
  <c r="I41" i="8"/>
  <c r="C41" i="7"/>
  <c r="D41" i="7"/>
  <c r="E41" i="7"/>
  <c r="F41" i="7"/>
  <c r="G41" i="7"/>
  <c r="H41" i="7"/>
  <c r="I41" i="7"/>
  <c r="C41" i="6"/>
  <c r="D41" i="6"/>
  <c r="E41" i="6"/>
  <c r="F41" i="6"/>
  <c r="G41" i="6"/>
  <c r="H41" i="6"/>
  <c r="I41" i="6"/>
  <c r="C41" i="5"/>
  <c r="D41" i="5"/>
  <c r="E41" i="5"/>
  <c r="F41" i="5"/>
  <c r="G41" i="5"/>
  <c r="H41" i="5"/>
  <c r="I41" i="5"/>
  <c r="C41" i="4"/>
  <c r="D41" i="4"/>
  <c r="E41" i="4"/>
  <c r="F41" i="4"/>
  <c r="G41" i="4"/>
  <c r="H41" i="4"/>
  <c r="I41" i="4"/>
  <c r="C41" i="3"/>
  <c r="D41" i="3"/>
  <c r="E41" i="3"/>
  <c r="F41" i="3"/>
  <c r="G41" i="3"/>
  <c r="H41" i="3"/>
  <c r="I41" i="3"/>
  <c r="C41" i="2"/>
  <c r="D41" i="2"/>
  <c r="E41" i="2"/>
  <c r="F41" i="2"/>
  <c r="G41" i="2"/>
  <c r="H41" i="2"/>
  <c r="I41" i="2"/>
  <c r="I41" i="1"/>
  <c r="H41" i="1"/>
  <c r="F41" i="1"/>
  <c r="E41" i="1"/>
  <c r="D41" i="1"/>
  <c r="C41" i="1"/>
  <c r="G41" i="1"/>
</calcChain>
</file>

<file path=xl/sharedStrings.xml><?xml version="1.0" encoding="utf-8"?>
<sst xmlns="http://schemas.openxmlformats.org/spreadsheetml/2006/main" count="2862" uniqueCount="101">
  <si>
    <t>N2</t>
  </si>
  <si>
    <t>Poder Calorífico</t>
  </si>
  <si>
    <t xml:space="preserve">Índice de Woobe </t>
  </si>
  <si>
    <t>Día</t>
  </si>
  <si>
    <t xml:space="preserve">% VOL </t>
  </si>
  <si>
    <t>MJoules /m3</t>
  </si>
  <si>
    <t>Promedios</t>
  </si>
  <si>
    <t>GAS Y PETROQUIMICA BASICA</t>
  </si>
  <si>
    <t>CALIDAD DEL GAS</t>
  </si>
  <si>
    <t>NOM-001-SECRE-2010</t>
  </si>
  <si>
    <t xml:space="preserve">   * Datos en condiciones estándar: Temp. :   288,15°  K   , Presion:   101,325  KPa.</t>
  </si>
  <si>
    <t>AÑO 2011</t>
  </si>
  <si>
    <t>% C1</t>
  </si>
  <si>
    <t>% C2</t>
  </si>
  <si>
    <t>CO2</t>
  </si>
  <si>
    <t>CO2+N2</t>
  </si>
  <si>
    <t>I.  Wobbe                                                                                                                                                                                                                                                                       MJ/m3</t>
  </si>
  <si>
    <t>Poder Calorífico                                                                                                                                                                                                                                                                            MJ/m3</t>
  </si>
  <si>
    <t xml:space="preserve">MJoules /m3               </t>
  </si>
  <si>
    <t>NORMA ( 3 )</t>
  </si>
  <si>
    <t>Total de Inertes</t>
  </si>
  <si>
    <t>Metano</t>
  </si>
  <si>
    <t>Etano</t>
  </si>
  <si>
    <t>Zona: Sur</t>
  </si>
  <si>
    <t>NORMA ( NA )</t>
  </si>
  <si>
    <t>NORMA ( 8 )</t>
  </si>
  <si>
    <t>NORMA ( 12 )</t>
  </si>
  <si>
    <t>NORMA ( 36,30 - 43,60 )</t>
  </si>
  <si>
    <t>NORMA ( 46,20 - 53,20 )</t>
  </si>
  <si>
    <t>Pto. de Calidad Troncal 48</t>
  </si>
  <si>
    <t>Pto. de Calidad Mayakan</t>
  </si>
  <si>
    <t xml:space="preserve">Poder Calorífico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</si>
  <si>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I.  Wobbe                                                                                                                                                                                                                                                      </t>
  </si>
  <si>
    <t>Pto. de Calidad CD. Pemex</t>
  </si>
  <si>
    <t>Pto. de Calidad Cactus</t>
  </si>
  <si>
    <t>Pto. de Calidad KM 100</t>
  </si>
  <si>
    <t>Pto. de Calidad Nuevo Pemex</t>
  </si>
  <si>
    <t>Pto. de Calidad La Venta</t>
  </si>
  <si>
    <t>Pto. de Calidad Chihuahua</t>
  </si>
  <si>
    <t>NORMA ( 84 )</t>
  </si>
  <si>
    <t>NORMA ( 11 )</t>
  </si>
  <si>
    <t>NORMA ( 4 )</t>
  </si>
  <si>
    <t>NORMA ( 37,30 - 43,60 )</t>
  </si>
  <si>
    <t>NORMA ( 48,20 - 53,20 )</t>
  </si>
  <si>
    <t>Zona: Resto del País</t>
  </si>
  <si>
    <t>Pto. de Calidad Naco</t>
  </si>
  <si>
    <t>Pto. de Calidad Guadalajara</t>
  </si>
  <si>
    <t>Pto. de Calidad Madero I</t>
  </si>
  <si>
    <t>Pto. de Calidad Madero II</t>
  </si>
  <si>
    <t>Pto. de Calidad CPG Poza Rica</t>
  </si>
  <si>
    <t>Pto. de Calidad Raudal</t>
  </si>
  <si>
    <t>Pto. de Calidad Cd. Mendoza</t>
  </si>
  <si>
    <t>Pto. de Calidad El Veinte</t>
  </si>
  <si>
    <t>Pto. de Calidad Papan</t>
  </si>
  <si>
    <t>Pto. de Calidad Rincon Pacheco</t>
  </si>
  <si>
    <t>Pto. de Calidad Cauchy</t>
  </si>
  <si>
    <t>Pto. de Calidad J. D. Covarrubias</t>
  </si>
  <si>
    <t>Pto. de Calidad Pecosa Alta Presión</t>
  </si>
  <si>
    <t>Pto. de Calidad Pecosa Baja Presión</t>
  </si>
  <si>
    <t>Pto. de Calidad Caseta Gral. Pajaritos</t>
  </si>
  <si>
    <t>Pto. de Calidad Pajaritos</t>
  </si>
  <si>
    <t>Pto. de Calidad Escobedo de Alta</t>
  </si>
  <si>
    <t>Pto. de Calidad Escobedo de Baja</t>
  </si>
  <si>
    <t>Pto. de Calidad Monclova</t>
  </si>
  <si>
    <t>Pto. de Calidad Burgos 1 2 3</t>
  </si>
  <si>
    <t>Pto. de Calidad Burgos 4</t>
  </si>
  <si>
    <t>Pto. de Calidad Burgos 5 6</t>
  </si>
  <si>
    <t>Pto. de Calidad Culebra Norte</t>
  </si>
  <si>
    <t>Pto. de Calidad Nejo</t>
  </si>
  <si>
    <t>Pto. de Calidad Kinder Morgan Reynosa</t>
  </si>
  <si>
    <t>Pto. de Calidad Tennessee</t>
  </si>
  <si>
    <t>Pto. de Calidad Pandura</t>
  </si>
  <si>
    <t>Pto. de Calidad Valtierrilla</t>
  </si>
  <si>
    <t>Pto. de Calidad Puebla</t>
  </si>
  <si>
    <t>Pto. de Calidad Torreon</t>
  </si>
  <si>
    <t>Pto. de Calidad Venta de Carpio 36"</t>
  </si>
  <si>
    <t>Pto. de Calidad Venta de Carpio 30"</t>
  </si>
  <si>
    <t>Pto. de Calidad Venta de Carpio 24"</t>
  </si>
  <si>
    <t>Pto. de Calidad Venta de Carpio 14"</t>
  </si>
  <si>
    <t>Pto. de Calidad Cempoala Sur</t>
  </si>
  <si>
    <t>Pto. de Calidad Cempoala Centro</t>
  </si>
  <si>
    <t>Pto. de Calidad Cempoala Norte</t>
  </si>
  <si>
    <t>Pto. de Calidad Matapionche</t>
  </si>
  <si>
    <t>Pto. de Calidad Playuela</t>
  </si>
  <si>
    <t>Pto. de Calidad Veracruz</t>
  </si>
  <si>
    <t>Máximo</t>
  </si>
  <si>
    <t>Mínimo</t>
  </si>
  <si>
    <t>Desv. Estándar</t>
  </si>
  <si>
    <t>Pto. de Calidad Iberdrola Altamira</t>
  </si>
  <si>
    <t>Pto. de Calidad Ramones</t>
  </si>
  <si>
    <t>Pto. de Calidad Red Monclova</t>
  </si>
  <si>
    <t>Pto. de Calidad City Gate Antonio Villarreal</t>
  </si>
  <si>
    <t>Pto. de Calidad City Gate Ruiz Cortines</t>
  </si>
  <si>
    <t>Pto. de Calidad City Gate Santa Catarina</t>
  </si>
  <si>
    <t>Pto. de Calidad Zacate Colorado</t>
  </si>
  <si>
    <t>Pto. de Calidad GIMSA</t>
  </si>
  <si>
    <t>Pto. de Calidad CFE CCC Huinala</t>
  </si>
  <si>
    <t>Pto. de Calidad Apodaca</t>
  </si>
  <si>
    <t>Pto. de Calidad Santa Rosa</t>
  </si>
  <si>
    <t>Diciembre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</si>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</sst>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1010409]0.0000"/>
    <numFmt numFmtId="165" formatCode="General_)"/>
  </numFmts>
  <fonts count="18" x14ac:knownFonts="1">
    <font>
      <sz val="10"/>
      <name val="Arial"/>
      <charset val="1"/>
    </font>
    <font>
      <sz val="10"/>
      <color indexed="8"/>
      <name val="Arial"/>
      <charset val="1"/>
    </font>
    <font>
      <b/>
      <i/>
      <sz val="10"/>
      <color indexed="12"/>
      <name val="Arial"/>
      <charset val="1"/>
    </font>
    <font>
      <b/>
      <sz val="8"/>
      <color indexed="8"/>
      <name val="Arial"/>
      <charset val="1"/>
    </font>
    <font>
      <sz val="7.5"/>
      <color indexed="8"/>
      <name val="Arial"/>
      <charset val="1"/>
    </font>
    <font>
      <b/>
      <sz val="13.95"/>
      <color indexed="8"/>
      <name val="Arial"/>
      <charset val="1"/>
    </font>
    <font>
      <b/>
      <sz val="11"/>
      <color indexed="8"/>
      <name val="Arial"/>
      <charset val="1"/>
    </font>
    <font>
      <b/>
      <sz val="8"/>
      <color indexed="8"/>
      <name val="Arial"/>
      <family val="2"/>
    </font>
    <font>
      <b/>
      <i/>
      <sz val="9"/>
      <name val="Arial"/>
      <family val="2"/>
    </font>
    <font>
      <sz val="10"/>
      <name val="Arial"/>
    </font>
    <font>
      <sz val="8"/>
      <name val="Arial"/>
      <charset val="1"/>
    </font>
    <font>
      <b/>
      <sz val="11"/>
      <color indexed="8"/>
      <name val="Arial"/>
      <family val="2"/>
    </font>
    <font>
      <sz val="9"/>
      <name val="Arial"/>
      <family val="2"/>
    </font>
    <font>
      <sz val="9"/>
      <name val="Arial"/>
      <charset val="1"/>
    </font>
    <font>
      <b/>
      <sz val="8"/>
      <name val="Arial"/>
      <family val="2"/>
    </font>
    <font>
      <b/>
      <sz val="10"/>
      <color rgb="FFFF0000"/>
      <name val="Arial"/>
      <family val="2"/>
    </font>
    <font>
      <b/>
      <sz val="10"/>
      <color theme="4" tint="-0.249977111117893"/>
      <name val="Arial"/>
      <family val="2"/>
    </font>
    <font>
      <sz val="10"/>
      <color theme="4" tint="-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thick">
        <color indexed="8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>
      <alignment wrapText="1"/>
    </xf>
    <xf numFmtId="165" fontId="9" fillId="0" borderId="0"/>
  </cellStyleXfs>
  <cellXfs count="49">
    <xf numFmtId="0" fontId="0" fillId="0" borderId="0" xfId="0">
      <alignment wrapText="1"/>
    </xf>
    <xf numFmtId="0" fontId="1" fillId="0" borderId="0" xfId="0" applyFont="1" applyFill="1" applyBorder="1" applyAlignment="1">
      <alignment vertical="top" wrapText="1"/>
    </xf>
    <xf numFmtId="0" fontId="1" fillId="0" borderId="0" xfId="0" applyFont="1" applyFill="1" applyAlignment="1">
      <alignment vertical="top" wrapText="1"/>
    </xf>
    <xf numFmtId="164" fontId="4" fillId="0" borderId="1" xfId="0" applyNumberFormat="1" applyFont="1" applyFill="1" applyBorder="1" applyAlignment="1">
      <alignment horizontal="center" vertical="top" wrapText="1"/>
    </xf>
    <xf numFmtId="0" fontId="8" fillId="4" borderId="0" xfId="1" applyNumberFormat="1" applyFont="1" applyFill="1" applyAlignment="1">
      <alignment horizontal="left"/>
    </xf>
    <xf numFmtId="164" fontId="4" fillId="0" borderId="2" xfId="0" applyNumberFormat="1" applyFont="1" applyFill="1" applyBorder="1" applyAlignment="1">
      <alignment horizontal="center" vertical="top" wrapText="1"/>
    </xf>
    <xf numFmtId="164" fontId="7" fillId="0" borderId="1" xfId="0" applyNumberFormat="1" applyFont="1" applyFill="1" applyBorder="1" applyAlignment="1">
      <alignment horizontal="center" vertical="top" wrapText="1"/>
    </xf>
    <xf numFmtId="165" fontId="12" fillId="4" borderId="0" xfId="1" applyFont="1" applyFill="1" applyBorder="1"/>
    <xf numFmtId="0" fontId="3" fillId="3" borderId="3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164" fontId="4" fillId="0" borderId="5" xfId="0" applyNumberFormat="1" applyFont="1" applyFill="1" applyBorder="1" applyAlignment="1">
      <alignment horizontal="center" vertical="top" wrapText="1"/>
    </xf>
    <xf numFmtId="164" fontId="4" fillId="0" borderId="6" xfId="0" applyNumberFormat="1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center" vertical="top" wrapText="1"/>
    </xf>
    <xf numFmtId="0" fontId="3" fillId="3" borderId="8" xfId="0" applyFont="1" applyFill="1" applyBorder="1" applyAlignment="1">
      <alignment horizontal="center" vertical="top" wrapText="1"/>
    </xf>
    <xf numFmtId="0" fontId="3" fillId="3" borderId="9" xfId="0" applyFont="1" applyFill="1" applyBorder="1" applyAlignment="1">
      <alignment horizontal="center" vertical="top" wrapText="1"/>
    </xf>
    <xf numFmtId="0" fontId="3" fillId="3" borderId="10" xfId="0" applyFont="1" applyFill="1" applyBorder="1" applyAlignment="1">
      <alignment horizontal="center" vertical="top" wrapText="1"/>
    </xf>
    <xf numFmtId="0" fontId="3" fillId="3" borderId="11" xfId="0" applyFont="1" applyFill="1" applyBorder="1" applyAlignment="1">
      <alignment horizontal="center" vertical="top" wrapText="1"/>
    </xf>
    <xf numFmtId="0" fontId="3" fillId="3" borderId="12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164" fontId="10" fillId="0" borderId="14" xfId="0" applyNumberFormat="1" applyFont="1" applyBorder="1" applyAlignment="1">
      <alignment horizontal="center" wrapText="1"/>
    </xf>
    <xf numFmtId="164" fontId="10" fillId="0" borderId="15" xfId="0" applyNumberFormat="1" applyFont="1" applyBorder="1" applyAlignment="1">
      <alignment horizontal="center" wrapText="1"/>
    </xf>
    <xf numFmtId="164" fontId="10" fillId="0" borderId="0" xfId="0" applyNumberFormat="1" applyFont="1" applyBorder="1" applyAlignment="1">
      <alignment horizontal="center" wrapText="1"/>
    </xf>
    <xf numFmtId="164" fontId="10" fillId="0" borderId="16" xfId="0" applyNumberFormat="1" applyFont="1" applyBorder="1" applyAlignment="1">
      <alignment horizontal="center" wrapText="1"/>
    </xf>
    <xf numFmtId="164" fontId="10" fillId="0" borderId="17" xfId="0" applyNumberFormat="1" applyFont="1" applyBorder="1" applyAlignment="1">
      <alignment horizontal="center" wrapText="1"/>
    </xf>
    <xf numFmtId="164" fontId="10" fillId="0" borderId="13" xfId="0" applyNumberFormat="1" applyFont="1" applyBorder="1" applyAlignment="1">
      <alignment horizontal="center" wrapText="1"/>
    </xf>
    <xf numFmtId="0" fontId="15" fillId="0" borderId="0" xfId="0" applyFont="1">
      <alignment wrapText="1"/>
    </xf>
    <xf numFmtId="0" fontId="16" fillId="0" borderId="0" xfId="0" applyFont="1">
      <alignment wrapText="1"/>
    </xf>
    <xf numFmtId="0" fontId="17" fillId="0" borderId="0" xfId="0" applyFont="1">
      <alignment wrapText="1"/>
    </xf>
    <xf numFmtId="0" fontId="13" fillId="0" borderId="0" xfId="0" applyFont="1" applyAlignment="1">
      <alignment horizontal="center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24" xfId="0" applyFont="1" applyFill="1" applyBorder="1" applyAlignment="1">
      <alignment horizontal="center" vertical="top" wrapText="1"/>
    </xf>
    <xf numFmtId="14" fontId="4" fillId="0" borderId="5" xfId="0" applyNumberFormat="1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14" fillId="0" borderId="9" xfId="0" applyFont="1" applyBorder="1" applyAlignment="1">
      <alignment horizontal="left" wrapText="1"/>
    </xf>
    <xf numFmtId="0" fontId="14" fillId="0" borderId="16" xfId="0" applyFont="1" applyBorder="1" applyAlignment="1">
      <alignment horizontal="left" wrapText="1"/>
    </xf>
    <xf numFmtId="0" fontId="3" fillId="2" borderId="19" xfId="0" applyFont="1" applyFill="1" applyBorder="1" applyAlignment="1">
      <alignment horizontal="center" vertical="top" wrapText="1"/>
    </xf>
    <xf numFmtId="0" fontId="3" fillId="2" borderId="20" xfId="0" applyFont="1" applyFill="1" applyBorder="1" applyAlignment="1">
      <alignment horizontal="center" vertical="top" wrapText="1"/>
    </xf>
    <xf numFmtId="0" fontId="14" fillId="0" borderId="21" xfId="0" applyFont="1" applyBorder="1" applyAlignment="1">
      <alignment horizontal="left" wrapText="1"/>
    </xf>
    <xf numFmtId="0" fontId="14" fillId="0" borderId="22" xfId="0" applyFont="1" applyBorder="1" applyAlignment="1">
      <alignment horizontal="left" wrapText="1"/>
    </xf>
    <xf numFmtId="0" fontId="3" fillId="3" borderId="18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horizontal="center" vertical="top" wrapText="1"/>
    </xf>
    <xf numFmtId="0" fontId="3" fillId="3" borderId="23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left" vertical="top" wrapText="1"/>
    </xf>
  </cellXfs>
  <cellStyles count="2">
    <cellStyle name="=C:\WINNT\SYSTEM32\COMMAND.COM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61" Type="http://schemas.openxmlformats.org/officeDocument/2006/relationships/styles" Target="style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1041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2064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3088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411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5136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6160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7184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8208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923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10256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11280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12304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54288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6043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13328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1435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15376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16400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17424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18448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1947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20496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21520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22544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23568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2459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5531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26640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27664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57360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58384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59408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62480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64528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65538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56336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28688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61456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2971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30736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31760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32784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3483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35856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37904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38928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3995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40976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42000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43024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44048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4507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46096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47120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48144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49168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53264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5019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51216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</sheetPr>
  <dimension ref="A1:K51"/>
  <sheetViews>
    <sheetView showGridLines="0" topLeftCell="A31" zoomScale="90" zoomScaleNormal="90" workbookViewId="0">
      <selection activeCell="C49" sqref="C49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256" width="8.85546875" customWidth="1"/>
  </cols>
  <sheetData>
    <row r="1" spans="1:11" ht="24" customHeight="1" x14ac:dyDescent="0.2">
      <c r="A1" s="43" t="s">
        <v>11</v>
      </c>
      <c r="B1" s="43"/>
      <c r="C1" s="43"/>
      <c r="D1" s="43"/>
      <c r="E1" s="43"/>
      <c r="F1" s="43"/>
      <c r="G1" s="43"/>
      <c r="H1" s="43"/>
      <c r="I1" s="43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4" t="s">
        <v>8</v>
      </c>
      <c r="B3" s="44"/>
      <c r="C3" s="44"/>
      <c r="D3" s="44"/>
      <c r="E3" s="44"/>
      <c r="F3" s="44"/>
      <c r="G3" s="44"/>
      <c r="H3" s="44"/>
      <c r="I3" s="44"/>
      <c r="J3" s="2"/>
      <c r="K3" s="1"/>
    </row>
    <row r="4" spans="1:11" ht="18" customHeight="1" x14ac:dyDescent="0.2">
      <c r="A4" s="47" t="s">
        <v>9</v>
      </c>
      <c r="B4" s="47"/>
      <c r="C4" s="47"/>
      <c r="D4" s="47"/>
      <c r="E4" s="47"/>
      <c r="F4" s="47"/>
      <c r="G4" s="47"/>
      <c r="H4" s="47"/>
      <c r="I4" s="47"/>
      <c r="J4" s="2"/>
      <c r="K4" s="1"/>
    </row>
    <row r="5" spans="1:11" ht="14.1" customHeight="1" thickBot="1" x14ac:dyDescent="0.25">
      <c r="A5" s="48" t="s">
        <v>29</v>
      </c>
      <c r="B5" s="48"/>
      <c r="C5" s="48"/>
      <c r="D5" s="48"/>
      <c r="E5" s="48"/>
      <c r="F5" s="48"/>
      <c r="G5" s="1"/>
      <c r="H5" s="1"/>
      <c r="I5" s="18" t="s">
        <v>99</v>
      </c>
      <c r="J5" s="1"/>
      <c r="K5" s="1"/>
    </row>
    <row r="6" spans="1:11" ht="10.15" customHeight="1" x14ac:dyDescent="0.2">
      <c r="A6" s="45"/>
      <c r="B6" s="46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1" t="s">
        <v>3</v>
      </c>
      <c r="B7" s="42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41"/>
      <c r="B8" s="42"/>
      <c r="C8" s="9" t="s">
        <v>24</v>
      </c>
      <c r="D8" s="9" t="s">
        <v>26</v>
      </c>
      <c r="E8" s="9" t="s">
        <v>25</v>
      </c>
      <c r="F8" s="9" t="s">
        <v>19</v>
      </c>
      <c r="G8" s="9" t="s">
        <v>25</v>
      </c>
      <c r="H8" s="14" t="s">
        <v>27</v>
      </c>
      <c r="I8" s="17" t="s">
        <v>28</v>
      </c>
      <c r="J8" s="1"/>
      <c r="K8" s="1"/>
    </row>
    <row r="9" spans="1:11" ht="22.5" customHeight="1" thickBot="1" x14ac:dyDescent="0.25">
      <c r="A9" s="37"/>
      <c r="B9" s="38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17</v>
      </c>
      <c r="I9" s="19" t="s">
        <v>16</v>
      </c>
      <c r="J9" s="1"/>
      <c r="K9" s="1"/>
    </row>
    <row r="10" spans="1:11" ht="12.75" customHeight="1" thickBot="1" x14ac:dyDescent="0.25">
      <c r="A10" s="33">
        <v>40878</v>
      </c>
      <c r="B10" s="34"/>
      <c r="C10" s="10">
        <v>84.143714904785156</v>
      </c>
      <c r="D10" s="10">
        <v>8.5509757995605469</v>
      </c>
      <c r="E10" s="10">
        <v>6.9329357147216797</v>
      </c>
      <c r="F10" s="11">
        <v>2.3595197126269341E-2</v>
      </c>
      <c r="G10" s="10">
        <v>6.9565310478210449</v>
      </c>
      <c r="H10" s="10">
        <v>37.803317397513219</v>
      </c>
      <c r="I10" s="10">
        <v>47.657624835916771</v>
      </c>
      <c r="J10" s="1"/>
      <c r="K10" s="1"/>
    </row>
    <row r="11" spans="1:11" ht="12.75" customHeight="1" thickBot="1" x14ac:dyDescent="0.25">
      <c r="A11" s="33">
        <v>40879</v>
      </c>
      <c r="B11" s="34"/>
      <c r="C11" s="3">
        <v>83.900787353515625</v>
      </c>
      <c r="D11" s="3">
        <v>8.3739433288574219</v>
      </c>
      <c r="E11" s="3">
        <v>7.3645763397216797</v>
      </c>
      <c r="F11" s="5">
        <v>2.5860333815217018E-2</v>
      </c>
      <c r="G11" s="3">
        <v>7.3904366493225098</v>
      </c>
      <c r="H11" s="3">
        <v>37.583349475866022</v>
      </c>
      <c r="I11" s="3">
        <v>47.3483501582079</v>
      </c>
      <c r="J11" s="1"/>
      <c r="K11" s="1"/>
    </row>
    <row r="12" spans="1:11" ht="12.75" customHeight="1" thickBot="1" x14ac:dyDescent="0.25">
      <c r="A12" s="33">
        <v>40880</v>
      </c>
      <c r="B12" s="34"/>
      <c r="C12" s="3">
        <v>83.570831298828125</v>
      </c>
      <c r="D12" s="3">
        <v>8.2435636520385742</v>
      </c>
      <c r="E12" s="3">
        <v>7.5944552421569824</v>
      </c>
      <c r="F12" s="5">
        <v>1.9101433455944061E-2</v>
      </c>
      <c r="G12" s="3">
        <v>7.6135568618774414</v>
      </c>
      <c r="H12" s="3">
        <v>37.611945897524365</v>
      </c>
      <c r="I12" s="3">
        <v>47.277901737262383</v>
      </c>
      <c r="J12" s="1"/>
      <c r="K12" s="1"/>
    </row>
    <row r="13" spans="1:11" ht="12.75" customHeight="1" thickBot="1" x14ac:dyDescent="0.25">
      <c r="A13" s="33">
        <v>40881</v>
      </c>
      <c r="B13" s="34"/>
      <c r="C13" s="3">
        <v>84.14837646484375</v>
      </c>
      <c r="D13" s="3">
        <v>7.985987663269043</v>
      </c>
      <c r="E13" s="3">
        <v>7.5219478607177734</v>
      </c>
      <c r="F13" s="5">
        <v>2.9720006510615349E-2</v>
      </c>
      <c r="G13" s="3">
        <v>7.5516676902770996</v>
      </c>
      <c r="H13" s="3">
        <v>37.394933382786817</v>
      </c>
      <c r="I13" s="3">
        <v>47.166843961853644</v>
      </c>
      <c r="J13" s="1"/>
      <c r="K13" s="1"/>
    </row>
    <row r="14" spans="1:11" ht="12.75" customHeight="1" thickBot="1" x14ac:dyDescent="0.25">
      <c r="A14" s="33">
        <v>40882</v>
      </c>
      <c r="B14" s="34"/>
      <c r="C14" s="3">
        <v>83.612800598144531</v>
      </c>
      <c r="D14" s="3">
        <v>8.4285497665405273</v>
      </c>
      <c r="E14" s="3">
        <v>7.4199166297912598</v>
      </c>
      <c r="F14" s="5">
        <v>1.8062103539705276E-2</v>
      </c>
      <c r="G14" s="3">
        <v>7.4379787445068359</v>
      </c>
      <c r="H14" s="3">
        <v>37.697325147513787</v>
      </c>
      <c r="I14" s="3">
        <v>47.400746821560489</v>
      </c>
      <c r="J14" s="1"/>
      <c r="K14" s="1"/>
    </row>
    <row r="15" spans="1:11" ht="12.75" customHeight="1" thickBot="1" x14ac:dyDescent="0.25">
      <c r="A15" s="33">
        <v>40883</v>
      </c>
      <c r="B15" s="34"/>
      <c r="C15" s="3">
        <v>83.087959289550781</v>
      </c>
      <c r="D15" s="3">
        <v>8.8304376602172852</v>
      </c>
      <c r="E15" s="3">
        <v>7.3807587623596191</v>
      </c>
      <c r="F15" s="5">
        <v>2.1605039015412331E-2</v>
      </c>
      <c r="G15" s="3">
        <v>7.4023637771606445</v>
      </c>
      <c r="H15" s="3">
        <v>37.911110333080522</v>
      </c>
      <c r="I15" s="3">
        <v>47.545450728282852</v>
      </c>
      <c r="J15" s="1"/>
      <c r="K15" s="1"/>
    </row>
    <row r="16" spans="1:11" ht="12.75" customHeight="1" thickBot="1" x14ac:dyDescent="0.25">
      <c r="A16" s="33">
        <v>40884</v>
      </c>
      <c r="B16" s="34"/>
      <c r="C16" s="3">
        <v>83.492385864257813</v>
      </c>
      <c r="D16" s="3">
        <v>9.1481037139892578</v>
      </c>
      <c r="E16" s="3">
        <v>6.7520217895507813</v>
      </c>
      <c r="F16" s="5">
        <v>2.0232828333973885E-2</v>
      </c>
      <c r="G16" s="3">
        <v>6.772254467010498</v>
      </c>
      <c r="H16" s="3">
        <v>38.183242541199263</v>
      </c>
      <c r="I16" s="3">
        <v>47.963924559682397</v>
      </c>
      <c r="J16" s="1"/>
      <c r="K16" s="1"/>
    </row>
    <row r="17" spans="1:11" ht="12.75" customHeight="1" thickBot="1" x14ac:dyDescent="0.25">
      <c r="A17" s="33">
        <v>40885</v>
      </c>
      <c r="B17" s="34"/>
      <c r="C17" s="3">
        <v>83.454559326171875</v>
      </c>
      <c r="D17" s="3">
        <v>9.4000520706176758</v>
      </c>
      <c r="E17" s="3">
        <v>6.5786209106445313</v>
      </c>
      <c r="F17" s="5">
        <v>3.3439610153436661E-2</v>
      </c>
      <c r="G17" s="3">
        <v>6.612060546875</v>
      </c>
      <c r="H17" s="3">
        <v>38.283430066812251</v>
      </c>
      <c r="I17" s="3">
        <v>48.086657002682529</v>
      </c>
      <c r="J17" s="1"/>
      <c r="K17" s="1"/>
    </row>
    <row r="18" spans="1:11" ht="12.75" customHeight="1" thickBot="1" x14ac:dyDescent="0.25">
      <c r="A18" s="33">
        <v>40886</v>
      </c>
      <c r="B18" s="34"/>
      <c r="C18" s="3">
        <v>82.945205688476563</v>
      </c>
      <c r="D18" s="3">
        <v>9.8194589614868164</v>
      </c>
      <c r="E18" s="3">
        <v>6.518531322479248</v>
      </c>
      <c r="F18" s="5">
        <v>2.3846859112381935E-2</v>
      </c>
      <c r="G18" s="3">
        <v>6.5423779487609863</v>
      </c>
      <c r="H18" s="3">
        <v>38.533379698363959</v>
      </c>
      <c r="I18" s="3">
        <v>48.267695854201065</v>
      </c>
      <c r="J18" s="1"/>
      <c r="K18" s="1"/>
    </row>
    <row r="19" spans="1:11" ht="12.75" customHeight="1" thickBot="1" x14ac:dyDescent="0.25">
      <c r="A19" s="33">
        <v>40887</v>
      </c>
      <c r="B19" s="34"/>
      <c r="C19" s="3">
        <v>83.007118225097656</v>
      </c>
      <c r="D19" s="3">
        <v>9.7354574203491211</v>
      </c>
      <c r="E19" s="3">
        <v>6.5786280632019043</v>
      </c>
      <c r="F19" s="5">
        <v>2.0598668605089188E-2</v>
      </c>
      <c r="G19" s="3">
        <v>6.5992269515991211</v>
      </c>
      <c r="H19" s="3">
        <v>38.455386601634451</v>
      </c>
      <c r="I19" s="3">
        <v>48.198693356602959</v>
      </c>
      <c r="J19" s="1"/>
      <c r="K19" s="1"/>
    </row>
    <row r="20" spans="1:11" ht="12.75" customHeight="1" thickBot="1" x14ac:dyDescent="0.25">
      <c r="A20" s="33">
        <v>40888</v>
      </c>
      <c r="B20" s="34"/>
      <c r="C20" s="3">
        <v>83.297637939453125</v>
      </c>
      <c r="D20" s="3">
        <v>9.680872917175293</v>
      </c>
      <c r="E20" s="3">
        <v>6.3641185760498047</v>
      </c>
      <c r="F20" s="5">
        <v>2.2290097549557686E-2</v>
      </c>
      <c r="G20" s="3">
        <v>6.386408805847168</v>
      </c>
      <c r="H20" s="3">
        <v>38.502489553154298</v>
      </c>
      <c r="I20" s="3">
        <v>48.31234905889864</v>
      </c>
      <c r="J20" s="1"/>
      <c r="K20" s="1"/>
    </row>
    <row r="21" spans="1:11" ht="12.75" customHeight="1" thickBot="1" x14ac:dyDescent="0.25">
      <c r="A21" s="33">
        <v>40889</v>
      </c>
      <c r="B21" s="34"/>
      <c r="C21" s="3">
        <v>83.526542663574219</v>
      </c>
      <c r="D21" s="3">
        <v>9.6504707336425781</v>
      </c>
      <c r="E21" s="3">
        <v>6.2543573379516602</v>
      </c>
      <c r="F21" s="5">
        <v>2.3128833621740341E-2</v>
      </c>
      <c r="G21" s="3">
        <v>6.2774863243103027</v>
      </c>
      <c r="H21" s="3">
        <v>38.486194452244462</v>
      </c>
      <c r="I21" s="3">
        <v>48.346596927544475</v>
      </c>
      <c r="J21" s="1"/>
      <c r="K21" s="1"/>
    </row>
    <row r="22" spans="1:11" ht="12.75" customHeight="1" thickBot="1" x14ac:dyDescent="0.25">
      <c r="A22" s="33">
        <v>40890</v>
      </c>
      <c r="B22" s="34"/>
      <c r="C22" s="3">
        <v>83.682884216308594</v>
      </c>
      <c r="D22" s="3">
        <v>9.5264492034912109</v>
      </c>
      <c r="E22" s="3">
        <v>6.2508325576782227</v>
      </c>
      <c r="F22" s="5">
        <v>2.0233722403645515E-2</v>
      </c>
      <c r="G22" s="3">
        <v>6.2710661888122559</v>
      </c>
      <c r="H22" s="3">
        <v>38.438214281840658</v>
      </c>
      <c r="I22" s="3">
        <v>48.320978660323455</v>
      </c>
      <c r="J22" s="1"/>
      <c r="K22" s="1"/>
    </row>
    <row r="23" spans="1:11" ht="12.75" customHeight="1" thickBot="1" x14ac:dyDescent="0.25">
      <c r="A23" s="33">
        <v>40891</v>
      </c>
      <c r="B23" s="34"/>
      <c r="C23" s="3">
        <v>83.6580810546875</v>
      </c>
      <c r="D23" s="3">
        <v>9.2741174697875977</v>
      </c>
      <c r="E23" s="3">
        <v>6.3371372222900391</v>
      </c>
      <c r="F23" s="5">
        <v>1.7048526555299759E-2</v>
      </c>
      <c r="G23" s="3">
        <v>6.3541855812072754</v>
      </c>
      <c r="H23" s="3">
        <v>38.452751269909307</v>
      </c>
      <c r="I23" s="3">
        <v>48.296041341466456</v>
      </c>
      <c r="J23" s="1"/>
      <c r="K23" s="1"/>
    </row>
    <row r="24" spans="1:11" ht="12.75" customHeight="1" thickBot="1" x14ac:dyDescent="0.25">
      <c r="A24" s="33">
        <v>40892</v>
      </c>
      <c r="B24" s="34"/>
      <c r="C24" s="3">
        <v>83.32855224609375</v>
      </c>
      <c r="D24" s="3">
        <v>9.7656211853027344</v>
      </c>
      <c r="E24" s="3">
        <v>6.1254143714904785</v>
      </c>
      <c r="F24" s="5">
        <v>2.6330122724175453E-2</v>
      </c>
      <c r="G24" s="3">
        <v>6.1517443656921387</v>
      </c>
      <c r="H24" s="3">
        <v>38.697665657772546</v>
      </c>
      <c r="I24" s="3">
        <v>48.523535051534509</v>
      </c>
      <c r="J24" s="1"/>
      <c r="K24" s="1"/>
    </row>
    <row r="25" spans="1:11" ht="12.75" customHeight="1" thickBot="1" x14ac:dyDescent="0.25">
      <c r="A25" s="33">
        <v>40893</v>
      </c>
      <c r="B25" s="34"/>
      <c r="C25" s="3">
        <v>83.874008178710938</v>
      </c>
      <c r="D25" s="3">
        <v>9.4261159896850586</v>
      </c>
      <c r="E25" s="3">
        <v>6.2302875518798828</v>
      </c>
      <c r="F25" s="5">
        <v>1.4636032283306122E-2</v>
      </c>
      <c r="G25" s="3">
        <v>6.2449235916137695</v>
      </c>
      <c r="H25" s="3">
        <v>38.383903554531607</v>
      </c>
      <c r="I25" s="3">
        <v>48.29997710134846</v>
      </c>
      <c r="J25" s="1"/>
      <c r="K25" s="1"/>
    </row>
    <row r="26" spans="1:11" ht="12.75" customHeight="1" thickBot="1" x14ac:dyDescent="0.25">
      <c r="A26" s="33">
        <v>40894</v>
      </c>
      <c r="B26" s="34"/>
      <c r="C26" s="3">
        <v>83.70465087890625</v>
      </c>
      <c r="D26" s="3">
        <v>9.5278959274291992</v>
      </c>
      <c r="E26" s="3">
        <v>6.3328771591186523</v>
      </c>
      <c r="F26" s="5">
        <v>9.8664760589599609E-3</v>
      </c>
      <c r="G26" s="3">
        <v>6.3427438735961914</v>
      </c>
      <c r="H26" s="3">
        <v>38.357125275961941</v>
      </c>
      <c r="I26" s="3">
        <v>48.245303678018665</v>
      </c>
      <c r="J26" s="1"/>
      <c r="K26" s="1"/>
    </row>
    <row r="27" spans="1:11" ht="12.75" customHeight="1" thickBot="1" x14ac:dyDescent="0.25">
      <c r="A27" s="33">
        <v>40895</v>
      </c>
      <c r="B27" s="34"/>
      <c r="C27" s="3">
        <v>84.114265441894531</v>
      </c>
      <c r="D27" s="3">
        <v>8.9487457275390625</v>
      </c>
      <c r="E27" s="3">
        <v>6.5239872932434082</v>
      </c>
      <c r="F27" s="5">
        <v>5.5571957491338253E-3</v>
      </c>
      <c r="G27" s="3">
        <v>6.5295443534851074</v>
      </c>
      <c r="H27" s="3">
        <v>38.111531648831217</v>
      </c>
      <c r="I27" s="3">
        <v>48.021594050972467</v>
      </c>
      <c r="J27" s="1"/>
      <c r="K27" s="1"/>
    </row>
    <row r="28" spans="1:11" ht="12.75" customHeight="1" thickBot="1" x14ac:dyDescent="0.25">
      <c r="A28" s="33">
        <v>40896</v>
      </c>
      <c r="B28" s="34"/>
      <c r="C28" s="3">
        <v>84.986427307128906</v>
      </c>
      <c r="D28" s="3">
        <v>8.2504539489746094</v>
      </c>
      <c r="E28" s="3">
        <v>6.3093233108520508</v>
      </c>
      <c r="F28" s="5">
        <v>7.1842921897768974E-3</v>
      </c>
      <c r="G28" s="3">
        <v>6.3165078163146973</v>
      </c>
      <c r="H28" s="3">
        <v>38.016349853762819</v>
      </c>
      <c r="I28" s="3">
        <v>48.049482209198601</v>
      </c>
      <c r="J28" s="1"/>
      <c r="K28" s="1"/>
    </row>
    <row r="29" spans="1:11" ht="12.75" customHeight="1" thickBot="1" x14ac:dyDescent="0.25">
      <c r="A29" s="33">
        <v>40897</v>
      </c>
      <c r="B29" s="34"/>
      <c r="C29" s="3">
        <v>85.225898742675781</v>
      </c>
      <c r="D29" s="3">
        <v>8.0115699768066406</v>
      </c>
      <c r="E29" s="3">
        <v>6.3159866333007812</v>
      </c>
      <c r="F29" s="5">
        <v>7.1809706278145313E-3</v>
      </c>
      <c r="G29" s="3">
        <v>6.3231678009033203</v>
      </c>
      <c r="H29" s="3">
        <v>37.943471781588521</v>
      </c>
      <c r="I29" s="3">
        <v>48.00240578190396</v>
      </c>
      <c r="J29" s="1"/>
      <c r="K29" s="1"/>
    </row>
    <row r="30" spans="1:11" ht="12.75" customHeight="1" thickBot="1" x14ac:dyDescent="0.25">
      <c r="A30" s="33">
        <v>40898</v>
      </c>
      <c r="B30" s="34"/>
      <c r="C30" s="3">
        <v>84.716200000000001</v>
      </c>
      <c r="D30" s="3">
        <v>8.5312999999999999</v>
      </c>
      <c r="E30" s="3">
        <v>6.2702</v>
      </c>
      <c r="F30" s="5">
        <v>1.26E-2</v>
      </c>
      <c r="G30" s="3">
        <v>6.2827000000000002</v>
      </c>
      <c r="H30" s="3">
        <v>38.125486314725244</v>
      </c>
      <c r="I30" s="3">
        <v>48.129187409110614</v>
      </c>
      <c r="J30" s="1"/>
      <c r="K30" s="1"/>
    </row>
    <row r="31" spans="1:11" ht="12.75" customHeight="1" thickBot="1" x14ac:dyDescent="0.25">
      <c r="A31" s="33">
        <v>40899</v>
      </c>
      <c r="B31" s="34"/>
      <c r="C31" s="3">
        <v>84.489250183105469</v>
      </c>
      <c r="D31" s="3">
        <v>8.6903619766235352</v>
      </c>
      <c r="E31" s="3">
        <v>6.3333349227905273</v>
      </c>
      <c r="F31" s="5">
        <v>1.4413526281714439E-2</v>
      </c>
      <c r="G31" s="3">
        <v>6.3477482795715332</v>
      </c>
      <c r="H31" s="3">
        <v>38.145600265155515</v>
      </c>
      <c r="I31" s="3">
        <v>48.113647342421906</v>
      </c>
      <c r="J31" s="1"/>
      <c r="K31" s="1"/>
    </row>
    <row r="32" spans="1:11" ht="12.75" customHeight="1" thickBot="1" x14ac:dyDescent="0.25">
      <c r="A32" s="33">
        <v>40900</v>
      </c>
      <c r="B32" s="34"/>
      <c r="C32" s="3">
        <v>84.862777709960938</v>
      </c>
      <c r="D32" s="3">
        <v>8.2709579467773437</v>
      </c>
      <c r="E32" s="3">
        <v>6.4353165626525879</v>
      </c>
      <c r="F32" s="5">
        <v>1.8218252807855606E-2</v>
      </c>
      <c r="G32" s="3">
        <v>6.4535346031188965</v>
      </c>
      <c r="H32" s="3">
        <v>37.951806510410236</v>
      </c>
      <c r="I32" s="3">
        <v>47.952310256159741</v>
      </c>
      <c r="J32" s="1"/>
      <c r="K32" s="1"/>
    </row>
    <row r="33" spans="1:11" ht="12.75" customHeight="1" thickBot="1" x14ac:dyDescent="0.25">
      <c r="A33" s="33">
        <v>40901</v>
      </c>
      <c r="B33" s="34"/>
      <c r="C33" s="3">
        <v>84.337509155273438</v>
      </c>
      <c r="D33" s="3">
        <v>8.7018394470214844</v>
      </c>
      <c r="E33" s="3">
        <v>6.5198249816894531</v>
      </c>
      <c r="F33" s="5">
        <v>2.0274406298995018E-2</v>
      </c>
      <c r="G33" s="3">
        <v>6.5400996208190918</v>
      </c>
      <c r="H33" s="3">
        <v>38.046937765284575</v>
      </c>
      <c r="I33" s="3">
        <v>47.974806519400751</v>
      </c>
      <c r="J33" s="1"/>
      <c r="K33" s="1"/>
    </row>
    <row r="34" spans="1:11" ht="12.75" customHeight="1" thickBot="1" x14ac:dyDescent="0.25">
      <c r="A34" s="33">
        <v>40902</v>
      </c>
      <c r="B34" s="34"/>
      <c r="C34" s="3">
        <v>84.527748107910156</v>
      </c>
      <c r="D34" s="3">
        <v>8.342315673828125</v>
      </c>
      <c r="E34" s="3">
        <v>6.7390851974487305</v>
      </c>
      <c r="F34" s="5">
        <v>1.2923878617584705E-2</v>
      </c>
      <c r="G34" s="3">
        <v>6.7520089149475098</v>
      </c>
      <c r="H34" s="3">
        <v>37.841147794792747</v>
      </c>
      <c r="I34" s="3">
        <v>47.765253198268177</v>
      </c>
      <c r="J34" s="1"/>
      <c r="K34" s="1"/>
    </row>
    <row r="35" spans="1:11" ht="12.75" customHeight="1" thickBot="1" x14ac:dyDescent="0.25">
      <c r="A35" s="33">
        <v>40903</v>
      </c>
      <c r="B35" s="34"/>
      <c r="C35" s="3">
        <v>84.975791931152344</v>
      </c>
      <c r="D35" s="3">
        <v>7.9239974021911621</v>
      </c>
      <c r="E35" s="3">
        <v>6.6847996711730957</v>
      </c>
      <c r="F35" s="5">
        <v>7.1919970214366913E-3</v>
      </c>
      <c r="G35" s="3">
        <v>6.6919918060302734</v>
      </c>
      <c r="H35" s="3">
        <v>37.758167843099564</v>
      </c>
      <c r="I35" s="3">
        <v>47.739779056604803</v>
      </c>
      <c r="J35" s="1"/>
      <c r="K35" s="1"/>
    </row>
    <row r="36" spans="1:11" ht="12.75" customHeight="1" thickBot="1" x14ac:dyDescent="0.25">
      <c r="A36" s="33">
        <v>40904</v>
      </c>
      <c r="B36" s="34"/>
      <c r="C36" s="3">
        <v>85.2528076171875</v>
      </c>
      <c r="D36" s="3">
        <v>7.7864284515380859</v>
      </c>
      <c r="E36" s="3">
        <v>6.5554275512695313</v>
      </c>
      <c r="F36" s="5">
        <v>3.5354436840862036E-3</v>
      </c>
      <c r="G36" s="3">
        <v>6.5589628219604492</v>
      </c>
      <c r="H36" s="3">
        <v>37.765118176157507</v>
      </c>
      <c r="I36" s="3">
        <v>47.798561816206522</v>
      </c>
      <c r="J36" s="1"/>
      <c r="K36" s="1"/>
    </row>
    <row r="37" spans="1:11" ht="12.75" customHeight="1" thickBot="1" x14ac:dyDescent="0.25">
      <c r="A37" s="33">
        <v>40905</v>
      </c>
      <c r="B37" s="34"/>
      <c r="C37" s="3">
        <v>85.494560241699219</v>
      </c>
      <c r="D37" s="3">
        <v>7.7700424194335938</v>
      </c>
      <c r="E37" s="3">
        <v>6.3101434707641602</v>
      </c>
      <c r="F37" s="5">
        <v>5.1146214827895164E-3</v>
      </c>
      <c r="G37" s="3">
        <v>6.3152580261230469</v>
      </c>
      <c r="H37" s="3">
        <v>37.860843675455286</v>
      </c>
      <c r="I37" s="3">
        <v>47.955710206030489</v>
      </c>
      <c r="J37" s="1"/>
      <c r="K37" s="1"/>
    </row>
    <row r="38" spans="1:11" ht="12.75" customHeight="1" thickBot="1" x14ac:dyDescent="0.25">
      <c r="A38" s="33">
        <v>40906</v>
      </c>
      <c r="B38" s="34"/>
      <c r="C38" s="3">
        <v>85.373390197753906</v>
      </c>
      <c r="D38" s="3">
        <v>7.848454475402832</v>
      </c>
      <c r="E38" s="3">
        <v>6.3626770973205566</v>
      </c>
      <c r="F38" s="5">
        <v>5.3316913545131683E-3</v>
      </c>
      <c r="G38" s="3">
        <v>6.3680086135864258</v>
      </c>
      <c r="H38" s="3">
        <v>37.861788753167083</v>
      </c>
      <c r="I38" s="3">
        <v>47.934900592474918</v>
      </c>
      <c r="J38" s="1"/>
      <c r="K38" s="1"/>
    </row>
    <row r="39" spans="1:11" ht="12.75" customHeight="1" thickBot="1" x14ac:dyDescent="0.25">
      <c r="A39" s="33">
        <v>40907</v>
      </c>
      <c r="B39" s="34"/>
      <c r="C39" s="3">
        <v>85.263351440429687</v>
      </c>
      <c r="D39" s="3">
        <v>7.9967527389526367</v>
      </c>
      <c r="E39" s="3">
        <v>6.3191180229187012</v>
      </c>
      <c r="F39" s="5">
        <v>8.8475001975893974E-3</v>
      </c>
      <c r="G39" s="3">
        <v>6.3279657363891602</v>
      </c>
      <c r="H39" s="3">
        <v>37.916934627721552</v>
      </c>
      <c r="I39" s="3">
        <v>47.984076779350936</v>
      </c>
      <c r="J39" s="1"/>
      <c r="K39" s="1"/>
    </row>
    <row r="40" spans="1:11" ht="12.75" customHeight="1" thickBot="1" x14ac:dyDescent="0.25">
      <c r="A40" s="33">
        <v>40908</v>
      </c>
      <c r="B40" s="34"/>
      <c r="C40" s="3">
        <v>84.873023986816406</v>
      </c>
      <c r="D40" s="3">
        <v>7.9286785125732422</v>
      </c>
      <c r="E40" s="3">
        <v>6.8050408363342285</v>
      </c>
      <c r="F40" s="5">
        <v>2.1553847938776016E-2</v>
      </c>
      <c r="G40" s="3">
        <v>6.8265948295593262</v>
      </c>
      <c r="H40" s="3">
        <v>37.686390628447299</v>
      </c>
      <c r="I40" s="3">
        <v>47.638531381193566</v>
      </c>
      <c r="J40" s="1"/>
      <c r="K40" s="1"/>
    </row>
    <row r="41" spans="1:11" ht="12.75" customHeight="1" thickBot="1" x14ac:dyDescent="0.25">
      <c r="A41" s="31" t="s">
        <v>6</v>
      </c>
      <c r="B41" s="32"/>
      <c r="C41" s="6">
        <f t="shared" ref="C41:I41" si="0">AVERAGE(C10:C40)</f>
        <v>84.159003169496586</v>
      </c>
      <c r="D41" s="6">
        <f t="shared" si="0"/>
        <v>8.7216120051968478</v>
      </c>
      <c r="E41" s="6">
        <f t="shared" si="0"/>
        <v>6.6136026762439357</v>
      </c>
      <c r="F41" s="6">
        <f t="shared" si="0"/>
        <v>1.6758823068283735E-2</v>
      </c>
      <c r="G41" s="6">
        <f t="shared" si="0"/>
        <v>6.6303582786806166</v>
      </c>
      <c r="H41" s="6">
        <f t="shared" si="0"/>
        <v>38.058301297622855</v>
      </c>
      <c r="I41" s="6">
        <f t="shared" si="0"/>
        <v>47.945771530151141</v>
      </c>
      <c r="J41" s="1"/>
      <c r="K41" s="1"/>
    </row>
    <row r="42" spans="1:11" ht="8.1" customHeight="1" x14ac:dyDescent="0.2"/>
    <row r="43" spans="1:11" ht="12.75" customHeight="1" x14ac:dyDescent="0.2">
      <c r="A43" s="7" t="s">
        <v>10</v>
      </c>
      <c r="H43" s="30" t="s">
        <v>23</v>
      </c>
      <c r="I43" s="30"/>
      <c r="J43" s="20"/>
      <c r="K43" s="20"/>
    </row>
    <row r="44" spans="1:11" ht="13.5" customHeight="1" thickBot="1" x14ac:dyDescent="0.25"/>
    <row r="45" spans="1:11" ht="23.25" thickBot="1" x14ac:dyDescent="0.25">
      <c r="A45" s="37"/>
      <c r="B45" s="38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17</v>
      </c>
      <c r="I45" s="19" t="s">
        <v>16</v>
      </c>
    </row>
    <row r="46" spans="1:11" ht="13.5" thickBot="1" x14ac:dyDescent="0.25">
      <c r="A46" s="39" t="s">
        <v>85</v>
      </c>
      <c r="B46" s="40"/>
      <c r="C46" s="26">
        <f t="shared" ref="C46:I46" si="1">MAX(C10:C40)</f>
        <v>85.494560241699219</v>
      </c>
      <c r="D46" s="21">
        <f t="shared" si="1"/>
        <v>9.8194589614868164</v>
      </c>
      <c r="E46" s="26">
        <f t="shared" si="1"/>
        <v>7.5944552421569824</v>
      </c>
      <c r="F46" s="26">
        <f t="shared" si="1"/>
        <v>3.3439610153436661E-2</v>
      </c>
      <c r="G46" s="21">
        <f t="shared" si="1"/>
        <v>7.6135568618774414</v>
      </c>
      <c r="H46" s="26">
        <f t="shared" si="1"/>
        <v>38.697665657772546</v>
      </c>
      <c r="I46" s="22">
        <f t="shared" si="1"/>
        <v>48.523535051534509</v>
      </c>
    </row>
    <row r="47" spans="1:11" ht="13.5" thickBot="1" x14ac:dyDescent="0.25">
      <c r="A47" s="39" t="s">
        <v>86</v>
      </c>
      <c r="B47" s="40"/>
      <c r="C47" s="23">
        <f>MIN(C10:C40)</f>
        <v>82.945205688476563</v>
      </c>
      <c r="D47" s="26">
        <f t="shared" ref="D47:I47" si="2">MIN(D10:D40)</f>
        <v>7.7700424194335938</v>
      </c>
      <c r="E47" s="26">
        <f t="shared" si="2"/>
        <v>6.1254143714904785</v>
      </c>
      <c r="F47" s="23">
        <f t="shared" si="2"/>
        <v>3.5354436840862036E-3</v>
      </c>
      <c r="G47" s="26">
        <f t="shared" si="2"/>
        <v>6.1517443656921387</v>
      </c>
      <c r="H47" s="23">
        <f t="shared" si="2"/>
        <v>37.394933382786817</v>
      </c>
      <c r="I47" s="26">
        <f t="shared" si="2"/>
        <v>47.166843961853644</v>
      </c>
    </row>
    <row r="48" spans="1:11" ht="13.5" thickBot="1" x14ac:dyDescent="0.25">
      <c r="A48" s="35" t="s">
        <v>87</v>
      </c>
      <c r="B48" s="36"/>
      <c r="C48" s="26">
        <f t="shared" ref="C48:I48" si="3">STDEV(C10:C40)</f>
        <v>0.77362902188718052</v>
      </c>
      <c r="D48" s="24">
        <f t="shared" si="3"/>
        <v>0.69186148837684336</v>
      </c>
      <c r="E48" s="26">
        <f t="shared" si="3"/>
        <v>0.42089910243334289</v>
      </c>
      <c r="F48" s="26">
        <f t="shared" si="3"/>
        <v>7.9361976023468953E-3</v>
      </c>
      <c r="G48" s="24">
        <f t="shared" si="3"/>
        <v>0.42393811992693758</v>
      </c>
      <c r="H48" s="26">
        <f t="shared" si="3"/>
        <v>0.33248707679291717</v>
      </c>
      <c r="I48" s="25">
        <f t="shared" si="3"/>
        <v>0.34256410361012535</v>
      </c>
    </row>
    <row r="50" spans="3:9" x14ac:dyDescent="0.2">
      <c r="C50" s="27" t="s">
        <v>100</v>
      </c>
      <c r="D50" s="27">
        <f>COUNTIF(D10:D40,"&gt;12.0")</f>
        <v>0</v>
      </c>
      <c r="E50" s="27">
        <f>COUNTIF(E10:E40,"&gt;8.0")</f>
        <v>0</v>
      </c>
      <c r="F50" s="27">
        <f>COUNTIF(F10:F40,"&gt;3.0")</f>
        <v>0</v>
      </c>
      <c r="G50" s="27">
        <f>COUNTIF(G10:G40,"&gt;8.0")</f>
        <v>0</v>
      </c>
      <c r="H50" s="27">
        <f>COUNTIF(H10:H40,"&lt;36.30")</f>
        <v>0</v>
      </c>
      <c r="I50" s="27">
        <f>COUNTIF(I10:I40,"&lt;46.20")</f>
        <v>0</v>
      </c>
    </row>
    <row r="51" spans="3:9" x14ac:dyDescent="0.2">
      <c r="G51" s="27"/>
      <c r="H51" s="27">
        <f>COUNTIF(H10:H40,"&gt;43.60")</f>
        <v>0</v>
      </c>
      <c r="I51" s="27">
        <f>COUNTIF(I10:I40,"&gt;53.20")</f>
        <v>0</v>
      </c>
    </row>
  </sheetData>
  <mergeCells count="45">
    <mergeCell ref="A1:I1"/>
    <mergeCell ref="A3:I3"/>
    <mergeCell ref="A6:B6"/>
    <mergeCell ref="A4:I4"/>
    <mergeCell ref="A5:F5"/>
    <mergeCell ref="A16:B16"/>
    <mergeCell ref="A7:B7"/>
    <mergeCell ref="A8:B8"/>
    <mergeCell ref="A13:B13"/>
    <mergeCell ref="A15:B15"/>
    <mergeCell ref="A14:B14"/>
    <mergeCell ref="A9:B9"/>
    <mergeCell ref="A11:B11"/>
    <mergeCell ref="A12:B12"/>
    <mergeCell ref="A10:B10"/>
    <mergeCell ref="A26:B26"/>
    <mergeCell ref="A28:B28"/>
    <mergeCell ref="A29:B29"/>
    <mergeCell ref="A46:B46"/>
    <mergeCell ref="A47:B47"/>
    <mergeCell ref="A33:B33"/>
    <mergeCell ref="A48:B48"/>
    <mergeCell ref="A45:B45"/>
    <mergeCell ref="A39:B39"/>
    <mergeCell ref="A17:B17"/>
    <mergeCell ref="A20:B20"/>
    <mergeCell ref="A24:B24"/>
    <mergeCell ref="A22:B22"/>
    <mergeCell ref="A25:B25"/>
    <mergeCell ref="A23:B23"/>
    <mergeCell ref="A21:B21"/>
    <mergeCell ref="A18:B18"/>
    <mergeCell ref="A19:B19"/>
    <mergeCell ref="A27:B27"/>
    <mergeCell ref="A30:B30"/>
    <mergeCell ref="A31:B31"/>
    <mergeCell ref="A32:B32"/>
    <mergeCell ref="H43:I43"/>
    <mergeCell ref="A41:B41"/>
    <mergeCell ref="A34:B34"/>
    <mergeCell ref="A36:B36"/>
    <mergeCell ref="A40:B40"/>
    <mergeCell ref="A38:B38"/>
    <mergeCell ref="A35:B35"/>
    <mergeCell ref="A37:B37"/>
  </mergeCells>
  <phoneticPr fontId="10" type="noConversion"/>
  <pageMargins left="0.31496062992125984" right="0" top="0.59055118110236227" bottom="0" header="0.51181102362204722" footer="0.51181102362204722"/>
  <pageSetup scale="85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outlinePr summaryBelow="0" summaryRight="0"/>
  </sheetPr>
  <dimension ref="A1:K51"/>
  <sheetViews>
    <sheetView showGridLines="0" topLeftCell="A30" zoomScale="90" zoomScaleNormal="90" workbookViewId="0">
      <selection activeCell="E50" sqref="E50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256" width="8.85546875" customWidth="1"/>
  </cols>
  <sheetData>
    <row r="1" spans="1:11" ht="24" customHeight="1" x14ac:dyDescent="0.2">
      <c r="A1" s="43" t="s">
        <v>11</v>
      </c>
      <c r="B1" s="43"/>
      <c r="C1" s="43"/>
      <c r="D1" s="43"/>
      <c r="E1" s="43"/>
      <c r="F1" s="43"/>
      <c r="G1" s="43"/>
      <c r="H1" s="43"/>
      <c r="I1" s="43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4" t="s">
        <v>8</v>
      </c>
      <c r="B3" s="44"/>
      <c r="C3" s="44"/>
      <c r="D3" s="44"/>
      <c r="E3" s="44"/>
      <c r="F3" s="44"/>
      <c r="G3" s="44"/>
      <c r="H3" s="44"/>
      <c r="I3" s="44"/>
      <c r="J3" s="2"/>
      <c r="K3" s="1"/>
    </row>
    <row r="4" spans="1:11" ht="18" customHeight="1" x14ac:dyDescent="0.2">
      <c r="A4" s="47" t="s">
        <v>9</v>
      </c>
      <c r="B4" s="47"/>
      <c r="C4" s="47"/>
      <c r="D4" s="47"/>
      <c r="E4" s="47"/>
      <c r="F4" s="47"/>
      <c r="G4" s="47"/>
      <c r="H4" s="47"/>
      <c r="I4" s="47"/>
      <c r="J4" s="2"/>
      <c r="K4" s="1"/>
    </row>
    <row r="5" spans="1:11" ht="14.1" customHeight="1" thickBot="1" x14ac:dyDescent="0.25">
      <c r="A5" s="48" t="s">
        <v>30</v>
      </c>
      <c r="B5" s="48"/>
      <c r="C5" s="48"/>
      <c r="D5" s="48"/>
      <c r="E5" s="48"/>
      <c r="F5" s="48"/>
      <c r="G5" s="1"/>
      <c r="H5" s="1"/>
      <c r="I5" s="18" t="s">
        <v>99</v>
      </c>
      <c r="J5" s="1"/>
      <c r="K5" s="1"/>
    </row>
    <row r="6" spans="1:11" ht="10.15" customHeight="1" x14ac:dyDescent="0.2">
      <c r="A6" s="45"/>
      <c r="B6" s="46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1" t="s">
        <v>3</v>
      </c>
      <c r="B7" s="42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41"/>
      <c r="B8" s="42"/>
      <c r="C8" s="9" t="s">
        <v>24</v>
      </c>
      <c r="D8" s="9" t="s">
        <v>26</v>
      </c>
      <c r="E8" s="9" t="s">
        <v>25</v>
      </c>
      <c r="F8" s="9" t="s">
        <v>19</v>
      </c>
      <c r="G8" s="9" t="s">
        <v>25</v>
      </c>
      <c r="H8" s="14" t="s">
        <v>27</v>
      </c>
      <c r="I8" s="17" t="s">
        <v>28</v>
      </c>
      <c r="J8" s="1"/>
      <c r="K8" s="1"/>
    </row>
    <row r="9" spans="1:11" ht="22.5" customHeight="1" thickBot="1" x14ac:dyDescent="0.25">
      <c r="A9" s="37"/>
      <c r="B9" s="38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33">
        <v>40878</v>
      </c>
      <c r="B10" s="34"/>
      <c r="C10" s="10">
        <v>87.168914794921875</v>
      </c>
      <c r="D10" s="10">
        <v>4.6054539680480957</v>
      </c>
      <c r="E10" s="10">
        <v>7.694514274597168</v>
      </c>
      <c r="F10" s="11">
        <v>5.8981262147426605E-2</v>
      </c>
      <c r="G10" s="10">
        <v>7.7534956932067871</v>
      </c>
      <c r="H10" s="10">
        <v>36.218372438184936</v>
      </c>
      <c r="I10" s="10">
        <v>46.152477496010093</v>
      </c>
      <c r="J10" s="1"/>
      <c r="K10" s="1"/>
    </row>
    <row r="11" spans="1:11" ht="12.75" customHeight="1" thickBot="1" x14ac:dyDescent="0.25">
      <c r="A11" s="33">
        <v>40879</v>
      </c>
      <c r="B11" s="34"/>
      <c r="C11" s="3">
        <v>87.509414672851563</v>
      </c>
      <c r="D11" s="3">
        <v>4.1199307441711426</v>
      </c>
      <c r="E11" s="3">
        <v>7.9183831214904785</v>
      </c>
      <c r="F11" s="5">
        <v>5.353252962231636E-2</v>
      </c>
      <c r="G11" s="3">
        <v>7.9719157218933105</v>
      </c>
      <c r="H11" s="3">
        <v>36.326702701304875</v>
      </c>
      <c r="I11" s="3">
        <v>46.368974633875972</v>
      </c>
      <c r="J11" s="1"/>
      <c r="K11" s="1"/>
    </row>
    <row r="12" spans="1:11" ht="12.75" customHeight="1" thickBot="1" x14ac:dyDescent="0.25">
      <c r="A12" s="33">
        <v>40880</v>
      </c>
      <c r="B12" s="34"/>
      <c r="C12" s="3">
        <v>87.549026489257813</v>
      </c>
      <c r="D12" s="3">
        <v>3.997197151184082</v>
      </c>
      <c r="E12" s="3">
        <v>8.0092916488647461</v>
      </c>
      <c r="F12" s="5">
        <v>4.5295547693967819E-2</v>
      </c>
      <c r="G12" s="3">
        <v>8.0545873641967773</v>
      </c>
      <c r="H12" s="3">
        <v>36.250707060048398</v>
      </c>
      <c r="I12" s="3">
        <v>46.286422178179194</v>
      </c>
      <c r="J12" s="1"/>
      <c r="K12" s="1"/>
    </row>
    <row r="13" spans="1:11" ht="12.75" customHeight="1" thickBot="1" x14ac:dyDescent="0.25">
      <c r="A13" s="33">
        <v>40881</v>
      </c>
      <c r="B13" s="34"/>
      <c r="C13" s="3">
        <v>87.156272888183594</v>
      </c>
      <c r="D13" s="3">
        <v>4.3424029350280762</v>
      </c>
      <c r="E13" s="3">
        <v>8.0041799545288086</v>
      </c>
      <c r="F13" s="5">
        <v>4.6253111213445663E-2</v>
      </c>
      <c r="G13" s="3">
        <v>8.0504331588745117</v>
      </c>
      <c r="H13" s="3">
        <v>36.098534755254221</v>
      </c>
      <c r="I13" s="3">
        <v>46.011679925904204</v>
      </c>
      <c r="J13" s="1"/>
      <c r="K13" s="1"/>
    </row>
    <row r="14" spans="1:11" ht="12.75" customHeight="1" thickBot="1" x14ac:dyDescent="0.25">
      <c r="A14" s="33">
        <v>40882</v>
      </c>
      <c r="B14" s="34"/>
      <c r="C14" s="3">
        <v>87.353324890136719</v>
      </c>
      <c r="D14" s="3">
        <v>4.0590133666992187</v>
      </c>
      <c r="E14" s="3">
        <v>8.1292209625244141</v>
      </c>
      <c r="F14" s="5">
        <v>5.0897568464279175E-2</v>
      </c>
      <c r="G14" s="3">
        <v>8.1801185607910156</v>
      </c>
      <c r="H14" s="3">
        <v>36.134024693305037</v>
      </c>
      <c r="I14" s="3">
        <v>46.134572613662627</v>
      </c>
      <c r="J14" s="1"/>
      <c r="K14" s="1"/>
    </row>
    <row r="15" spans="1:11" ht="12.75" customHeight="1" thickBot="1" x14ac:dyDescent="0.25">
      <c r="A15" s="33">
        <v>40883</v>
      </c>
      <c r="B15" s="34"/>
      <c r="C15" s="3">
        <v>88.061866760253906</v>
      </c>
      <c r="D15" s="3">
        <v>3.4914546012878418</v>
      </c>
      <c r="E15" s="3">
        <v>8.1173362731933594</v>
      </c>
      <c r="F15" s="5">
        <v>2.1604700013995171E-2</v>
      </c>
      <c r="G15" s="3">
        <v>8.1389408111572266</v>
      </c>
      <c r="H15" s="3">
        <v>35.906189485156723</v>
      </c>
      <c r="I15" s="3">
        <v>46.006419709987313</v>
      </c>
      <c r="J15" s="1"/>
      <c r="K15" s="1"/>
    </row>
    <row r="16" spans="1:11" ht="12.75" customHeight="1" thickBot="1" x14ac:dyDescent="0.25">
      <c r="A16" s="33">
        <v>40884</v>
      </c>
      <c r="B16" s="34"/>
      <c r="C16" s="3">
        <v>88.212226867675781</v>
      </c>
      <c r="D16" s="3">
        <v>3.4794816970825195</v>
      </c>
      <c r="E16" s="3">
        <v>7.9795422554016113</v>
      </c>
      <c r="F16" s="5">
        <v>3.7672359496355057E-2</v>
      </c>
      <c r="G16" s="3">
        <v>8.0172147750854492</v>
      </c>
      <c r="H16" s="3">
        <v>35.921472900883458</v>
      </c>
      <c r="I16" s="3">
        <v>46.057593076454999</v>
      </c>
      <c r="J16" s="1"/>
      <c r="K16" s="1"/>
    </row>
    <row r="17" spans="1:11" ht="12.75" customHeight="1" thickBot="1" x14ac:dyDescent="0.25">
      <c r="A17" s="33">
        <v>40885</v>
      </c>
      <c r="B17" s="34"/>
      <c r="C17" s="3">
        <v>89.33349609375</v>
      </c>
      <c r="D17" s="3">
        <v>3.4212143421173096</v>
      </c>
      <c r="E17" s="3">
        <v>6.9649443626403809</v>
      </c>
      <c r="F17" s="5">
        <v>1.7067162320017815E-2</v>
      </c>
      <c r="G17" s="3">
        <v>6.9820113182067871</v>
      </c>
      <c r="H17" s="3">
        <v>36.275751586215755</v>
      </c>
      <c r="I17" s="3">
        <v>46.704620640677568</v>
      </c>
      <c r="J17" s="1"/>
      <c r="K17" s="1"/>
    </row>
    <row r="18" spans="1:11" ht="12.75" customHeight="1" thickBot="1" x14ac:dyDescent="0.25">
      <c r="A18" s="33">
        <v>40886</v>
      </c>
      <c r="B18" s="34"/>
      <c r="C18" s="3">
        <v>89.146903991699219</v>
      </c>
      <c r="D18" s="3">
        <v>3.4488379955291748</v>
      </c>
      <c r="E18" s="3">
        <v>7.0717191696166992</v>
      </c>
      <c r="F18" s="5">
        <v>3.4078702330589294E-2</v>
      </c>
      <c r="G18" s="3">
        <v>7.1057977676391602</v>
      </c>
      <c r="H18" s="3">
        <v>36.259286712181769</v>
      </c>
      <c r="I18" s="3">
        <v>46.639698023096088</v>
      </c>
      <c r="J18" s="1"/>
      <c r="K18" s="1"/>
    </row>
    <row r="19" spans="1:11" ht="12.75" customHeight="1" thickBot="1" x14ac:dyDescent="0.25">
      <c r="A19" s="33">
        <v>40887</v>
      </c>
      <c r="B19" s="34"/>
      <c r="C19" s="3">
        <v>89.07257080078125</v>
      </c>
      <c r="D19" s="3">
        <v>3.339040994644165</v>
      </c>
      <c r="E19" s="3">
        <v>7.2656683921813965</v>
      </c>
      <c r="F19" s="5">
        <v>3.522515669465065E-2</v>
      </c>
      <c r="G19" s="3">
        <v>7.3008937835693359</v>
      </c>
      <c r="H19" s="3">
        <v>36.146472904689908</v>
      </c>
      <c r="I19" s="3">
        <v>46.488980910512282</v>
      </c>
      <c r="J19" s="1"/>
      <c r="K19" s="1"/>
    </row>
    <row r="20" spans="1:11" ht="12.75" customHeight="1" thickBot="1" x14ac:dyDescent="0.25">
      <c r="A20" s="33">
        <v>40888</v>
      </c>
      <c r="B20" s="34"/>
      <c r="C20" s="3">
        <v>89.073265075683594</v>
      </c>
      <c r="D20" s="3">
        <v>3.2884061336517334</v>
      </c>
      <c r="E20" s="3">
        <v>7.2981514930725098</v>
      </c>
      <c r="F20" s="5">
        <v>5.2642811089754105E-2</v>
      </c>
      <c r="G20" s="3">
        <v>7.3507943153381348</v>
      </c>
      <c r="H20" s="3">
        <v>36.113356552580292</v>
      </c>
      <c r="I20" s="3">
        <v>46.444280422266395</v>
      </c>
      <c r="J20" s="1"/>
      <c r="K20" s="1"/>
    </row>
    <row r="21" spans="1:11" ht="12.75" customHeight="1" thickBot="1" x14ac:dyDescent="0.25">
      <c r="A21" s="33">
        <v>40889</v>
      </c>
      <c r="B21" s="34"/>
      <c r="C21" s="3">
        <v>89.770782470703125</v>
      </c>
      <c r="D21" s="3">
        <v>2.923022985458374</v>
      </c>
      <c r="E21" s="3">
        <v>6.9985055923461914</v>
      </c>
      <c r="F21" s="5">
        <v>3.8462884724140167E-2</v>
      </c>
      <c r="G21" s="3">
        <v>7.0369687080383301</v>
      </c>
      <c r="H21" s="3">
        <v>36.118171090299064</v>
      </c>
      <c r="I21" s="3">
        <v>46.579759310169436</v>
      </c>
      <c r="J21" s="1"/>
      <c r="K21" s="1"/>
    </row>
    <row r="22" spans="1:11" ht="12.75" customHeight="1" thickBot="1" x14ac:dyDescent="0.25">
      <c r="A22" s="33">
        <v>40890</v>
      </c>
      <c r="B22" s="34"/>
      <c r="C22" s="3">
        <v>89.666191101074219</v>
      </c>
      <c r="D22" s="3">
        <v>3.1031756401062012</v>
      </c>
      <c r="E22" s="3">
        <v>6.9372653961181641</v>
      </c>
      <c r="F22" s="5">
        <v>3.6401785910129547E-2</v>
      </c>
      <c r="G22" s="3">
        <v>6.9736671447753906</v>
      </c>
      <c r="H22" s="3">
        <v>36.186883681451022</v>
      </c>
      <c r="I22" s="3">
        <v>46.648858525562005</v>
      </c>
      <c r="J22" s="1"/>
      <c r="K22" s="1"/>
    </row>
    <row r="23" spans="1:11" ht="12.75" customHeight="1" thickBot="1" x14ac:dyDescent="0.25">
      <c r="A23" s="33">
        <v>40891</v>
      </c>
      <c r="B23" s="34"/>
      <c r="C23" s="3">
        <v>89.660209655761719</v>
      </c>
      <c r="D23" s="3">
        <v>3.157381534576416</v>
      </c>
      <c r="E23" s="3">
        <v>6.9023575782775879</v>
      </c>
      <c r="F23" s="5">
        <v>3.5539153963327408E-2</v>
      </c>
      <c r="G23" s="3">
        <v>6.937896728515625</v>
      </c>
      <c r="H23" s="3">
        <v>36.207292827980297</v>
      </c>
      <c r="I23" s="3">
        <v>46.675940250798355</v>
      </c>
      <c r="J23" s="1"/>
      <c r="K23" s="1"/>
    </row>
    <row r="24" spans="1:11" ht="12.75" customHeight="1" thickBot="1" x14ac:dyDescent="0.25">
      <c r="A24" s="33">
        <v>40892</v>
      </c>
      <c r="B24" s="34"/>
      <c r="C24" s="3">
        <v>89.310768127441406</v>
      </c>
      <c r="D24" s="3">
        <v>3.4616260528564453</v>
      </c>
      <c r="E24" s="3">
        <v>6.8930716514587402</v>
      </c>
      <c r="F24" s="5">
        <v>4.424247145652771E-2</v>
      </c>
      <c r="G24" s="3">
        <v>6.9373140335083008</v>
      </c>
      <c r="H24" s="3">
        <v>36.322625708224614</v>
      </c>
      <c r="I24" s="3">
        <v>46.746575697910252</v>
      </c>
      <c r="J24" s="1"/>
      <c r="K24" s="1"/>
    </row>
    <row r="25" spans="1:11" ht="12.75" customHeight="1" thickBot="1" x14ac:dyDescent="0.25">
      <c r="A25" s="33">
        <v>40893</v>
      </c>
      <c r="B25" s="34"/>
      <c r="C25" s="3">
        <v>89.343795776367188</v>
      </c>
      <c r="D25" s="3">
        <v>3.4135608673095703</v>
      </c>
      <c r="E25" s="3">
        <v>6.9312963485717773</v>
      </c>
      <c r="F25" s="5">
        <v>3.4650262445211411E-2</v>
      </c>
      <c r="G25" s="3">
        <v>6.9659466743469238</v>
      </c>
      <c r="H25" s="3">
        <v>36.289177856339101</v>
      </c>
      <c r="I25" s="3">
        <v>46.716266799160074</v>
      </c>
      <c r="J25" s="1"/>
      <c r="K25" s="1"/>
    </row>
    <row r="26" spans="1:11" ht="12.75" customHeight="1" thickBot="1" x14ac:dyDescent="0.25">
      <c r="A26" s="33">
        <v>40894</v>
      </c>
      <c r="B26" s="34"/>
      <c r="C26" s="3">
        <v>89.321311950683594</v>
      </c>
      <c r="D26" s="3">
        <v>3.3923177719116211</v>
      </c>
      <c r="E26" s="3">
        <v>6.9824151992797852</v>
      </c>
      <c r="F26" s="5">
        <v>3.280484676361084E-2</v>
      </c>
      <c r="G26" s="3">
        <v>7.0152201652526855</v>
      </c>
      <c r="H26" s="3">
        <v>36.26103896168798</v>
      </c>
      <c r="I26" s="3">
        <v>46.678654819830363</v>
      </c>
      <c r="J26" s="1"/>
      <c r="K26" s="1"/>
    </row>
    <row r="27" spans="1:11" ht="12.75" customHeight="1" thickBot="1" x14ac:dyDescent="0.25">
      <c r="A27" s="33">
        <v>40895</v>
      </c>
      <c r="B27" s="34"/>
      <c r="C27" s="3">
        <v>89.530555725097656</v>
      </c>
      <c r="D27" s="3">
        <v>3.0760612487792969</v>
      </c>
      <c r="E27" s="3">
        <v>7.1354241371154785</v>
      </c>
      <c r="F27" s="5">
        <v>1.8396316096186638E-2</v>
      </c>
      <c r="G27" s="3">
        <v>7.1538205146789551</v>
      </c>
      <c r="H27" s="3">
        <v>36.09988009084023</v>
      </c>
      <c r="I27" s="3">
        <v>46.523834626514621</v>
      </c>
      <c r="J27" s="1"/>
      <c r="K27" s="1"/>
    </row>
    <row r="28" spans="1:11" ht="12.75" customHeight="1" thickBot="1" x14ac:dyDescent="0.25">
      <c r="A28" s="33">
        <v>40896</v>
      </c>
      <c r="B28" s="34"/>
      <c r="C28" s="3">
        <v>89.844131469726563</v>
      </c>
      <c r="D28" s="3">
        <v>2.8856270313262939</v>
      </c>
      <c r="E28" s="3">
        <v>7.0232219696044922</v>
      </c>
      <c r="F28" s="5">
        <v>5.3163999691605568E-3</v>
      </c>
      <c r="G28" s="3">
        <v>7.0285382270812988</v>
      </c>
      <c r="H28" s="3">
        <v>36.09527535819457</v>
      </c>
      <c r="I28" s="3">
        <v>46.575145924420745</v>
      </c>
      <c r="J28" s="1"/>
      <c r="K28" s="1"/>
    </row>
    <row r="29" spans="1:11" ht="12.75" customHeight="1" thickBot="1" x14ac:dyDescent="0.25">
      <c r="A29" s="33">
        <v>40897</v>
      </c>
      <c r="B29" s="34"/>
      <c r="C29" s="3">
        <v>90.093414306640625</v>
      </c>
      <c r="D29" s="3">
        <v>2.8840804100036621</v>
      </c>
      <c r="E29" s="3">
        <v>6.7772359848022461</v>
      </c>
      <c r="F29" s="5">
        <v>1.1978939175605774E-2</v>
      </c>
      <c r="G29" s="3">
        <v>6.789215087890625</v>
      </c>
      <c r="H29" s="3">
        <v>36.180728188818634</v>
      </c>
      <c r="I29" s="3">
        <v>46.72568079749152</v>
      </c>
      <c r="J29" s="1"/>
      <c r="K29" s="1"/>
    </row>
    <row r="30" spans="1:11" ht="12.75" customHeight="1" thickBot="1" x14ac:dyDescent="0.25">
      <c r="A30" s="33">
        <v>40898</v>
      </c>
      <c r="B30" s="34"/>
      <c r="C30" s="3">
        <v>87.815757751464844</v>
      </c>
      <c r="D30" s="3">
        <v>5.0031318664550781</v>
      </c>
      <c r="E30" s="3">
        <v>6.6593785285949707</v>
      </c>
      <c r="F30" s="5">
        <v>3.4146208316087723E-2</v>
      </c>
      <c r="G30" s="3">
        <v>6.6935248374938965</v>
      </c>
      <c r="H30" s="3">
        <v>36.988750971008109</v>
      </c>
      <c r="I30" s="3">
        <v>47.262202115574837</v>
      </c>
      <c r="J30" s="1"/>
      <c r="K30" s="1"/>
    </row>
    <row r="31" spans="1:11" ht="12.75" customHeight="1" thickBot="1" x14ac:dyDescent="0.25">
      <c r="A31" s="33">
        <v>40899</v>
      </c>
      <c r="B31" s="34"/>
      <c r="C31" s="3">
        <v>87.71295166015625</v>
      </c>
      <c r="D31" s="3">
        <v>5.0071310997009277</v>
      </c>
      <c r="E31" s="3">
        <v>6.7587532997131348</v>
      </c>
      <c r="F31" s="5">
        <v>4.4328216463327408E-2</v>
      </c>
      <c r="G31" s="3">
        <v>6.8030815124511719</v>
      </c>
      <c r="H31" s="3">
        <v>36.93758313065927</v>
      </c>
      <c r="I31" s="3">
        <v>47.184208875901213</v>
      </c>
      <c r="J31" s="1"/>
      <c r="K31" s="1"/>
    </row>
    <row r="32" spans="1:11" ht="12.75" customHeight="1" thickBot="1" x14ac:dyDescent="0.25">
      <c r="A32" s="33">
        <v>40900</v>
      </c>
      <c r="B32" s="34"/>
      <c r="C32" s="3">
        <v>87.126228332519531</v>
      </c>
      <c r="D32" s="3">
        <v>5.6107916831970215</v>
      </c>
      <c r="E32" s="3">
        <v>6.8803195953369141</v>
      </c>
      <c r="F32" s="5">
        <v>3.0125683173537254E-2</v>
      </c>
      <c r="G32" s="3">
        <v>6.9104452133178711</v>
      </c>
      <c r="H32" s="3">
        <v>36.983652305903881</v>
      </c>
      <c r="I32" s="3">
        <v>47.172139568893556</v>
      </c>
      <c r="J32" s="1"/>
      <c r="K32" s="1"/>
    </row>
    <row r="33" spans="1:11" ht="12.75" customHeight="1" thickBot="1" x14ac:dyDescent="0.25">
      <c r="A33" s="33">
        <v>40901</v>
      </c>
      <c r="B33" s="34"/>
      <c r="C33" s="3">
        <v>86.794944763183594</v>
      </c>
      <c r="D33" s="3">
        <v>5.9183793067932129</v>
      </c>
      <c r="E33" s="3">
        <v>6.9463415145874023</v>
      </c>
      <c r="F33" s="5">
        <v>3.6083996295928955E-2</v>
      </c>
      <c r="G33" s="3">
        <v>6.9824256896972656</v>
      </c>
      <c r="H33" s="3">
        <v>37.016164105592992</v>
      </c>
      <c r="I33" s="3">
        <v>47.161853697395806</v>
      </c>
      <c r="J33" s="1"/>
      <c r="K33" s="1"/>
    </row>
    <row r="34" spans="1:11" ht="12.75" customHeight="1" thickBot="1" x14ac:dyDescent="0.25">
      <c r="A34" s="33">
        <v>40902</v>
      </c>
      <c r="B34" s="34"/>
      <c r="C34" s="3">
        <v>86.797271728515625</v>
      </c>
      <c r="D34" s="3">
        <v>5.9292521476745605</v>
      </c>
      <c r="E34" s="3">
        <v>6.9280920028686523</v>
      </c>
      <c r="F34" s="5">
        <v>3.8627859205007553E-2</v>
      </c>
      <c r="G34" s="3">
        <v>6.9667196273803711</v>
      </c>
      <c r="H34" s="3">
        <v>37.029839798714185</v>
      </c>
      <c r="I34" s="3">
        <v>47.176495680815087</v>
      </c>
      <c r="J34" s="1"/>
      <c r="K34" s="1"/>
    </row>
    <row r="35" spans="1:11" ht="12.75" customHeight="1" thickBot="1" x14ac:dyDescent="0.25">
      <c r="A35" s="33">
        <v>40903</v>
      </c>
      <c r="B35" s="34"/>
      <c r="C35" s="3">
        <v>87.321159362792969</v>
      </c>
      <c r="D35" s="3">
        <v>5.6133074760437012</v>
      </c>
      <c r="E35" s="3">
        <v>6.7877678871154785</v>
      </c>
      <c r="F35" s="5">
        <v>4.5258654281497002E-3</v>
      </c>
      <c r="G35" s="3">
        <v>6.7922935485839844</v>
      </c>
      <c r="H35" s="3">
        <v>36.983188058082646</v>
      </c>
      <c r="I35" s="3">
        <v>47.223846074340742</v>
      </c>
      <c r="J35" s="1"/>
      <c r="K35" s="1"/>
    </row>
    <row r="36" spans="1:11" ht="12.75" customHeight="1" thickBot="1" x14ac:dyDescent="0.25">
      <c r="A36" s="33">
        <v>40904</v>
      </c>
      <c r="B36" s="34"/>
      <c r="C36" s="3">
        <v>87.387725830078125</v>
      </c>
      <c r="D36" s="3">
        <v>5.7265477180480957</v>
      </c>
      <c r="E36" s="3">
        <v>6.5957498550415039</v>
      </c>
      <c r="F36" s="5">
        <v>3.7709102034568787E-3</v>
      </c>
      <c r="G36" s="3">
        <v>6.5995206832885742</v>
      </c>
      <c r="H36" s="3">
        <v>37.087221632623219</v>
      </c>
      <c r="I36" s="3">
        <v>47.363787235620507</v>
      </c>
      <c r="J36" s="1"/>
      <c r="K36" s="1"/>
    </row>
    <row r="37" spans="1:11" ht="12.75" customHeight="1" thickBot="1" x14ac:dyDescent="0.25">
      <c r="A37" s="33">
        <v>40905</v>
      </c>
      <c r="B37" s="34"/>
      <c r="C37" s="3">
        <v>87.541145324707031</v>
      </c>
      <c r="D37" s="3">
        <v>5.6131248474121094</v>
      </c>
      <c r="E37" s="3">
        <v>6.5721435546875</v>
      </c>
      <c r="F37" s="5">
        <v>3.9200317114591599E-3</v>
      </c>
      <c r="G37" s="3">
        <v>6.5760636329650879</v>
      </c>
      <c r="H37" s="3">
        <v>37.070660191264608</v>
      </c>
      <c r="I37" s="3">
        <v>47.36835705279649</v>
      </c>
      <c r="J37" s="1"/>
      <c r="K37" s="1"/>
    </row>
    <row r="38" spans="1:11" ht="12.75" customHeight="1" thickBot="1" x14ac:dyDescent="0.25">
      <c r="A38" s="33">
        <v>40906</v>
      </c>
      <c r="B38" s="34"/>
      <c r="C38" s="3">
        <v>87.103904724121094</v>
      </c>
      <c r="D38" s="3">
        <v>5.9792027473449707</v>
      </c>
      <c r="E38" s="3">
        <v>6.6209664344787598</v>
      </c>
      <c r="F38" s="5">
        <v>1.5760842943564057E-3</v>
      </c>
      <c r="G38" s="3">
        <v>6.6225423812866211</v>
      </c>
      <c r="H38" s="3">
        <v>37.167340079020612</v>
      </c>
      <c r="I38" s="3">
        <v>47.408462774202334</v>
      </c>
      <c r="J38" s="1"/>
      <c r="K38" s="1"/>
    </row>
    <row r="39" spans="1:11" ht="12.75" customHeight="1" thickBot="1" x14ac:dyDescent="0.25">
      <c r="A39" s="33">
        <v>40907</v>
      </c>
      <c r="B39" s="34"/>
      <c r="C39" s="3">
        <v>86.872573852539063</v>
      </c>
      <c r="D39" s="3">
        <v>5.967249870300293</v>
      </c>
      <c r="E39" s="3">
        <v>6.8514151573181152</v>
      </c>
      <c r="F39" s="5">
        <v>7.32261105440557E-4</v>
      </c>
      <c r="G39" s="3">
        <v>6.8521475791931152</v>
      </c>
      <c r="H39" s="3">
        <v>37.085247423463258</v>
      </c>
      <c r="I39" s="3">
        <v>47.265480656075013</v>
      </c>
      <c r="J39" s="1"/>
      <c r="K39" s="1"/>
    </row>
    <row r="40" spans="1:11" ht="12.75" customHeight="1" thickBot="1" x14ac:dyDescent="0.25">
      <c r="A40" s="33">
        <v>40908</v>
      </c>
      <c r="B40" s="34"/>
      <c r="C40" s="3">
        <v>87.045234680175781</v>
      </c>
      <c r="D40" s="3">
        <v>5.843503475189209</v>
      </c>
      <c r="E40" s="3">
        <v>6.7794265747070313</v>
      </c>
      <c r="F40" s="5">
        <v>2.5053999852389097E-3</v>
      </c>
      <c r="G40" s="3">
        <v>6.7819318771362305</v>
      </c>
      <c r="H40" s="3">
        <v>37.091911292594723</v>
      </c>
      <c r="I40" s="3">
        <v>47.298599399513243</v>
      </c>
      <c r="J40" s="1"/>
      <c r="K40" s="1"/>
    </row>
    <row r="41" spans="1:11" ht="12.75" customHeight="1" thickBot="1" x14ac:dyDescent="0.25">
      <c r="A41" s="31" t="s">
        <v>6</v>
      </c>
      <c r="B41" s="32"/>
      <c r="C41" s="6">
        <f t="shared" ref="C41:I41" si="0">AVERAGE(C10:C40)</f>
        <v>88.248301352224047</v>
      </c>
      <c r="D41" s="6">
        <f t="shared" si="0"/>
        <v>4.2613196680622716</v>
      </c>
      <c r="E41" s="6">
        <f t="shared" si="0"/>
        <v>7.1423903280688874</v>
      </c>
      <c r="F41" s="6">
        <f t="shared" si="0"/>
        <v>2.9399564121699622E-2</v>
      </c>
      <c r="G41" s="6">
        <f t="shared" si="0"/>
        <v>7.1717899076400267</v>
      </c>
      <c r="H41" s="6">
        <f t="shared" si="0"/>
        <v>36.479145307824787</v>
      </c>
      <c r="I41" s="6">
        <f t="shared" si="0"/>
        <v>46.743608693987511</v>
      </c>
      <c r="J41" s="1"/>
      <c r="K41" s="1"/>
    </row>
    <row r="42" spans="1:11" ht="8.1" customHeight="1" x14ac:dyDescent="0.2"/>
    <row r="43" spans="1:11" ht="12.75" customHeight="1" x14ac:dyDescent="0.2">
      <c r="A43" s="7" t="s">
        <v>10</v>
      </c>
      <c r="H43" s="30" t="s">
        <v>23</v>
      </c>
      <c r="I43" s="30"/>
      <c r="J43" s="20"/>
      <c r="K43" s="20"/>
    </row>
    <row r="44" spans="1:11" ht="13.5" thickBot="1" x14ac:dyDescent="0.25"/>
    <row r="45" spans="1:11" ht="23.25" thickBot="1" x14ac:dyDescent="0.25">
      <c r="A45" s="37"/>
      <c r="B45" s="38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17</v>
      </c>
      <c r="I45" s="19" t="s">
        <v>16</v>
      </c>
    </row>
    <row r="46" spans="1:11" ht="13.5" thickBot="1" x14ac:dyDescent="0.25">
      <c r="A46" s="39" t="s">
        <v>85</v>
      </c>
      <c r="B46" s="40"/>
      <c r="C46" s="26">
        <f t="shared" ref="C46:I46" si="1">MAX(C10:C40)</f>
        <v>90.093414306640625</v>
      </c>
      <c r="D46" s="21">
        <f t="shared" si="1"/>
        <v>5.9792027473449707</v>
      </c>
      <c r="E46" s="26">
        <f t="shared" si="1"/>
        <v>8.1292209625244141</v>
      </c>
      <c r="F46" s="26">
        <f t="shared" si="1"/>
        <v>5.8981262147426605E-2</v>
      </c>
      <c r="G46" s="21">
        <f t="shared" si="1"/>
        <v>8.1801185607910156</v>
      </c>
      <c r="H46" s="26">
        <f t="shared" si="1"/>
        <v>37.167340079020612</v>
      </c>
      <c r="I46" s="22">
        <f t="shared" si="1"/>
        <v>47.408462774202334</v>
      </c>
    </row>
    <row r="47" spans="1:11" ht="13.5" thickBot="1" x14ac:dyDescent="0.25">
      <c r="A47" s="39" t="s">
        <v>86</v>
      </c>
      <c r="B47" s="40"/>
      <c r="C47" s="23">
        <f t="shared" ref="C47:I47" si="2">MIN(C10:C40)</f>
        <v>86.794944763183594</v>
      </c>
      <c r="D47" s="26">
        <f t="shared" si="2"/>
        <v>2.8840804100036621</v>
      </c>
      <c r="E47" s="26">
        <f t="shared" si="2"/>
        <v>6.5721435546875</v>
      </c>
      <c r="F47" s="23">
        <f t="shared" si="2"/>
        <v>7.32261105440557E-4</v>
      </c>
      <c r="G47" s="26">
        <f t="shared" si="2"/>
        <v>6.5760636329650879</v>
      </c>
      <c r="H47" s="23">
        <f t="shared" si="2"/>
        <v>35.906189485156723</v>
      </c>
      <c r="I47" s="26">
        <f t="shared" si="2"/>
        <v>46.006419709987313</v>
      </c>
    </row>
    <row r="48" spans="1:11" ht="13.5" thickBot="1" x14ac:dyDescent="0.25">
      <c r="A48" s="35" t="s">
        <v>87</v>
      </c>
      <c r="B48" s="36"/>
      <c r="C48" s="26">
        <f t="shared" ref="C48:I48" si="3">STDEV(C10:C40)</f>
        <v>1.1206025063347227</v>
      </c>
      <c r="D48" s="24">
        <f t="shared" si="3"/>
        <v>1.1387632841819724</v>
      </c>
      <c r="E48" s="26">
        <f t="shared" si="3"/>
        <v>0.4924151978427615</v>
      </c>
      <c r="F48" s="26">
        <f t="shared" si="3"/>
        <v>1.7688400987372798E-2</v>
      </c>
      <c r="G48" s="24">
        <f t="shared" si="3"/>
        <v>0.50266613471016386</v>
      </c>
      <c r="H48" s="26">
        <f t="shared" si="3"/>
        <v>0.43455295803924682</v>
      </c>
      <c r="I48" s="25">
        <f t="shared" si="3"/>
        <v>0.44518268977403308</v>
      </c>
    </row>
    <row r="50" spans="3:9" x14ac:dyDescent="0.2">
      <c r="C50" s="27" t="s">
        <v>100</v>
      </c>
      <c r="D50" s="27">
        <f>COUNTIF(D10:D40,"&gt;12.0")</f>
        <v>0</v>
      </c>
      <c r="E50" s="27">
        <f>COUNTIF(E10:E40,"&gt;8.0")</f>
        <v>4</v>
      </c>
      <c r="F50" s="27">
        <f>COUNTIF(F10:F40,"&gt;3.0")</f>
        <v>0</v>
      </c>
      <c r="G50" s="27">
        <f>COUNTIF(G10:G40,"&gt;8.0")</f>
        <v>5</v>
      </c>
      <c r="H50" s="27">
        <f>COUNTIF(H10:H40,"&lt;36.30")</f>
        <v>18</v>
      </c>
      <c r="I50" s="27">
        <f>COUNTIF(I10:I40,"&lt;46.20")</f>
        <v>5</v>
      </c>
    </row>
    <row r="51" spans="3:9" x14ac:dyDescent="0.2">
      <c r="G51" s="27"/>
      <c r="H51" s="27">
        <f>COUNTIF(H10:H40,"&gt;43.60")</f>
        <v>0</v>
      </c>
      <c r="I51" s="27">
        <f>COUNTIF(I10:I40,"&gt;53.20")</f>
        <v>0</v>
      </c>
    </row>
  </sheetData>
  <mergeCells count="45">
    <mergeCell ref="H43:I43"/>
    <mergeCell ref="A41:B41"/>
    <mergeCell ref="A45:B45"/>
    <mergeCell ref="A46:B46"/>
    <mergeCell ref="A47:B47"/>
    <mergeCell ref="A48:B48"/>
    <mergeCell ref="A36:B36"/>
    <mergeCell ref="A35:B35"/>
    <mergeCell ref="A37:B37"/>
    <mergeCell ref="A38:B38"/>
    <mergeCell ref="A40:B40"/>
    <mergeCell ref="A39:B39"/>
    <mergeCell ref="A13:B13"/>
    <mergeCell ref="A15:B15"/>
    <mergeCell ref="A33:B33"/>
    <mergeCell ref="A34:B34"/>
    <mergeCell ref="A20:B20"/>
    <mergeCell ref="A21:B21"/>
    <mergeCell ref="A24:B24"/>
    <mergeCell ref="A31:B31"/>
    <mergeCell ref="A26:B26"/>
    <mergeCell ref="A28:B28"/>
    <mergeCell ref="A30:B30"/>
    <mergeCell ref="A32:B32"/>
    <mergeCell ref="A1:I1"/>
    <mergeCell ref="A3:I3"/>
    <mergeCell ref="A6:B6"/>
    <mergeCell ref="A4:I4"/>
    <mergeCell ref="A5:F5"/>
    <mergeCell ref="A7:B7"/>
    <mergeCell ref="A8:B8"/>
    <mergeCell ref="A29:B29"/>
    <mergeCell ref="A22:B22"/>
    <mergeCell ref="A27:B27"/>
    <mergeCell ref="A25:B25"/>
    <mergeCell ref="A23:B23"/>
    <mergeCell ref="A18:B18"/>
    <mergeCell ref="A19:B19"/>
    <mergeCell ref="A9:B9"/>
    <mergeCell ref="A11:B11"/>
    <mergeCell ref="A12:B12"/>
    <mergeCell ref="A17:B17"/>
    <mergeCell ref="A10:B10"/>
    <mergeCell ref="A16:B16"/>
    <mergeCell ref="A14:B14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outlinePr summaryBelow="0" summaryRight="0"/>
  </sheetPr>
  <dimension ref="A1:K51"/>
  <sheetViews>
    <sheetView showGridLines="0" topLeftCell="A31" zoomScale="90" zoomScaleNormal="90" workbookViewId="0">
      <selection activeCell="D50" sqref="D50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256" width="8.85546875" customWidth="1"/>
  </cols>
  <sheetData>
    <row r="1" spans="1:11" ht="24" customHeight="1" x14ac:dyDescent="0.2">
      <c r="A1" s="43" t="s">
        <v>11</v>
      </c>
      <c r="B1" s="43"/>
      <c r="C1" s="43"/>
      <c r="D1" s="43"/>
      <c r="E1" s="43"/>
      <c r="F1" s="43"/>
      <c r="G1" s="43"/>
      <c r="H1" s="43"/>
      <c r="I1" s="43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4" t="s">
        <v>8</v>
      </c>
      <c r="B3" s="44"/>
      <c r="C3" s="44"/>
      <c r="D3" s="44"/>
      <c r="E3" s="44"/>
      <c r="F3" s="44"/>
      <c r="G3" s="44"/>
      <c r="H3" s="44"/>
      <c r="I3" s="44"/>
      <c r="J3" s="2"/>
      <c r="K3" s="1"/>
    </row>
    <row r="4" spans="1:11" ht="18" customHeight="1" x14ac:dyDescent="0.2">
      <c r="A4" s="47" t="s">
        <v>9</v>
      </c>
      <c r="B4" s="47"/>
      <c r="C4" s="47"/>
      <c r="D4" s="47"/>
      <c r="E4" s="47"/>
      <c r="F4" s="47"/>
      <c r="G4" s="47"/>
      <c r="H4" s="47"/>
      <c r="I4" s="47"/>
      <c r="J4" s="2"/>
      <c r="K4" s="1"/>
    </row>
    <row r="5" spans="1:11" ht="14.1" customHeight="1" thickBot="1" x14ac:dyDescent="0.25">
      <c r="A5" s="48" t="s">
        <v>33</v>
      </c>
      <c r="B5" s="48"/>
      <c r="C5" s="48"/>
      <c r="D5" s="48"/>
      <c r="E5" s="48"/>
      <c r="F5" s="48"/>
      <c r="G5" s="1"/>
      <c r="H5" s="1"/>
      <c r="I5" s="18" t="s">
        <v>99</v>
      </c>
      <c r="J5" s="1"/>
      <c r="K5" s="1"/>
    </row>
    <row r="6" spans="1:11" ht="10.15" customHeight="1" x14ac:dyDescent="0.2">
      <c r="A6" s="45"/>
      <c r="B6" s="46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1" t="s">
        <v>3</v>
      </c>
      <c r="B7" s="42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41"/>
      <c r="B8" s="42"/>
      <c r="C8" s="9" t="s">
        <v>24</v>
      </c>
      <c r="D8" s="9" t="s">
        <v>26</v>
      </c>
      <c r="E8" s="9" t="s">
        <v>25</v>
      </c>
      <c r="F8" s="9" t="s">
        <v>19</v>
      </c>
      <c r="G8" s="9" t="s">
        <v>25</v>
      </c>
      <c r="H8" s="14" t="s">
        <v>27</v>
      </c>
      <c r="I8" s="17" t="s">
        <v>28</v>
      </c>
      <c r="J8" s="1"/>
      <c r="K8" s="1"/>
    </row>
    <row r="9" spans="1:11" ht="22.5" customHeight="1" thickBot="1" x14ac:dyDescent="0.25">
      <c r="A9" s="37"/>
      <c r="B9" s="38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33">
        <v>40878</v>
      </c>
      <c r="B10" s="34"/>
      <c r="C10" s="10">
        <v>87.897148132324219</v>
      </c>
      <c r="D10" s="10">
        <v>3.708643913269043</v>
      </c>
      <c r="E10" s="10">
        <v>8.0325736999511719</v>
      </c>
      <c r="F10" s="11">
        <v>4.9632329493761063E-2</v>
      </c>
      <c r="G10" s="10">
        <v>8.0822057723999023</v>
      </c>
      <c r="H10" s="10">
        <v>35.970428516543791</v>
      </c>
      <c r="I10" s="10">
        <v>46.058123185101948</v>
      </c>
      <c r="J10" s="1"/>
      <c r="K10" s="1"/>
    </row>
    <row r="11" spans="1:11" ht="12.75" customHeight="1" thickBot="1" x14ac:dyDescent="0.25">
      <c r="A11" s="33">
        <v>40879</v>
      </c>
      <c r="B11" s="34"/>
      <c r="C11" s="3">
        <v>87.849235534667969</v>
      </c>
      <c r="D11" s="3">
        <v>3.7109501361846924</v>
      </c>
      <c r="E11" s="3">
        <v>8.0659904479980469</v>
      </c>
      <c r="F11" s="5">
        <v>4.7760218381881714E-2</v>
      </c>
      <c r="G11" s="3">
        <v>8.1137504577636719</v>
      </c>
      <c r="H11" s="3">
        <v>35.967110974439322</v>
      </c>
      <c r="I11" s="3">
        <v>46.043203615887592</v>
      </c>
      <c r="J11" s="1"/>
      <c r="K11" s="1"/>
    </row>
    <row r="12" spans="1:11" ht="12.75" customHeight="1" thickBot="1" x14ac:dyDescent="0.25">
      <c r="A12" s="33">
        <v>40880</v>
      </c>
      <c r="B12" s="34"/>
      <c r="C12" s="3">
        <v>87.925788879394531</v>
      </c>
      <c r="D12" s="3">
        <v>3.6058337688446045</v>
      </c>
      <c r="E12" s="3">
        <v>8.1009035110473633</v>
      </c>
      <c r="F12" s="5">
        <v>4.2200248688459396E-2</v>
      </c>
      <c r="G12" s="3">
        <v>8.1431035995483398</v>
      </c>
      <c r="H12" s="3">
        <v>35.928861451396671</v>
      </c>
      <c r="I12" s="3">
        <v>46.009543729729863</v>
      </c>
      <c r="J12" s="1"/>
      <c r="K12" s="1"/>
    </row>
    <row r="13" spans="1:11" ht="12.75" customHeight="1" thickBot="1" x14ac:dyDescent="0.25">
      <c r="A13" s="33">
        <v>40881</v>
      </c>
      <c r="B13" s="34"/>
      <c r="C13" s="3">
        <v>87.752174377441406</v>
      </c>
      <c r="D13" s="3">
        <v>3.5179233551025391</v>
      </c>
      <c r="E13" s="3">
        <v>8.3963651657104492</v>
      </c>
      <c r="F13" s="5">
        <v>3.4308746457099915E-2</v>
      </c>
      <c r="G13" s="3">
        <v>8.4306735992431641</v>
      </c>
      <c r="H13" s="3">
        <v>35.776171401107327</v>
      </c>
      <c r="I13" s="3">
        <v>45.799077022998581</v>
      </c>
      <c r="J13" s="1"/>
      <c r="K13" s="1"/>
    </row>
    <row r="14" spans="1:11" ht="12.75" customHeight="1" thickBot="1" x14ac:dyDescent="0.25">
      <c r="A14" s="33">
        <v>40882</v>
      </c>
      <c r="B14" s="34"/>
      <c r="C14" s="3">
        <v>87.624870300292969</v>
      </c>
      <c r="D14" s="3">
        <v>3.7025041580200195</v>
      </c>
      <c r="E14" s="3">
        <v>8.2891960144042969</v>
      </c>
      <c r="F14" s="5">
        <v>4.9757253378629684E-2</v>
      </c>
      <c r="G14" s="3">
        <v>8.3389530181884766</v>
      </c>
      <c r="H14" s="3">
        <v>35.886166827771881</v>
      </c>
      <c r="I14" s="3">
        <v>45.901564482608293</v>
      </c>
      <c r="J14" s="1"/>
      <c r="K14" s="1"/>
    </row>
    <row r="15" spans="1:11" ht="12.75" customHeight="1" thickBot="1" x14ac:dyDescent="0.25">
      <c r="A15" s="33">
        <v>40883</v>
      </c>
      <c r="B15" s="34"/>
      <c r="C15" s="3">
        <v>88.281143188476563</v>
      </c>
      <c r="D15" s="3">
        <v>3.3204681873321533</v>
      </c>
      <c r="E15" s="3">
        <v>8.1023435592651367</v>
      </c>
      <c r="F15" s="5">
        <v>1.5618756413459778E-2</v>
      </c>
      <c r="G15" s="3">
        <v>8.1179618835449219</v>
      </c>
      <c r="H15" s="3">
        <v>35.82961992649696</v>
      </c>
      <c r="I15" s="3">
        <v>45.962028104043519</v>
      </c>
      <c r="J15" s="1"/>
      <c r="K15" s="1"/>
    </row>
    <row r="16" spans="1:11" ht="12.75" customHeight="1" thickBot="1" x14ac:dyDescent="0.25">
      <c r="A16" s="33">
        <v>40884</v>
      </c>
      <c r="B16" s="34"/>
      <c r="C16" s="3">
        <v>88.007049560546875</v>
      </c>
      <c r="D16" s="3">
        <v>3.5589306354522705</v>
      </c>
      <c r="E16" s="3">
        <v>8.0921049118041992</v>
      </c>
      <c r="F16" s="5">
        <v>4.2230326682329178E-2</v>
      </c>
      <c r="G16" s="3">
        <v>8.1343355178833008</v>
      </c>
      <c r="H16" s="3">
        <v>35.902315120792544</v>
      </c>
      <c r="I16" s="3">
        <v>45.996032249816196</v>
      </c>
      <c r="J16" s="1"/>
      <c r="K16" s="1"/>
    </row>
    <row r="17" spans="1:11" ht="12.75" customHeight="1" thickBot="1" x14ac:dyDescent="0.25">
      <c r="A17" s="33">
        <v>40885</v>
      </c>
      <c r="B17" s="34"/>
      <c r="C17" s="3">
        <v>89.202583312988281</v>
      </c>
      <c r="D17" s="3">
        <v>3.4611458778381348</v>
      </c>
      <c r="E17" s="3">
        <v>7.0555839538574219</v>
      </c>
      <c r="F17" s="5">
        <v>1.5601172111928463E-2</v>
      </c>
      <c r="G17" s="3">
        <v>7.0711851119995117</v>
      </c>
      <c r="H17" s="3">
        <v>36.254690060197667</v>
      </c>
      <c r="I17" s="3">
        <v>46.654231768750201</v>
      </c>
      <c r="J17" s="1"/>
      <c r="K17" s="1"/>
    </row>
    <row r="18" spans="1:11" ht="12.75" customHeight="1" thickBot="1" x14ac:dyDescent="0.25">
      <c r="A18" s="33">
        <v>40886</v>
      </c>
      <c r="B18" s="34"/>
      <c r="C18" s="3">
        <v>89.219146728515625</v>
      </c>
      <c r="D18" s="3">
        <v>3.4474673271179199</v>
      </c>
      <c r="E18" s="3">
        <v>7.0067429542541504</v>
      </c>
      <c r="F18" s="5">
        <v>3.3069614320993423E-2</v>
      </c>
      <c r="G18" s="3">
        <v>7.0398125648498535</v>
      </c>
      <c r="H18" s="3">
        <v>36.282659150830668</v>
      </c>
      <c r="I18" s="3">
        <v>46.681767096664451</v>
      </c>
      <c r="J18" s="1"/>
      <c r="K18" s="1"/>
    </row>
    <row r="19" spans="1:11" ht="12.75" customHeight="1" thickBot="1" x14ac:dyDescent="0.25">
      <c r="A19" s="33">
        <v>40887</v>
      </c>
      <c r="B19" s="34"/>
      <c r="C19" s="3">
        <v>89.149055480957031</v>
      </c>
      <c r="D19" s="3">
        <v>3.3528075218200684</v>
      </c>
      <c r="E19" s="3">
        <v>7.1816191673278809</v>
      </c>
      <c r="F19" s="5">
        <v>3.37977334856987E-2</v>
      </c>
      <c r="G19" s="3">
        <v>7.2154169082641602</v>
      </c>
      <c r="H19" s="3">
        <v>36.179700667621873</v>
      </c>
      <c r="I19" s="3">
        <v>46.545039943714876</v>
      </c>
      <c r="J19" s="1"/>
      <c r="K19" s="1"/>
    </row>
    <row r="20" spans="1:11" ht="12.75" customHeight="1" thickBot="1" x14ac:dyDescent="0.25">
      <c r="A20" s="33">
        <v>40888</v>
      </c>
      <c r="B20" s="34"/>
      <c r="C20" s="3">
        <v>88.986221313476562</v>
      </c>
      <c r="D20" s="3">
        <v>3.3416078090667725</v>
      </c>
      <c r="E20" s="3">
        <v>7.3322205543518066</v>
      </c>
      <c r="F20" s="5">
        <v>5.2403397858142853E-2</v>
      </c>
      <c r="G20" s="3">
        <v>7.3846240043640137</v>
      </c>
      <c r="H20" s="3">
        <v>36.11650034256833</v>
      </c>
      <c r="I20" s="3">
        <v>46.432014570607478</v>
      </c>
      <c r="J20" s="1"/>
      <c r="K20" s="1"/>
    </row>
    <row r="21" spans="1:11" ht="12.75" customHeight="1" thickBot="1" x14ac:dyDescent="0.25">
      <c r="A21" s="33">
        <v>40889</v>
      </c>
      <c r="B21" s="34"/>
      <c r="C21" s="3">
        <v>89.707206726074219</v>
      </c>
      <c r="D21" s="3">
        <v>2.9578111171722412</v>
      </c>
      <c r="E21" s="3">
        <v>7.0204477310180664</v>
      </c>
      <c r="F21" s="5">
        <v>4.24392931163311E-2</v>
      </c>
      <c r="G21" s="3">
        <v>7.0628871917724609</v>
      </c>
      <c r="H21" s="3">
        <v>36.120143686882088</v>
      </c>
      <c r="I21" s="3">
        <v>46.56915245577725</v>
      </c>
      <c r="J21" s="1"/>
      <c r="K21" s="1"/>
    </row>
    <row r="22" spans="1:11" ht="12.75" customHeight="1" thickBot="1" x14ac:dyDescent="0.25">
      <c r="A22" s="33">
        <v>40890</v>
      </c>
      <c r="B22" s="34"/>
      <c r="C22" s="3">
        <v>89.702308654785156</v>
      </c>
      <c r="D22" s="3">
        <v>3.0757021903991699</v>
      </c>
      <c r="E22" s="3">
        <v>6.929872989654541</v>
      </c>
      <c r="F22" s="5">
        <v>3.2639842480421066E-2</v>
      </c>
      <c r="G22" s="3">
        <v>6.9625129699707031</v>
      </c>
      <c r="H22" s="3">
        <v>36.182817176481258</v>
      </c>
      <c r="I22" s="3">
        <v>46.651239089016798</v>
      </c>
      <c r="J22" s="1"/>
      <c r="K22" s="1"/>
    </row>
    <row r="23" spans="1:11" ht="12.75" customHeight="1" thickBot="1" x14ac:dyDescent="0.25">
      <c r="A23" s="33">
        <v>40891</v>
      </c>
      <c r="B23" s="34"/>
      <c r="C23" s="3">
        <v>89.654304504394531</v>
      </c>
      <c r="D23" s="3">
        <v>3.1993722915649414</v>
      </c>
      <c r="E23" s="3">
        <v>6.8583245277404785</v>
      </c>
      <c r="F23" s="5">
        <v>3.7281207740306854E-2</v>
      </c>
      <c r="G23" s="3">
        <v>6.8956055641174316</v>
      </c>
      <c r="H23" s="3">
        <v>36.236311591979671</v>
      </c>
      <c r="I23" s="3">
        <v>46.709876934894559</v>
      </c>
      <c r="J23" s="1"/>
      <c r="K23" s="1"/>
    </row>
    <row r="24" spans="1:11" ht="12.75" customHeight="1" thickBot="1" x14ac:dyDescent="0.25">
      <c r="A24" s="33">
        <v>40892</v>
      </c>
      <c r="B24" s="34"/>
      <c r="C24" s="3">
        <v>89.388587951660156</v>
      </c>
      <c r="D24" s="3">
        <v>3.3737590312957764</v>
      </c>
      <c r="E24" s="3">
        <v>6.9165525436401367</v>
      </c>
      <c r="F24" s="5">
        <v>4.3319448828697205E-2</v>
      </c>
      <c r="G24" s="3">
        <v>6.959871768951416</v>
      </c>
      <c r="H24" s="3">
        <v>36.281339764787958</v>
      </c>
      <c r="I24" s="3">
        <v>46.711628441654838</v>
      </c>
      <c r="J24" s="1"/>
      <c r="K24" s="1"/>
    </row>
    <row r="25" spans="1:11" ht="12.75" customHeight="1" thickBot="1" x14ac:dyDescent="0.25">
      <c r="A25" s="33">
        <v>40893</v>
      </c>
      <c r="B25" s="34"/>
      <c r="C25" s="3">
        <v>89.2799072265625</v>
      </c>
      <c r="D25" s="3">
        <v>3.4998471736907959</v>
      </c>
      <c r="E25" s="3">
        <v>6.8989224433898926</v>
      </c>
      <c r="F25" s="5">
        <v>3.4980800002813339E-2</v>
      </c>
      <c r="G25" s="3">
        <v>6.9339032173156738</v>
      </c>
      <c r="H25" s="3">
        <v>36.329636169510813</v>
      </c>
      <c r="I25" s="3">
        <v>46.753991777831715</v>
      </c>
      <c r="J25" s="1"/>
      <c r="K25" s="1"/>
    </row>
    <row r="26" spans="1:11" ht="12.75" customHeight="1" thickBot="1" x14ac:dyDescent="0.25">
      <c r="A26" s="33">
        <v>40894</v>
      </c>
      <c r="B26" s="34"/>
      <c r="C26" s="3">
        <v>89.430633544921875</v>
      </c>
      <c r="D26" s="3">
        <v>3.3414027690887451</v>
      </c>
      <c r="E26" s="3">
        <v>6.9308147430419922</v>
      </c>
      <c r="F26" s="5">
        <v>3.0659260228276253E-2</v>
      </c>
      <c r="G26" s="3">
        <v>6.9614739418029785</v>
      </c>
      <c r="H26" s="3">
        <v>36.263561336633778</v>
      </c>
      <c r="I26" s="3">
        <v>46.701949086725918</v>
      </c>
      <c r="J26" s="1"/>
      <c r="K26" s="1"/>
    </row>
    <row r="27" spans="1:11" ht="12.75" customHeight="1" thickBot="1" x14ac:dyDescent="0.25">
      <c r="A27" s="33">
        <v>40895</v>
      </c>
      <c r="B27" s="34"/>
      <c r="C27" s="3">
        <v>89.484970092773438</v>
      </c>
      <c r="D27" s="3">
        <v>3.1818466186523437</v>
      </c>
      <c r="E27" s="3">
        <v>7.0612330436706543</v>
      </c>
      <c r="F27" s="5">
        <v>2.2182328626513481E-2</v>
      </c>
      <c r="G27" s="3">
        <v>7.0834155082702637</v>
      </c>
      <c r="H27" s="3">
        <v>36.160887988615755</v>
      </c>
      <c r="I27" s="3">
        <v>46.588608344550138</v>
      </c>
      <c r="J27" s="1"/>
      <c r="K27" s="1"/>
    </row>
    <row r="28" spans="1:11" ht="12.75" customHeight="1" thickBot="1" x14ac:dyDescent="0.25">
      <c r="A28" s="33">
        <v>40896</v>
      </c>
      <c r="B28" s="34"/>
      <c r="C28" s="3">
        <v>89.755119323730469</v>
      </c>
      <c r="D28" s="3">
        <v>2.8834373950958252</v>
      </c>
      <c r="E28" s="3">
        <v>7.1140894889831543</v>
      </c>
      <c r="F28" s="5">
        <v>7.5426232069730759E-3</v>
      </c>
      <c r="G28" s="3">
        <v>7.1216320991516113</v>
      </c>
      <c r="H28" s="3">
        <v>36.058475975915748</v>
      </c>
      <c r="I28" s="3">
        <v>46.513214151481378</v>
      </c>
      <c r="J28" s="1"/>
      <c r="K28" s="1"/>
    </row>
    <row r="29" spans="1:11" ht="12.75" customHeight="1" thickBot="1" x14ac:dyDescent="0.25">
      <c r="A29" s="33">
        <v>40897</v>
      </c>
      <c r="B29" s="34"/>
      <c r="C29" s="3">
        <v>90.090866088867187</v>
      </c>
      <c r="D29" s="3">
        <v>2.8840296268463135</v>
      </c>
      <c r="E29" s="3">
        <v>6.780454158782959</v>
      </c>
      <c r="F29" s="5">
        <v>1.0531523264944553E-2</v>
      </c>
      <c r="G29" s="3">
        <v>6.7909855842590332</v>
      </c>
      <c r="H29" s="3">
        <v>36.179993573389218</v>
      </c>
      <c r="I29" s="3">
        <v>46.724625242672815</v>
      </c>
      <c r="J29" s="1"/>
      <c r="K29" s="1"/>
    </row>
    <row r="30" spans="1:11" ht="12.75" customHeight="1" thickBot="1" x14ac:dyDescent="0.25">
      <c r="A30" s="33">
        <v>40898</v>
      </c>
      <c r="B30" s="34"/>
      <c r="C30" s="3">
        <v>88.271240234375</v>
      </c>
      <c r="D30" s="3">
        <v>4.5904874801635742</v>
      </c>
      <c r="E30" s="3">
        <v>6.650092601776123</v>
      </c>
      <c r="F30" s="5">
        <v>2.9242251068353653E-2</v>
      </c>
      <c r="G30" s="3">
        <v>6.6793346405029297</v>
      </c>
      <c r="H30" s="3">
        <v>36.859083522066108</v>
      </c>
      <c r="I30" s="3">
        <v>47.187131825778145</v>
      </c>
      <c r="J30" s="1"/>
      <c r="K30" s="1"/>
    </row>
    <row r="31" spans="1:11" ht="12.75" customHeight="1" thickBot="1" x14ac:dyDescent="0.25">
      <c r="A31" s="33">
        <v>40899</v>
      </c>
      <c r="B31" s="34"/>
      <c r="C31" s="3">
        <v>87.502952575683594</v>
      </c>
      <c r="D31" s="3">
        <v>5.2743182182312012</v>
      </c>
      <c r="E31" s="3">
        <v>6.6997900009155273</v>
      </c>
      <c r="F31" s="5">
        <v>4.4304311275482178E-2</v>
      </c>
      <c r="G31" s="3">
        <v>6.7440943717956543</v>
      </c>
      <c r="H31" s="3">
        <v>37.028746386496827</v>
      </c>
      <c r="I31" s="3">
        <v>47.263801495803939</v>
      </c>
      <c r="J31" s="1"/>
      <c r="K31" s="1"/>
    </row>
    <row r="32" spans="1:11" ht="12.75" customHeight="1" thickBot="1" x14ac:dyDescent="0.25">
      <c r="A32" s="33">
        <v>40900</v>
      </c>
      <c r="B32" s="34"/>
      <c r="C32" s="3">
        <v>87.53387451171875</v>
      </c>
      <c r="D32" s="3">
        <v>5.226872444152832</v>
      </c>
      <c r="E32" s="3">
        <v>6.8483595848083496</v>
      </c>
      <c r="F32" s="5">
        <v>2.9457243159413338E-2</v>
      </c>
      <c r="G32" s="3">
        <v>6.8778166770935059</v>
      </c>
      <c r="H32" s="3">
        <v>36.889676325542069</v>
      </c>
      <c r="I32" s="3">
        <v>47.126374683993227</v>
      </c>
      <c r="J32" s="1"/>
      <c r="K32" s="1"/>
    </row>
    <row r="33" spans="1:11" ht="12.75" customHeight="1" thickBot="1" x14ac:dyDescent="0.25">
      <c r="A33" s="33">
        <v>40901</v>
      </c>
      <c r="B33" s="34"/>
      <c r="C33" s="3">
        <v>86.726936340332031</v>
      </c>
      <c r="D33" s="3">
        <v>6.0045032501220703</v>
      </c>
      <c r="E33" s="3">
        <v>6.9243431091308594</v>
      </c>
      <c r="F33" s="5">
        <v>3.7030059844255447E-2</v>
      </c>
      <c r="G33" s="3">
        <v>6.9613733291625977</v>
      </c>
      <c r="H33" s="3">
        <v>37.049835410820954</v>
      </c>
      <c r="I33" s="3">
        <v>47.190603755022806</v>
      </c>
      <c r="J33" s="1"/>
      <c r="K33" s="1"/>
    </row>
    <row r="34" spans="1:11" ht="12.75" customHeight="1" thickBot="1" x14ac:dyDescent="0.25">
      <c r="A34" s="33">
        <v>40902</v>
      </c>
      <c r="B34" s="34"/>
      <c r="C34" s="3">
        <v>86.756698608398438</v>
      </c>
      <c r="D34" s="3">
        <v>5.9560031890869141</v>
      </c>
      <c r="E34" s="3">
        <v>6.9297304153442383</v>
      </c>
      <c r="F34" s="5">
        <v>4.1995413601398468E-2</v>
      </c>
      <c r="G34" s="3">
        <v>6.9717259407043457</v>
      </c>
      <c r="H34" s="3">
        <v>37.03905251432316</v>
      </c>
      <c r="I34" s="3">
        <v>47.178035127200559</v>
      </c>
      <c r="J34" s="1"/>
      <c r="K34" s="1"/>
    </row>
    <row r="35" spans="1:11" ht="12.75" customHeight="1" thickBot="1" x14ac:dyDescent="0.25">
      <c r="A35" s="33">
        <v>40903</v>
      </c>
      <c r="B35" s="34"/>
      <c r="C35" s="3">
        <v>87.371604919433594</v>
      </c>
      <c r="D35" s="3">
        <v>5.6542863845825195</v>
      </c>
      <c r="E35" s="3">
        <v>6.666935920715332</v>
      </c>
      <c r="F35" s="5">
        <v>9.150039404630661E-3</v>
      </c>
      <c r="G35" s="3">
        <v>6.6760859489440918</v>
      </c>
      <c r="H35" s="3">
        <v>37.048670707873605</v>
      </c>
      <c r="I35" s="3">
        <v>47.308118352574269</v>
      </c>
      <c r="J35" s="1"/>
      <c r="K35" s="1"/>
    </row>
    <row r="36" spans="1:11" ht="12.75" customHeight="1" thickBot="1" x14ac:dyDescent="0.25">
      <c r="A36" s="33">
        <v>40904</v>
      </c>
      <c r="B36" s="34"/>
      <c r="C36" s="3">
        <v>87.429786682128906</v>
      </c>
      <c r="D36" s="3">
        <v>5.6822657585144043</v>
      </c>
      <c r="E36" s="3">
        <v>6.5808968544006348</v>
      </c>
      <c r="F36" s="5">
        <v>4.3959729373455048E-3</v>
      </c>
      <c r="G36" s="3">
        <v>6.5852928161621094</v>
      </c>
      <c r="H36" s="3">
        <v>37.092503051789102</v>
      </c>
      <c r="I36" s="3">
        <v>47.375006514848565</v>
      </c>
      <c r="J36" s="1"/>
      <c r="K36" s="1"/>
    </row>
    <row r="37" spans="1:11" ht="12.75" customHeight="1" thickBot="1" x14ac:dyDescent="0.25">
      <c r="A37" s="33">
        <v>40905</v>
      </c>
      <c r="B37" s="34"/>
      <c r="C37" s="3">
        <v>87.510208129882812</v>
      </c>
      <c r="D37" s="3">
        <v>5.7129979133605957</v>
      </c>
      <c r="E37" s="3">
        <v>6.498532772064209</v>
      </c>
      <c r="F37" s="5">
        <v>3.9053065702319145E-3</v>
      </c>
      <c r="G37" s="3">
        <v>6.5024380683898926</v>
      </c>
      <c r="H37" s="3">
        <v>37.119088617886057</v>
      </c>
      <c r="I37" s="3">
        <v>47.424704768471251</v>
      </c>
      <c r="J37" s="1"/>
      <c r="K37" s="1"/>
    </row>
    <row r="38" spans="1:11" ht="12.75" customHeight="1" thickBot="1" x14ac:dyDescent="0.25">
      <c r="A38" s="33">
        <v>40906</v>
      </c>
      <c r="B38" s="34"/>
      <c r="C38" s="3">
        <v>87.104293823242188</v>
      </c>
      <c r="D38" s="3">
        <v>6.1188473701477051</v>
      </c>
      <c r="E38" s="3">
        <v>6.4951376914978027</v>
      </c>
      <c r="F38" s="5">
        <v>3.9217234589159489E-3</v>
      </c>
      <c r="G38" s="3">
        <v>6.4990592002868652</v>
      </c>
      <c r="H38" s="3">
        <v>37.2446985093056</v>
      </c>
      <c r="I38" s="3">
        <v>47.506123086930224</v>
      </c>
      <c r="J38" s="1"/>
      <c r="K38" s="1"/>
    </row>
    <row r="39" spans="1:11" ht="12.75" customHeight="1" thickBot="1" x14ac:dyDescent="0.25">
      <c r="A39" s="33">
        <v>40907</v>
      </c>
      <c r="B39" s="34"/>
      <c r="C39" s="3">
        <v>86.795280456542969</v>
      </c>
      <c r="D39" s="3">
        <v>6.1434321403503418</v>
      </c>
      <c r="E39" s="3">
        <v>6.7710614204406738</v>
      </c>
      <c r="F39" s="5">
        <v>7.7813200186938047E-4</v>
      </c>
      <c r="G39" s="3">
        <v>6.7718396186828613</v>
      </c>
      <c r="H39" s="3">
        <v>37.157356872768624</v>
      </c>
      <c r="I39" s="3">
        <v>47.34190833244373</v>
      </c>
      <c r="J39" s="1"/>
      <c r="K39" s="1"/>
    </row>
    <row r="40" spans="1:11" ht="12.75" customHeight="1" thickBot="1" x14ac:dyDescent="0.25">
      <c r="A40" s="33">
        <v>40908</v>
      </c>
      <c r="B40" s="34"/>
      <c r="C40" s="3">
        <v>86.862289428710937</v>
      </c>
      <c r="D40" s="3">
        <v>6.0828146934509277</v>
      </c>
      <c r="E40" s="3">
        <v>6.7131195068359375</v>
      </c>
      <c r="F40" s="5">
        <v>1.0827180230990052E-3</v>
      </c>
      <c r="G40" s="3">
        <v>6.7142024040222168</v>
      </c>
      <c r="H40" s="3">
        <v>37.185904440619652</v>
      </c>
      <c r="I40" s="3">
        <v>47.379619209629119</v>
      </c>
      <c r="J40" s="1"/>
      <c r="K40" s="1"/>
    </row>
    <row r="41" spans="1:11" ht="12.75" customHeight="1" thickBot="1" x14ac:dyDescent="0.25">
      <c r="A41" s="31" t="s">
        <v>6</v>
      </c>
      <c r="B41" s="32"/>
      <c r="C41" s="6">
        <f t="shared" ref="C41:I41" si="0">AVERAGE(C10:C40)</f>
        <v>88.330757633332283</v>
      </c>
      <c r="D41" s="6">
        <f t="shared" si="0"/>
        <v>4.1797522498715312</v>
      </c>
      <c r="E41" s="6">
        <f t="shared" si="0"/>
        <v>7.1594953383168862</v>
      </c>
      <c r="F41" s="6">
        <f t="shared" si="0"/>
        <v>2.8490945035892147E-2</v>
      </c>
      <c r="G41" s="6">
        <f t="shared" si="0"/>
        <v>7.1879862354647726</v>
      </c>
      <c r="H41" s="6">
        <f t="shared" si="0"/>
        <v>36.439419614950154</v>
      </c>
      <c r="I41" s="6">
        <f t="shared" si="0"/>
        <v>46.718978659587876</v>
      </c>
      <c r="J41" s="1"/>
      <c r="K41" s="1"/>
    </row>
    <row r="42" spans="1:11" ht="8.1" customHeight="1" x14ac:dyDescent="0.2"/>
    <row r="43" spans="1:11" ht="12.75" customHeight="1" x14ac:dyDescent="0.2">
      <c r="A43" s="7" t="s">
        <v>10</v>
      </c>
      <c r="H43" s="30" t="s">
        <v>23</v>
      </c>
      <c r="I43" s="30"/>
      <c r="J43" s="20"/>
      <c r="K43" s="20"/>
    </row>
    <row r="44" spans="1:11" ht="13.5" thickBot="1" x14ac:dyDescent="0.25"/>
    <row r="45" spans="1:11" ht="23.25" thickBot="1" x14ac:dyDescent="0.25">
      <c r="A45" s="37"/>
      <c r="B45" s="38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17</v>
      </c>
      <c r="I45" s="19" t="s">
        <v>16</v>
      </c>
    </row>
    <row r="46" spans="1:11" ht="13.5" thickBot="1" x14ac:dyDescent="0.25">
      <c r="A46" s="39" t="s">
        <v>85</v>
      </c>
      <c r="B46" s="40"/>
      <c r="C46" s="26">
        <f t="shared" ref="C46:I46" si="1">MAX(C10:C40)</f>
        <v>90.090866088867187</v>
      </c>
      <c r="D46" s="21">
        <f t="shared" si="1"/>
        <v>6.1434321403503418</v>
      </c>
      <c r="E46" s="26">
        <f t="shared" si="1"/>
        <v>8.3963651657104492</v>
      </c>
      <c r="F46" s="26">
        <f t="shared" si="1"/>
        <v>5.2403397858142853E-2</v>
      </c>
      <c r="G46" s="21">
        <f t="shared" si="1"/>
        <v>8.4306735992431641</v>
      </c>
      <c r="H46" s="26">
        <f t="shared" si="1"/>
        <v>37.2446985093056</v>
      </c>
      <c r="I46" s="22">
        <f t="shared" si="1"/>
        <v>47.506123086930224</v>
      </c>
    </row>
    <row r="47" spans="1:11" ht="13.5" thickBot="1" x14ac:dyDescent="0.25">
      <c r="A47" s="39" t="s">
        <v>86</v>
      </c>
      <c r="B47" s="40"/>
      <c r="C47" s="23">
        <f t="shared" ref="C47:I47" si="2">MIN(C10:C40)</f>
        <v>86.726936340332031</v>
      </c>
      <c r="D47" s="26">
        <f t="shared" si="2"/>
        <v>2.8834373950958252</v>
      </c>
      <c r="E47" s="26">
        <f t="shared" si="2"/>
        <v>6.4951376914978027</v>
      </c>
      <c r="F47" s="23">
        <f t="shared" si="2"/>
        <v>7.7813200186938047E-4</v>
      </c>
      <c r="G47" s="26">
        <f t="shared" si="2"/>
        <v>6.4990592002868652</v>
      </c>
      <c r="H47" s="23">
        <f t="shared" si="2"/>
        <v>35.776171401107327</v>
      </c>
      <c r="I47" s="26">
        <f t="shared" si="2"/>
        <v>45.799077022998581</v>
      </c>
    </row>
    <row r="48" spans="1:11" ht="13.5" thickBot="1" x14ac:dyDescent="0.25">
      <c r="A48" s="35" t="s">
        <v>87</v>
      </c>
      <c r="B48" s="36"/>
      <c r="C48" s="26">
        <f t="shared" ref="C48:I48" si="3">STDEV(C10:C40)</f>
        <v>1.0674882201672005</v>
      </c>
      <c r="D48" s="24">
        <f t="shared" si="3"/>
        <v>1.1805528753014827</v>
      </c>
      <c r="E48" s="26">
        <f t="shared" si="3"/>
        <v>0.57960748151748409</v>
      </c>
      <c r="F48" s="26">
        <f t="shared" si="3"/>
        <v>1.6512181662448222E-2</v>
      </c>
      <c r="G48" s="24">
        <f t="shared" si="3"/>
        <v>0.58832549776748</v>
      </c>
      <c r="H48" s="26">
        <f t="shared" si="3"/>
        <v>0.494859505726505</v>
      </c>
      <c r="I48" s="25">
        <f t="shared" si="3"/>
        <v>0.51793410213085112</v>
      </c>
    </row>
    <row r="50" spans="3:9" x14ac:dyDescent="0.2">
      <c r="C50" s="27" t="s">
        <v>100</v>
      </c>
      <c r="D50" s="27">
        <f>COUNTIF(D10:D40,"&gt;12.0")</f>
        <v>0</v>
      </c>
      <c r="E50" s="27">
        <f>COUNTIF(E10:E40,"&gt;8.0")</f>
        <v>7</v>
      </c>
      <c r="F50" s="27">
        <f>COUNTIF(F10:F40,"&gt;3.0")</f>
        <v>0</v>
      </c>
      <c r="G50" s="27">
        <f>COUNTIF(G10:G40,"&gt;8.0")</f>
        <v>7</v>
      </c>
      <c r="H50" s="27">
        <f>COUNTIF(H10:H40,"&lt;36.30")</f>
        <v>19</v>
      </c>
      <c r="I50" s="27">
        <f>COUNTIF(I10:I40,"&lt;46.20")</f>
        <v>7</v>
      </c>
    </row>
    <row r="51" spans="3:9" x14ac:dyDescent="0.2">
      <c r="G51" s="27"/>
      <c r="H51" s="27">
        <f>COUNTIF(H10:H40,"&gt;43.60")</f>
        <v>0</v>
      </c>
      <c r="I51" s="27">
        <f>COUNTIF(I10:I40,"&gt;53.20")</f>
        <v>0</v>
      </c>
    </row>
  </sheetData>
  <mergeCells count="45">
    <mergeCell ref="A22:B22"/>
    <mergeCell ref="A25:B25"/>
    <mergeCell ref="A23:B23"/>
    <mergeCell ref="A31:B31"/>
    <mergeCell ref="A26:B26"/>
    <mergeCell ref="A28:B28"/>
    <mergeCell ref="A7:B7"/>
    <mergeCell ref="A8:B8"/>
    <mergeCell ref="A13:B13"/>
    <mergeCell ref="A15:B15"/>
    <mergeCell ref="A14:B14"/>
    <mergeCell ref="A9:B9"/>
    <mergeCell ref="A11:B11"/>
    <mergeCell ref="A12:B12"/>
    <mergeCell ref="A10:B10"/>
    <mergeCell ref="A45:B45"/>
    <mergeCell ref="A46:B46"/>
    <mergeCell ref="A47:B47"/>
    <mergeCell ref="A48:B48"/>
    <mergeCell ref="A1:I1"/>
    <mergeCell ref="A3:I3"/>
    <mergeCell ref="A6:B6"/>
    <mergeCell ref="A4:I4"/>
    <mergeCell ref="A5:F5"/>
    <mergeCell ref="A17:B17"/>
    <mergeCell ref="A20:B20"/>
    <mergeCell ref="A16:B16"/>
    <mergeCell ref="A21:B21"/>
    <mergeCell ref="A18:B18"/>
    <mergeCell ref="A19:B19"/>
    <mergeCell ref="A24:B24"/>
    <mergeCell ref="A29:B29"/>
    <mergeCell ref="A27:B27"/>
    <mergeCell ref="A30:B30"/>
    <mergeCell ref="A40:B40"/>
    <mergeCell ref="A32:B32"/>
    <mergeCell ref="A33:B33"/>
    <mergeCell ref="A39:B39"/>
    <mergeCell ref="H43:I43"/>
    <mergeCell ref="A41:B41"/>
    <mergeCell ref="A34:B34"/>
    <mergeCell ref="A36:B36"/>
    <mergeCell ref="A35:B35"/>
    <mergeCell ref="A37:B37"/>
    <mergeCell ref="A38:B38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outlinePr summaryBelow="0" summaryRight="0"/>
  </sheetPr>
  <dimension ref="A1:K51"/>
  <sheetViews>
    <sheetView showGridLines="0" topLeftCell="A38" zoomScale="90" zoomScaleNormal="90" workbookViewId="0">
      <selection activeCell="E50" sqref="E50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256" width="8.85546875" customWidth="1"/>
  </cols>
  <sheetData>
    <row r="1" spans="1:11" ht="24" customHeight="1" x14ac:dyDescent="0.2">
      <c r="A1" s="43" t="s">
        <v>11</v>
      </c>
      <c r="B1" s="43"/>
      <c r="C1" s="43"/>
      <c r="D1" s="43"/>
      <c r="E1" s="43"/>
      <c r="F1" s="43"/>
      <c r="G1" s="43"/>
      <c r="H1" s="43"/>
      <c r="I1" s="43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4" t="s">
        <v>8</v>
      </c>
      <c r="B3" s="44"/>
      <c r="C3" s="44"/>
      <c r="D3" s="44"/>
      <c r="E3" s="44"/>
      <c r="F3" s="44"/>
      <c r="G3" s="44"/>
      <c r="H3" s="44"/>
      <c r="I3" s="44"/>
      <c r="J3" s="2"/>
      <c r="K3" s="1"/>
    </row>
    <row r="4" spans="1:11" ht="18" customHeight="1" x14ac:dyDescent="0.2">
      <c r="A4" s="47" t="s">
        <v>9</v>
      </c>
      <c r="B4" s="47"/>
      <c r="C4" s="47"/>
      <c r="D4" s="47"/>
      <c r="E4" s="47"/>
      <c r="F4" s="47"/>
      <c r="G4" s="47"/>
      <c r="H4" s="47"/>
      <c r="I4" s="47"/>
      <c r="J4" s="2"/>
      <c r="K4" s="1"/>
    </row>
    <row r="5" spans="1:11" ht="14.1" customHeight="1" thickBot="1" x14ac:dyDescent="0.25">
      <c r="A5" s="48" t="s">
        <v>34</v>
      </c>
      <c r="B5" s="48"/>
      <c r="C5" s="48"/>
      <c r="D5" s="48"/>
      <c r="E5" s="48"/>
      <c r="F5" s="48"/>
      <c r="G5" s="1"/>
      <c r="H5" s="1"/>
      <c r="I5" s="18" t="s">
        <v>99</v>
      </c>
      <c r="J5" s="1"/>
      <c r="K5" s="1"/>
    </row>
    <row r="6" spans="1:11" ht="10.15" customHeight="1" x14ac:dyDescent="0.2">
      <c r="A6" s="45"/>
      <c r="B6" s="46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1" t="s">
        <v>3</v>
      </c>
      <c r="B7" s="42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41"/>
      <c r="B8" s="42"/>
      <c r="C8" s="9" t="s">
        <v>24</v>
      </c>
      <c r="D8" s="9" t="s">
        <v>26</v>
      </c>
      <c r="E8" s="9" t="s">
        <v>25</v>
      </c>
      <c r="F8" s="9" t="s">
        <v>19</v>
      </c>
      <c r="G8" s="9" t="s">
        <v>25</v>
      </c>
      <c r="H8" s="14" t="s">
        <v>27</v>
      </c>
      <c r="I8" s="17" t="s">
        <v>28</v>
      </c>
      <c r="J8" s="1"/>
      <c r="K8" s="1"/>
    </row>
    <row r="9" spans="1:11" ht="22.5" customHeight="1" thickBot="1" x14ac:dyDescent="0.25">
      <c r="A9" s="37"/>
      <c r="B9" s="38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33">
        <v>40878</v>
      </c>
      <c r="B10" s="34"/>
      <c r="C10" s="10">
        <v>87.390724182128906</v>
      </c>
      <c r="D10" s="10">
        <v>4.027524471282959</v>
      </c>
      <c r="E10" s="10">
        <v>8.2815160751342773</v>
      </c>
      <c r="F10" s="11">
        <v>3.8316857069730759E-2</v>
      </c>
      <c r="G10" s="10">
        <v>8.3198328018188477</v>
      </c>
      <c r="H10" s="10">
        <v>35.873499426481438</v>
      </c>
      <c r="I10" s="10">
        <v>45.902475524593299</v>
      </c>
      <c r="J10" s="1"/>
      <c r="K10" s="1"/>
    </row>
    <row r="11" spans="1:11" ht="12.75" customHeight="1" thickBot="1" x14ac:dyDescent="0.25">
      <c r="A11" s="33">
        <v>40879</v>
      </c>
      <c r="B11" s="34"/>
      <c r="C11" s="3">
        <v>87.368202209472656</v>
      </c>
      <c r="D11" s="3">
        <v>4.035914421081543</v>
      </c>
      <c r="E11" s="3">
        <v>8.2918415069580078</v>
      </c>
      <c r="F11" s="5">
        <v>3.5672742873430252E-2</v>
      </c>
      <c r="G11" s="3">
        <v>8.3275146484375</v>
      </c>
      <c r="H11" s="3">
        <v>35.877813444152125</v>
      </c>
      <c r="I11" s="3">
        <v>45.902687526326616</v>
      </c>
      <c r="J11" s="1"/>
      <c r="K11" s="1"/>
    </row>
    <row r="12" spans="1:11" ht="12.75" customHeight="1" thickBot="1" x14ac:dyDescent="0.25">
      <c r="A12" s="33">
        <v>40880</v>
      </c>
      <c r="B12" s="34"/>
      <c r="C12" s="3">
        <v>87.196823120117188</v>
      </c>
      <c r="D12" s="3">
        <v>3.9509906768798828</v>
      </c>
      <c r="E12" s="3">
        <v>8.572697639465332</v>
      </c>
      <c r="F12" s="5">
        <v>2.381574921309948E-2</v>
      </c>
      <c r="G12" s="3">
        <v>8.5965137481689453</v>
      </c>
      <c r="H12" s="3">
        <v>35.743777818646485</v>
      </c>
      <c r="I12" s="3">
        <v>45.712995345412018</v>
      </c>
      <c r="J12" s="1"/>
      <c r="K12" s="1"/>
    </row>
    <row r="13" spans="1:11" ht="12.75" customHeight="1" thickBot="1" x14ac:dyDescent="0.25">
      <c r="A13" s="33">
        <v>40881</v>
      </c>
      <c r="B13" s="34"/>
      <c r="C13" s="3">
        <v>87.086402893066406</v>
      </c>
      <c r="D13" s="3">
        <v>4.0988650321960449</v>
      </c>
      <c r="E13" s="3">
        <v>8.5054702758789062</v>
      </c>
      <c r="F13" s="5">
        <v>3.7940751761198044E-2</v>
      </c>
      <c r="G13" s="3">
        <v>8.5434112548828125</v>
      </c>
      <c r="H13" s="3">
        <v>35.81586340919484</v>
      </c>
      <c r="I13" s="3">
        <v>45.777123780513563</v>
      </c>
      <c r="J13" s="1"/>
      <c r="K13" s="1"/>
    </row>
    <row r="14" spans="1:11" ht="12.75" customHeight="1" thickBot="1" x14ac:dyDescent="0.25">
      <c r="A14" s="33">
        <v>40882</v>
      </c>
      <c r="B14" s="34"/>
      <c r="C14" s="3">
        <v>87.482170104980469</v>
      </c>
      <c r="D14" s="3">
        <v>3.9031765460968018</v>
      </c>
      <c r="E14" s="3">
        <v>8.3416042327880859</v>
      </c>
      <c r="F14" s="5">
        <v>1.4055348001420498E-2</v>
      </c>
      <c r="G14" s="3">
        <v>8.3556594848632812</v>
      </c>
      <c r="H14" s="3">
        <v>35.826562824664549</v>
      </c>
      <c r="I14" s="3">
        <v>45.863305906606293</v>
      </c>
      <c r="J14" s="1"/>
      <c r="K14" s="1"/>
    </row>
    <row r="15" spans="1:11" ht="12.75" customHeight="1" thickBot="1" x14ac:dyDescent="0.25">
      <c r="A15" s="33">
        <v>40883</v>
      </c>
      <c r="B15" s="34"/>
      <c r="C15" s="3">
        <v>87.217796325683594</v>
      </c>
      <c r="D15" s="3">
        <v>4.0824894905090332</v>
      </c>
      <c r="E15" s="3">
        <v>8.3871307373046875</v>
      </c>
      <c r="F15" s="5">
        <v>2.8973652049899101E-2</v>
      </c>
      <c r="G15" s="3">
        <v>8.4161043167114258</v>
      </c>
      <c r="H15" s="3">
        <v>35.869062842511333</v>
      </c>
      <c r="I15" s="3">
        <v>45.863269301972352</v>
      </c>
      <c r="J15" s="1"/>
      <c r="K15" s="1"/>
    </row>
    <row r="16" spans="1:11" ht="12.75" customHeight="1" thickBot="1" x14ac:dyDescent="0.25">
      <c r="A16" s="33">
        <v>40884</v>
      </c>
      <c r="B16" s="34"/>
      <c r="C16" s="3">
        <v>88.098976135253906</v>
      </c>
      <c r="D16" s="3">
        <v>4.0353155136108398</v>
      </c>
      <c r="E16" s="3">
        <v>7.5884289741516113</v>
      </c>
      <c r="F16" s="5">
        <v>1.501508429646492E-2</v>
      </c>
      <c r="G16" s="3">
        <v>7.6034440994262695</v>
      </c>
      <c r="H16" s="3">
        <v>36.148663035827873</v>
      </c>
      <c r="I16" s="3">
        <v>46.368577415542298</v>
      </c>
      <c r="J16" s="1"/>
      <c r="K16" s="1"/>
    </row>
    <row r="17" spans="1:11" ht="12.75" customHeight="1" thickBot="1" x14ac:dyDescent="0.25">
      <c r="A17" s="33">
        <v>40885</v>
      </c>
      <c r="B17" s="34"/>
      <c r="C17" s="3">
        <v>88.615180969238281</v>
      </c>
      <c r="D17" s="3">
        <v>4.0879530906677246</v>
      </c>
      <c r="E17" s="3">
        <v>7.0023512840270996</v>
      </c>
      <c r="F17" s="5">
        <v>2.6866298168897629E-2</v>
      </c>
      <c r="G17" s="3">
        <v>7.0292177200317383</v>
      </c>
      <c r="H17" s="3">
        <v>36.382048565511653</v>
      </c>
      <c r="I17" s="3">
        <v>46.745589698136833</v>
      </c>
      <c r="J17" s="1"/>
      <c r="K17" s="1"/>
    </row>
    <row r="18" spans="1:11" ht="12.75" customHeight="1" thickBot="1" x14ac:dyDescent="0.25">
      <c r="A18" s="33">
        <v>40886</v>
      </c>
      <c r="B18" s="34"/>
      <c r="C18" s="3">
        <v>88.386756896972656</v>
      </c>
      <c r="D18" s="3">
        <v>4.1364331245422363</v>
      </c>
      <c r="E18" s="3">
        <v>7.1831002235412598</v>
      </c>
      <c r="F18" s="5">
        <v>2.9213780537247658E-2</v>
      </c>
      <c r="G18" s="3">
        <v>7.2123141288757324</v>
      </c>
      <c r="H18" s="3">
        <v>36.323201140909724</v>
      </c>
      <c r="I18" s="3">
        <v>46.633726904467409</v>
      </c>
      <c r="J18" s="1"/>
      <c r="K18" s="1"/>
    </row>
    <row r="19" spans="1:11" ht="12.75" customHeight="1" thickBot="1" x14ac:dyDescent="0.25">
      <c r="A19" s="33">
        <v>40887</v>
      </c>
      <c r="B19" s="34"/>
      <c r="C19" s="3">
        <v>87.996589660644531</v>
      </c>
      <c r="D19" s="3">
        <v>4.1905937194824219</v>
      </c>
      <c r="E19" s="3">
        <v>7.5053868293762207</v>
      </c>
      <c r="F19" s="5">
        <v>3.7721514701843262E-2</v>
      </c>
      <c r="G19" s="3">
        <v>7.5431084632873535</v>
      </c>
      <c r="H19" s="3">
        <v>36.215637671370189</v>
      </c>
      <c r="I19" s="3">
        <v>46.430387072299048</v>
      </c>
      <c r="J19" s="1"/>
      <c r="K19" s="1"/>
    </row>
    <row r="20" spans="1:11" ht="12.75" customHeight="1" thickBot="1" x14ac:dyDescent="0.25">
      <c r="A20" s="33">
        <v>40888</v>
      </c>
      <c r="B20" s="34"/>
      <c r="C20" s="3">
        <v>88.439918518066406</v>
      </c>
      <c r="D20" s="3">
        <v>4.031529426574707</v>
      </c>
      <c r="E20" s="3">
        <v>7.224153995513916</v>
      </c>
      <c r="F20" s="5">
        <v>4.1117891669273376E-2</v>
      </c>
      <c r="G20" s="3">
        <v>7.2652716636657715</v>
      </c>
      <c r="H20" s="3">
        <v>36.273339564619221</v>
      </c>
      <c r="I20" s="3">
        <v>46.578391269945563</v>
      </c>
      <c r="J20" s="1"/>
      <c r="K20" s="1"/>
    </row>
    <row r="21" spans="1:11" ht="12.75" customHeight="1" thickBot="1" x14ac:dyDescent="0.25">
      <c r="A21" s="33">
        <v>40889</v>
      </c>
      <c r="B21" s="34"/>
      <c r="C21" s="3">
        <v>88.864112854003906</v>
      </c>
      <c r="D21" s="3">
        <v>3.8290610313415527</v>
      </c>
      <c r="E21" s="3">
        <v>7.0350813865661621</v>
      </c>
      <c r="F21" s="5">
        <v>2.6265352964401245E-2</v>
      </c>
      <c r="G21" s="3">
        <v>7.0613465309143066</v>
      </c>
      <c r="H21" s="3">
        <v>36.282410682535662</v>
      </c>
      <c r="I21" s="3">
        <v>46.670302664366211</v>
      </c>
      <c r="J21" s="1"/>
      <c r="K21" s="1"/>
    </row>
    <row r="22" spans="1:11" ht="12.75" customHeight="1" thickBot="1" x14ac:dyDescent="0.25">
      <c r="A22" s="33">
        <v>40890</v>
      </c>
      <c r="B22" s="34"/>
      <c r="C22" s="3">
        <v>88.760551452636719</v>
      </c>
      <c r="D22" s="3">
        <v>3.8766946792602539</v>
      </c>
      <c r="E22" s="3">
        <v>7.031409740447998</v>
      </c>
      <c r="F22" s="5">
        <v>3.8835868239402771E-2</v>
      </c>
      <c r="G22" s="3">
        <v>7.0702457427978516</v>
      </c>
      <c r="H22" s="3">
        <v>36.330691996108889</v>
      </c>
      <c r="I22" s="3">
        <v>46.693994269008613</v>
      </c>
      <c r="J22" s="1"/>
      <c r="K22" s="1"/>
    </row>
    <row r="23" spans="1:11" ht="12.75" customHeight="1" thickBot="1" x14ac:dyDescent="0.25">
      <c r="A23" s="33">
        <v>40891</v>
      </c>
      <c r="B23" s="34"/>
      <c r="C23" s="3">
        <v>88.682601928710938</v>
      </c>
      <c r="D23" s="3">
        <v>3.9369325637817383</v>
      </c>
      <c r="E23" s="3">
        <v>7.091468334197998</v>
      </c>
      <c r="F23" s="5">
        <v>3.4418500959873199E-2</v>
      </c>
      <c r="G23" s="3">
        <v>7.1258869171142578</v>
      </c>
      <c r="H23" s="3">
        <v>36.293543098318509</v>
      </c>
      <c r="I23" s="3">
        <v>46.649204383271531</v>
      </c>
      <c r="J23" s="1"/>
      <c r="K23" s="1"/>
    </row>
    <row r="24" spans="1:11" ht="12.75" customHeight="1" thickBot="1" x14ac:dyDescent="0.25">
      <c r="A24" s="33">
        <v>40892</v>
      </c>
      <c r="B24" s="34"/>
      <c r="C24" s="3">
        <v>88.627403259277344</v>
      </c>
      <c r="D24" s="3">
        <v>4.0836958885192871</v>
      </c>
      <c r="E24" s="3">
        <v>6.9874310493469238</v>
      </c>
      <c r="F24" s="5">
        <v>3.5619024187326431E-2</v>
      </c>
      <c r="G24" s="3">
        <v>7.0230503082275391</v>
      </c>
      <c r="H24" s="3">
        <v>36.379546124786735</v>
      </c>
      <c r="I24" s="3">
        <v>46.744713381858901</v>
      </c>
      <c r="J24" s="1"/>
      <c r="K24" s="1"/>
    </row>
    <row r="25" spans="1:11" ht="12.75" customHeight="1" thickBot="1" x14ac:dyDescent="0.25">
      <c r="A25" s="33">
        <v>40893</v>
      </c>
      <c r="B25" s="34"/>
      <c r="C25" s="3">
        <v>88.710533142089844</v>
      </c>
      <c r="D25" s="3">
        <v>3.9688789844512939</v>
      </c>
      <c r="E25" s="3">
        <v>7.0441341400146484</v>
      </c>
      <c r="F25" s="5">
        <v>2.1793708205223083E-2</v>
      </c>
      <c r="G25" s="3">
        <v>7.0659279823303223</v>
      </c>
      <c r="H25" s="3">
        <v>36.326146587326782</v>
      </c>
      <c r="I25" s="3">
        <v>46.696757692367704</v>
      </c>
      <c r="J25" s="1"/>
      <c r="K25" s="1"/>
    </row>
    <row r="26" spans="1:11" ht="12.75" customHeight="1" thickBot="1" x14ac:dyDescent="0.25">
      <c r="A26" s="33">
        <v>40894</v>
      </c>
      <c r="B26" s="34"/>
      <c r="C26" s="3">
        <v>88.487907409667969</v>
      </c>
      <c r="D26" s="3">
        <v>4.051915168762207</v>
      </c>
      <c r="E26" s="3">
        <v>7.1585288047790527</v>
      </c>
      <c r="F26" s="5">
        <v>3.1416118144989014E-2</v>
      </c>
      <c r="G26" s="3">
        <v>7.1899447441101074</v>
      </c>
      <c r="H26" s="3">
        <v>36.314490936418878</v>
      </c>
      <c r="I26" s="3">
        <v>46.636818917156063</v>
      </c>
      <c r="J26" s="1"/>
      <c r="K26" s="1"/>
    </row>
    <row r="27" spans="1:11" ht="12.75" customHeight="1" thickBot="1" x14ac:dyDescent="0.25">
      <c r="A27" s="33">
        <v>40895</v>
      </c>
      <c r="B27" s="34"/>
      <c r="C27" s="3">
        <v>88.773643493652344</v>
      </c>
      <c r="D27" s="3">
        <v>3.6967048645019531</v>
      </c>
      <c r="E27" s="3">
        <v>7.2773118019104004</v>
      </c>
      <c r="F27" s="5">
        <v>1.0192586109042168E-2</v>
      </c>
      <c r="G27" s="3">
        <v>7.2875041961669922</v>
      </c>
      <c r="H27" s="3">
        <v>36.160383930659187</v>
      </c>
      <c r="I27" s="3">
        <v>46.504958032336425</v>
      </c>
      <c r="J27" s="1"/>
      <c r="K27" s="1"/>
    </row>
    <row r="28" spans="1:11" ht="12.75" customHeight="1" thickBot="1" x14ac:dyDescent="0.25">
      <c r="A28" s="33">
        <v>40896</v>
      </c>
      <c r="B28" s="34"/>
      <c r="C28" s="3">
        <v>89.043472290039063</v>
      </c>
      <c r="D28" s="3">
        <v>3.6938307285308838</v>
      </c>
      <c r="E28" s="3">
        <v>6.998377799987793</v>
      </c>
      <c r="F28" s="5">
        <v>3.6098121199756861E-3</v>
      </c>
      <c r="G28" s="3">
        <v>7.0019874572753906</v>
      </c>
      <c r="H28" s="3">
        <v>36.282088039609945</v>
      </c>
      <c r="I28" s="3">
        <v>46.699044977489692</v>
      </c>
      <c r="J28" s="1"/>
      <c r="K28" s="1"/>
    </row>
    <row r="29" spans="1:11" ht="12.75" customHeight="1" thickBot="1" x14ac:dyDescent="0.25">
      <c r="A29" s="33">
        <v>40897</v>
      </c>
      <c r="B29" s="34"/>
      <c r="C29" s="3">
        <v>88.805206298828125</v>
      </c>
      <c r="D29" s="3">
        <v>4.0571346282958984</v>
      </c>
      <c r="E29" s="3">
        <v>6.8533215522766113</v>
      </c>
      <c r="F29" s="5">
        <v>1.9838355481624603E-2</v>
      </c>
      <c r="G29" s="3">
        <v>6.8731598854064941</v>
      </c>
      <c r="H29" s="3">
        <v>36.437692631309602</v>
      </c>
      <c r="I29" s="3">
        <v>46.845542730937289</v>
      </c>
      <c r="J29" s="1"/>
      <c r="K29" s="1"/>
    </row>
    <row r="30" spans="1:11" ht="12.75" customHeight="1" thickBot="1" x14ac:dyDescent="0.25">
      <c r="A30" s="33">
        <v>40898</v>
      </c>
      <c r="B30" s="34"/>
      <c r="C30" s="3">
        <v>86.5599365234375</v>
      </c>
      <c r="D30" s="3">
        <v>6.1148128509521484</v>
      </c>
      <c r="E30" s="3">
        <v>6.743645191192627</v>
      </c>
      <c r="F30" s="5">
        <v>3.5825159400701523E-2</v>
      </c>
      <c r="G30" s="3">
        <v>6.7794704437255859</v>
      </c>
      <c r="H30" s="3">
        <v>37.232837991386631</v>
      </c>
      <c r="I30" s="3">
        <v>47.372744553364782</v>
      </c>
      <c r="J30" s="1"/>
      <c r="K30" s="1"/>
    </row>
    <row r="31" spans="1:11" ht="12.75" customHeight="1" thickBot="1" x14ac:dyDescent="0.25">
      <c r="A31" s="33">
        <v>40899</v>
      </c>
      <c r="B31" s="34"/>
      <c r="C31" s="3">
        <v>87.206000000000003</v>
      </c>
      <c r="D31" s="3">
        <v>5.3879999999999999</v>
      </c>
      <c r="E31" s="3">
        <v>6.9467999999999996</v>
      </c>
      <c r="F31" s="5">
        <v>3.4599999999999999E-2</v>
      </c>
      <c r="G31" s="3">
        <v>6.9813999999999998</v>
      </c>
      <c r="H31" s="3">
        <v>36.867058349804552</v>
      </c>
      <c r="I31" s="3">
        <v>47.064755787939163</v>
      </c>
      <c r="J31" s="1"/>
      <c r="K31" s="1"/>
    </row>
    <row r="32" spans="1:11" ht="12.75" customHeight="1" thickBot="1" x14ac:dyDescent="0.25">
      <c r="A32" s="33">
        <v>40900</v>
      </c>
      <c r="B32" s="34"/>
      <c r="C32" s="3">
        <v>86.139541625976563</v>
      </c>
      <c r="D32" s="3">
        <v>6.4934115409851074</v>
      </c>
      <c r="E32" s="3">
        <v>6.9984884262084961</v>
      </c>
      <c r="F32" s="5">
        <v>3.0024679377675056E-2</v>
      </c>
      <c r="G32" s="3">
        <v>7.0285129547119141</v>
      </c>
      <c r="H32" s="3">
        <v>37.109661829493447</v>
      </c>
      <c r="I32" s="3">
        <v>47.198030520354607</v>
      </c>
      <c r="J32" s="1"/>
      <c r="K32" s="1"/>
    </row>
    <row r="33" spans="1:11" ht="12.75" customHeight="1" thickBot="1" x14ac:dyDescent="0.25">
      <c r="A33" s="33">
        <v>40901</v>
      </c>
      <c r="B33" s="34"/>
      <c r="C33" s="3">
        <v>85.999320983886719</v>
      </c>
      <c r="D33" s="3">
        <v>6.5843338966369629</v>
      </c>
      <c r="E33" s="3">
        <v>7.0660347938537598</v>
      </c>
      <c r="F33" s="5">
        <v>3.8666684180498123E-2</v>
      </c>
      <c r="G33" s="3">
        <v>7.1047015190124512</v>
      </c>
      <c r="H33" s="3">
        <v>37.091292269418886</v>
      </c>
      <c r="I33" s="3">
        <v>47.154196563520088</v>
      </c>
      <c r="J33" s="1"/>
      <c r="K33" s="1"/>
    </row>
    <row r="34" spans="1:11" ht="12.75" customHeight="1" thickBot="1" x14ac:dyDescent="0.25">
      <c r="A34" s="33">
        <v>40902</v>
      </c>
      <c r="B34" s="34"/>
      <c r="C34" s="3">
        <v>85.930641174316406</v>
      </c>
      <c r="D34" s="3">
        <v>6.7909035682678223</v>
      </c>
      <c r="E34" s="3">
        <v>6.9408411979675293</v>
      </c>
      <c r="F34" s="5">
        <v>1.3951302506029606E-2</v>
      </c>
      <c r="G34" s="3">
        <v>6.9547924995422363</v>
      </c>
      <c r="H34" s="3">
        <v>37.223687859989951</v>
      </c>
      <c r="I34" s="3">
        <v>47.301677864445125</v>
      </c>
      <c r="J34" s="1"/>
      <c r="K34" s="1"/>
    </row>
    <row r="35" spans="1:11" ht="12.75" customHeight="1" thickBot="1" x14ac:dyDescent="0.25">
      <c r="A35" s="33">
        <v>40903</v>
      </c>
      <c r="B35" s="34"/>
      <c r="C35" s="3">
        <v>85.926132202148438</v>
      </c>
      <c r="D35" s="3">
        <v>7.026331901550293</v>
      </c>
      <c r="E35" s="3">
        <v>6.7260904312133789</v>
      </c>
      <c r="F35" s="5">
        <v>1.601892989128828E-3</v>
      </c>
      <c r="G35" s="3">
        <v>6.7276921272277832</v>
      </c>
      <c r="H35" s="3">
        <v>37.371373569392382</v>
      </c>
      <c r="I35" s="3">
        <v>47.487318898640098</v>
      </c>
      <c r="J35" s="1"/>
      <c r="K35" s="1"/>
    </row>
    <row r="36" spans="1:11" ht="12.75" customHeight="1" thickBot="1" x14ac:dyDescent="0.25">
      <c r="A36" s="33">
        <v>40904</v>
      </c>
      <c r="B36" s="34"/>
      <c r="C36" s="3">
        <v>84.995346069335938</v>
      </c>
      <c r="D36" s="3">
        <v>8.0989751815795898</v>
      </c>
      <c r="E36" s="3">
        <v>6.5077872276306152</v>
      </c>
      <c r="F36" s="5">
        <v>1.4427915448322892E-3</v>
      </c>
      <c r="G36" s="3">
        <v>6.5092301368713379</v>
      </c>
      <c r="H36" s="3">
        <v>37.814171732361302</v>
      </c>
      <c r="I36" s="3">
        <v>47.84703543981081</v>
      </c>
      <c r="J36" s="1"/>
      <c r="K36" s="1"/>
    </row>
    <row r="37" spans="1:11" ht="12.75" customHeight="1" thickBot="1" x14ac:dyDescent="0.25">
      <c r="A37" s="33">
        <v>40905</v>
      </c>
      <c r="B37" s="34"/>
      <c r="C37" s="3">
        <v>84.45806884765625</v>
      </c>
      <c r="D37" s="3">
        <v>8.5552463531494141</v>
      </c>
      <c r="E37" s="3">
        <v>6.5832042694091797</v>
      </c>
      <c r="F37" s="5">
        <v>5.6612619664520025E-4</v>
      </c>
      <c r="G37" s="3">
        <v>6.5837702751159668</v>
      </c>
      <c r="H37" s="3">
        <v>37.922769754845035</v>
      </c>
      <c r="I37" s="3">
        <v>47.88335571690164</v>
      </c>
      <c r="J37" s="1"/>
      <c r="K37" s="1"/>
    </row>
    <row r="38" spans="1:11" ht="12.75" customHeight="1" thickBot="1" x14ac:dyDescent="0.25">
      <c r="A38" s="33">
        <v>40906</v>
      </c>
      <c r="B38" s="34"/>
      <c r="C38" s="3">
        <v>84.669853210449219</v>
      </c>
      <c r="D38" s="3">
        <v>8.1483955383300781</v>
      </c>
      <c r="E38" s="3">
        <v>6.7982082366943359</v>
      </c>
      <c r="F38" s="5">
        <v>0</v>
      </c>
      <c r="G38" s="3">
        <v>6.7982082366943359</v>
      </c>
      <c r="H38" s="3">
        <v>37.711479622486415</v>
      </c>
      <c r="I38" s="3">
        <v>47.667855586328841</v>
      </c>
      <c r="J38" s="1"/>
      <c r="K38" s="1"/>
    </row>
    <row r="39" spans="1:11" ht="12.75" customHeight="1" thickBot="1" x14ac:dyDescent="0.25">
      <c r="A39" s="33">
        <v>40907</v>
      </c>
      <c r="B39" s="34"/>
      <c r="C39" s="3">
        <v>84.46826171875</v>
      </c>
      <c r="D39" s="3">
        <v>8.2303562164306641</v>
      </c>
      <c r="E39" s="3">
        <v>6.8215622901916504</v>
      </c>
      <c r="F39" s="5">
        <v>0</v>
      </c>
      <c r="G39" s="3">
        <v>6.8215622901916504</v>
      </c>
      <c r="H39" s="3">
        <v>37.780992280342637</v>
      </c>
      <c r="I39" s="3">
        <v>47.700772505270351</v>
      </c>
      <c r="J39" s="1"/>
      <c r="K39" s="1"/>
    </row>
    <row r="40" spans="1:11" ht="12.75" customHeight="1" thickBot="1" x14ac:dyDescent="0.25">
      <c r="A40" s="33">
        <v>40908</v>
      </c>
      <c r="B40" s="34"/>
      <c r="C40" s="3">
        <v>83.427040100097656</v>
      </c>
      <c r="D40" s="3">
        <v>9.3340225219726562</v>
      </c>
      <c r="E40" s="3">
        <v>6.7755413055419922</v>
      </c>
      <c r="F40" s="5">
        <v>0</v>
      </c>
      <c r="G40" s="3">
        <v>6.7755413055419922</v>
      </c>
      <c r="H40" s="3">
        <v>38.120375405080779</v>
      </c>
      <c r="I40" s="3">
        <v>47.92663085674959</v>
      </c>
      <c r="J40" s="1"/>
      <c r="K40" s="1"/>
    </row>
    <row r="41" spans="1:11" ht="12.75" customHeight="1" thickBot="1" x14ac:dyDescent="0.25">
      <c r="A41" s="31" t="s">
        <v>6</v>
      </c>
      <c r="B41" s="32"/>
      <c r="C41" s="6">
        <f t="shared" ref="C41:I41" si="0">AVERAGE(C10:C40)</f>
        <v>87.219842438728577</v>
      </c>
      <c r="D41" s="6">
        <f t="shared" si="0"/>
        <v>5.1787233425878707</v>
      </c>
      <c r="E41" s="6">
        <f t="shared" si="0"/>
        <v>7.2667403146313081</v>
      </c>
      <c r="F41" s="6">
        <f t="shared" si="0"/>
        <v>2.281863332096367E-2</v>
      </c>
      <c r="G41" s="6">
        <f t="shared" si="0"/>
        <v>7.2895589639725227</v>
      </c>
      <c r="H41" s="6">
        <f t="shared" si="0"/>
        <v>36.625876272115015</v>
      </c>
      <c r="I41" s="6">
        <f t="shared" si="0"/>
        <v>46.79110455122364</v>
      </c>
      <c r="J41" s="1"/>
      <c r="K41" s="1"/>
    </row>
    <row r="42" spans="1:11" ht="8.1" customHeight="1" x14ac:dyDescent="0.2"/>
    <row r="43" spans="1:11" ht="12.75" customHeight="1" x14ac:dyDescent="0.2">
      <c r="A43" s="7" t="s">
        <v>10</v>
      </c>
      <c r="H43" s="30" t="s">
        <v>23</v>
      </c>
      <c r="I43" s="30"/>
      <c r="J43" s="20"/>
      <c r="K43" s="20"/>
    </row>
    <row r="44" spans="1:11" ht="13.5" thickBot="1" x14ac:dyDescent="0.25"/>
    <row r="45" spans="1:11" ht="23.25" thickBot="1" x14ac:dyDescent="0.25">
      <c r="A45" s="37"/>
      <c r="B45" s="38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17</v>
      </c>
      <c r="I45" s="19" t="s">
        <v>16</v>
      </c>
    </row>
    <row r="46" spans="1:11" ht="13.5" thickBot="1" x14ac:dyDescent="0.25">
      <c r="A46" s="39" t="s">
        <v>85</v>
      </c>
      <c r="B46" s="40"/>
      <c r="C46" s="26">
        <f t="shared" ref="C46:I46" si="1">MAX(C10:C40)</f>
        <v>89.043472290039063</v>
      </c>
      <c r="D46" s="21">
        <f t="shared" si="1"/>
        <v>9.3340225219726562</v>
      </c>
      <c r="E46" s="26">
        <f t="shared" si="1"/>
        <v>8.572697639465332</v>
      </c>
      <c r="F46" s="26">
        <f t="shared" si="1"/>
        <v>4.1117891669273376E-2</v>
      </c>
      <c r="G46" s="21">
        <f t="shared" si="1"/>
        <v>8.5965137481689453</v>
      </c>
      <c r="H46" s="26">
        <f t="shared" si="1"/>
        <v>38.120375405080779</v>
      </c>
      <c r="I46" s="22">
        <f t="shared" si="1"/>
        <v>47.92663085674959</v>
      </c>
    </row>
    <row r="47" spans="1:11" ht="13.5" thickBot="1" x14ac:dyDescent="0.25">
      <c r="A47" s="39" t="s">
        <v>86</v>
      </c>
      <c r="B47" s="40"/>
      <c r="C47" s="23">
        <f t="shared" ref="C47:I47" si="2">MIN(C10:C40)</f>
        <v>83.427040100097656</v>
      </c>
      <c r="D47" s="26">
        <f t="shared" si="2"/>
        <v>3.6938307285308838</v>
      </c>
      <c r="E47" s="26">
        <f t="shared" si="2"/>
        <v>6.5077872276306152</v>
      </c>
      <c r="F47" s="23">
        <f t="shared" si="2"/>
        <v>0</v>
      </c>
      <c r="G47" s="26">
        <f t="shared" si="2"/>
        <v>6.5092301368713379</v>
      </c>
      <c r="H47" s="23">
        <f t="shared" si="2"/>
        <v>35.743777818646485</v>
      </c>
      <c r="I47" s="26">
        <f t="shared" si="2"/>
        <v>45.712995345412018</v>
      </c>
    </row>
    <row r="48" spans="1:11" ht="13.5" thickBot="1" x14ac:dyDescent="0.25">
      <c r="A48" s="35" t="s">
        <v>87</v>
      </c>
      <c r="B48" s="36"/>
      <c r="C48" s="26">
        <f t="shared" ref="C48:I48" si="3">STDEV(C10:C40)</f>
        <v>1.5817338646327808</v>
      </c>
      <c r="D48" s="24">
        <f t="shared" si="3"/>
        <v>1.7759859444777233</v>
      </c>
      <c r="E48" s="26">
        <f t="shared" si="3"/>
        <v>0.6077658383913469</v>
      </c>
      <c r="F48" s="26">
        <f t="shared" si="3"/>
        <v>1.4442994975855645E-2</v>
      </c>
      <c r="G48" s="24">
        <f t="shared" si="3"/>
        <v>0.61353822854253148</v>
      </c>
      <c r="H48" s="26">
        <f t="shared" si="3"/>
        <v>0.70727064223759062</v>
      </c>
      <c r="I48" s="25">
        <f t="shared" si="3"/>
        <v>0.65048197297404431</v>
      </c>
    </row>
    <row r="50" spans="3:9" x14ac:dyDescent="0.2">
      <c r="C50" s="27" t="s">
        <v>100</v>
      </c>
      <c r="D50" s="27">
        <f>COUNTIF(D10:D40,"&gt;12.0")</f>
        <v>0</v>
      </c>
      <c r="E50" s="27">
        <f>COUNTIF(E10:E40,"&gt;8.0")</f>
        <v>6</v>
      </c>
      <c r="F50" s="27">
        <f>COUNTIF(F10:F40,"&gt;3.0")</f>
        <v>0</v>
      </c>
      <c r="G50" s="27">
        <f>COUNTIF(G10:G40,"&gt;8.0")</f>
        <v>6</v>
      </c>
      <c r="H50" s="27">
        <f>COUNTIF(H10:H40,"&lt;36.30")</f>
        <v>13</v>
      </c>
      <c r="I50" s="27">
        <f>COUNTIF(I10:I40,"&lt;46.20")</f>
        <v>6</v>
      </c>
    </row>
    <row r="51" spans="3:9" x14ac:dyDescent="0.2">
      <c r="G51" s="27"/>
      <c r="H51" s="27">
        <f>COUNTIF(H10:H40,"&gt;43.60")</f>
        <v>0</v>
      </c>
      <c r="I51" s="27">
        <f>COUNTIF(I10:I40,"&gt;53.20")</f>
        <v>0</v>
      </c>
    </row>
  </sheetData>
  <mergeCells count="45">
    <mergeCell ref="A22:B22"/>
    <mergeCell ref="A25:B25"/>
    <mergeCell ref="A23:B23"/>
    <mergeCell ref="A31:B31"/>
    <mergeCell ref="A26:B26"/>
    <mergeCell ref="A28:B28"/>
    <mergeCell ref="A7:B7"/>
    <mergeCell ref="A8:B8"/>
    <mergeCell ref="A13:B13"/>
    <mergeCell ref="A15:B15"/>
    <mergeCell ref="A14:B14"/>
    <mergeCell ref="A9:B9"/>
    <mergeCell ref="A11:B11"/>
    <mergeCell ref="A12:B12"/>
    <mergeCell ref="A10:B10"/>
    <mergeCell ref="A45:B45"/>
    <mergeCell ref="A46:B46"/>
    <mergeCell ref="A47:B47"/>
    <mergeCell ref="A48:B48"/>
    <mergeCell ref="A1:I1"/>
    <mergeCell ref="A3:I3"/>
    <mergeCell ref="A6:B6"/>
    <mergeCell ref="A4:I4"/>
    <mergeCell ref="A5:F5"/>
    <mergeCell ref="A17:B17"/>
    <mergeCell ref="A20:B20"/>
    <mergeCell ref="A16:B16"/>
    <mergeCell ref="A21:B21"/>
    <mergeCell ref="A18:B18"/>
    <mergeCell ref="A19:B19"/>
    <mergeCell ref="A24:B24"/>
    <mergeCell ref="A29:B29"/>
    <mergeCell ref="A27:B27"/>
    <mergeCell ref="A30:B30"/>
    <mergeCell ref="A40:B40"/>
    <mergeCell ref="A32:B32"/>
    <mergeCell ref="A33:B33"/>
    <mergeCell ref="A39:B39"/>
    <mergeCell ref="H43:I43"/>
    <mergeCell ref="A41:B41"/>
    <mergeCell ref="A34:B34"/>
    <mergeCell ref="A36:B36"/>
    <mergeCell ref="A35:B35"/>
    <mergeCell ref="A37:B37"/>
    <mergeCell ref="A38:B38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outlinePr summaryBelow="0" summaryRight="0"/>
  </sheetPr>
  <dimension ref="A1:K51"/>
  <sheetViews>
    <sheetView showGridLines="0" topLeftCell="A38" zoomScale="90" zoomScaleNormal="90" workbookViewId="0">
      <selection activeCell="E57" sqref="E57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256" width="8.85546875" customWidth="1"/>
  </cols>
  <sheetData>
    <row r="1" spans="1:11" ht="24" customHeight="1" x14ac:dyDescent="0.2">
      <c r="A1" s="43" t="s">
        <v>11</v>
      </c>
      <c r="B1" s="43"/>
      <c r="C1" s="43"/>
      <c r="D1" s="43"/>
      <c r="E1" s="43"/>
      <c r="F1" s="43"/>
      <c r="G1" s="43"/>
      <c r="H1" s="43"/>
      <c r="I1" s="43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4" t="s">
        <v>8</v>
      </c>
      <c r="B3" s="44"/>
      <c r="C3" s="44"/>
      <c r="D3" s="44"/>
      <c r="E3" s="44"/>
      <c r="F3" s="44"/>
      <c r="G3" s="44"/>
      <c r="H3" s="44"/>
      <c r="I3" s="44"/>
      <c r="J3" s="2"/>
      <c r="K3" s="1"/>
    </row>
    <row r="4" spans="1:11" ht="18" customHeight="1" x14ac:dyDescent="0.2">
      <c r="A4" s="47" t="s">
        <v>9</v>
      </c>
      <c r="B4" s="47"/>
      <c r="C4" s="47"/>
      <c r="D4" s="47"/>
      <c r="E4" s="47"/>
      <c r="F4" s="47"/>
      <c r="G4" s="47"/>
      <c r="H4" s="47"/>
      <c r="I4" s="47"/>
      <c r="J4" s="2"/>
      <c r="K4" s="1"/>
    </row>
    <row r="5" spans="1:11" ht="14.1" customHeight="1" thickBot="1" x14ac:dyDescent="0.25">
      <c r="A5" s="48" t="s">
        <v>35</v>
      </c>
      <c r="B5" s="48"/>
      <c r="C5" s="48"/>
      <c r="D5" s="48"/>
      <c r="E5" s="48"/>
      <c r="F5" s="48"/>
      <c r="G5" s="1"/>
      <c r="H5" s="1"/>
      <c r="I5" s="18" t="s">
        <v>99</v>
      </c>
      <c r="J5" s="1"/>
      <c r="K5" s="1"/>
    </row>
    <row r="6" spans="1:11" ht="10.15" customHeight="1" x14ac:dyDescent="0.2">
      <c r="A6" s="45"/>
      <c r="B6" s="46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1" t="s">
        <v>3</v>
      </c>
      <c r="B7" s="42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41"/>
      <c r="B8" s="42"/>
      <c r="C8" s="9" t="s">
        <v>24</v>
      </c>
      <c r="D8" s="9" t="s">
        <v>26</v>
      </c>
      <c r="E8" s="9" t="s">
        <v>25</v>
      </c>
      <c r="F8" s="9" t="s">
        <v>19</v>
      </c>
      <c r="G8" s="9" t="s">
        <v>25</v>
      </c>
      <c r="H8" s="14" t="s">
        <v>27</v>
      </c>
      <c r="I8" s="17" t="s">
        <v>28</v>
      </c>
      <c r="J8" s="1"/>
      <c r="K8" s="1"/>
    </row>
    <row r="9" spans="1:11" ht="22.5" customHeight="1" thickBot="1" x14ac:dyDescent="0.25">
      <c r="A9" s="37"/>
      <c r="B9" s="38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33">
        <v>40878</v>
      </c>
      <c r="B10" s="34"/>
      <c r="C10" s="10">
        <v>87.258125305175781</v>
      </c>
      <c r="D10" s="10">
        <v>4.2972092628479004</v>
      </c>
      <c r="E10" s="10">
        <v>8.0794448852539062</v>
      </c>
      <c r="F10" s="11">
        <v>4.9057256430387497E-2</v>
      </c>
      <c r="G10" s="10">
        <v>8.1285018920898437</v>
      </c>
      <c r="H10" s="10">
        <v>36.124046173945224</v>
      </c>
      <c r="I10" s="10">
        <v>46.138538923808952</v>
      </c>
      <c r="J10" s="1"/>
      <c r="K10" s="1"/>
    </row>
    <row r="11" spans="1:11" ht="12.75" customHeight="1" thickBot="1" x14ac:dyDescent="0.25">
      <c r="A11" s="33">
        <v>40879</v>
      </c>
      <c r="B11" s="34"/>
      <c r="C11" s="3">
        <v>87.15802001953125</v>
      </c>
      <c r="D11" s="3">
        <v>4.2994327545166016</v>
      </c>
      <c r="E11" s="3">
        <v>8.1518049240112305</v>
      </c>
      <c r="F11" s="5">
        <v>4.3163221329450607E-2</v>
      </c>
      <c r="G11" s="3">
        <v>8.1949682235717773</v>
      </c>
      <c r="H11" s="3">
        <v>36.119958370405151</v>
      </c>
      <c r="I11" s="3">
        <v>46.110670594630406</v>
      </c>
      <c r="J11" s="1"/>
      <c r="K11" s="1"/>
    </row>
    <row r="12" spans="1:11" ht="12.75" customHeight="1" thickBot="1" x14ac:dyDescent="0.25">
      <c r="A12" s="33">
        <v>40880</v>
      </c>
      <c r="B12" s="34"/>
      <c r="C12" s="3">
        <v>87.029426574707031</v>
      </c>
      <c r="D12" s="3">
        <v>4.1549220085144043</v>
      </c>
      <c r="E12" s="3">
        <v>8.4605636596679687</v>
      </c>
      <c r="F12" s="5">
        <v>3.0252672731876373E-2</v>
      </c>
      <c r="G12" s="3">
        <v>8.4908161163330078</v>
      </c>
      <c r="H12" s="3">
        <v>35.951687413153266</v>
      </c>
      <c r="I12" s="3">
        <v>45.888836115353868</v>
      </c>
      <c r="J12" s="1"/>
      <c r="K12" s="1"/>
    </row>
    <row r="13" spans="1:11" ht="12.75" customHeight="1" thickBot="1" x14ac:dyDescent="0.25">
      <c r="A13" s="33">
        <v>40881</v>
      </c>
      <c r="B13" s="34"/>
      <c r="C13" s="3">
        <v>86.8319091796875</v>
      </c>
      <c r="D13" s="3">
        <v>4.3917555809020996</v>
      </c>
      <c r="E13" s="3">
        <v>8.3700904846191406</v>
      </c>
      <c r="F13" s="5">
        <v>5.1016416400671005E-2</v>
      </c>
      <c r="G13" s="3">
        <v>8.421107292175293</v>
      </c>
      <c r="H13" s="3">
        <v>36.063929822853268</v>
      </c>
      <c r="I13" s="3">
        <v>45.983547216291271</v>
      </c>
      <c r="J13" s="1"/>
      <c r="K13" s="1"/>
    </row>
    <row r="14" spans="1:11" ht="12.75" customHeight="1" thickBot="1" x14ac:dyDescent="0.25">
      <c r="A14" s="33">
        <v>40882</v>
      </c>
      <c r="B14" s="34"/>
      <c r="C14" s="3">
        <v>87.555809020996094</v>
      </c>
      <c r="D14" s="3">
        <v>3.9554104804992676</v>
      </c>
      <c r="E14" s="3">
        <v>8.1741371154785156</v>
      </c>
      <c r="F14" s="5">
        <v>1.575939729809761E-2</v>
      </c>
      <c r="G14" s="3">
        <v>8.1898965835571289</v>
      </c>
      <c r="H14" s="3">
        <v>35.994150559171942</v>
      </c>
      <c r="I14" s="3">
        <v>46.038533620881537</v>
      </c>
      <c r="J14" s="1"/>
      <c r="K14" s="1"/>
    </row>
    <row r="15" spans="1:11" ht="12.75" customHeight="1" thickBot="1" x14ac:dyDescent="0.25">
      <c r="A15" s="33">
        <v>40883</v>
      </c>
      <c r="B15" s="34"/>
      <c r="C15" s="3">
        <v>87.080108642578125</v>
      </c>
      <c r="D15" s="3">
        <v>4.344935417175293</v>
      </c>
      <c r="E15" s="3">
        <v>8.1898393630981445</v>
      </c>
      <c r="F15" s="5">
        <v>3.9600402116775513E-2</v>
      </c>
      <c r="G15" s="3">
        <v>8.2294397354125977</v>
      </c>
      <c r="H15" s="3">
        <v>36.115658468753075</v>
      </c>
      <c r="I15" s="3">
        <v>46.094906492740051</v>
      </c>
      <c r="J15" s="1"/>
      <c r="K15" s="1"/>
    </row>
    <row r="16" spans="1:11" ht="12.75" customHeight="1" thickBot="1" x14ac:dyDescent="0.25">
      <c r="A16" s="33">
        <v>40884</v>
      </c>
      <c r="B16" s="34"/>
      <c r="C16" s="3">
        <v>88.322425842285156</v>
      </c>
      <c r="D16" s="3">
        <v>4.0651025772094727</v>
      </c>
      <c r="E16" s="3">
        <v>7.3044285774230957</v>
      </c>
      <c r="F16" s="5">
        <v>1.3748854398727417E-2</v>
      </c>
      <c r="G16" s="3">
        <v>7.3181772232055664</v>
      </c>
      <c r="H16" s="3">
        <v>36.351697835091521</v>
      </c>
      <c r="I16" s="3">
        <v>46.615632373717908</v>
      </c>
      <c r="J16" s="1"/>
      <c r="K16" s="1"/>
    </row>
    <row r="17" spans="1:11" ht="12.75" customHeight="1" thickBot="1" x14ac:dyDescent="0.25">
      <c r="A17" s="33">
        <v>40885</v>
      </c>
      <c r="B17" s="34"/>
      <c r="C17" s="3">
        <v>88.525787353515625</v>
      </c>
      <c r="D17" s="3">
        <v>4.2486205101013184</v>
      </c>
      <c r="E17" s="3">
        <v>6.8731474876403809</v>
      </c>
      <c r="F17" s="5">
        <v>3.4859068691730499E-2</v>
      </c>
      <c r="G17" s="3">
        <v>6.9080066680908203</v>
      </c>
      <c r="H17" s="3">
        <v>36.572063206701301</v>
      </c>
      <c r="I17" s="3">
        <v>46.916031434822855</v>
      </c>
      <c r="J17" s="1"/>
      <c r="K17" s="1"/>
    </row>
    <row r="18" spans="1:11" ht="12.75" customHeight="1" thickBot="1" x14ac:dyDescent="0.25">
      <c r="A18" s="33">
        <v>40886</v>
      </c>
      <c r="B18" s="34"/>
      <c r="C18" s="3">
        <v>88.319175720214844</v>
      </c>
      <c r="D18" s="3">
        <v>4.2468938827514648</v>
      </c>
      <c r="E18" s="3">
        <v>7.0877037048339844</v>
      </c>
      <c r="F18" s="5">
        <v>3.3469334244728088E-2</v>
      </c>
      <c r="G18" s="3">
        <v>7.1211729049682617</v>
      </c>
      <c r="H18" s="3">
        <v>36.487726440942126</v>
      </c>
      <c r="I18" s="3">
        <v>46.776719646463064</v>
      </c>
      <c r="J18" s="1"/>
      <c r="K18" s="1"/>
    </row>
    <row r="19" spans="1:11" ht="12.75" customHeight="1" thickBot="1" x14ac:dyDescent="0.25">
      <c r="A19" s="33">
        <v>40887</v>
      </c>
      <c r="B19" s="34"/>
      <c r="C19" s="3">
        <v>87.980453491210938</v>
      </c>
      <c r="D19" s="3">
        <v>4.2866168022155762</v>
      </c>
      <c r="E19" s="3">
        <v>7.3661212921142578</v>
      </c>
      <c r="F19" s="5">
        <v>4.808797687292099E-2</v>
      </c>
      <c r="G19" s="3">
        <v>7.4142093658447266</v>
      </c>
      <c r="H19" s="3">
        <v>36.391556327290346</v>
      </c>
      <c r="I19" s="3">
        <v>46.594412408821505</v>
      </c>
      <c r="J19" s="1"/>
      <c r="K19" s="1"/>
    </row>
    <row r="20" spans="1:11" ht="12.75" customHeight="1" thickBot="1" x14ac:dyDescent="0.25">
      <c r="A20" s="33">
        <v>40888</v>
      </c>
      <c r="B20" s="34"/>
      <c r="C20" s="3">
        <v>88.494956970214844</v>
      </c>
      <c r="D20" s="3">
        <v>4.1094179153442383</v>
      </c>
      <c r="E20" s="3">
        <v>7.039914608001709</v>
      </c>
      <c r="F20" s="5">
        <v>4.5225407928228378E-2</v>
      </c>
      <c r="G20" s="3">
        <v>7.0851402282714844</v>
      </c>
      <c r="H20" s="3">
        <v>36.46128182681452</v>
      </c>
      <c r="I20" s="3">
        <v>46.772432712803727</v>
      </c>
      <c r="J20" s="1"/>
      <c r="K20" s="1"/>
    </row>
    <row r="21" spans="1:11" ht="12.75" customHeight="1" thickBot="1" x14ac:dyDescent="0.25">
      <c r="A21" s="33">
        <v>40889</v>
      </c>
      <c r="B21" s="34"/>
      <c r="C21" s="3">
        <v>88.893760681152344</v>
      </c>
      <c r="D21" s="3">
        <v>3.886286735534668</v>
      </c>
      <c r="E21" s="3">
        <v>6.8973388671875</v>
      </c>
      <c r="F21" s="5">
        <v>3.327547013759613E-2</v>
      </c>
      <c r="G21" s="3">
        <v>6.9306144714355469</v>
      </c>
      <c r="H21" s="3">
        <v>36.443712643151684</v>
      </c>
      <c r="I21" s="3">
        <v>46.827106762629256</v>
      </c>
      <c r="J21" s="1"/>
      <c r="K21" s="1"/>
    </row>
    <row r="22" spans="1:11" ht="12.75" customHeight="1" thickBot="1" x14ac:dyDescent="0.25">
      <c r="A22" s="33">
        <v>40890</v>
      </c>
      <c r="B22" s="34"/>
      <c r="C22" s="3">
        <v>88.916458129882813</v>
      </c>
      <c r="D22" s="3">
        <v>3.9058189392089844</v>
      </c>
      <c r="E22" s="3">
        <v>6.8607463836669922</v>
      </c>
      <c r="F22" s="5">
        <v>3.895501047372818E-2</v>
      </c>
      <c r="G22" s="3">
        <v>6.8997015953063965</v>
      </c>
      <c r="H22" s="3">
        <v>36.453915444700563</v>
      </c>
      <c r="I22" s="3">
        <v>46.844969563629384</v>
      </c>
      <c r="J22" s="1"/>
      <c r="K22" s="1"/>
    </row>
    <row r="23" spans="1:11" ht="12.75" customHeight="1" thickBot="1" x14ac:dyDescent="0.25">
      <c r="A23" s="33">
        <v>40891</v>
      </c>
      <c r="B23" s="34"/>
      <c r="C23" s="3">
        <v>88.741172790527344</v>
      </c>
      <c r="D23" s="3">
        <v>3.9965560436248779</v>
      </c>
      <c r="E23" s="3">
        <v>6.9380865097045898</v>
      </c>
      <c r="F23" s="5">
        <v>4.0895964950323105E-2</v>
      </c>
      <c r="G23" s="3">
        <v>6.9789824485778809</v>
      </c>
      <c r="H23" s="3">
        <v>36.451955047129026</v>
      </c>
      <c r="I23" s="3">
        <v>46.810883565483216</v>
      </c>
      <c r="J23" s="1"/>
      <c r="K23" s="1"/>
    </row>
    <row r="24" spans="1:11" ht="12.75" customHeight="1" thickBot="1" x14ac:dyDescent="0.25">
      <c r="A24" s="33">
        <v>40892</v>
      </c>
      <c r="B24" s="34"/>
      <c r="C24" s="3">
        <v>88.492950439453125</v>
      </c>
      <c r="D24" s="3">
        <v>4.2711434364318848</v>
      </c>
      <c r="E24" s="3">
        <v>6.8751139640808105</v>
      </c>
      <c r="F24" s="5">
        <v>3.8171406835317612E-2</v>
      </c>
      <c r="G24" s="3">
        <v>6.9132852554321289</v>
      </c>
      <c r="H24" s="3">
        <v>36.579782748081456</v>
      </c>
      <c r="I24" s="3">
        <v>46.917952568643031</v>
      </c>
      <c r="J24" s="1"/>
      <c r="K24" s="1"/>
    </row>
    <row r="25" spans="1:11" ht="12.75" customHeight="1" thickBot="1" x14ac:dyDescent="0.25">
      <c r="A25" s="33">
        <v>40893</v>
      </c>
      <c r="B25" s="34"/>
      <c r="C25" s="3">
        <v>88.791252136230469</v>
      </c>
      <c r="D25" s="3">
        <v>3.9974710941314697</v>
      </c>
      <c r="E25" s="3">
        <v>6.89886474609375</v>
      </c>
      <c r="F25" s="5">
        <v>2.6256762444972992E-2</v>
      </c>
      <c r="G25" s="3">
        <v>6.9251213073730469</v>
      </c>
      <c r="H25" s="3">
        <v>36.474321718991277</v>
      </c>
      <c r="I25" s="3">
        <v>46.84999902972212</v>
      </c>
      <c r="J25" s="1"/>
      <c r="K25" s="1"/>
    </row>
    <row r="26" spans="1:11" ht="12.75" customHeight="1" thickBot="1" x14ac:dyDescent="0.25">
      <c r="A26" s="33">
        <v>40894</v>
      </c>
      <c r="B26" s="34"/>
      <c r="C26" s="3">
        <v>88.587936401367188</v>
      </c>
      <c r="D26" s="3">
        <v>4.095649242401123</v>
      </c>
      <c r="E26" s="3">
        <v>6.9852538108825684</v>
      </c>
      <c r="F26" s="5">
        <v>3.2069172710180283E-2</v>
      </c>
      <c r="G26" s="3">
        <v>7.0173230171203613</v>
      </c>
      <c r="H26" s="3">
        <v>36.476312301787573</v>
      </c>
      <c r="I26" s="3">
        <v>46.812251510155725</v>
      </c>
      <c r="J26" s="1"/>
      <c r="K26" s="1"/>
    </row>
    <row r="27" spans="1:11" ht="12.75" customHeight="1" thickBot="1" x14ac:dyDescent="0.25">
      <c r="A27" s="33">
        <v>40895</v>
      </c>
      <c r="B27" s="34"/>
      <c r="C27" s="3">
        <v>88.903701782226563</v>
      </c>
      <c r="D27" s="3">
        <v>3.644707202911377</v>
      </c>
      <c r="E27" s="3">
        <v>7.1910076141357422</v>
      </c>
      <c r="F27" s="5">
        <v>1.0960958898067474E-2</v>
      </c>
      <c r="G27" s="3">
        <v>7.2019686698913574</v>
      </c>
      <c r="H27" s="3">
        <v>36.247203777370579</v>
      </c>
      <c r="I27" s="3">
        <v>46.598086777435505</v>
      </c>
      <c r="J27" s="1"/>
      <c r="K27" s="1"/>
    </row>
    <row r="28" spans="1:11" ht="12.75" customHeight="1" thickBot="1" x14ac:dyDescent="0.25">
      <c r="A28" s="33">
        <v>40896</v>
      </c>
      <c r="B28" s="34"/>
      <c r="C28" s="3">
        <v>89.197967529296875</v>
      </c>
      <c r="D28" s="3">
        <v>3.6768717765808105</v>
      </c>
      <c r="E28" s="3">
        <v>6.8394985198974609</v>
      </c>
      <c r="F28" s="5">
        <v>7.1964510716497898E-3</v>
      </c>
      <c r="G28" s="3">
        <v>6.8466949462890625</v>
      </c>
      <c r="H28" s="3">
        <v>36.413026524357754</v>
      </c>
      <c r="I28" s="3">
        <v>46.847918716855489</v>
      </c>
      <c r="J28" s="1"/>
      <c r="K28" s="1"/>
    </row>
    <row r="29" spans="1:11" ht="12.75" customHeight="1" thickBot="1" x14ac:dyDescent="0.25">
      <c r="A29" s="33">
        <v>40897</v>
      </c>
      <c r="B29" s="34"/>
      <c r="C29" s="3">
        <v>88.743621826171875</v>
      </c>
      <c r="D29" s="3">
        <v>4.2374544143676758</v>
      </c>
      <c r="E29" s="3">
        <v>6.7012877464294434</v>
      </c>
      <c r="F29" s="5">
        <v>2.3071195930242538E-2</v>
      </c>
      <c r="G29" s="3">
        <v>6.7243590354919434</v>
      </c>
      <c r="H29" s="3">
        <v>36.627612023933906</v>
      </c>
      <c r="I29" s="3">
        <v>47.028418359538215</v>
      </c>
      <c r="J29" s="1"/>
      <c r="K29" s="1"/>
    </row>
    <row r="30" spans="1:11" ht="12.75" customHeight="1" thickBot="1" x14ac:dyDescent="0.25">
      <c r="A30" s="33">
        <v>40898</v>
      </c>
      <c r="B30" s="34"/>
      <c r="C30" s="3">
        <v>86.607799999999997</v>
      </c>
      <c r="D30" s="3">
        <v>6.2060000000000004</v>
      </c>
      <c r="E30" s="3">
        <v>6.6123000000000003</v>
      </c>
      <c r="F30" s="5">
        <v>4.2900000000000001E-2</v>
      </c>
      <c r="G30" s="3">
        <v>6.6551999999999998</v>
      </c>
      <c r="H30" s="3">
        <v>37.36237549522302</v>
      </c>
      <c r="I30" s="3">
        <v>47.507768345195672</v>
      </c>
      <c r="J30" s="1"/>
      <c r="K30" s="1"/>
    </row>
    <row r="31" spans="1:11" ht="12.75" customHeight="1" thickBot="1" x14ac:dyDescent="0.25">
      <c r="A31" s="33">
        <v>40899</v>
      </c>
      <c r="B31" s="34"/>
      <c r="C31" s="3">
        <v>87.126136779785156</v>
      </c>
      <c r="D31" s="3">
        <v>5.5349602699279785</v>
      </c>
      <c r="E31" s="3">
        <v>6.822174072265625</v>
      </c>
      <c r="F31" s="5">
        <v>3.2570295035839081E-2</v>
      </c>
      <c r="G31" s="3">
        <v>6.8547444343566895</v>
      </c>
      <c r="H31" s="3">
        <v>37.063926368878001</v>
      </c>
      <c r="I31" s="3">
        <v>47.243171578536334</v>
      </c>
      <c r="J31" s="1"/>
      <c r="K31" s="1"/>
    </row>
    <row r="32" spans="1:11" ht="12.75" customHeight="1" thickBot="1" x14ac:dyDescent="0.25">
      <c r="A32" s="33">
        <v>40900</v>
      </c>
      <c r="B32" s="34"/>
      <c r="C32" s="3">
        <v>86.252670288085938</v>
      </c>
      <c r="D32" s="3">
        <v>6.4595222473144531</v>
      </c>
      <c r="E32" s="3">
        <v>6.9048519134521484</v>
      </c>
      <c r="F32" s="5">
        <v>3.6898776888847351E-2</v>
      </c>
      <c r="G32" s="3">
        <v>6.9417505264282227</v>
      </c>
      <c r="H32" s="3">
        <v>37.208395335284983</v>
      </c>
      <c r="I32" s="3">
        <v>47.296948846644867</v>
      </c>
      <c r="J32" s="1"/>
      <c r="K32" s="1"/>
    </row>
    <row r="33" spans="1:11" ht="12.75" customHeight="1" thickBot="1" x14ac:dyDescent="0.25">
      <c r="A33" s="33">
        <v>40901</v>
      </c>
      <c r="B33" s="34"/>
      <c r="C33" s="3">
        <v>86.091682434082031</v>
      </c>
      <c r="D33" s="3">
        <v>6.5934748649597168</v>
      </c>
      <c r="E33" s="3">
        <v>6.9350676536560059</v>
      </c>
      <c r="F33" s="5">
        <v>4.1625220328569412E-2</v>
      </c>
      <c r="G33" s="3">
        <v>6.9766926765441895</v>
      </c>
      <c r="H33" s="3">
        <v>37.23036092152293</v>
      </c>
      <c r="I33" s="3">
        <v>47.295304131946139</v>
      </c>
      <c r="J33" s="1"/>
      <c r="K33" s="1"/>
    </row>
    <row r="34" spans="1:11" ht="12.75" customHeight="1" thickBot="1" x14ac:dyDescent="0.25">
      <c r="A34" s="33">
        <v>40902</v>
      </c>
      <c r="B34" s="34"/>
      <c r="C34" s="3">
        <v>86.60772705078125</v>
      </c>
      <c r="D34" s="3">
        <v>6.256380558013916</v>
      </c>
      <c r="E34" s="3">
        <v>6.8152174949645996</v>
      </c>
      <c r="F34" s="5">
        <v>1.1043139733374119E-2</v>
      </c>
      <c r="G34" s="3">
        <v>6.8262605667114258</v>
      </c>
      <c r="H34" s="3">
        <v>37.178085615965799</v>
      </c>
      <c r="I34" s="3">
        <v>47.330559239593029</v>
      </c>
      <c r="J34" s="1"/>
      <c r="K34" s="1"/>
    </row>
    <row r="35" spans="1:11" ht="12.75" customHeight="1" thickBot="1" x14ac:dyDescent="0.25">
      <c r="A35" s="33">
        <v>40903</v>
      </c>
      <c r="B35" s="34"/>
      <c r="C35" s="3">
        <v>86.735115051269531</v>
      </c>
      <c r="D35" s="3">
        <v>6.304865837097168</v>
      </c>
      <c r="E35" s="3">
        <v>6.6303796768188477</v>
      </c>
      <c r="F35" s="5">
        <v>3.6907922476530075E-3</v>
      </c>
      <c r="G35" s="3">
        <v>6.6340703964233398</v>
      </c>
      <c r="H35" s="3">
        <v>37.272591495824265</v>
      </c>
      <c r="I35" s="3">
        <v>47.468633539491194</v>
      </c>
      <c r="J35" s="1"/>
      <c r="K35" s="1"/>
    </row>
    <row r="36" spans="1:11" ht="12.75" customHeight="1" thickBot="1" x14ac:dyDescent="0.25">
      <c r="A36" s="33">
        <v>40904</v>
      </c>
      <c r="B36" s="34"/>
      <c r="C36" s="3">
        <v>86.709953308105469</v>
      </c>
      <c r="D36" s="3">
        <v>6.5020346641540527</v>
      </c>
      <c r="E36" s="3">
        <v>6.4859628677368164</v>
      </c>
      <c r="F36" s="5">
        <v>3.2694265246391296E-3</v>
      </c>
      <c r="G36" s="3">
        <v>6.489232063293457</v>
      </c>
      <c r="H36" s="3">
        <v>37.369056857759738</v>
      </c>
      <c r="I36" s="3">
        <v>47.587275750506933</v>
      </c>
      <c r="J36" s="1"/>
      <c r="K36" s="1"/>
    </row>
    <row r="37" spans="1:11" ht="12.75" customHeight="1" thickBot="1" x14ac:dyDescent="0.25">
      <c r="A37" s="33">
        <v>40905</v>
      </c>
      <c r="B37" s="34"/>
      <c r="C37" s="3">
        <v>86.581817626953125</v>
      </c>
      <c r="D37" s="3">
        <v>6.5022306442260742</v>
      </c>
      <c r="E37" s="3">
        <v>6.6040592193603516</v>
      </c>
      <c r="F37" s="5">
        <v>1.4870862942188978E-3</v>
      </c>
      <c r="G37" s="3">
        <v>6.6055464744567871</v>
      </c>
      <c r="H37" s="3">
        <v>37.332851325446462</v>
      </c>
      <c r="I37" s="3">
        <v>47.517861912113915</v>
      </c>
      <c r="J37" s="1"/>
      <c r="K37" s="1"/>
    </row>
    <row r="38" spans="1:11" ht="12.75" customHeight="1" thickBot="1" x14ac:dyDescent="0.25">
      <c r="A38" s="33">
        <v>40906</v>
      </c>
      <c r="B38" s="34"/>
      <c r="C38" s="3">
        <v>86.254692077636719</v>
      </c>
      <c r="D38" s="3">
        <v>6.6299576759338379</v>
      </c>
      <c r="E38" s="3">
        <v>6.7999277114868164</v>
      </c>
      <c r="F38" s="5">
        <v>0</v>
      </c>
      <c r="G38" s="3">
        <v>6.7999277114868164</v>
      </c>
      <c r="H38" s="3">
        <v>37.299375081895313</v>
      </c>
      <c r="I38" s="3">
        <v>47.418451518948032</v>
      </c>
      <c r="J38" s="1"/>
      <c r="K38" s="1"/>
    </row>
    <row r="39" spans="1:11" ht="12.75" customHeight="1" thickBot="1" x14ac:dyDescent="0.25">
      <c r="A39" s="33">
        <v>40907</v>
      </c>
      <c r="B39" s="34"/>
      <c r="C39" s="3">
        <v>86.233116149902344</v>
      </c>
      <c r="D39" s="3">
        <v>6.6082477569580078</v>
      </c>
      <c r="E39" s="3">
        <v>6.783660888671875</v>
      </c>
      <c r="F39" s="5">
        <v>0</v>
      </c>
      <c r="G39" s="3">
        <v>6.783660888671875</v>
      </c>
      <c r="H39" s="3">
        <v>37.33281448827266</v>
      </c>
      <c r="I39" s="3">
        <v>47.445484955086087</v>
      </c>
      <c r="J39" s="1"/>
      <c r="K39" s="1"/>
    </row>
    <row r="40" spans="1:11" ht="12.75" customHeight="1" thickBot="1" x14ac:dyDescent="0.25">
      <c r="A40" s="33">
        <v>40908</v>
      </c>
      <c r="B40" s="34"/>
      <c r="C40" s="3">
        <v>86.033859252929688</v>
      </c>
      <c r="D40" s="3">
        <v>6.7483859062194824</v>
      </c>
      <c r="E40" s="3">
        <v>6.8851203918457031</v>
      </c>
      <c r="F40" s="5">
        <v>0</v>
      </c>
      <c r="G40" s="3">
        <v>6.8851203918457031</v>
      </c>
      <c r="H40" s="3">
        <v>37.313575683978534</v>
      </c>
      <c r="I40" s="3">
        <v>47.392580419834886</v>
      </c>
      <c r="J40" s="1"/>
      <c r="K40" s="1"/>
    </row>
    <row r="41" spans="1:11" ht="12.75" customHeight="1" thickBot="1" x14ac:dyDescent="0.25">
      <c r="A41" s="31" t="s">
        <v>6</v>
      </c>
      <c r="B41" s="32"/>
      <c r="C41" s="6">
        <f t="shared" ref="C41:I41" si="0">AVERAGE(C10:C40)</f>
        <v>87.582567414708279</v>
      </c>
      <c r="D41" s="6">
        <f t="shared" si="0"/>
        <v>4.9180108549056518</v>
      </c>
      <c r="E41" s="6">
        <f t="shared" si="0"/>
        <v>7.1471972953058058</v>
      </c>
      <c r="F41" s="6">
        <f t="shared" si="0"/>
        <v>2.6728294804800424E-2</v>
      </c>
      <c r="G41" s="6">
        <f t="shared" si="0"/>
        <v>7.173925584214734</v>
      </c>
      <c r="H41" s="6">
        <f t="shared" si="0"/>
        <v>36.669838946602489</v>
      </c>
      <c r="I41" s="6">
        <f t="shared" si="0"/>
        <v>46.87006092362337</v>
      </c>
      <c r="J41" s="1"/>
      <c r="K41" s="1"/>
    </row>
    <row r="42" spans="1:11" ht="8.1" customHeight="1" x14ac:dyDescent="0.2"/>
    <row r="43" spans="1:11" ht="12.75" customHeight="1" x14ac:dyDescent="0.2">
      <c r="A43" s="7" t="s">
        <v>10</v>
      </c>
      <c r="H43" s="30" t="s">
        <v>23</v>
      </c>
      <c r="I43" s="30"/>
      <c r="J43" s="20"/>
      <c r="K43" s="20"/>
    </row>
    <row r="44" spans="1:11" ht="13.5" thickBot="1" x14ac:dyDescent="0.25"/>
    <row r="45" spans="1:11" ht="23.25" thickBot="1" x14ac:dyDescent="0.25">
      <c r="A45" s="37"/>
      <c r="B45" s="38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17</v>
      </c>
      <c r="I45" s="19" t="s">
        <v>16</v>
      </c>
    </row>
    <row r="46" spans="1:11" ht="13.5" thickBot="1" x14ac:dyDescent="0.25">
      <c r="A46" s="39" t="s">
        <v>85</v>
      </c>
      <c r="B46" s="40"/>
      <c r="C46" s="26">
        <f t="shared" ref="C46:I46" si="1">MAX(C10:C40)</f>
        <v>89.197967529296875</v>
      </c>
      <c r="D46" s="21">
        <f t="shared" si="1"/>
        <v>6.7483859062194824</v>
      </c>
      <c r="E46" s="26">
        <f t="shared" si="1"/>
        <v>8.4605636596679687</v>
      </c>
      <c r="F46" s="26">
        <f t="shared" si="1"/>
        <v>5.1016416400671005E-2</v>
      </c>
      <c r="G46" s="21">
        <f t="shared" si="1"/>
        <v>8.4908161163330078</v>
      </c>
      <c r="H46" s="26">
        <f t="shared" si="1"/>
        <v>37.369056857759738</v>
      </c>
      <c r="I46" s="22">
        <f t="shared" si="1"/>
        <v>47.587275750506933</v>
      </c>
    </row>
    <row r="47" spans="1:11" ht="13.5" thickBot="1" x14ac:dyDescent="0.25">
      <c r="A47" s="39" t="s">
        <v>86</v>
      </c>
      <c r="B47" s="40"/>
      <c r="C47" s="23">
        <f t="shared" ref="C47:I47" si="2">MIN(C10:C40)</f>
        <v>86.033859252929688</v>
      </c>
      <c r="D47" s="26">
        <f t="shared" si="2"/>
        <v>3.644707202911377</v>
      </c>
      <c r="E47" s="26">
        <f t="shared" si="2"/>
        <v>6.4859628677368164</v>
      </c>
      <c r="F47" s="23">
        <f t="shared" si="2"/>
        <v>0</v>
      </c>
      <c r="G47" s="26">
        <f t="shared" si="2"/>
        <v>6.489232063293457</v>
      </c>
      <c r="H47" s="23">
        <f t="shared" si="2"/>
        <v>35.951687413153266</v>
      </c>
      <c r="I47" s="26">
        <f t="shared" si="2"/>
        <v>45.888836115353868</v>
      </c>
    </row>
    <row r="48" spans="1:11" ht="13.5" thickBot="1" x14ac:dyDescent="0.25">
      <c r="A48" s="35" t="s">
        <v>87</v>
      </c>
      <c r="B48" s="36"/>
      <c r="C48" s="26">
        <f t="shared" ref="C48:I48" si="3">STDEV(C10:C40)</f>
        <v>1.0454174808308991</v>
      </c>
      <c r="D48" s="24">
        <f t="shared" si="3"/>
        <v>1.1425143735856702</v>
      </c>
      <c r="E48" s="26">
        <f t="shared" si="3"/>
        <v>0.57663576774410819</v>
      </c>
      <c r="F48" s="26">
        <f t="shared" si="3"/>
        <v>1.6990271525770637E-2</v>
      </c>
      <c r="G48" s="24">
        <f t="shared" si="3"/>
        <v>0.5839491986942752</v>
      </c>
      <c r="H48" s="26">
        <f t="shared" si="3"/>
        <v>0.48396120712851659</v>
      </c>
      <c r="I48" s="25">
        <f t="shared" si="3"/>
        <v>0.50805656075259731</v>
      </c>
    </row>
    <row r="50" spans="3:9" x14ac:dyDescent="0.2">
      <c r="C50" s="27" t="s">
        <v>100</v>
      </c>
      <c r="D50" s="27">
        <f>COUNTIF(D10:D40,"&gt;12.0")</f>
        <v>0</v>
      </c>
      <c r="E50" s="27">
        <f>COUNTIF(E10:E40,"&gt;8.0")</f>
        <v>6</v>
      </c>
      <c r="F50" s="27">
        <f>COUNTIF(F10:F40,"&gt;3.0")</f>
        <v>0</v>
      </c>
      <c r="G50" s="27">
        <f>COUNTIF(G10:G40,"&gt;8.0")</f>
        <v>6</v>
      </c>
      <c r="H50" s="27">
        <f>COUNTIF(H10:H40,"&lt;36.30")</f>
        <v>7</v>
      </c>
      <c r="I50" s="27">
        <f>COUNTIF(I10:I40,"&lt;46.20")</f>
        <v>6</v>
      </c>
    </row>
    <row r="51" spans="3:9" x14ac:dyDescent="0.2">
      <c r="G51" s="27"/>
      <c r="H51" s="27">
        <f>COUNTIF(H10:H40,"&gt;43.60")</f>
        <v>0</v>
      </c>
      <c r="I51" s="27">
        <f>COUNTIF(I10:I40,"&gt;53.20")</f>
        <v>0</v>
      </c>
    </row>
  </sheetData>
  <mergeCells count="45">
    <mergeCell ref="A32:B32"/>
    <mergeCell ref="A33:B33"/>
    <mergeCell ref="H43:I43"/>
    <mergeCell ref="A41:B41"/>
    <mergeCell ref="A34:B34"/>
    <mergeCell ref="A39:B39"/>
    <mergeCell ref="A47:B47"/>
    <mergeCell ref="A48:B48"/>
    <mergeCell ref="A36:B36"/>
    <mergeCell ref="A35:B35"/>
    <mergeCell ref="A37:B37"/>
    <mergeCell ref="A38:B38"/>
    <mergeCell ref="A45:B45"/>
    <mergeCell ref="A46:B46"/>
    <mergeCell ref="A40:B40"/>
    <mergeCell ref="A21:B21"/>
    <mergeCell ref="A24:B24"/>
    <mergeCell ref="A31:B31"/>
    <mergeCell ref="A26:B26"/>
    <mergeCell ref="A28:B28"/>
    <mergeCell ref="A29:B29"/>
    <mergeCell ref="A27:B27"/>
    <mergeCell ref="A30:B30"/>
    <mergeCell ref="A20:B20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8:B18"/>
    <mergeCell ref="A19:B19"/>
    <mergeCell ref="A9:B9"/>
    <mergeCell ref="A11:B11"/>
    <mergeCell ref="A12:B12"/>
    <mergeCell ref="A17:B17"/>
    <mergeCell ref="A7:B7"/>
    <mergeCell ref="A1:I1"/>
    <mergeCell ref="A3:I3"/>
    <mergeCell ref="A6:B6"/>
    <mergeCell ref="A4:I4"/>
    <mergeCell ref="A5:F5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outlinePr summaryBelow="0" summaryRight="0"/>
  </sheetPr>
  <dimension ref="A1:K51"/>
  <sheetViews>
    <sheetView showGridLines="0" topLeftCell="A35" zoomScale="90" zoomScaleNormal="90" workbookViewId="0">
      <selection activeCell="D50" sqref="D50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256" width="8.85546875" customWidth="1"/>
  </cols>
  <sheetData>
    <row r="1" spans="1:11" ht="24" customHeight="1" x14ac:dyDescent="0.2">
      <c r="A1" s="43" t="s">
        <v>11</v>
      </c>
      <c r="B1" s="43"/>
      <c r="C1" s="43"/>
      <c r="D1" s="43"/>
      <c r="E1" s="43"/>
      <c r="F1" s="43"/>
      <c r="G1" s="43"/>
      <c r="H1" s="43"/>
      <c r="I1" s="43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4" t="s">
        <v>8</v>
      </c>
      <c r="B3" s="44"/>
      <c r="C3" s="44"/>
      <c r="D3" s="44"/>
      <c r="E3" s="44"/>
      <c r="F3" s="44"/>
      <c r="G3" s="44"/>
      <c r="H3" s="44"/>
      <c r="I3" s="44"/>
      <c r="J3" s="2"/>
      <c r="K3" s="1"/>
    </row>
    <row r="4" spans="1:11" ht="18" customHeight="1" x14ac:dyDescent="0.2">
      <c r="A4" s="47" t="s">
        <v>9</v>
      </c>
      <c r="B4" s="47"/>
      <c r="C4" s="47"/>
      <c r="D4" s="47"/>
      <c r="E4" s="47"/>
      <c r="F4" s="47"/>
      <c r="G4" s="47"/>
      <c r="H4" s="47"/>
      <c r="I4" s="47"/>
      <c r="J4" s="2"/>
      <c r="K4" s="1"/>
    </row>
    <row r="5" spans="1:11" ht="14.1" customHeight="1" thickBot="1" x14ac:dyDescent="0.25">
      <c r="A5" s="48" t="s">
        <v>36</v>
      </c>
      <c r="B5" s="48"/>
      <c r="C5" s="48"/>
      <c r="D5" s="48"/>
      <c r="E5" s="48"/>
      <c r="F5" s="48"/>
      <c r="G5" s="1"/>
      <c r="H5" s="1"/>
      <c r="I5" s="18" t="s">
        <v>99</v>
      </c>
      <c r="J5" s="1"/>
      <c r="K5" s="1"/>
    </row>
    <row r="6" spans="1:11" ht="10.15" customHeight="1" x14ac:dyDescent="0.2">
      <c r="A6" s="45"/>
      <c r="B6" s="46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1" t="s">
        <v>3</v>
      </c>
      <c r="B7" s="42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41"/>
      <c r="B8" s="42"/>
      <c r="C8" s="9" t="s">
        <v>24</v>
      </c>
      <c r="D8" s="9" t="s">
        <v>26</v>
      </c>
      <c r="E8" s="9" t="s">
        <v>25</v>
      </c>
      <c r="F8" s="9" t="s">
        <v>19</v>
      </c>
      <c r="G8" s="9" t="s">
        <v>25</v>
      </c>
      <c r="H8" s="14" t="s">
        <v>27</v>
      </c>
      <c r="I8" s="17" t="s">
        <v>28</v>
      </c>
      <c r="J8" s="1"/>
      <c r="K8" s="1"/>
    </row>
    <row r="9" spans="1:11" ht="22.5" customHeight="1" thickBot="1" x14ac:dyDescent="0.25">
      <c r="A9" s="37"/>
      <c r="B9" s="38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33">
        <v>40878</v>
      </c>
      <c r="B10" s="34"/>
      <c r="C10" s="10">
        <v>82.873062133789063</v>
      </c>
      <c r="D10" s="10">
        <v>10.262866973876953</v>
      </c>
      <c r="E10" s="10">
        <v>6.4600391387939453</v>
      </c>
      <c r="F10" s="11">
        <v>1.7068928107619286E-2</v>
      </c>
      <c r="G10" s="10">
        <v>6.4771080017089844</v>
      </c>
      <c r="H10" s="10">
        <v>38.408946812263366</v>
      </c>
      <c r="I10" s="10">
        <v>48.219057613312238</v>
      </c>
      <c r="J10" s="1"/>
      <c r="K10" s="1"/>
    </row>
    <row r="11" spans="1:11" ht="12.75" customHeight="1" thickBot="1" x14ac:dyDescent="0.25">
      <c r="A11" s="33">
        <v>40879</v>
      </c>
      <c r="B11" s="34"/>
      <c r="C11" s="3">
        <v>82.571830749511719</v>
      </c>
      <c r="D11" s="3">
        <v>10.021239280700684</v>
      </c>
      <c r="E11" s="3">
        <v>7.0249452590942383</v>
      </c>
      <c r="F11" s="5">
        <v>1.8408032134175301E-2</v>
      </c>
      <c r="G11" s="3">
        <v>7.0433530807495117</v>
      </c>
      <c r="H11" s="3">
        <v>38.117219774684379</v>
      </c>
      <c r="I11" s="3">
        <v>47.814846062356537</v>
      </c>
      <c r="J11" s="1"/>
      <c r="K11" s="1"/>
    </row>
    <row r="12" spans="1:11" ht="12.75" customHeight="1" thickBot="1" x14ac:dyDescent="0.25">
      <c r="A12" s="33">
        <v>40880</v>
      </c>
      <c r="B12" s="34"/>
      <c r="C12" s="3">
        <v>82.26318359375</v>
      </c>
      <c r="D12" s="3">
        <v>9.6634435653686523</v>
      </c>
      <c r="E12" s="3">
        <v>7.3833823204040527</v>
      </c>
      <c r="F12" s="5">
        <v>1.4899100176990032E-2</v>
      </c>
      <c r="G12" s="3">
        <v>7.3982815742492676</v>
      </c>
      <c r="H12" s="3">
        <v>38.078428394970423</v>
      </c>
      <c r="I12" s="3">
        <v>47.649959345191824</v>
      </c>
      <c r="J12" s="1"/>
      <c r="K12" s="1"/>
    </row>
    <row r="13" spans="1:11" ht="12.75" customHeight="1" thickBot="1" x14ac:dyDescent="0.25">
      <c r="A13" s="33">
        <v>40881</v>
      </c>
      <c r="B13" s="34"/>
      <c r="C13" s="3">
        <v>82.956947326660156</v>
      </c>
      <c r="D13" s="3">
        <v>9.4857292175292969</v>
      </c>
      <c r="E13" s="3">
        <v>7.2054052352905273</v>
      </c>
      <c r="F13" s="5">
        <v>2.3050889372825623E-2</v>
      </c>
      <c r="G13" s="3">
        <v>7.2284560203552246</v>
      </c>
      <c r="H13" s="3">
        <v>37.87395502925429</v>
      </c>
      <c r="I13" s="3">
        <v>47.591285042730817</v>
      </c>
      <c r="J13" s="1"/>
      <c r="K13" s="1"/>
    </row>
    <row r="14" spans="1:11" ht="12.75" customHeight="1" thickBot="1" x14ac:dyDescent="0.25">
      <c r="A14" s="33">
        <v>40882</v>
      </c>
      <c r="B14" s="34"/>
      <c r="C14" s="3">
        <v>82.34674072265625</v>
      </c>
      <c r="D14" s="3">
        <v>9.8246135711669922</v>
      </c>
      <c r="E14" s="3">
        <v>7.2236471176147461</v>
      </c>
      <c r="F14" s="5">
        <v>1.8660148605704308E-2</v>
      </c>
      <c r="G14" s="3">
        <v>7.242307186126709</v>
      </c>
      <c r="H14" s="3">
        <v>38.125468269056412</v>
      </c>
      <c r="I14" s="3">
        <v>47.740035575329351</v>
      </c>
      <c r="J14" s="1"/>
      <c r="K14" s="1"/>
    </row>
    <row r="15" spans="1:11" ht="12.75" customHeight="1" thickBot="1" x14ac:dyDescent="0.25">
      <c r="A15" s="33">
        <v>40883</v>
      </c>
      <c r="B15" s="34"/>
      <c r="C15" s="3">
        <v>82.188148498535156</v>
      </c>
      <c r="D15" s="3">
        <v>9.6834402084350586</v>
      </c>
      <c r="E15" s="3">
        <v>7.3192000389099121</v>
      </c>
      <c r="F15" s="5">
        <v>1.7314719036221504E-2</v>
      </c>
      <c r="G15" s="3">
        <v>7.336514949798584</v>
      </c>
      <c r="H15" s="3">
        <v>38.163888480579317</v>
      </c>
      <c r="I15" s="3">
        <v>47.726016554562499</v>
      </c>
      <c r="J15" s="1"/>
      <c r="K15" s="1"/>
    </row>
    <row r="16" spans="1:11" ht="12.75" customHeight="1" thickBot="1" x14ac:dyDescent="0.25">
      <c r="A16" s="33">
        <v>40884</v>
      </c>
      <c r="B16" s="34"/>
      <c r="C16" s="3">
        <v>82.645957946777344</v>
      </c>
      <c r="D16" s="3">
        <v>9.8948183059692383</v>
      </c>
      <c r="E16" s="3">
        <v>6.7640953063964844</v>
      </c>
      <c r="F16" s="5">
        <v>2.0231815055012703E-2</v>
      </c>
      <c r="G16" s="3">
        <v>6.7843270301818848</v>
      </c>
      <c r="H16" s="3">
        <v>38.354608807432029</v>
      </c>
      <c r="I16" s="3">
        <v>48.061458815725018</v>
      </c>
      <c r="J16" s="1"/>
      <c r="K16" s="1"/>
    </row>
    <row r="17" spans="1:11" ht="12.75" customHeight="1" thickBot="1" x14ac:dyDescent="0.25">
      <c r="A17" s="33">
        <v>40885</v>
      </c>
      <c r="B17" s="34"/>
      <c r="C17" s="3">
        <v>82.57763671875</v>
      </c>
      <c r="D17" s="3">
        <v>10.186929702758789</v>
      </c>
      <c r="E17" s="3">
        <v>6.5907487869262695</v>
      </c>
      <c r="F17" s="5">
        <v>2.9789725318551064E-2</v>
      </c>
      <c r="G17" s="3">
        <v>6.6205387115478516</v>
      </c>
      <c r="H17" s="3">
        <v>38.465416340443973</v>
      </c>
      <c r="I17" s="3">
        <v>48.19239230972579</v>
      </c>
      <c r="J17" s="1"/>
      <c r="K17" s="1"/>
    </row>
    <row r="18" spans="1:11" ht="12.75" customHeight="1" thickBot="1" x14ac:dyDescent="0.25">
      <c r="A18" s="33">
        <v>40886</v>
      </c>
      <c r="B18" s="34"/>
      <c r="C18" s="3">
        <v>81.931869506835938</v>
      </c>
      <c r="D18" s="3">
        <v>10.788785934448242</v>
      </c>
      <c r="E18" s="3">
        <v>6.4825577735900879</v>
      </c>
      <c r="F18" s="5">
        <v>2.3184113204479218E-2</v>
      </c>
      <c r="G18" s="3">
        <v>6.505742073059082</v>
      </c>
      <c r="H18" s="3">
        <v>38.784347560586447</v>
      </c>
      <c r="I18" s="3">
        <v>48.431918750505986</v>
      </c>
      <c r="J18" s="1"/>
      <c r="K18" s="1"/>
    </row>
    <row r="19" spans="1:11" ht="12.75" customHeight="1" thickBot="1" x14ac:dyDescent="0.25">
      <c r="A19" s="33">
        <v>40887</v>
      </c>
      <c r="B19" s="34"/>
      <c r="C19" s="3">
        <v>82.028617858886719</v>
      </c>
      <c r="D19" s="3">
        <v>10.696961402893066</v>
      </c>
      <c r="E19" s="3">
        <v>6.4894299507141113</v>
      </c>
      <c r="F19" s="5">
        <v>1.3483774848282337E-2</v>
      </c>
      <c r="G19" s="3">
        <v>6.5029139518737793</v>
      </c>
      <c r="H19" s="3">
        <v>38.743627782742799</v>
      </c>
      <c r="I19" s="3">
        <v>48.410693000136348</v>
      </c>
      <c r="J19" s="1"/>
      <c r="K19" s="1"/>
    </row>
    <row r="20" spans="1:11" ht="12.75" customHeight="1" thickBot="1" x14ac:dyDescent="0.25">
      <c r="A20" s="33">
        <v>40888</v>
      </c>
      <c r="B20" s="34"/>
      <c r="C20" s="3">
        <v>82.309288024902344</v>
      </c>
      <c r="D20" s="3">
        <v>10.608579635620117</v>
      </c>
      <c r="E20" s="3">
        <v>6.3306417465209961</v>
      </c>
      <c r="F20" s="5">
        <v>1.7206883057951927E-2</v>
      </c>
      <c r="G20" s="3">
        <v>6.3478484153747559</v>
      </c>
      <c r="H20" s="3">
        <v>38.749288339117086</v>
      </c>
      <c r="I20" s="3">
        <v>48.475599292016092</v>
      </c>
      <c r="J20" s="1"/>
      <c r="K20" s="1"/>
    </row>
    <row r="21" spans="1:11" ht="12.75" customHeight="1" thickBot="1" x14ac:dyDescent="0.25">
      <c r="A21" s="33">
        <v>40889</v>
      </c>
      <c r="B21" s="34"/>
      <c r="C21" s="3">
        <v>82.522140502929688</v>
      </c>
      <c r="D21" s="3">
        <v>10.613615989685059</v>
      </c>
      <c r="E21" s="3">
        <v>6.2198076248168945</v>
      </c>
      <c r="F21" s="5">
        <v>1.9261015579104424E-2</v>
      </c>
      <c r="G21" s="3">
        <v>6.2390685081481934</v>
      </c>
      <c r="H21" s="3">
        <v>38.731012091431403</v>
      </c>
      <c r="I21" s="3">
        <v>48.508177576127807</v>
      </c>
      <c r="J21" s="1"/>
      <c r="K21" s="1"/>
    </row>
    <row r="22" spans="1:11" ht="12.75" customHeight="1" thickBot="1" x14ac:dyDescent="0.25">
      <c r="A22" s="33">
        <v>40890</v>
      </c>
      <c r="B22" s="34"/>
      <c r="C22" s="3">
        <v>82.569244384765625</v>
      </c>
      <c r="D22" s="3">
        <v>10.610105514526367</v>
      </c>
      <c r="E22" s="3">
        <v>6.2004170417785645</v>
      </c>
      <c r="F22" s="5">
        <v>1.7216607928276062E-2</v>
      </c>
      <c r="G22" s="3">
        <v>6.2176337242126465</v>
      </c>
      <c r="H22" s="3">
        <v>38.73420318484181</v>
      </c>
      <c r="I22" s="3">
        <v>48.519133462582296</v>
      </c>
      <c r="J22" s="1"/>
      <c r="K22" s="1"/>
    </row>
    <row r="23" spans="1:11" ht="12.75" customHeight="1" thickBot="1" x14ac:dyDescent="0.25">
      <c r="A23" s="33">
        <v>40891</v>
      </c>
      <c r="B23" s="34"/>
      <c r="C23" s="3">
        <v>82.530426025390625</v>
      </c>
      <c r="D23" s="3">
        <v>10.353301048278809</v>
      </c>
      <c r="E23" s="3">
        <v>6.2870383262634277</v>
      </c>
      <c r="F23" s="5">
        <v>1.0674616321921349E-2</v>
      </c>
      <c r="G23" s="3">
        <v>6.2977128028869629</v>
      </c>
      <c r="H23" s="3">
        <v>38.752635915898885</v>
      </c>
      <c r="I23" s="3">
        <v>48.498699160065939</v>
      </c>
      <c r="J23" s="1"/>
      <c r="K23" s="1"/>
    </row>
    <row r="24" spans="1:11" ht="12.75" customHeight="1" thickBot="1" x14ac:dyDescent="0.25">
      <c r="A24" s="33">
        <v>40892</v>
      </c>
      <c r="B24" s="34"/>
      <c r="C24" s="3">
        <v>82.245735168457031</v>
      </c>
      <c r="D24" s="3">
        <v>10.775546073913574</v>
      </c>
      <c r="E24" s="3">
        <v>6.0208368301391602</v>
      </c>
      <c r="F24" s="5">
        <v>2.1486818790435791E-2</v>
      </c>
      <c r="G24" s="3">
        <v>6.0423235893249512</v>
      </c>
      <c r="H24" s="3">
        <v>39.045708642206947</v>
      </c>
      <c r="I24" s="3">
        <v>48.774632023457222</v>
      </c>
      <c r="J24" s="1"/>
      <c r="K24" s="1"/>
    </row>
    <row r="25" spans="1:11" ht="12.75" customHeight="1" thickBot="1" x14ac:dyDescent="0.25">
      <c r="A25" s="33">
        <v>40893</v>
      </c>
      <c r="B25" s="34"/>
      <c r="C25" s="3">
        <v>82.915718078613281</v>
      </c>
      <c r="D25" s="3">
        <v>10.386220932006836</v>
      </c>
      <c r="E25" s="3">
        <v>6.1775617599487305</v>
      </c>
      <c r="F25" s="5">
        <v>1.3860105536878109E-2</v>
      </c>
      <c r="G25" s="3">
        <v>6.1914219856262207</v>
      </c>
      <c r="H25" s="3">
        <v>38.618752060002357</v>
      </c>
      <c r="I25" s="3">
        <v>48.461203400628605</v>
      </c>
      <c r="J25" s="1"/>
      <c r="K25" s="1"/>
    </row>
    <row r="26" spans="1:11" ht="12.75" customHeight="1" thickBot="1" x14ac:dyDescent="0.25">
      <c r="A26" s="33">
        <v>40894</v>
      </c>
      <c r="B26" s="34"/>
      <c r="C26" s="3">
        <v>82.725173950195313</v>
      </c>
      <c r="D26" s="3">
        <v>10.512284278869629</v>
      </c>
      <c r="E26" s="3">
        <v>6.2909460067749023</v>
      </c>
      <c r="F26" s="5">
        <v>5.8695357292890549E-3</v>
      </c>
      <c r="G26" s="3">
        <v>6.2968153953552246</v>
      </c>
      <c r="H26" s="3">
        <v>38.592105335813777</v>
      </c>
      <c r="I26" s="3">
        <v>48.404478285131709</v>
      </c>
      <c r="J26" s="1"/>
      <c r="K26" s="1"/>
    </row>
    <row r="27" spans="1:11" ht="12.75" customHeight="1" thickBot="1" x14ac:dyDescent="0.25">
      <c r="A27" s="33">
        <v>40895</v>
      </c>
      <c r="B27" s="34"/>
      <c r="C27" s="3">
        <v>83.193267822265625</v>
      </c>
      <c r="D27" s="3">
        <v>9.9103660583496094</v>
      </c>
      <c r="E27" s="3">
        <v>6.4504737854003906</v>
      </c>
      <c r="F27" s="5">
        <v>3.3154869452118874E-3</v>
      </c>
      <c r="G27" s="3">
        <v>6.453789234161377</v>
      </c>
      <c r="H27" s="3">
        <v>38.34808051855812</v>
      </c>
      <c r="I27" s="3">
        <v>48.194253527467602</v>
      </c>
      <c r="J27" s="1"/>
      <c r="K27" s="1"/>
    </row>
    <row r="28" spans="1:11" ht="12.75" customHeight="1" thickBot="1" x14ac:dyDescent="0.25">
      <c r="A28" s="33">
        <v>40896</v>
      </c>
      <c r="B28" s="34"/>
      <c r="C28" s="3">
        <v>83.973770141601563</v>
      </c>
      <c r="D28" s="3">
        <v>9.2479429244995117</v>
      </c>
      <c r="E28" s="3">
        <v>6.2798609733581543</v>
      </c>
      <c r="F28" s="5">
        <v>4.9859764985740185E-3</v>
      </c>
      <c r="G28" s="3">
        <v>6.2848467826843262</v>
      </c>
      <c r="H28" s="3">
        <v>38.253665420343346</v>
      </c>
      <c r="I28" s="3">
        <v>48.204616657898988</v>
      </c>
      <c r="J28" s="1"/>
      <c r="K28" s="1"/>
    </row>
    <row r="29" spans="1:11" ht="12.75" customHeight="1" thickBot="1" x14ac:dyDescent="0.25">
      <c r="A29" s="33">
        <v>40897</v>
      </c>
      <c r="B29" s="34"/>
      <c r="C29" s="3">
        <v>84.651145935058594</v>
      </c>
      <c r="D29" s="3">
        <v>8.5573129653930664</v>
      </c>
      <c r="E29" s="3">
        <v>6.3049988746643066</v>
      </c>
      <c r="F29" s="5">
        <v>4.3521909974515438E-3</v>
      </c>
      <c r="G29" s="3">
        <v>6.3093509674072266</v>
      </c>
      <c r="H29" s="3">
        <v>38.045014023624105</v>
      </c>
      <c r="I29" s="3">
        <v>48.068129983418892</v>
      </c>
      <c r="J29" s="1"/>
      <c r="K29" s="1"/>
    </row>
    <row r="30" spans="1:11" ht="12.75" customHeight="1" thickBot="1" x14ac:dyDescent="0.25">
      <c r="A30" s="33">
        <v>40898</v>
      </c>
      <c r="B30" s="34"/>
      <c r="C30" s="3">
        <v>84.259765625</v>
      </c>
      <c r="D30" s="3">
        <v>8.9720726013183594</v>
      </c>
      <c r="E30" s="3">
        <v>6.2791051864624023</v>
      </c>
      <c r="F30" s="5">
        <v>4.9431780353188515E-3</v>
      </c>
      <c r="G30" s="3">
        <v>6.2840485572814941</v>
      </c>
      <c r="H30" s="3">
        <v>38.173883555911338</v>
      </c>
      <c r="I30" s="3">
        <v>48.156537106247519</v>
      </c>
      <c r="J30" s="1"/>
      <c r="K30" s="1"/>
    </row>
    <row r="31" spans="1:11" ht="12.75" customHeight="1" thickBot="1" x14ac:dyDescent="0.25">
      <c r="A31" s="33">
        <v>40899</v>
      </c>
      <c r="B31" s="34"/>
      <c r="C31" s="3">
        <v>83.656000000000006</v>
      </c>
      <c r="D31" s="3">
        <v>9.4459999999999997</v>
      </c>
      <c r="E31" s="3">
        <v>6.3616000000000001</v>
      </c>
      <c r="F31" s="5">
        <v>9.5999999999999992E-3</v>
      </c>
      <c r="G31" s="3">
        <v>6.3712</v>
      </c>
      <c r="H31" s="3">
        <v>38.300813293484509</v>
      </c>
      <c r="I31" s="3">
        <v>48.197145368657232</v>
      </c>
      <c r="J31" s="1"/>
      <c r="K31" s="1"/>
    </row>
    <row r="32" spans="1:11" ht="12.75" customHeight="1" thickBot="1" x14ac:dyDescent="0.25">
      <c r="A32" s="33">
        <v>40900</v>
      </c>
      <c r="B32" s="34"/>
      <c r="C32" s="3">
        <v>84.667304992675781</v>
      </c>
      <c r="D32" s="3">
        <v>8.4252614974975586</v>
      </c>
      <c r="E32" s="3">
        <v>6.4624371528625488</v>
      </c>
      <c r="F32" s="5">
        <v>1.207305770367384E-2</v>
      </c>
      <c r="G32" s="3">
        <v>6.4745101928710938</v>
      </c>
      <c r="H32" s="3">
        <v>37.915780940302866</v>
      </c>
      <c r="I32" s="3">
        <v>47.921075672640036</v>
      </c>
      <c r="J32" s="1"/>
      <c r="K32" s="1"/>
    </row>
    <row r="33" spans="1:11" ht="12.75" customHeight="1" thickBot="1" x14ac:dyDescent="0.25">
      <c r="A33" s="33">
        <v>40901</v>
      </c>
      <c r="B33" s="34"/>
      <c r="C33" s="3">
        <v>83.883171081542969</v>
      </c>
      <c r="D33" s="3">
        <v>9.0732746124267578</v>
      </c>
      <c r="E33" s="3">
        <v>6.5729951858520508</v>
      </c>
      <c r="F33" s="5">
        <v>1.4858720824122429E-2</v>
      </c>
      <c r="G33" s="3">
        <v>6.5878539085388184</v>
      </c>
      <c r="H33" s="3">
        <v>38.071062644346448</v>
      </c>
      <c r="I33" s="3">
        <v>47.969349100507557</v>
      </c>
      <c r="J33" s="1"/>
      <c r="K33" s="1"/>
    </row>
    <row r="34" spans="1:11" ht="12.75" customHeight="1" thickBot="1" x14ac:dyDescent="0.25">
      <c r="A34" s="33">
        <v>40902</v>
      </c>
      <c r="B34" s="34"/>
      <c r="C34" s="3">
        <v>84.1947021484375</v>
      </c>
      <c r="D34" s="3">
        <v>8.55133056640625</v>
      </c>
      <c r="E34" s="3">
        <v>6.839902400970459</v>
      </c>
      <c r="F34" s="5">
        <v>1.2445336207747459E-2</v>
      </c>
      <c r="G34" s="3">
        <v>6.8523478507995605</v>
      </c>
      <c r="H34" s="3">
        <v>37.792118323451689</v>
      </c>
      <c r="I34" s="3">
        <v>47.693184604484216</v>
      </c>
      <c r="J34" s="1"/>
      <c r="K34" s="1"/>
    </row>
    <row r="35" spans="1:11" ht="12.75" customHeight="1" thickBot="1" x14ac:dyDescent="0.25">
      <c r="A35" s="33">
        <v>40903</v>
      </c>
      <c r="B35" s="34"/>
      <c r="C35" s="3">
        <v>84.597877502441406</v>
      </c>
      <c r="D35" s="3">
        <v>8.1286640167236328</v>
      </c>
      <c r="E35" s="3">
        <v>6.837893009185791</v>
      </c>
      <c r="F35" s="5">
        <v>7.5948438607156277E-3</v>
      </c>
      <c r="G35" s="3">
        <v>6.8454880714416504</v>
      </c>
      <c r="H35" s="3">
        <v>37.687627566158405</v>
      </c>
      <c r="I35" s="3">
        <v>47.632789277736023</v>
      </c>
      <c r="J35" s="1"/>
      <c r="K35" s="1"/>
    </row>
    <row r="36" spans="1:11" ht="12.75" customHeight="1" thickBot="1" x14ac:dyDescent="0.25">
      <c r="A36" s="33">
        <v>40904</v>
      </c>
      <c r="B36" s="34"/>
      <c r="C36" s="3">
        <v>85.124725341796875</v>
      </c>
      <c r="D36" s="3">
        <v>7.7034521102905273</v>
      </c>
      <c r="E36" s="3">
        <v>6.7502436637878418</v>
      </c>
      <c r="F36" s="5">
        <v>2.6326943188905716E-3</v>
      </c>
      <c r="G36" s="3">
        <v>6.7528762817382812</v>
      </c>
      <c r="H36" s="3">
        <v>37.595115962644975</v>
      </c>
      <c r="I36" s="3">
        <v>47.614382535698951</v>
      </c>
      <c r="J36" s="1"/>
      <c r="K36" s="1"/>
    </row>
    <row r="37" spans="1:11" ht="12.75" customHeight="1" thickBot="1" x14ac:dyDescent="0.25">
      <c r="A37" s="33">
        <v>40905</v>
      </c>
      <c r="B37" s="34"/>
      <c r="C37" s="3">
        <v>85.431076049804688</v>
      </c>
      <c r="D37" s="3">
        <v>7.6473245620727539</v>
      </c>
      <c r="E37" s="3">
        <v>6.4839792251586914</v>
      </c>
      <c r="F37" s="5">
        <v>4.2623803019523621E-3</v>
      </c>
      <c r="G37" s="3">
        <v>6.4882416725158691</v>
      </c>
      <c r="H37" s="3">
        <v>37.685445627895852</v>
      </c>
      <c r="I37" s="3">
        <v>47.776497202600169</v>
      </c>
      <c r="J37" s="1"/>
      <c r="K37" s="1"/>
    </row>
    <row r="38" spans="1:11" ht="12.75" customHeight="1" thickBot="1" x14ac:dyDescent="0.25">
      <c r="A38" s="33">
        <v>40906</v>
      </c>
      <c r="B38" s="34"/>
      <c r="C38" s="3">
        <v>85.41778564453125</v>
      </c>
      <c r="D38" s="3">
        <v>7.7455639839172363</v>
      </c>
      <c r="E38" s="3">
        <v>6.4165143966674805</v>
      </c>
      <c r="F38" s="5">
        <v>3.6943114828318357E-3</v>
      </c>
      <c r="G38" s="3">
        <v>6.4202089309692383</v>
      </c>
      <c r="H38" s="3">
        <v>37.730405755481151</v>
      </c>
      <c r="I38" s="3">
        <v>47.831778017646464</v>
      </c>
      <c r="J38" s="1"/>
      <c r="K38" s="1"/>
    </row>
    <row r="39" spans="1:11" ht="12.75" customHeight="1" thickBot="1" x14ac:dyDescent="0.25">
      <c r="A39" s="33">
        <v>40907</v>
      </c>
      <c r="B39" s="34"/>
      <c r="C39" s="3">
        <v>85.201400756835938</v>
      </c>
      <c r="D39" s="3">
        <v>7.9151296615600586</v>
      </c>
      <c r="E39" s="3">
        <v>6.4513955116271973</v>
      </c>
      <c r="F39" s="5">
        <v>8.9366352185606956E-3</v>
      </c>
      <c r="G39" s="3">
        <v>6.460331916809082</v>
      </c>
      <c r="H39" s="3">
        <v>37.766209626936096</v>
      </c>
      <c r="I39" s="3">
        <v>47.836250933029746</v>
      </c>
      <c r="J39" s="1"/>
      <c r="K39" s="1"/>
    </row>
    <row r="40" spans="1:11" ht="12.75" customHeight="1" thickBot="1" x14ac:dyDescent="0.25">
      <c r="A40" s="33">
        <v>40908</v>
      </c>
      <c r="B40" s="34"/>
      <c r="C40" s="3">
        <v>84.932327270507813</v>
      </c>
      <c r="D40" s="3">
        <v>7.7661714553833008</v>
      </c>
      <c r="E40" s="3">
        <v>6.9017162322998047</v>
      </c>
      <c r="F40" s="5">
        <v>2.2010266780853271E-2</v>
      </c>
      <c r="G40" s="3">
        <v>6.9237265586853027</v>
      </c>
      <c r="H40" s="3">
        <v>37.524319889631954</v>
      </c>
      <c r="I40" s="3">
        <v>47.498071960583836</v>
      </c>
      <c r="J40" s="1"/>
      <c r="K40" s="1"/>
    </row>
    <row r="41" spans="1:11" ht="12.75" customHeight="1" thickBot="1" x14ac:dyDescent="0.25">
      <c r="A41" s="31" t="s">
        <v>6</v>
      </c>
      <c r="B41" s="32"/>
      <c r="C41" s="6">
        <f t="shared" ref="C41:I41" si="0">AVERAGE(C10:C40)</f>
        <v>83.399549725932459</v>
      </c>
      <c r="D41" s="6">
        <f t="shared" si="0"/>
        <v>9.4663983436092263</v>
      </c>
      <c r="E41" s="6">
        <f t="shared" si="0"/>
        <v>6.57625212458949</v>
      </c>
      <c r="F41" s="6">
        <f t="shared" si="0"/>
        <v>1.3463609934826532E-2</v>
      </c>
      <c r="G41" s="6">
        <f t="shared" si="0"/>
        <v>6.5897157395639727</v>
      </c>
      <c r="H41" s="6">
        <f t="shared" si="0"/>
        <v>38.233198579680533</v>
      </c>
      <c r="I41" s="6">
        <f t="shared" si="0"/>
        <v>48.066891878006558</v>
      </c>
      <c r="J41" s="1"/>
      <c r="K41" s="1"/>
    </row>
    <row r="42" spans="1:11" ht="8.1" customHeight="1" x14ac:dyDescent="0.2"/>
    <row r="43" spans="1:11" ht="12.75" customHeight="1" x14ac:dyDescent="0.2">
      <c r="A43" s="7" t="s">
        <v>10</v>
      </c>
      <c r="H43" s="30" t="s">
        <v>23</v>
      </c>
      <c r="I43" s="30"/>
      <c r="J43" s="20"/>
      <c r="K43" s="20"/>
    </row>
    <row r="44" spans="1:11" ht="13.5" thickBot="1" x14ac:dyDescent="0.25"/>
    <row r="45" spans="1:11" ht="23.25" thickBot="1" x14ac:dyDescent="0.25">
      <c r="A45" s="37"/>
      <c r="B45" s="38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17</v>
      </c>
      <c r="I45" s="19" t="s">
        <v>16</v>
      </c>
    </row>
    <row r="46" spans="1:11" ht="13.5" thickBot="1" x14ac:dyDescent="0.25">
      <c r="A46" s="39" t="s">
        <v>85</v>
      </c>
      <c r="B46" s="40"/>
      <c r="C46" s="26">
        <f t="shared" ref="C46:I46" si="1">MAX(C10:C40)</f>
        <v>85.431076049804688</v>
      </c>
      <c r="D46" s="21">
        <f t="shared" si="1"/>
        <v>10.788785934448242</v>
      </c>
      <c r="E46" s="26">
        <f t="shared" si="1"/>
        <v>7.3833823204040527</v>
      </c>
      <c r="F46" s="26">
        <f t="shared" si="1"/>
        <v>2.9789725318551064E-2</v>
      </c>
      <c r="G46" s="21">
        <f t="shared" si="1"/>
        <v>7.3982815742492676</v>
      </c>
      <c r="H46" s="26">
        <f t="shared" si="1"/>
        <v>39.045708642206947</v>
      </c>
      <c r="I46" s="22">
        <f t="shared" si="1"/>
        <v>48.774632023457222</v>
      </c>
    </row>
    <row r="47" spans="1:11" ht="13.5" thickBot="1" x14ac:dyDescent="0.25">
      <c r="A47" s="39" t="s">
        <v>86</v>
      </c>
      <c r="B47" s="40"/>
      <c r="C47" s="23">
        <f t="shared" ref="C47:I47" si="2">MIN(C10:C40)</f>
        <v>81.931869506835938</v>
      </c>
      <c r="D47" s="26">
        <f t="shared" si="2"/>
        <v>7.6473245620727539</v>
      </c>
      <c r="E47" s="26">
        <f t="shared" si="2"/>
        <v>6.0208368301391602</v>
      </c>
      <c r="F47" s="23">
        <f t="shared" si="2"/>
        <v>2.6326943188905716E-3</v>
      </c>
      <c r="G47" s="26">
        <f t="shared" si="2"/>
        <v>6.0423235893249512</v>
      </c>
      <c r="H47" s="23">
        <f t="shared" si="2"/>
        <v>37.524319889631954</v>
      </c>
      <c r="I47" s="26">
        <f t="shared" si="2"/>
        <v>47.498071960583836</v>
      </c>
    </row>
    <row r="48" spans="1:11" ht="13.5" thickBot="1" x14ac:dyDescent="0.25">
      <c r="A48" s="35" t="s">
        <v>87</v>
      </c>
      <c r="B48" s="36"/>
      <c r="C48" s="26">
        <f t="shared" ref="C48:I48" si="3">STDEV(C10:C40)</f>
        <v>1.1424012807305086</v>
      </c>
      <c r="D48" s="24">
        <f t="shared" si="3"/>
        <v>1.0543343588459231</v>
      </c>
      <c r="E48" s="26">
        <f t="shared" si="3"/>
        <v>0.36030129005131273</v>
      </c>
      <c r="F48" s="26">
        <f t="shared" si="3"/>
        <v>7.1821249036105993E-3</v>
      </c>
      <c r="G48" s="24">
        <f t="shared" si="3"/>
        <v>0.36236687511736321</v>
      </c>
      <c r="H48" s="26">
        <f t="shared" si="3"/>
        <v>0.41538276660460627</v>
      </c>
      <c r="I48" s="25">
        <f t="shared" si="3"/>
        <v>0.34834195748853192</v>
      </c>
    </row>
    <row r="50" spans="3:9" x14ac:dyDescent="0.2">
      <c r="C50" s="27" t="s">
        <v>100</v>
      </c>
      <c r="D50" s="27">
        <f>COUNTIF(D10:D40,"&gt;12.0")</f>
        <v>0</v>
      </c>
      <c r="E50" s="27">
        <f>COUNTIF(E10:E40,"&gt;8.0")</f>
        <v>0</v>
      </c>
      <c r="F50" s="27">
        <f>COUNTIF(F10:F40,"&gt;3.0")</f>
        <v>0</v>
      </c>
      <c r="G50" s="27">
        <f>COUNTIF(G10:G40,"&gt;8.0")</f>
        <v>0</v>
      </c>
      <c r="H50" s="27">
        <f>COUNTIF(H10:H40,"&lt;36.30")</f>
        <v>0</v>
      </c>
      <c r="I50" s="27">
        <f>COUNTIF(I10:I40,"&lt;46.20")</f>
        <v>0</v>
      </c>
    </row>
    <row r="51" spans="3:9" x14ac:dyDescent="0.2">
      <c r="G51" s="27"/>
      <c r="H51" s="27">
        <f>COUNTIF(H10:H40,"&gt;43.60")</f>
        <v>0</v>
      </c>
      <c r="I51" s="27">
        <f>COUNTIF(I10:I40,"&gt;53.20")</f>
        <v>0</v>
      </c>
    </row>
  </sheetData>
  <mergeCells count="45">
    <mergeCell ref="A32:B32"/>
    <mergeCell ref="A33:B33"/>
    <mergeCell ref="H43:I43"/>
    <mergeCell ref="A41:B41"/>
    <mergeCell ref="A34:B34"/>
    <mergeCell ref="A39:B39"/>
    <mergeCell ref="A47:B47"/>
    <mergeCell ref="A48:B48"/>
    <mergeCell ref="A36:B36"/>
    <mergeCell ref="A35:B35"/>
    <mergeCell ref="A37:B37"/>
    <mergeCell ref="A38:B38"/>
    <mergeCell ref="A45:B45"/>
    <mergeCell ref="A46:B46"/>
    <mergeCell ref="A40:B40"/>
    <mergeCell ref="A21:B21"/>
    <mergeCell ref="A24:B24"/>
    <mergeCell ref="A31:B31"/>
    <mergeCell ref="A26:B26"/>
    <mergeCell ref="A28:B28"/>
    <mergeCell ref="A29:B29"/>
    <mergeCell ref="A27:B27"/>
    <mergeCell ref="A30:B30"/>
    <mergeCell ref="A20:B20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8:B18"/>
    <mergeCell ref="A19:B19"/>
    <mergeCell ref="A9:B9"/>
    <mergeCell ref="A11:B11"/>
    <mergeCell ref="A12:B12"/>
    <mergeCell ref="A17:B17"/>
    <mergeCell ref="A7:B7"/>
    <mergeCell ref="A1:I1"/>
    <mergeCell ref="A3:I3"/>
    <mergeCell ref="A6:B6"/>
    <mergeCell ref="A4:I4"/>
    <mergeCell ref="A5:F5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outlinePr summaryBelow="0" summaryRight="0"/>
  </sheetPr>
  <dimension ref="A1:K51"/>
  <sheetViews>
    <sheetView showGridLines="0" topLeftCell="A29" zoomScale="90" zoomScaleNormal="90" workbookViewId="0">
      <selection activeCell="C50" sqref="C50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256" width="8.85546875" customWidth="1"/>
  </cols>
  <sheetData>
    <row r="1" spans="1:11" ht="24" customHeight="1" x14ac:dyDescent="0.2">
      <c r="A1" s="43" t="s">
        <v>11</v>
      </c>
      <c r="B1" s="43"/>
      <c r="C1" s="43"/>
      <c r="D1" s="43"/>
      <c r="E1" s="43"/>
      <c r="F1" s="43"/>
      <c r="G1" s="43"/>
      <c r="H1" s="43"/>
      <c r="I1" s="43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4" t="s">
        <v>8</v>
      </c>
      <c r="B3" s="44"/>
      <c r="C3" s="44"/>
      <c r="D3" s="44"/>
      <c r="E3" s="44"/>
      <c r="F3" s="44"/>
      <c r="G3" s="44"/>
      <c r="H3" s="44"/>
      <c r="I3" s="44"/>
      <c r="J3" s="2"/>
      <c r="K3" s="1"/>
    </row>
    <row r="4" spans="1:11" ht="18" customHeight="1" x14ac:dyDescent="0.2">
      <c r="A4" s="47" t="s">
        <v>9</v>
      </c>
      <c r="B4" s="47"/>
      <c r="C4" s="47"/>
      <c r="D4" s="47"/>
      <c r="E4" s="47"/>
      <c r="F4" s="47"/>
      <c r="G4" s="47"/>
      <c r="H4" s="47"/>
      <c r="I4" s="47"/>
      <c r="J4" s="2"/>
      <c r="K4" s="1"/>
    </row>
    <row r="5" spans="1:11" ht="14.1" customHeight="1" thickBot="1" x14ac:dyDescent="0.25">
      <c r="A5" s="48" t="s">
        <v>37</v>
      </c>
      <c r="B5" s="48"/>
      <c r="C5" s="48"/>
      <c r="D5" s="48"/>
      <c r="E5" s="48"/>
      <c r="F5" s="48"/>
      <c r="G5" s="1"/>
      <c r="H5" s="1"/>
      <c r="I5" s="18" t="s">
        <v>99</v>
      </c>
      <c r="J5" s="1"/>
      <c r="K5" s="1"/>
    </row>
    <row r="6" spans="1:11" ht="10.15" customHeight="1" x14ac:dyDescent="0.2">
      <c r="A6" s="45"/>
      <c r="B6" s="46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1" t="s">
        <v>3</v>
      </c>
      <c r="B7" s="42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41"/>
      <c r="B8" s="42"/>
      <c r="C8" s="9" t="s">
        <v>24</v>
      </c>
      <c r="D8" s="9" t="s">
        <v>26</v>
      </c>
      <c r="E8" s="9" t="s">
        <v>25</v>
      </c>
      <c r="F8" s="9" t="s">
        <v>19</v>
      </c>
      <c r="G8" s="9" t="s">
        <v>25</v>
      </c>
      <c r="H8" s="14" t="s">
        <v>27</v>
      </c>
      <c r="I8" s="17" t="s">
        <v>28</v>
      </c>
      <c r="J8" s="1"/>
      <c r="K8" s="1"/>
    </row>
    <row r="9" spans="1:11" ht="22.5" customHeight="1" thickBot="1" x14ac:dyDescent="0.25">
      <c r="A9" s="37"/>
      <c r="B9" s="38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33">
        <v>40878</v>
      </c>
      <c r="B10" s="34"/>
      <c r="C10" s="10">
        <v>90.3489990234375</v>
      </c>
      <c r="D10" s="10">
        <v>3.5390000343322754</v>
      </c>
      <c r="E10" s="10">
        <v>5.6009998321533203</v>
      </c>
      <c r="F10" s="11">
        <v>0.21699999272823334</v>
      </c>
      <c r="G10" s="10">
        <v>5.8179998397827148</v>
      </c>
      <c r="H10" s="10">
        <v>36.751618122290687</v>
      </c>
      <c r="I10" s="10">
        <v>47.430707698189977</v>
      </c>
      <c r="J10" s="1"/>
      <c r="K10" s="1"/>
    </row>
    <row r="11" spans="1:11" ht="12.75" customHeight="1" thickBot="1" x14ac:dyDescent="0.25">
      <c r="A11" s="33">
        <v>40879</v>
      </c>
      <c r="B11" s="34"/>
      <c r="C11" s="3">
        <v>90.313003540039063</v>
      </c>
      <c r="D11" s="3">
        <v>3.5910000801086426</v>
      </c>
      <c r="E11" s="3">
        <v>5.5780000686645508</v>
      </c>
      <c r="F11" s="5">
        <v>0.23499999940395355</v>
      </c>
      <c r="G11" s="3">
        <v>5.8130002021789551</v>
      </c>
      <c r="H11" s="3">
        <v>36.759127076169833</v>
      </c>
      <c r="I11" s="3">
        <v>47.433429720213361</v>
      </c>
      <c r="J11" s="1"/>
      <c r="K11" s="1"/>
    </row>
    <row r="12" spans="1:11" ht="12.75" customHeight="1" thickBot="1" x14ac:dyDescent="0.25">
      <c r="A12" s="33">
        <v>40880</v>
      </c>
      <c r="B12" s="34"/>
      <c r="C12" s="3">
        <v>90.480003356933594</v>
      </c>
      <c r="D12" s="3">
        <v>3.562000036239624</v>
      </c>
      <c r="E12" s="3">
        <v>5.4050002098083496</v>
      </c>
      <c r="F12" s="5">
        <v>0.22900000214576721</v>
      </c>
      <c r="G12" s="3">
        <v>5.634000301361084</v>
      </c>
      <c r="H12" s="3">
        <v>36.845924682856577</v>
      </c>
      <c r="I12" s="3">
        <v>47.562910528614125</v>
      </c>
      <c r="J12" s="1"/>
      <c r="K12" s="1"/>
    </row>
    <row r="13" spans="1:11" ht="12.75" customHeight="1" thickBot="1" x14ac:dyDescent="0.25">
      <c r="A13" s="33">
        <v>40881</v>
      </c>
      <c r="B13" s="34"/>
      <c r="C13" s="3">
        <v>90.563003540039063</v>
      </c>
      <c r="D13" s="3">
        <v>3.6459999084472656</v>
      </c>
      <c r="E13" s="3">
        <v>5.2670001983642578</v>
      </c>
      <c r="F13" s="5">
        <v>0.24099999666213989</v>
      </c>
      <c r="G13" s="3">
        <v>5.508000373840332</v>
      </c>
      <c r="H13" s="3">
        <v>36.887870598349117</v>
      </c>
      <c r="I13" s="3">
        <v>47.638883526881081</v>
      </c>
      <c r="J13" s="1"/>
      <c r="K13" s="1"/>
    </row>
    <row r="14" spans="1:11" ht="12.75" customHeight="1" thickBot="1" x14ac:dyDescent="0.25">
      <c r="A14" s="33">
        <v>40882</v>
      </c>
      <c r="B14" s="34"/>
      <c r="C14" s="3">
        <v>90.271003723144531</v>
      </c>
      <c r="D14" s="3">
        <v>3.7119998931884766</v>
      </c>
      <c r="E14" s="3">
        <v>5.4470000267028809</v>
      </c>
      <c r="F14" s="5">
        <v>0.23600000143051147</v>
      </c>
      <c r="G14" s="3">
        <v>5.6830000877380371</v>
      </c>
      <c r="H14" s="3">
        <v>36.87819750684676</v>
      </c>
      <c r="I14" s="3">
        <v>47.560388593971567</v>
      </c>
      <c r="J14" s="1"/>
      <c r="K14" s="1"/>
    </row>
    <row r="15" spans="1:11" ht="12.75" customHeight="1" thickBot="1" x14ac:dyDescent="0.25">
      <c r="A15" s="33">
        <v>40883</v>
      </c>
      <c r="B15" s="34"/>
      <c r="C15" s="3">
        <v>90.688003540039063</v>
      </c>
      <c r="D15" s="3">
        <v>3.5669999122619629</v>
      </c>
      <c r="E15" s="3">
        <v>5.1869997978210449</v>
      </c>
      <c r="F15" s="5">
        <v>0.21500000357627869</v>
      </c>
      <c r="G15" s="3">
        <v>5.4019999504089355</v>
      </c>
      <c r="H15" s="3">
        <v>36.949415801855238</v>
      </c>
      <c r="I15" s="3">
        <v>47.726793280771346</v>
      </c>
      <c r="J15" s="1"/>
      <c r="K15" s="1"/>
    </row>
    <row r="16" spans="1:11" ht="12.75" customHeight="1" thickBot="1" x14ac:dyDescent="0.25">
      <c r="A16" s="33">
        <v>40884</v>
      </c>
      <c r="B16" s="34"/>
      <c r="C16" s="3">
        <v>91.304000854492188</v>
      </c>
      <c r="D16" s="3">
        <v>4.2129998207092285</v>
      </c>
      <c r="E16" s="3">
        <v>3.9890000820159912</v>
      </c>
      <c r="F16" s="5">
        <v>0.25299999117851257</v>
      </c>
      <c r="G16" s="3">
        <v>4.2420001029968262</v>
      </c>
      <c r="H16" s="3">
        <v>37.497236579149174</v>
      </c>
      <c r="I16" s="3">
        <v>48.543148583898237</v>
      </c>
      <c r="J16" s="1"/>
      <c r="K16" s="1"/>
    </row>
    <row r="17" spans="1:11" ht="12.75" customHeight="1" thickBot="1" x14ac:dyDescent="0.25">
      <c r="A17" s="33">
        <v>40885</v>
      </c>
      <c r="B17" s="34"/>
      <c r="C17" s="3">
        <v>90.144996643066406</v>
      </c>
      <c r="D17" s="3">
        <v>4.9600000381469727</v>
      </c>
      <c r="E17" s="3">
        <v>4.2360000610351562</v>
      </c>
      <c r="F17" s="5">
        <v>0.28099998831748962</v>
      </c>
      <c r="G17" s="3">
        <v>4.5170001983642578</v>
      </c>
      <c r="H17" s="3">
        <v>37.683111825493036</v>
      </c>
      <c r="I17" s="3">
        <v>48.529046693414763</v>
      </c>
      <c r="J17" s="1"/>
      <c r="K17" s="1"/>
    </row>
    <row r="18" spans="1:11" ht="12.75" customHeight="1" thickBot="1" x14ac:dyDescent="0.25">
      <c r="A18" s="33">
        <v>40886</v>
      </c>
      <c r="B18" s="34"/>
      <c r="C18" s="3">
        <v>91.042999267578125</v>
      </c>
      <c r="D18" s="3">
        <v>3.7709999084472656</v>
      </c>
      <c r="E18" s="3">
        <v>4.7239999771118164</v>
      </c>
      <c r="F18" s="5">
        <v>0.2720000147819519</v>
      </c>
      <c r="G18" s="3">
        <v>4.995999813079834</v>
      </c>
      <c r="H18" s="3">
        <v>37.056813938464323</v>
      </c>
      <c r="I18" s="3">
        <v>47.951510367565817</v>
      </c>
      <c r="J18" s="1"/>
      <c r="K18" s="1"/>
    </row>
    <row r="19" spans="1:11" ht="12.75" customHeight="1" thickBot="1" x14ac:dyDescent="0.25">
      <c r="A19" s="33">
        <v>40887</v>
      </c>
      <c r="B19" s="34"/>
      <c r="C19" s="3">
        <v>91.462997436523438</v>
      </c>
      <c r="D19" s="3">
        <v>3.503000020980835</v>
      </c>
      <c r="E19" s="3">
        <v>4.5900001525878906</v>
      </c>
      <c r="F19" s="5">
        <v>0.27799999713897705</v>
      </c>
      <c r="G19" s="3">
        <v>4.8680000305175781</v>
      </c>
      <c r="H19" s="3">
        <v>37.011361665548648</v>
      </c>
      <c r="I19" s="3">
        <v>47.977516807656315</v>
      </c>
      <c r="J19" s="1"/>
      <c r="K19" s="1"/>
    </row>
    <row r="20" spans="1:11" ht="12.75" customHeight="1" thickBot="1" x14ac:dyDescent="0.25">
      <c r="A20" s="33">
        <v>40888</v>
      </c>
      <c r="B20" s="34"/>
      <c r="C20" s="3">
        <v>90.994003295898437</v>
      </c>
      <c r="D20" s="3">
        <v>3.6670000553131104</v>
      </c>
      <c r="E20" s="3">
        <v>4.8210000991821289</v>
      </c>
      <c r="F20" s="5">
        <v>0.28799998760223389</v>
      </c>
      <c r="G20" s="3">
        <v>5.1090002059936523</v>
      </c>
      <c r="H20" s="3">
        <v>37.008729379222167</v>
      </c>
      <c r="I20" s="3">
        <v>47.870788489527769</v>
      </c>
      <c r="J20" s="1"/>
      <c r="K20" s="1"/>
    </row>
    <row r="21" spans="1:11" ht="12.75" customHeight="1" thickBot="1" x14ac:dyDescent="0.25">
      <c r="A21" s="33">
        <v>40889</v>
      </c>
      <c r="B21" s="34"/>
      <c r="C21" s="3">
        <v>91.490997314453125</v>
      </c>
      <c r="D21" s="3">
        <v>3.6889998912811279</v>
      </c>
      <c r="E21" s="3">
        <v>4.3309998512268066</v>
      </c>
      <c r="F21" s="5">
        <v>0.3059999942779541</v>
      </c>
      <c r="G21" s="3">
        <v>4.6370000839233398</v>
      </c>
      <c r="H21" s="3">
        <v>37.161764171804485</v>
      </c>
      <c r="I21" s="3">
        <v>48.16072361438794</v>
      </c>
      <c r="J21" s="1"/>
      <c r="K21" s="1"/>
    </row>
    <row r="22" spans="1:11" ht="12.75" customHeight="1" thickBot="1" x14ac:dyDescent="0.25">
      <c r="A22" s="33">
        <v>40890</v>
      </c>
      <c r="B22" s="34"/>
      <c r="C22" s="3">
        <v>91.738998413085937</v>
      </c>
      <c r="D22" s="3">
        <v>3.5230000019073486</v>
      </c>
      <c r="E22" s="3">
        <v>4.250999927520752</v>
      </c>
      <c r="F22" s="5">
        <v>0.28700000047683716</v>
      </c>
      <c r="G22" s="3">
        <v>4.5380001068115234</v>
      </c>
      <c r="H22" s="3">
        <v>37.163420064153136</v>
      </c>
      <c r="I22" s="3">
        <v>48.208618808374311</v>
      </c>
      <c r="J22" s="1"/>
      <c r="K22" s="1"/>
    </row>
    <row r="23" spans="1:11" ht="12.75" customHeight="1" thickBot="1" x14ac:dyDescent="0.25">
      <c r="A23" s="33">
        <v>40891</v>
      </c>
      <c r="B23" s="34"/>
      <c r="C23" s="3">
        <v>91.402000427246094</v>
      </c>
      <c r="D23" s="3">
        <v>3.5280001163482666</v>
      </c>
      <c r="E23" s="3">
        <v>4.6180000305175781</v>
      </c>
      <c r="F23" s="5">
        <v>0.28499999642372131</v>
      </c>
      <c r="G23" s="3">
        <v>4.9029998779296875</v>
      </c>
      <c r="H23" s="3">
        <v>37.006683636031532</v>
      </c>
      <c r="I23" s="3">
        <v>47.958144369226787</v>
      </c>
      <c r="J23" s="1"/>
      <c r="K23" s="1"/>
    </row>
    <row r="24" spans="1:11" ht="12.75" customHeight="1" thickBot="1" x14ac:dyDescent="0.25">
      <c r="A24" s="33">
        <v>40892</v>
      </c>
      <c r="B24" s="34"/>
      <c r="C24" s="3">
        <v>91.425003051757813</v>
      </c>
      <c r="D24" s="3">
        <v>3.5199999809265137</v>
      </c>
      <c r="E24" s="3">
        <v>4.5999999046325684</v>
      </c>
      <c r="F24" s="5">
        <v>0.28200000524520874</v>
      </c>
      <c r="G24" s="3">
        <v>4.8819999694824219</v>
      </c>
      <c r="H24" s="3">
        <v>37.016635630479499</v>
      </c>
      <c r="I24" s="3">
        <v>47.973802874949364</v>
      </c>
      <c r="J24" s="1"/>
      <c r="K24" s="1"/>
    </row>
    <row r="25" spans="1:11" ht="12.75" customHeight="1" thickBot="1" x14ac:dyDescent="0.25">
      <c r="A25" s="33">
        <v>40893</v>
      </c>
      <c r="B25" s="34"/>
      <c r="C25" s="3">
        <v>91.838996887207031</v>
      </c>
      <c r="D25" s="3">
        <v>3.6159999370574951</v>
      </c>
      <c r="E25" s="3">
        <v>4.0819997787475586</v>
      </c>
      <c r="F25" s="5">
        <v>0.28600001335144043</v>
      </c>
      <c r="G25" s="3">
        <v>4.3680000305175781</v>
      </c>
      <c r="H25" s="3">
        <v>37.240144086300702</v>
      </c>
      <c r="I25" s="3">
        <v>48.32811575258814</v>
      </c>
      <c r="J25" s="1"/>
      <c r="K25" s="1"/>
    </row>
    <row r="26" spans="1:11" ht="12.75" customHeight="1" thickBot="1" x14ac:dyDescent="0.25">
      <c r="A26" s="33">
        <v>40894</v>
      </c>
      <c r="B26" s="34"/>
      <c r="C26" s="3">
        <v>91.797996520996094</v>
      </c>
      <c r="D26" s="3">
        <v>3.6349999904632568</v>
      </c>
      <c r="E26" s="3">
        <v>4.0970001220703125</v>
      </c>
      <c r="F26" s="5">
        <v>0.28600001335144043</v>
      </c>
      <c r="G26" s="3">
        <v>4.383000373840332</v>
      </c>
      <c r="H26" s="3">
        <v>37.242045461924192</v>
      </c>
      <c r="I26" s="3">
        <v>48.322762047335331</v>
      </c>
      <c r="J26" s="1"/>
      <c r="K26" s="1"/>
    </row>
    <row r="27" spans="1:11" ht="12.75" customHeight="1" thickBot="1" x14ac:dyDescent="0.25">
      <c r="A27" s="33">
        <v>40895</v>
      </c>
      <c r="B27" s="34"/>
      <c r="C27" s="3">
        <v>91.824996948242188</v>
      </c>
      <c r="D27" s="3">
        <v>3.5869998931884766</v>
      </c>
      <c r="E27" s="3">
        <v>4.1310000419616699</v>
      </c>
      <c r="F27" s="5">
        <v>0.2800000011920929</v>
      </c>
      <c r="G27" s="3">
        <v>4.4110002517700195</v>
      </c>
      <c r="H27" s="3">
        <v>37.214807378882107</v>
      </c>
      <c r="I27" s="3">
        <v>48.295749126658286</v>
      </c>
      <c r="J27" s="1"/>
      <c r="K27" s="1"/>
    </row>
    <row r="28" spans="1:11" ht="12.75" customHeight="1" thickBot="1" x14ac:dyDescent="0.25">
      <c r="A28" s="33">
        <v>40896</v>
      </c>
      <c r="B28" s="34"/>
      <c r="C28" s="3">
        <v>91.875</v>
      </c>
      <c r="D28" s="3">
        <v>3.4300000667572021</v>
      </c>
      <c r="E28" s="3">
        <v>4.2899999618530273</v>
      </c>
      <c r="F28" s="5">
        <v>0.24099999666213989</v>
      </c>
      <c r="G28" s="3">
        <v>4.5310001373291016</v>
      </c>
      <c r="H28" s="3">
        <v>37.117681745096888</v>
      </c>
      <c r="I28" s="3">
        <v>48.194630663746743</v>
      </c>
      <c r="J28" s="1"/>
      <c r="K28" s="1"/>
    </row>
    <row r="29" spans="1:11" ht="12.75" customHeight="1" thickBot="1" x14ac:dyDescent="0.25">
      <c r="A29" s="33">
        <v>40897</v>
      </c>
      <c r="B29" s="34"/>
      <c r="C29" s="3">
        <v>91.390998840332031</v>
      </c>
      <c r="D29" s="3">
        <v>3.6979999542236328</v>
      </c>
      <c r="E29" s="3">
        <v>4.2600002288818359</v>
      </c>
      <c r="F29" s="5">
        <v>0.30099999904632568</v>
      </c>
      <c r="G29" s="3">
        <v>4.5610003471374512</v>
      </c>
      <c r="H29" s="3">
        <v>37.315387283376062</v>
      </c>
      <c r="I29" s="3">
        <v>48.286516270794273</v>
      </c>
      <c r="J29" s="1"/>
      <c r="K29" s="1"/>
    </row>
    <row r="30" spans="1:11" ht="12.75" customHeight="1" thickBot="1" x14ac:dyDescent="0.25">
      <c r="A30" s="33">
        <v>40898</v>
      </c>
      <c r="B30" s="34"/>
      <c r="C30" s="3">
        <v>91.370002746582031</v>
      </c>
      <c r="D30" s="3">
        <v>3.8199999332427979</v>
      </c>
      <c r="E30" s="3">
        <v>4.2810001373291016</v>
      </c>
      <c r="F30" s="5">
        <v>0.23100000619888306</v>
      </c>
      <c r="G30" s="3">
        <v>4.5120000839233398</v>
      </c>
      <c r="H30" s="3">
        <v>37.32034063883831</v>
      </c>
      <c r="I30" s="3">
        <v>48.326280569251928</v>
      </c>
      <c r="J30" s="1"/>
      <c r="K30" s="1"/>
    </row>
    <row r="31" spans="1:11" ht="12.75" customHeight="1" thickBot="1" x14ac:dyDescent="0.25">
      <c r="A31" s="33">
        <v>40899</v>
      </c>
      <c r="B31" s="34"/>
      <c r="C31" s="3">
        <v>91.433998107910156</v>
      </c>
      <c r="D31" s="3">
        <v>3.7139999866485596</v>
      </c>
      <c r="E31" s="3">
        <v>4.2870001792907715</v>
      </c>
      <c r="F31" s="5">
        <v>0.30000001192092896</v>
      </c>
      <c r="G31" s="3">
        <v>4.5870003700256348</v>
      </c>
      <c r="H31" s="3">
        <v>37.243227897066767</v>
      </c>
      <c r="I31" s="3">
        <v>48.232378230686585</v>
      </c>
      <c r="J31" s="1"/>
      <c r="K31" s="1"/>
    </row>
    <row r="32" spans="1:11" ht="12.75" customHeight="1" thickBot="1" x14ac:dyDescent="0.25">
      <c r="A32" s="33">
        <v>40900</v>
      </c>
      <c r="B32" s="34"/>
      <c r="C32" s="3">
        <v>90.785003662109375</v>
      </c>
      <c r="D32" s="3">
        <v>4.125999927520752</v>
      </c>
      <c r="E32" s="3">
        <v>4.5209999084472656</v>
      </c>
      <c r="F32" s="5">
        <v>0.25200000405311584</v>
      </c>
      <c r="G32" s="3">
        <v>4.7729997634887695</v>
      </c>
      <c r="H32" s="3">
        <v>37.308617134721359</v>
      </c>
      <c r="I32" s="3">
        <v>48.202538241685851</v>
      </c>
      <c r="J32" s="1"/>
      <c r="K32" s="1"/>
    </row>
    <row r="33" spans="1:11" ht="12.75" customHeight="1" thickBot="1" x14ac:dyDescent="0.25">
      <c r="A33" s="33">
        <v>40901</v>
      </c>
      <c r="B33" s="34"/>
      <c r="C33" s="3">
        <v>91.307998657226563</v>
      </c>
      <c r="D33" s="3">
        <v>3.8589999675750732</v>
      </c>
      <c r="E33" s="3">
        <v>4.2729997634887695</v>
      </c>
      <c r="F33" s="5">
        <v>0.25600001215934753</v>
      </c>
      <c r="G33" s="3">
        <v>4.5289998054504395</v>
      </c>
      <c r="H33" s="3">
        <v>37.32945468575285</v>
      </c>
      <c r="I33" s="3">
        <v>48.318776851600077</v>
      </c>
      <c r="J33" s="1"/>
      <c r="K33" s="1"/>
    </row>
    <row r="34" spans="1:11" ht="12.75" customHeight="1" thickBot="1" x14ac:dyDescent="0.25">
      <c r="A34" s="33">
        <v>40902</v>
      </c>
      <c r="B34" s="34"/>
      <c r="C34" s="3">
        <v>91.660293579101563</v>
      </c>
      <c r="D34" s="3">
        <v>3.8602333068847656</v>
      </c>
      <c r="E34" s="3">
        <v>3.9909965991973877</v>
      </c>
      <c r="F34" s="5">
        <v>0.1446431577205658</v>
      </c>
      <c r="G34" s="3">
        <v>4.1356396675109863</v>
      </c>
      <c r="H34" s="3">
        <v>37.279583123621201</v>
      </c>
      <c r="I34" s="3">
        <v>48.362556349384121</v>
      </c>
      <c r="J34" s="1"/>
      <c r="K34" s="1"/>
    </row>
    <row r="35" spans="1:11" ht="12.75" customHeight="1" thickBot="1" x14ac:dyDescent="0.25">
      <c r="A35" s="33">
        <v>40903</v>
      </c>
      <c r="B35" s="34"/>
      <c r="C35" s="3">
        <v>92.138999938964844</v>
      </c>
      <c r="D35" s="3">
        <v>3.3989999294281006</v>
      </c>
      <c r="E35" s="3">
        <v>4.0209999084472656</v>
      </c>
      <c r="F35" s="5">
        <v>0.28099998831748962</v>
      </c>
      <c r="G35" s="3">
        <v>4.3020000457763672</v>
      </c>
      <c r="H35" s="3">
        <v>37.193090981779548</v>
      </c>
      <c r="I35" s="3">
        <v>48.329752534665857</v>
      </c>
      <c r="J35" s="1"/>
      <c r="K35" s="1"/>
    </row>
    <row r="36" spans="1:11" ht="12.75" customHeight="1" thickBot="1" x14ac:dyDescent="0.25">
      <c r="A36" s="33">
        <v>40904</v>
      </c>
      <c r="B36" s="34"/>
      <c r="C36" s="3">
        <v>92.269996643066406</v>
      </c>
      <c r="D36" s="3">
        <v>3.4619998931884766</v>
      </c>
      <c r="E36" s="3">
        <v>3.8659999370574951</v>
      </c>
      <c r="F36" s="5">
        <v>0.25400000810623169</v>
      </c>
      <c r="G36" s="3">
        <v>4.119999885559082</v>
      </c>
      <c r="H36" s="3">
        <v>37.272850327310707</v>
      </c>
      <c r="I36" s="3">
        <v>48.462486884392519</v>
      </c>
      <c r="J36" s="1"/>
      <c r="K36" s="1"/>
    </row>
    <row r="37" spans="1:11" ht="12.75" customHeight="1" thickBot="1" x14ac:dyDescent="0.25">
      <c r="A37" s="33">
        <v>40905</v>
      </c>
      <c r="B37" s="34"/>
      <c r="C37" s="3">
        <v>91.699996948242187</v>
      </c>
      <c r="D37" s="3">
        <v>3.8239998817443848</v>
      </c>
      <c r="E37" s="3">
        <v>4.0789999961853027</v>
      </c>
      <c r="F37" s="5">
        <v>0.22599999606609344</v>
      </c>
      <c r="G37" s="3">
        <v>4.304999828338623</v>
      </c>
      <c r="H37" s="3">
        <v>37.318549141570074</v>
      </c>
      <c r="I37" s="3">
        <v>48.415707548229761</v>
      </c>
      <c r="J37" s="1"/>
      <c r="K37" s="1"/>
    </row>
    <row r="38" spans="1:11" ht="12.75" customHeight="1" thickBot="1" x14ac:dyDescent="0.25">
      <c r="A38" s="33">
        <v>40906</v>
      </c>
      <c r="B38" s="34"/>
      <c r="C38" s="3">
        <v>91.390998840332031</v>
      </c>
      <c r="D38" s="3">
        <v>4.1919999122619629</v>
      </c>
      <c r="E38" s="3">
        <v>3.9100000858306885</v>
      </c>
      <c r="F38" s="5">
        <v>0.30500000715255737</v>
      </c>
      <c r="G38" s="3">
        <v>4.2150001525878906</v>
      </c>
      <c r="H38" s="3">
        <v>37.47607285786129</v>
      </c>
      <c r="I38" s="3">
        <v>48.530485419378849</v>
      </c>
      <c r="J38" s="1"/>
      <c r="K38" s="1"/>
    </row>
    <row r="39" spans="1:11" ht="12.75" customHeight="1" thickBot="1" x14ac:dyDescent="0.25">
      <c r="A39" s="33">
        <v>40907</v>
      </c>
      <c r="B39" s="34"/>
      <c r="C39" s="3">
        <v>91.778999328613281</v>
      </c>
      <c r="D39" s="3">
        <v>4.0469999313354492</v>
      </c>
      <c r="E39" s="3">
        <v>3.6889998912811279</v>
      </c>
      <c r="F39" s="5">
        <v>0.29100000858306885</v>
      </c>
      <c r="G39" s="3">
        <v>3.9800000190734863</v>
      </c>
      <c r="H39" s="3">
        <v>37.517422082243172</v>
      </c>
      <c r="I39" s="3">
        <v>48.66012171648633</v>
      </c>
      <c r="J39" s="1"/>
      <c r="K39" s="1"/>
    </row>
    <row r="40" spans="1:11" ht="12.75" customHeight="1" thickBot="1" x14ac:dyDescent="0.25">
      <c r="A40" s="33">
        <v>40908</v>
      </c>
      <c r="B40" s="34"/>
      <c r="C40" s="3">
        <v>92.011001586914062</v>
      </c>
      <c r="D40" s="3">
        <v>3.628000020980835</v>
      </c>
      <c r="E40" s="3">
        <v>3.9879999160766602</v>
      </c>
      <c r="F40" s="5">
        <v>0.19900000095367432</v>
      </c>
      <c r="G40" s="3">
        <v>4.1869997978210449</v>
      </c>
      <c r="H40" s="3">
        <v>37.308405286554475</v>
      </c>
      <c r="I40" s="3">
        <v>48.466999717573827</v>
      </c>
      <c r="J40" s="1"/>
      <c r="K40" s="1"/>
    </row>
    <row r="41" spans="1:11" ht="12.75" customHeight="1" thickBot="1" x14ac:dyDescent="0.25">
      <c r="A41" s="31" t="s">
        <v>6</v>
      </c>
      <c r="B41" s="32"/>
      <c r="C41" s="6">
        <f t="shared" ref="C41:I41" si="0">AVERAGE(C10:C40)</f>
        <v>91.298235247212077</v>
      </c>
      <c r="D41" s="6">
        <f t="shared" si="0"/>
        <v>3.7383300719722623</v>
      </c>
      <c r="E41" s="6">
        <f t="shared" si="0"/>
        <v>4.4648708604997207</v>
      </c>
      <c r="F41" s="6">
        <f t="shared" si="0"/>
        <v>0.2593110708459731</v>
      </c>
      <c r="G41" s="6">
        <f t="shared" si="0"/>
        <v>4.7241819904696554</v>
      </c>
      <c r="H41" s="6">
        <f t="shared" si="0"/>
        <v>37.173406154568184</v>
      </c>
      <c r="I41" s="6">
        <f t="shared" si="0"/>
        <v>48.137492641358101</v>
      </c>
      <c r="J41" s="1"/>
      <c r="K41" s="1"/>
    </row>
    <row r="42" spans="1:11" ht="8.1" customHeight="1" x14ac:dyDescent="0.2"/>
    <row r="43" spans="1:11" ht="12.75" customHeight="1" x14ac:dyDescent="0.2">
      <c r="A43" s="7" t="s">
        <v>10</v>
      </c>
      <c r="H43" s="30" t="s">
        <v>23</v>
      </c>
      <c r="I43" s="30"/>
      <c r="J43" s="20"/>
      <c r="K43" s="20"/>
    </row>
    <row r="44" spans="1:11" ht="13.5" thickBot="1" x14ac:dyDescent="0.25"/>
    <row r="45" spans="1:11" ht="23.25" thickBot="1" x14ac:dyDescent="0.25">
      <c r="A45" s="37"/>
      <c r="B45" s="38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17</v>
      </c>
      <c r="I45" s="19" t="s">
        <v>16</v>
      </c>
    </row>
    <row r="46" spans="1:11" ht="13.5" thickBot="1" x14ac:dyDescent="0.25">
      <c r="A46" s="39" t="s">
        <v>85</v>
      </c>
      <c r="B46" s="40"/>
      <c r="C46" s="26">
        <f t="shared" ref="C46:I46" si="1">MAX(C10:C40)</f>
        <v>92.269996643066406</v>
      </c>
      <c r="D46" s="21">
        <f t="shared" si="1"/>
        <v>4.9600000381469727</v>
      </c>
      <c r="E46" s="26">
        <f t="shared" si="1"/>
        <v>5.6009998321533203</v>
      </c>
      <c r="F46" s="26">
        <f t="shared" si="1"/>
        <v>0.3059999942779541</v>
      </c>
      <c r="G46" s="21">
        <f t="shared" si="1"/>
        <v>5.8179998397827148</v>
      </c>
      <c r="H46" s="26">
        <f t="shared" si="1"/>
        <v>37.683111825493036</v>
      </c>
      <c r="I46" s="22">
        <f t="shared" si="1"/>
        <v>48.66012171648633</v>
      </c>
    </row>
    <row r="47" spans="1:11" ht="13.5" thickBot="1" x14ac:dyDescent="0.25">
      <c r="A47" s="39" t="s">
        <v>86</v>
      </c>
      <c r="B47" s="40"/>
      <c r="C47" s="23">
        <f t="shared" ref="C47:I47" si="2">MIN(C10:C40)</f>
        <v>90.144996643066406</v>
      </c>
      <c r="D47" s="26">
        <f t="shared" si="2"/>
        <v>3.3989999294281006</v>
      </c>
      <c r="E47" s="26">
        <f t="shared" si="2"/>
        <v>3.6889998912811279</v>
      </c>
      <c r="F47" s="23">
        <f t="shared" si="2"/>
        <v>0.1446431577205658</v>
      </c>
      <c r="G47" s="26">
        <f t="shared" si="2"/>
        <v>3.9800000190734863</v>
      </c>
      <c r="H47" s="23">
        <f t="shared" si="2"/>
        <v>36.751618122290687</v>
      </c>
      <c r="I47" s="26">
        <f t="shared" si="2"/>
        <v>47.430707698189977</v>
      </c>
    </row>
    <row r="48" spans="1:11" ht="13.5" thickBot="1" x14ac:dyDescent="0.25">
      <c r="A48" s="35" t="s">
        <v>87</v>
      </c>
      <c r="B48" s="36"/>
      <c r="C48" s="26">
        <f t="shared" ref="C48:I48" si="3">STDEV(C10:C40)</f>
        <v>0.58940602810747389</v>
      </c>
      <c r="D48" s="24">
        <f t="shared" si="3"/>
        <v>0.31066870737581037</v>
      </c>
      <c r="E48" s="26">
        <f t="shared" si="3"/>
        <v>0.54082416265806943</v>
      </c>
      <c r="F48" s="26">
        <f t="shared" si="3"/>
        <v>3.6533313287091071E-2</v>
      </c>
      <c r="G48" s="24">
        <f t="shared" si="3"/>
        <v>0.53218804785411833</v>
      </c>
      <c r="H48" s="26">
        <f t="shared" si="3"/>
        <v>0.22612008455388369</v>
      </c>
      <c r="I48" s="25">
        <f t="shared" si="3"/>
        <v>0.34637127030239157</v>
      </c>
    </row>
    <row r="50" spans="3:9" x14ac:dyDescent="0.2">
      <c r="C50" s="27" t="s">
        <v>100</v>
      </c>
      <c r="D50" s="27">
        <f>COUNTIF(D10:D40,"&gt;12.0")</f>
        <v>0</v>
      </c>
      <c r="E50" s="27">
        <f>COUNTIF(E10:E40,"&gt;8.0")</f>
        <v>0</v>
      </c>
      <c r="F50" s="27">
        <f>COUNTIF(F10:F40,"&gt;3.0")</f>
        <v>0</v>
      </c>
      <c r="G50" s="27">
        <f>COUNTIF(G10:G40,"&gt;8.0")</f>
        <v>0</v>
      </c>
      <c r="H50" s="27">
        <f>COUNTIF(H10:H40,"&lt;36.30")</f>
        <v>0</v>
      </c>
      <c r="I50" s="27">
        <f>COUNTIF(I10:I40,"&lt;46.20")</f>
        <v>0</v>
      </c>
    </row>
    <row r="51" spans="3:9" x14ac:dyDescent="0.2">
      <c r="G51" s="27"/>
      <c r="H51" s="27">
        <f>COUNTIF(H10:H40,"&gt;43.60")</f>
        <v>0</v>
      </c>
      <c r="I51" s="27">
        <f>COUNTIF(I10:I40,"&gt;53.20")</f>
        <v>0</v>
      </c>
    </row>
  </sheetData>
  <mergeCells count="45">
    <mergeCell ref="A22:B22"/>
    <mergeCell ref="A25:B25"/>
    <mergeCell ref="A23:B23"/>
    <mergeCell ref="A31:B31"/>
    <mergeCell ref="A26:B26"/>
    <mergeCell ref="A28:B28"/>
    <mergeCell ref="A7:B7"/>
    <mergeCell ref="A8:B8"/>
    <mergeCell ref="A13:B13"/>
    <mergeCell ref="A15:B15"/>
    <mergeCell ref="A14:B14"/>
    <mergeCell ref="A9:B9"/>
    <mergeCell ref="A11:B11"/>
    <mergeCell ref="A12:B12"/>
    <mergeCell ref="A10:B10"/>
    <mergeCell ref="A45:B45"/>
    <mergeCell ref="A46:B46"/>
    <mergeCell ref="A47:B47"/>
    <mergeCell ref="A48:B48"/>
    <mergeCell ref="A1:I1"/>
    <mergeCell ref="A3:I3"/>
    <mergeCell ref="A6:B6"/>
    <mergeCell ref="A4:I4"/>
    <mergeCell ref="A5:F5"/>
    <mergeCell ref="A17:B17"/>
    <mergeCell ref="A20:B20"/>
    <mergeCell ref="A16:B16"/>
    <mergeCell ref="A21:B21"/>
    <mergeCell ref="A18:B18"/>
    <mergeCell ref="A19:B19"/>
    <mergeCell ref="A24:B24"/>
    <mergeCell ref="A29:B29"/>
    <mergeCell ref="A27:B27"/>
    <mergeCell ref="A30:B30"/>
    <mergeCell ref="A40:B40"/>
    <mergeCell ref="A32:B32"/>
    <mergeCell ref="A33:B33"/>
    <mergeCell ref="A39:B39"/>
    <mergeCell ref="H43:I43"/>
    <mergeCell ref="A41:B41"/>
    <mergeCell ref="A34:B34"/>
    <mergeCell ref="A36:B36"/>
    <mergeCell ref="A35:B35"/>
    <mergeCell ref="A37:B37"/>
    <mergeCell ref="A38:B38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outlinePr summaryBelow="0" summaryRight="0"/>
  </sheetPr>
  <dimension ref="A1:K51"/>
  <sheetViews>
    <sheetView showGridLines="0" topLeftCell="A31" zoomScale="90" zoomScaleNormal="90" workbookViewId="0">
      <selection activeCell="F51" sqref="F51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256" width="8.85546875" customWidth="1"/>
  </cols>
  <sheetData>
    <row r="1" spans="1:11" ht="24" customHeight="1" x14ac:dyDescent="0.2">
      <c r="A1" s="43" t="s">
        <v>11</v>
      </c>
      <c r="B1" s="43"/>
      <c r="C1" s="43"/>
      <c r="D1" s="43"/>
      <c r="E1" s="43"/>
      <c r="F1" s="43"/>
      <c r="G1" s="43"/>
      <c r="H1" s="43"/>
      <c r="I1" s="43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4" t="s">
        <v>8</v>
      </c>
      <c r="B3" s="44"/>
      <c r="C3" s="44"/>
      <c r="D3" s="44"/>
      <c r="E3" s="44"/>
      <c r="F3" s="44"/>
      <c r="G3" s="44"/>
      <c r="H3" s="44"/>
      <c r="I3" s="44"/>
      <c r="J3" s="2"/>
      <c r="K3" s="1"/>
    </row>
    <row r="4" spans="1:11" ht="18" customHeight="1" x14ac:dyDescent="0.2">
      <c r="A4" s="47" t="s">
        <v>9</v>
      </c>
      <c r="B4" s="47"/>
      <c r="C4" s="47"/>
      <c r="D4" s="47"/>
      <c r="E4" s="47"/>
      <c r="F4" s="47"/>
      <c r="G4" s="47"/>
      <c r="H4" s="47"/>
      <c r="I4" s="47"/>
      <c r="J4" s="2"/>
      <c r="K4" s="1"/>
    </row>
    <row r="5" spans="1:11" ht="14.1" customHeight="1" thickBot="1" x14ac:dyDescent="0.25">
      <c r="A5" s="48" t="s">
        <v>38</v>
      </c>
      <c r="B5" s="48"/>
      <c r="C5" s="48"/>
      <c r="D5" s="48"/>
      <c r="E5" s="48"/>
      <c r="F5" s="48"/>
      <c r="G5" s="1"/>
      <c r="H5" s="1"/>
      <c r="I5" s="18" t="s">
        <v>99</v>
      </c>
      <c r="J5" s="1"/>
      <c r="K5" s="1"/>
    </row>
    <row r="6" spans="1:11" ht="10.15" customHeight="1" x14ac:dyDescent="0.2">
      <c r="A6" s="45"/>
      <c r="B6" s="46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1" t="s">
        <v>3</v>
      </c>
      <c r="B7" s="42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41"/>
      <c r="B8" s="42"/>
      <c r="C8" s="9" t="s">
        <v>39</v>
      </c>
      <c r="D8" s="9" t="s">
        <v>40</v>
      </c>
      <c r="E8" s="9" t="s">
        <v>41</v>
      </c>
      <c r="F8" s="9" t="s">
        <v>19</v>
      </c>
      <c r="G8" s="9" t="s">
        <v>41</v>
      </c>
      <c r="H8" s="14" t="s">
        <v>42</v>
      </c>
      <c r="I8" s="17" t="s">
        <v>43</v>
      </c>
      <c r="J8" s="1"/>
      <c r="K8" s="1"/>
    </row>
    <row r="9" spans="1:11" ht="22.5" customHeight="1" thickBot="1" x14ac:dyDescent="0.25">
      <c r="A9" s="37"/>
      <c r="B9" s="38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33">
        <v>40878</v>
      </c>
      <c r="B10" s="34"/>
      <c r="C10" s="10">
        <v>93.846725463867188</v>
      </c>
      <c r="D10" s="10">
        <v>3.5234105587005615</v>
      </c>
      <c r="E10" s="10">
        <v>1.7840933799743</v>
      </c>
      <c r="F10" s="11">
        <v>0.39431238174369998</v>
      </c>
      <c r="G10" s="10">
        <v>2.1784057617179999</v>
      </c>
      <c r="H10" s="10">
        <v>38.252192633518149</v>
      </c>
      <c r="I10" s="10">
        <v>49.855621264026873</v>
      </c>
      <c r="J10" s="1"/>
      <c r="K10" s="1"/>
    </row>
    <row r="11" spans="1:11" ht="12.75" customHeight="1" thickBot="1" x14ac:dyDescent="0.25">
      <c r="A11" s="33">
        <v>40879</v>
      </c>
      <c r="B11" s="34"/>
      <c r="C11" s="3">
        <v>93.63665771484375</v>
      </c>
      <c r="D11" s="3">
        <v>3.6107344627380371</v>
      </c>
      <c r="E11" s="3">
        <v>1.8113389015197754</v>
      </c>
      <c r="F11" s="5">
        <v>0.40098002552986145</v>
      </c>
      <c r="G11" s="3">
        <v>2.2123188972473145</v>
      </c>
      <c r="H11" s="3">
        <v>38.330374424061652</v>
      </c>
      <c r="I11" s="3">
        <v>49.891921825235869</v>
      </c>
      <c r="J11" s="1"/>
      <c r="K11" s="1"/>
    </row>
    <row r="12" spans="1:11" ht="12.75" customHeight="1" thickBot="1" x14ac:dyDescent="0.25">
      <c r="A12" s="33">
        <v>40880</v>
      </c>
      <c r="B12" s="34"/>
      <c r="C12" s="3">
        <v>93.742233276367188</v>
      </c>
      <c r="D12" s="3">
        <v>3.3666810989379883</v>
      </c>
      <c r="E12" s="3">
        <v>1.9178401231765747</v>
      </c>
      <c r="F12" s="5">
        <v>0.35981842875480652</v>
      </c>
      <c r="G12" s="3">
        <v>2.2776584625244141</v>
      </c>
      <c r="H12" s="3">
        <v>38.298211628293288</v>
      </c>
      <c r="I12" s="3">
        <v>49.860123975917034</v>
      </c>
      <c r="J12" s="1"/>
      <c r="K12" s="1"/>
    </row>
    <row r="13" spans="1:11" ht="12.75" customHeight="1" thickBot="1" x14ac:dyDescent="0.25">
      <c r="A13" s="33">
        <v>40881</v>
      </c>
      <c r="B13" s="34"/>
      <c r="C13" s="3">
        <v>94.811836242675781</v>
      </c>
      <c r="D13" s="3">
        <v>2.7397713661193848</v>
      </c>
      <c r="E13" s="3">
        <v>1.5946916341781616</v>
      </c>
      <c r="F13" s="5">
        <v>0.48387047648429871</v>
      </c>
      <c r="G13" s="3">
        <v>2.0785620212554932</v>
      </c>
      <c r="H13" s="3">
        <v>38.031786539205122</v>
      </c>
      <c r="I13" s="3">
        <v>49.766979345303575</v>
      </c>
      <c r="J13" s="1"/>
      <c r="K13" s="1"/>
    </row>
    <row r="14" spans="1:11" ht="12.75" customHeight="1" thickBot="1" x14ac:dyDescent="0.25">
      <c r="A14" s="33">
        <v>40882</v>
      </c>
      <c r="B14" s="34"/>
      <c r="C14" s="3">
        <v>94.402542114257813</v>
      </c>
      <c r="D14" s="3">
        <v>3.1868596076965332</v>
      </c>
      <c r="E14" s="3">
        <v>1.5363975763320923</v>
      </c>
      <c r="F14" s="5">
        <v>0.5011630654335022</v>
      </c>
      <c r="G14" s="3">
        <v>2.0375607013702393</v>
      </c>
      <c r="H14" s="3">
        <v>38.172324907196234</v>
      </c>
      <c r="I14" s="3">
        <v>49.863041827604135</v>
      </c>
      <c r="J14" s="1"/>
      <c r="K14" s="1"/>
    </row>
    <row r="15" spans="1:11" ht="12.75" customHeight="1" thickBot="1" x14ac:dyDescent="0.25">
      <c r="A15" s="33">
        <v>40883</v>
      </c>
      <c r="B15" s="34"/>
      <c r="C15" s="3">
        <v>93.939109802246094</v>
      </c>
      <c r="D15" s="3">
        <v>3.3179900646209717</v>
      </c>
      <c r="E15" s="3">
        <v>1.9027801752090454</v>
      </c>
      <c r="F15" s="5">
        <v>0.31352025270462036</v>
      </c>
      <c r="G15" s="3">
        <v>2.2163004875183105</v>
      </c>
      <c r="H15" s="3">
        <v>38.24509085962746</v>
      </c>
      <c r="I15" s="3">
        <v>49.868149537239887</v>
      </c>
      <c r="J15" s="1"/>
      <c r="K15" s="1"/>
    </row>
    <row r="16" spans="1:11" ht="12.75" customHeight="1" thickBot="1" x14ac:dyDescent="0.25">
      <c r="A16" s="33">
        <v>40884</v>
      </c>
      <c r="B16" s="34"/>
      <c r="C16" s="3">
        <v>94.149658203125</v>
      </c>
      <c r="D16" s="3">
        <v>3.3969249725341797</v>
      </c>
      <c r="E16" s="3">
        <v>1.6285499334335327</v>
      </c>
      <c r="F16" s="5">
        <v>0.40415391325950623</v>
      </c>
      <c r="G16" s="3">
        <v>2.0327038764953613</v>
      </c>
      <c r="H16" s="3">
        <v>38.265232723435474</v>
      </c>
      <c r="I16" s="3">
        <v>49.941667057720686</v>
      </c>
      <c r="J16" s="1"/>
      <c r="K16" s="1"/>
    </row>
    <row r="17" spans="1:11" ht="12.75" customHeight="1" thickBot="1" x14ac:dyDescent="0.25">
      <c r="A17" s="33">
        <v>40885</v>
      </c>
      <c r="B17" s="34"/>
      <c r="C17" s="3">
        <v>94.425567626953125</v>
      </c>
      <c r="D17" s="3">
        <v>3.1029107570648193</v>
      </c>
      <c r="E17" s="3">
        <v>1.7041593790054321</v>
      </c>
      <c r="F17" s="5">
        <v>0.37709707021713257</v>
      </c>
      <c r="G17" s="3">
        <v>2.0812563896179199</v>
      </c>
      <c r="H17" s="3">
        <v>38.143769410278708</v>
      </c>
      <c r="I17" s="3">
        <v>49.855907238230479</v>
      </c>
      <c r="J17" s="1"/>
      <c r="K17" s="1"/>
    </row>
    <row r="18" spans="1:11" ht="12.75" customHeight="1" thickBot="1" x14ac:dyDescent="0.25">
      <c r="A18" s="33">
        <v>40886</v>
      </c>
      <c r="B18" s="34"/>
      <c r="C18" s="3">
        <v>94.479812622070313</v>
      </c>
      <c r="D18" s="3">
        <v>2.9253320693969727</v>
      </c>
      <c r="E18" s="3">
        <v>1.8114781379699707</v>
      </c>
      <c r="F18" s="5">
        <v>0.34081581234931946</v>
      </c>
      <c r="G18" s="3">
        <v>2.1522939205169678</v>
      </c>
      <c r="H18" s="3">
        <v>38.102220938805424</v>
      </c>
      <c r="I18" s="3">
        <v>49.808014958848993</v>
      </c>
      <c r="J18" s="1"/>
      <c r="K18" s="1"/>
    </row>
    <row r="19" spans="1:11" ht="12.75" customHeight="1" thickBot="1" x14ac:dyDescent="0.25">
      <c r="A19" s="33">
        <v>40887</v>
      </c>
      <c r="B19" s="34"/>
      <c r="C19" s="3">
        <v>94.403213500976563</v>
      </c>
      <c r="D19" s="3">
        <v>3.0391530990600586</v>
      </c>
      <c r="E19" s="3">
        <v>1.6715892553329468</v>
      </c>
      <c r="F19" s="5">
        <v>0.45012757182121277</v>
      </c>
      <c r="G19" s="3">
        <v>2.1217167377471924</v>
      </c>
      <c r="H19" s="3">
        <v>38.144381891747493</v>
      </c>
      <c r="I19" s="3">
        <v>49.820549599781103</v>
      </c>
      <c r="J19" s="1"/>
      <c r="K19" s="1"/>
    </row>
    <row r="20" spans="1:11" ht="12.75" customHeight="1" thickBot="1" x14ac:dyDescent="0.25">
      <c r="A20" s="33">
        <v>40888</v>
      </c>
      <c r="B20" s="34"/>
      <c r="C20" s="3">
        <v>94.065757751464844</v>
      </c>
      <c r="D20" s="3">
        <v>3.0968458652496338</v>
      </c>
      <c r="E20" s="3">
        <v>2.0256452560424805</v>
      </c>
      <c r="F20" s="5">
        <v>0.27207678556442261</v>
      </c>
      <c r="G20" s="3">
        <v>2.2977221012115479</v>
      </c>
      <c r="H20" s="3">
        <v>38.156919193828969</v>
      </c>
      <c r="I20" s="3">
        <v>49.790094246271487</v>
      </c>
      <c r="J20" s="1"/>
      <c r="K20" s="1"/>
    </row>
    <row r="21" spans="1:11" ht="12.75" customHeight="1" thickBot="1" x14ac:dyDescent="0.25">
      <c r="A21" s="33">
        <v>40889</v>
      </c>
      <c r="B21" s="34"/>
      <c r="C21" s="3">
        <v>94.310371398925781</v>
      </c>
      <c r="D21" s="3">
        <v>2.8784921169281006</v>
      </c>
      <c r="E21" s="3">
        <v>2.0190327167510986</v>
      </c>
      <c r="F21" s="5">
        <v>0.28310814499855042</v>
      </c>
      <c r="G21" s="3">
        <v>2.3021409511566162</v>
      </c>
      <c r="H21" s="3">
        <v>38.070734705959858</v>
      </c>
      <c r="I21" s="3">
        <v>49.735584220491091</v>
      </c>
      <c r="J21" s="1"/>
      <c r="K21" s="1"/>
    </row>
    <row r="22" spans="1:11" ht="12.75" customHeight="1" thickBot="1" x14ac:dyDescent="0.25">
      <c r="A22" s="33">
        <v>40890</v>
      </c>
      <c r="B22" s="34"/>
      <c r="C22" s="3">
        <v>94.461479187011719</v>
      </c>
      <c r="D22" s="3">
        <v>2.8180313110351563</v>
      </c>
      <c r="E22" s="3">
        <v>1.9457260370254517</v>
      </c>
      <c r="F22" s="5">
        <v>0.30406546592712402</v>
      </c>
      <c r="G22" s="3">
        <v>2.2497916221618652</v>
      </c>
      <c r="H22" s="3">
        <v>38.054460271825235</v>
      </c>
      <c r="I22" s="3">
        <v>49.744912420358936</v>
      </c>
      <c r="J22" s="1"/>
      <c r="K22" s="1"/>
    </row>
    <row r="23" spans="1:11" ht="12.75" customHeight="1" thickBot="1" x14ac:dyDescent="0.25">
      <c r="A23" s="33">
        <v>40891</v>
      </c>
      <c r="B23" s="34"/>
      <c r="C23" s="3">
        <v>94.625892639160156</v>
      </c>
      <c r="D23" s="3">
        <v>2.9112870693206787</v>
      </c>
      <c r="E23" s="3">
        <v>1.6424238681793213</v>
      </c>
      <c r="F23" s="5">
        <v>0.43791639804840088</v>
      </c>
      <c r="G23" s="3">
        <v>2.0803403854370117</v>
      </c>
      <c r="H23" s="3">
        <v>38.082525248246995</v>
      </c>
      <c r="I23" s="3">
        <v>49.806160084061688</v>
      </c>
      <c r="J23" s="1"/>
      <c r="K23" s="1"/>
    </row>
    <row r="24" spans="1:11" ht="12.75" customHeight="1" thickBot="1" x14ac:dyDescent="0.25">
      <c r="A24" s="33">
        <v>40892</v>
      </c>
      <c r="B24" s="34"/>
      <c r="C24" s="3">
        <v>94.230705261230469</v>
      </c>
      <c r="D24" s="3">
        <v>3.2667124271392822</v>
      </c>
      <c r="E24" s="3">
        <v>1.6709311008453369</v>
      </c>
      <c r="F24" s="5">
        <v>0.44055494666099548</v>
      </c>
      <c r="G24" s="3">
        <v>2.1114859580993652</v>
      </c>
      <c r="H24" s="3">
        <v>38.178627581986547</v>
      </c>
      <c r="I24" s="3">
        <v>49.847587029562348</v>
      </c>
      <c r="J24" s="1"/>
      <c r="K24" s="1"/>
    </row>
    <row r="25" spans="1:11" ht="12.75" customHeight="1" thickBot="1" x14ac:dyDescent="0.25">
      <c r="A25" s="33">
        <v>40893</v>
      </c>
      <c r="B25" s="34"/>
      <c r="C25" s="3">
        <v>94.656661987304687</v>
      </c>
      <c r="D25" s="3">
        <v>2.8727834224700928</v>
      </c>
      <c r="E25" s="3">
        <v>1.694705605506897</v>
      </c>
      <c r="F25" s="5">
        <v>0.40189328789710999</v>
      </c>
      <c r="G25" s="3">
        <v>2.0965988636016846</v>
      </c>
      <c r="H25" s="3">
        <v>38.061691264981363</v>
      </c>
      <c r="I25" s="3">
        <v>49.795577069655828</v>
      </c>
      <c r="J25" s="1"/>
      <c r="K25" s="1"/>
    </row>
    <row r="26" spans="1:11" ht="12.75" customHeight="1" thickBot="1" x14ac:dyDescent="0.25">
      <c r="A26" s="33">
        <v>40894</v>
      </c>
      <c r="B26" s="34"/>
      <c r="C26" s="3">
        <v>94.573593139648438</v>
      </c>
      <c r="D26" s="3">
        <v>2.7751832008361816</v>
      </c>
      <c r="E26" s="3">
        <v>1.8914335966110229</v>
      </c>
      <c r="F26" s="5">
        <v>0.32490637898445129</v>
      </c>
      <c r="G26" s="3">
        <v>2.2163400650024414</v>
      </c>
      <c r="H26" s="3">
        <v>38.028785046706815</v>
      </c>
      <c r="I26" s="3">
        <v>49.740280514543024</v>
      </c>
      <c r="J26" s="1"/>
      <c r="K26" s="1"/>
    </row>
    <row r="27" spans="1:11" ht="12.75" customHeight="1" thickBot="1" x14ac:dyDescent="0.25">
      <c r="A27" s="33">
        <v>40895</v>
      </c>
      <c r="B27" s="34"/>
      <c r="C27" s="3">
        <v>94.665847778320312</v>
      </c>
      <c r="D27" s="3">
        <v>2.6777210235595703</v>
      </c>
      <c r="E27" s="3">
        <v>1.8302983045578003</v>
      </c>
      <c r="F27" s="5">
        <v>0.37360337376594543</v>
      </c>
      <c r="G27" s="3">
        <v>2.2039017677307129</v>
      </c>
      <c r="H27" s="3">
        <v>38.018482574354714</v>
      </c>
      <c r="I27" s="3">
        <v>49.728321440703048</v>
      </c>
      <c r="J27" s="1"/>
      <c r="K27" s="1"/>
    </row>
    <row r="28" spans="1:11" ht="12.75" customHeight="1" thickBot="1" x14ac:dyDescent="0.25">
      <c r="A28" s="33">
        <v>40896</v>
      </c>
      <c r="B28" s="34"/>
      <c r="C28" s="3">
        <v>94.318130493164062</v>
      </c>
      <c r="D28" s="3">
        <v>2.8740994930267334</v>
      </c>
      <c r="E28" s="3">
        <v>1.9758307933807373</v>
      </c>
      <c r="F28" s="5">
        <v>0.33487200736999512</v>
      </c>
      <c r="G28" s="3">
        <v>2.3107028007507324</v>
      </c>
      <c r="H28" s="3">
        <v>38.064617709343963</v>
      </c>
      <c r="I28" s="3">
        <v>49.715992635066804</v>
      </c>
      <c r="J28" s="1"/>
      <c r="K28" s="1"/>
    </row>
    <row r="29" spans="1:11" ht="12.75" customHeight="1" thickBot="1" x14ac:dyDescent="0.25">
      <c r="A29" s="33">
        <v>40897</v>
      </c>
      <c r="B29" s="34"/>
      <c r="C29" s="3">
        <v>94.451011657714844</v>
      </c>
      <c r="D29" s="3">
        <v>2.8040761947631836</v>
      </c>
      <c r="E29" s="3">
        <v>1.9117956161499023</v>
      </c>
      <c r="F29" s="5">
        <v>0.36330267786979675</v>
      </c>
      <c r="G29" s="3">
        <v>2.2750983238220215</v>
      </c>
      <c r="H29" s="3">
        <v>38.039064844777954</v>
      </c>
      <c r="I29" s="3">
        <v>49.710595134109944</v>
      </c>
      <c r="J29" s="1"/>
      <c r="K29" s="1"/>
    </row>
    <row r="30" spans="1:11" ht="12.75" customHeight="1" thickBot="1" x14ac:dyDescent="0.25">
      <c r="A30" s="33">
        <v>40898</v>
      </c>
      <c r="B30" s="34"/>
      <c r="C30" s="3">
        <v>94.567428588867188</v>
      </c>
      <c r="D30" s="3">
        <v>2.8454785346984863</v>
      </c>
      <c r="E30" s="3">
        <v>1.7337051630020142</v>
      </c>
      <c r="F30" s="5">
        <v>0.42131206393241882</v>
      </c>
      <c r="G30" s="3">
        <v>2.1550171375274658</v>
      </c>
      <c r="H30" s="3">
        <v>38.07102266412052</v>
      </c>
      <c r="I30" s="3">
        <v>49.769475105833372</v>
      </c>
      <c r="J30" s="1"/>
      <c r="K30" s="1"/>
    </row>
    <row r="31" spans="1:11" ht="12.75" customHeight="1" thickBot="1" x14ac:dyDescent="0.25">
      <c r="A31" s="33">
        <v>40899</v>
      </c>
      <c r="B31" s="34"/>
      <c r="C31" s="3">
        <v>94.151344299316406</v>
      </c>
      <c r="D31" s="3">
        <v>3.187298059463501</v>
      </c>
      <c r="E31" s="3">
        <v>1.6013691425323486</v>
      </c>
      <c r="F31" s="5">
        <v>0.47085818648338318</v>
      </c>
      <c r="G31" s="3">
        <v>2.0722272396087646</v>
      </c>
      <c r="H31" s="3">
        <v>38.30794589714553</v>
      </c>
      <c r="I31" s="3">
        <v>49.931992643537313</v>
      </c>
      <c r="J31" s="1"/>
      <c r="K31" s="1"/>
    </row>
    <row r="32" spans="1:11" ht="12.75" customHeight="1" thickBot="1" x14ac:dyDescent="0.25">
      <c r="A32" s="33">
        <v>40900</v>
      </c>
      <c r="B32" s="34"/>
      <c r="C32" s="3">
        <v>94.33697509765625</v>
      </c>
      <c r="D32" s="3">
        <v>3.0839719772338867</v>
      </c>
      <c r="E32" s="3">
        <v>1.6238209009170532</v>
      </c>
      <c r="F32" s="5">
        <v>0.44040051102638245</v>
      </c>
      <c r="G32" s="3">
        <v>2.0642213821411133</v>
      </c>
      <c r="H32" s="3">
        <v>38.240220811515769</v>
      </c>
      <c r="I32" s="3">
        <v>49.903870247601503</v>
      </c>
      <c r="J32" s="1"/>
      <c r="K32" s="1"/>
    </row>
    <row r="33" spans="1:11" ht="12.75" customHeight="1" thickBot="1" x14ac:dyDescent="0.25">
      <c r="A33" s="33">
        <v>40901</v>
      </c>
      <c r="B33" s="34"/>
      <c r="C33" s="3">
        <v>94.550994873046875</v>
      </c>
      <c r="D33" s="3">
        <v>2.9485855102539062</v>
      </c>
      <c r="E33" s="3">
        <v>1.6717013120651245</v>
      </c>
      <c r="F33" s="5">
        <v>0.38009601831436157</v>
      </c>
      <c r="G33" s="3">
        <v>2.0517973899841309</v>
      </c>
      <c r="H33" s="3">
        <v>38.150881608495432</v>
      </c>
      <c r="I33" s="3">
        <v>49.872288101479256</v>
      </c>
      <c r="J33" s="1"/>
      <c r="K33" s="1"/>
    </row>
    <row r="34" spans="1:11" ht="12.75" customHeight="1" thickBot="1" x14ac:dyDescent="0.25">
      <c r="A34" s="33">
        <v>40902</v>
      </c>
      <c r="B34" s="34"/>
      <c r="C34" s="3">
        <v>94.723075866699219</v>
      </c>
      <c r="D34" s="3">
        <v>2.6746118068695068</v>
      </c>
      <c r="E34" s="3">
        <v>1.8373825550079346</v>
      </c>
      <c r="F34" s="5">
        <v>0.31007957458496094</v>
      </c>
      <c r="G34" s="3">
        <v>2.1474621295928955</v>
      </c>
      <c r="H34" s="3">
        <v>38.039870488319913</v>
      </c>
      <c r="I34" s="3">
        <v>49.781170298338658</v>
      </c>
      <c r="J34" s="1"/>
      <c r="K34" s="1"/>
    </row>
    <row r="35" spans="1:11" ht="12.75" customHeight="1" thickBot="1" x14ac:dyDescent="0.25">
      <c r="A35" s="33">
        <v>40903</v>
      </c>
      <c r="B35" s="34"/>
      <c r="C35" s="3">
        <v>94.903549194335938</v>
      </c>
      <c r="D35" s="3">
        <v>2.5643599033355713</v>
      </c>
      <c r="E35" s="3">
        <v>1.7828283309936523</v>
      </c>
      <c r="F35" s="5">
        <v>0.37273618578910828</v>
      </c>
      <c r="G35" s="3">
        <v>2.155564546585083</v>
      </c>
      <c r="H35" s="3">
        <v>37.953595902515673</v>
      </c>
      <c r="I35" s="3">
        <v>49.712975985296382</v>
      </c>
      <c r="J35" s="1"/>
      <c r="K35" s="1"/>
    </row>
    <row r="36" spans="1:11" ht="12.75" customHeight="1" thickBot="1" x14ac:dyDescent="0.25">
      <c r="A36" s="33">
        <v>40904</v>
      </c>
      <c r="B36" s="34"/>
      <c r="C36" s="3">
        <v>94.899261474609375</v>
      </c>
      <c r="D36" s="3">
        <v>2.5313234329223633</v>
      </c>
      <c r="E36" s="3">
        <v>1.8497534990310669</v>
      </c>
      <c r="F36" s="5">
        <v>0.36514097452163696</v>
      </c>
      <c r="G36" s="3">
        <v>2.2148945331573486</v>
      </c>
      <c r="H36" s="3">
        <v>37.905265555569777</v>
      </c>
      <c r="I36" s="3">
        <v>49.659988856651374</v>
      </c>
      <c r="J36" s="1"/>
      <c r="K36" s="1"/>
    </row>
    <row r="37" spans="1:11" ht="12.75" customHeight="1" thickBot="1" x14ac:dyDescent="0.25">
      <c r="A37" s="33">
        <v>40905</v>
      </c>
      <c r="B37" s="34"/>
      <c r="C37" s="3">
        <v>94.775474548339844</v>
      </c>
      <c r="D37" s="3">
        <v>2.7302758693695068</v>
      </c>
      <c r="E37" s="3">
        <v>1.716902494430542</v>
      </c>
      <c r="F37" s="5">
        <v>0.42017742991447449</v>
      </c>
      <c r="G37" s="3">
        <v>2.1370799541473389</v>
      </c>
      <c r="H37" s="3">
        <v>37.993464591651382</v>
      </c>
      <c r="I37" s="3">
        <v>49.733451589409711</v>
      </c>
      <c r="J37" s="1"/>
      <c r="K37" s="1"/>
    </row>
    <row r="38" spans="1:11" ht="12.75" customHeight="1" thickBot="1" x14ac:dyDescent="0.25">
      <c r="A38" s="33">
        <v>40906</v>
      </c>
      <c r="B38" s="34"/>
      <c r="C38" s="3">
        <v>94.451332092285156</v>
      </c>
      <c r="D38" s="3">
        <v>2.940220832824707</v>
      </c>
      <c r="E38" s="3">
        <v>1.8159795999526978</v>
      </c>
      <c r="F38" s="5">
        <v>0.35410702228546143</v>
      </c>
      <c r="G38" s="3">
        <v>2.1700866222381592</v>
      </c>
      <c r="H38" s="3">
        <v>38.093639913650485</v>
      </c>
      <c r="I38" s="3">
        <v>49.791959679815854</v>
      </c>
      <c r="J38" s="1"/>
      <c r="K38" s="1"/>
    </row>
    <row r="39" spans="1:11" ht="12.75" customHeight="1" thickBot="1" x14ac:dyDescent="0.25">
      <c r="A39" s="33">
        <v>40907</v>
      </c>
      <c r="B39" s="34"/>
      <c r="C39" s="3">
        <v>94.349830627441406</v>
      </c>
      <c r="D39" s="3">
        <v>2.9836409091949463</v>
      </c>
      <c r="E39" s="3">
        <v>1.7264658212661743</v>
      </c>
      <c r="F39" s="5">
        <v>0.41134205460548401</v>
      </c>
      <c r="G39" s="3">
        <v>2.1378078460693359</v>
      </c>
      <c r="H39" s="3">
        <v>38.177071095455624</v>
      </c>
      <c r="I39" s="3">
        <v>49.841030118543237</v>
      </c>
      <c r="J39" s="1"/>
      <c r="K39" s="1"/>
    </row>
    <row r="40" spans="1:11" ht="12.75" customHeight="1" thickBot="1" x14ac:dyDescent="0.25">
      <c r="A40" s="33">
        <v>40908</v>
      </c>
      <c r="B40" s="34"/>
      <c r="C40" s="3">
        <v>94.121116638183594</v>
      </c>
      <c r="D40" s="3">
        <v>3.0694637298583984</v>
      </c>
      <c r="E40" s="3">
        <v>1.8125619888305664</v>
      </c>
      <c r="F40" s="5">
        <v>0.36652818322181702</v>
      </c>
      <c r="G40" s="3">
        <v>2.1790902614593506</v>
      </c>
      <c r="H40" s="3">
        <v>38.251851848619161</v>
      </c>
      <c r="I40" s="3">
        <v>49.875891217951192</v>
      </c>
      <c r="J40" s="1"/>
      <c r="K40" s="1"/>
    </row>
    <row r="41" spans="1:11" ht="12.75" customHeight="1" thickBot="1" x14ac:dyDescent="0.25">
      <c r="A41" s="31" t="s">
        <v>6</v>
      </c>
      <c r="B41" s="32"/>
      <c r="C41" s="6">
        <f t="shared" ref="C41:I41" si="0">AVERAGE(C10:C40)</f>
        <v>94.387973908455137</v>
      </c>
      <c r="D41" s="6">
        <f t="shared" si="0"/>
        <v>2.9917493789426741</v>
      </c>
      <c r="E41" s="6">
        <f t="shared" si="0"/>
        <v>1.7788132967487438</v>
      </c>
      <c r="F41" s="6">
        <f t="shared" si="0"/>
        <v>0.38306247322787873</v>
      </c>
      <c r="G41" s="6">
        <f t="shared" si="0"/>
        <v>2.1618757786289096</v>
      </c>
      <c r="H41" s="6">
        <f t="shared" si="0"/>
        <v>38.126655637911</v>
      </c>
      <c r="I41" s="6">
        <f t="shared" si="0"/>
        <v>49.807134686102913</v>
      </c>
      <c r="J41" s="1"/>
      <c r="K41" s="1"/>
    </row>
    <row r="42" spans="1:11" ht="8.1" customHeight="1" x14ac:dyDescent="0.2"/>
    <row r="43" spans="1:11" ht="12.75" customHeight="1" x14ac:dyDescent="0.2">
      <c r="A43" s="7" t="s">
        <v>10</v>
      </c>
      <c r="H43" s="30" t="s">
        <v>44</v>
      </c>
      <c r="I43" s="30"/>
      <c r="J43" s="20"/>
      <c r="K43" s="20"/>
    </row>
    <row r="44" spans="1:11" ht="13.5" thickBot="1" x14ac:dyDescent="0.25"/>
    <row r="45" spans="1:11" ht="23.25" thickBot="1" x14ac:dyDescent="0.25">
      <c r="A45" s="37"/>
      <c r="B45" s="38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17</v>
      </c>
      <c r="I45" s="19" t="s">
        <v>16</v>
      </c>
    </row>
    <row r="46" spans="1:11" ht="13.5" thickBot="1" x14ac:dyDescent="0.25">
      <c r="A46" s="39" t="s">
        <v>85</v>
      </c>
      <c r="B46" s="40"/>
      <c r="C46" s="26">
        <f t="shared" ref="C46:I46" si="1">MAX(C10:C40)</f>
        <v>94.903549194335938</v>
      </c>
      <c r="D46" s="21">
        <f t="shared" si="1"/>
        <v>3.6107344627380371</v>
      </c>
      <c r="E46" s="26">
        <f t="shared" si="1"/>
        <v>2.0256452560424805</v>
      </c>
      <c r="F46" s="26">
        <f t="shared" si="1"/>
        <v>0.5011630654335022</v>
      </c>
      <c r="G46" s="21">
        <f t="shared" si="1"/>
        <v>2.3107028007507324</v>
      </c>
      <c r="H46" s="26">
        <f t="shared" si="1"/>
        <v>38.330374424061652</v>
      </c>
      <c r="I46" s="22">
        <f t="shared" si="1"/>
        <v>49.941667057720686</v>
      </c>
    </row>
    <row r="47" spans="1:11" ht="13.5" thickBot="1" x14ac:dyDescent="0.25">
      <c r="A47" s="39" t="s">
        <v>86</v>
      </c>
      <c r="B47" s="40"/>
      <c r="C47" s="23">
        <f t="shared" ref="C47:I47" si="2">MIN(C10:C40)</f>
        <v>93.63665771484375</v>
      </c>
      <c r="D47" s="26">
        <f t="shared" si="2"/>
        <v>2.5313234329223633</v>
      </c>
      <c r="E47" s="26">
        <f t="shared" si="2"/>
        <v>1.5363975763320923</v>
      </c>
      <c r="F47" s="23">
        <f t="shared" si="2"/>
        <v>0.27207678556442261</v>
      </c>
      <c r="G47" s="26">
        <f t="shared" si="2"/>
        <v>2.0327038764953613</v>
      </c>
      <c r="H47" s="23">
        <f t="shared" si="2"/>
        <v>37.905265555569777</v>
      </c>
      <c r="I47" s="26">
        <f t="shared" si="2"/>
        <v>49.659988856651374</v>
      </c>
    </row>
    <row r="48" spans="1:11" ht="13.5" thickBot="1" x14ac:dyDescent="0.25">
      <c r="A48" s="35" t="s">
        <v>87</v>
      </c>
      <c r="B48" s="36"/>
      <c r="C48" s="26">
        <f t="shared" ref="C48:I48" si="3">STDEV(C10:C40)</f>
        <v>0.321230524010227</v>
      </c>
      <c r="D48" s="24">
        <f t="shared" si="3"/>
        <v>0.26986277105605538</v>
      </c>
      <c r="E48" s="26">
        <f t="shared" si="3"/>
        <v>0.13056211841981302</v>
      </c>
      <c r="F48" s="26">
        <f t="shared" si="3"/>
        <v>5.7622455939135717E-2</v>
      </c>
      <c r="G48" s="24">
        <f t="shared" si="3"/>
        <v>8.1615271036611814E-2</v>
      </c>
      <c r="H48" s="26">
        <f t="shared" si="3"/>
        <v>0.10895314508955899</v>
      </c>
      <c r="I48" s="25">
        <f t="shared" si="3"/>
        <v>7.1685744413266209E-2</v>
      </c>
    </row>
    <row r="50" spans="3:9" x14ac:dyDescent="0.2">
      <c r="C50" s="28">
        <f>COUNTIF(C10:C40,"&lt;84.0")</f>
        <v>0</v>
      </c>
      <c r="D50" s="28">
        <f>COUNTIF(D10:D40,"&gt;11.0")</f>
        <v>0</v>
      </c>
      <c r="E50" s="28">
        <f>COUNTIF(E10:E40,"&gt;4.0")</f>
        <v>0</v>
      </c>
      <c r="F50" s="28">
        <f>COUNTIF(F10:F40,"&gt;3.0")</f>
        <v>0</v>
      </c>
      <c r="G50" s="28">
        <f>COUNTIF(G10:G40,"&gt;4.0")</f>
        <v>0</v>
      </c>
      <c r="H50" s="28">
        <f>COUNTIF(H10:H40,"&lt;37.30")</f>
        <v>0</v>
      </c>
      <c r="I50" s="28">
        <f>COUNTIF(I10:I40,"&lt;48.20")</f>
        <v>0</v>
      </c>
    </row>
    <row r="51" spans="3:9" x14ac:dyDescent="0.2">
      <c r="C51" s="29"/>
      <c r="D51" s="29"/>
      <c r="E51" s="29"/>
      <c r="F51" s="29"/>
      <c r="G51" s="28"/>
      <c r="H51" s="28">
        <f>COUNTIF(H10:H40,"&gt;43.60")</f>
        <v>0</v>
      </c>
      <c r="I51" s="28">
        <f>COUNTIF(I10:I40,"&gt;53.20")</f>
        <v>0</v>
      </c>
    </row>
  </sheetData>
  <mergeCells count="45">
    <mergeCell ref="A22:B22"/>
    <mergeCell ref="A25:B25"/>
    <mergeCell ref="A23:B23"/>
    <mergeCell ref="A31:B31"/>
    <mergeCell ref="A26:B26"/>
    <mergeCell ref="A28:B28"/>
    <mergeCell ref="A7:B7"/>
    <mergeCell ref="A8:B8"/>
    <mergeCell ref="A13:B13"/>
    <mergeCell ref="A15:B15"/>
    <mergeCell ref="A14:B14"/>
    <mergeCell ref="A9:B9"/>
    <mergeCell ref="A11:B11"/>
    <mergeCell ref="A12:B12"/>
    <mergeCell ref="A10:B10"/>
    <mergeCell ref="A45:B45"/>
    <mergeCell ref="A46:B46"/>
    <mergeCell ref="A47:B47"/>
    <mergeCell ref="A48:B48"/>
    <mergeCell ref="A1:I1"/>
    <mergeCell ref="A3:I3"/>
    <mergeCell ref="A6:B6"/>
    <mergeCell ref="A4:I4"/>
    <mergeCell ref="A5:F5"/>
    <mergeCell ref="A17:B17"/>
    <mergeCell ref="A20:B20"/>
    <mergeCell ref="A16:B16"/>
    <mergeCell ref="A21:B21"/>
    <mergeCell ref="A18:B18"/>
    <mergeCell ref="A19:B19"/>
    <mergeCell ref="A24:B24"/>
    <mergeCell ref="A29:B29"/>
    <mergeCell ref="A27:B27"/>
    <mergeCell ref="A30:B30"/>
    <mergeCell ref="A40:B40"/>
    <mergeCell ref="A32:B32"/>
    <mergeCell ref="A33:B33"/>
    <mergeCell ref="A39:B39"/>
    <mergeCell ref="H43:I43"/>
    <mergeCell ref="A41:B41"/>
    <mergeCell ref="A34:B34"/>
    <mergeCell ref="A36:B36"/>
    <mergeCell ref="A35:B35"/>
    <mergeCell ref="A37:B37"/>
    <mergeCell ref="A38:B38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outlinePr summaryBelow="0" summaryRight="0"/>
  </sheetPr>
  <dimension ref="A1:K51"/>
  <sheetViews>
    <sheetView showGridLines="0" topLeftCell="A32" zoomScale="90" zoomScaleNormal="90" workbookViewId="0">
      <selection activeCell="C50" sqref="C50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256" width="8.85546875" customWidth="1"/>
  </cols>
  <sheetData>
    <row r="1" spans="1:11" ht="24" customHeight="1" x14ac:dyDescent="0.2">
      <c r="A1" s="43" t="s">
        <v>11</v>
      </c>
      <c r="B1" s="43"/>
      <c r="C1" s="43"/>
      <c r="D1" s="43"/>
      <c r="E1" s="43"/>
      <c r="F1" s="43"/>
      <c r="G1" s="43"/>
      <c r="H1" s="43"/>
      <c r="I1" s="43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4" t="s">
        <v>8</v>
      </c>
      <c r="B3" s="44"/>
      <c r="C3" s="44"/>
      <c r="D3" s="44"/>
      <c r="E3" s="44"/>
      <c r="F3" s="44"/>
      <c r="G3" s="44"/>
      <c r="H3" s="44"/>
      <c r="I3" s="44"/>
      <c r="J3" s="2"/>
      <c r="K3" s="1"/>
    </row>
    <row r="4" spans="1:11" ht="18" customHeight="1" x14ac:dyDescent="0.2">
      <c r="A4" s="47" t="s">
        <v>9</v>
      </c>
      <c r="B4" s="47"/>
      <c r="C4" s="47"/>
      <c r="D4" s="47"/>
      <c r="E4" s="47"/>
      <c r="F4" s="47"/>
      <c r="G4" s="47"/>
      <c r="H4" s="47"/>
      <c r="I4" s="47"/>
      <c r="J4" s="2"/>
      <c r="K4" s="1"/>
    </row>
    <row r="5" spans="1:11" ht="14.1" customHeight="1" thickBot="1" x14ac:dyDescent="0.25">
      <c r="A5" s="48" t="s">
        <v>45</v>
      </c>
      <c r="B5" s="48"/>
      <c r="C5" s="48"/>
      <c r="D5" s="48"/>
      <c r="E5" s="48"/>
      <c r="F5" s="48"/>
      <c r="G5" s="1"/>
      <c r="H5" s="1"/>
      <c r="I5" s="18" t="s">
        <v>99</v>
      </c>
      <c r="J5" s="1"/>
      <c r="K5" s="1"/>
    </row>
    <row r="6" spans="1:11" ht="10.15" customHeight="1" x14ac:dyDescent="0.2">
      <c r="A6" s="45"/>
      <c r="B6" s="46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1" t="s">
        <v>3</v>
      </c>
      <c r="B7" s="42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41"/>
      <c r="B8" s="42"/>
      <c r="C8" s="9" t="s">
        <v>39</v>
      </c>
      <c r="D8" s="9" t="s">
        <v>40</v>
      </c>
      <c r="E8" s="9" t="s">
        <v>41</v>
      </c>
      <c r="F8" s="9" t="s">
        <v>19</v>
      </c>
      <c r="G8" s="9" t="s">
        <v>41</v>
      </c>
      <c r="H8" s="14" t="s">
        <v>42</v>
      </c>
      <c r="I8" s="17" t="s">
        <v>43</v>
      </c>
      <c r="J8" s="1"/>
      <c r="K8" s="1"/>
    </row>
    <row r="9" spans="1:11" ht="22.5" customHeight="1" thickBot="1" x14ac:dyDescent="0.25">
      <c r="A9" s="37"/>
      <c r="B9" s="38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33">
        <v>40878</v>
      </c>
      <c r="B10" s="34"/>
      <c r="C10" s="10">
        <v>93.709915161132813</v>
      </c>
      <c r="D10" s="10">
        <v>3.3639159202575684</v>
      </c>
      <c r="E10" s="10">
        <v>2.1753010749816895</v>
      </c>
      <c r="F10" s="11">
        <v>0.33894374966621399</v>
      </c>
      <c r="G10" s="10">
        <v>2.5142447948455811</v>
      </c>
      <c r="H10" s="10">
        <v>38.060273493657427</v>
      </c>
      <c r="I10" s="10">
        <v>49.622716672763829</v>
      </c>
      <c r="J10" s="1"/>
      <c r="K10" s="1"/>
    </row>
    <row r="11" spans="1:11" ht="12.75" customHeight="1" thickBot="1" x14ac:dyDescent="0.25">
      <c r="A11" s="33">
        <v>40879</v>
      </c>
      <c r="B11" s="34"/>
      <c r="C11" s="3">
        <v>93.019660949707031</v>
      </c>
      <c r="D11" s="3">
        <v>3.6970298290252686</v>
      </c>
      <c r="E11" s="3">
        <v>2.2014386653900146</v>
      </c>
      <c r="F11" s="5">
        <v>0.30401033163070679</v>
      </c>
      <c r="G11" s="3">
        <v>2.5054490566253662</v>
      </c>
      <c r="H11" s="3">
        <v>38.414471086111142</v>
      </c>
      <c r="I11" s="3">
        <v>49.83907124399191</v>
      </c>
      <c r="J11" s="1"/>
      <c r="K11" s="1"/>
    </row>
    <row r="12" spans="1:11" ht="12.75" customHeight="1" thickBot="1" x14ac:dyDescent="0.25">
      <c r="A12" s="33">
        <v>40880</v>
      </c>
      <c r="B12" s="34"/>
      <c r="C12" s="3">
        <v>92.464614868164063</v>
      </c>
      <c r="D12" s="3">
        <v>3.9846780300140381</v>
      </c>
      <c r="E12" s="3">
        <v>2.2195453643798828</v>
      </c>
      <c r="F12" s="5">
        <v>0.29905566573143005</v>
      </c>
      <c r="G12" s="3">
        <v>2.5186009407043457</v>
      </c>
      <c r="H12" s="3">
        <v>38.669312222033788</v>
      </c>
      <c r="I12" s="3">
        <v>49.980942056927979</v>
      </c>
      <c r="J12" s="1"/>
      <c r="K12" s="1"/>
    </row>
    <row r="13" spans="1:11" ht="12.75" customHeight="1" thickBot="1" x14ac:dyDescent="0.25">
      <c r="A13" s="33">
        <v>40881</v>
      </c>
      <c r="B13" s="34"/>
      <c r="C13" s="3">
        <v>92.49237060546875</v>
      </c>
      <c r="D13" s="3">
        <v>3.9524834156036377</v>
      </c>
      <c r="E13" s="3">
        <v>2.198523998260498</v>
      </c>
      <c r="F13" s="5">
        <v>0.28852826356887817</v>
      </c>
      <c r="G13" s="3">
        <v>2.4870522022247314</v>
      </c>
      <c r="H13" s="3">
        <v>38.692948506996977</v>
      </c>
      <c r="I13" s="3">
        <v>50.010882444470795</v>
      </c>
      <c r="J13" s="1"/>
      <c r="K13" s="1"/>
    </row>
    <row r="14" spans="1:11" ht="12.75" customHeight="1" thickBot="1" x14ac:dyDescent="0.25">
      <c r="A14" s="33">
        <v>40882</v>
      </c>
      <c r="B14" s="34"/>
      <c r="C14" s="3">
        <v>93.062782287597656</v>
      </c>
      <c r="D14" s="3">
        <v>3.6059274673461914</v>
      </c>
      <c r="E14" s="3">
        <v>2.2018990516662598</v>
      </c>
      <c r="F14" s="5">
        <v>0.30875584483146667</v>
      </c>
      <c r="G14" s="3">
        <v>2.5106549263000488</v>
      </c>
      <c r="H14" s="3">
        <v>38.415998748961208</v>
      </c>
      <c r="I14" s="3">
        <v>49.836313397221517</v>
      </c>
      <c r="J14" s="1"/>
      <c r="K14" s="1"/>
    </row>
    <row r="15" spans="1:11" ht="12.75" customHeight="1" thickBot="1" x14ac:dyDescent="0.25">
      <c r="A15" s="33">
        <v>40883</v>
      </c>
      <c r="B15" s="34"/>
      <c r="C15" s="3">
        <v>93.510185241699219</v>
      </c>
      <c r="D15" s="3">
        <v>3.2984991073608398</v>
      </c>
      <c r="E15" s="3">
        <v>2.1428425312042236</v>
      </c>
      <c r="F15" s="5">
        <v>0.33288601040840149</v>
      </c>
      <c r="G15" s="3">
        <v>2.4757285118103027</v>
      </c>
      <c r="H15" s="3">
        <v>38.269132133140118</v>
      </c>
      <c r="I15" s="3">
        <v>49.761358728038807</v>
      </c>
      <c r="J15" s="1"/>
      <c r="K15" s="1"/>
    </row>
    <row r="16" spans="1:11" ht="12.75" customHeight="1" thickBot="1" x14ac:dyDescent="0.25">
      <c r="A16" s="33">
        <v>40884</v>
      </c>
      <c r="B16" s="34"/>
      <c r="C16" s="3">
        <v>94.130661010742188</v>
      </c>
      <c r="D16" s="3">
        <v>2.9344027042388916</v>
      </c>
      <c r="E16" s="3">
        <v>2.0741150379180908</v>
      </c>
      <c r="F16" s="5">
        <v>0.37467119097709656</v>
      </c>
      <c r="G16" s="3">
        <v>2.4487862586975098</v>
      </c>
      <c r="H16" s="3">
        <v>38.017706551385324</v>
      </c>
      <c r="I16" s="3">
        <v>49.618317386691672</v>
      </c>
      <c r="J16" s="1"/>
      <c r="K16" s="1"/>
    </row>
    <row r="17" spans="1:11" ht="12.75" customHeight="1" thickBot="1" x14ac:dyDescent="0.25">
      <c r="A17" s="33">
        <v>40885</v>
      </c>
      <c r="B17" s="34"/>
      <c r="C17" s="3">
        <v>94.10955810546875</v>
      </c>
      <c r="D17" s="3">
        <v>2.9969096183776855</v>
      </c>
      <c r="E17" s="3">
        <v>2.0617578029632568</v>
      </c>
      <c r="F17" s="5">
        <v>0.33825263381004333</v>
      </c>
      <c r="G17" s="3">
        <v>2.400010347366333</v>
      </c>
      <c r="H17" s="3">
        <v>38.058375958082465</v>
      </c>
      <c r="I17" s="3">
        <v>49.672367363926654</v>
      </c>
      <c r="J17" s="1"/>
      <c r="K17" s="1"/>
    </row>
    <row r="18" spans="1:11" ht="12.75" customHeight="1" thickBot="1" x14ac:dyDescent="0.25">
      <c r="A18" s="33">
        <v>40886</v>
      </c>
      <c r="B18" s="34"/>
      <c r="C18" s="3">
        <v>94.284461975097656</v>
      </c>
      <c r="D18" s="3">
        <v>2.8769848346710205</v>
      </c>
      <c r="E18" s="3">
        <v>2.0303306579589844</v>
      </c>
      <c r="F18" s="5">
        <v>0.3861272931098938</v>
      </c>
      <c r="G18" s="3">
        <v>2.4164578914642334</v>
      </c>
      <c r="H18" s="3">
        <v>37.969402268231732</v>
      </c>
      <c r="I18" s="3">
        <v>49.602262546322201</v>
      </c>
      <c r="J18" s="1"/>
      <c r="K18" s="1"/>
    </row>
    <row r="19" spans="1:11" ht="12.75" customHeight="1" thickBot="1" x14ac:dyDescent="0.25">
      <c r="A19" s="33">
        <v>40887</v>
      </c>
      <c r="B19" s="34"/>
      <c r="C19" s="3">
        <v>94.096824645996094</v>
      </c>
      <c r="D19" s="3">
        <v>3.0441529750823975</v>
      </c>
      <c r="E19" s="3">
        <v>2.0487534999847412</v>
      </c>
      <c r="F19" s="5">
        <v>0.32757267355918884</v>
      </c>
      <c r="G19" s="3">
        <v>2.3763260841369629</v>
      </c>
      <c r="H19" s="3">
        <v>38.073509854172521</v>
      </c>
      <c r="I19" s="3">
        <v>49.694352304805733</v>
      </c>
      <c r="J19" s="1"/>
      <c r="K19" s="1"/>
    </row>
    <row r="20" spans="1:11" ht="12.75" customHeight="1" thickBot="1" x14ac:dyDescent="0.25">
      <c r="A20" s="33">
        <v>40888</v>
      </c>
      <c r="B20" s="34"/>
      <c r="C20" s="3">
        <v>94.309135437011719</v>
      </c>
      <c r="D20" s="3">
        <v>2.8747730255126953</v>
      </c>
      <c r="E20" s="3">
        <v>2.049290657043457</v>
      </c>
      <c r="F20" s="5">
        <v>0.33360642194747925</v>
      </c>
      <c r="G20" s="3">
        <v>2.3828971385955811</v>
      </c>
      <c r="H20" s="3">
        <v>37.990783981784702</v>
      </c>
      <c r="I20" s="3">
        <v>49.642002656798738</v>
      </c>
      <c r="J20" s="1"/>
      <c r="K20" s="1"/>
    </row>
    <row r="21" spans="1:11" ht="12.75" customHeight="1" thickBot="1" x14ac:dyDescent="0.25">
      <c r="A21" s="33">
        <v>40889</v>
      </c>
      <c r="B21" s="34"/>
      <c r="C21" s="3">
        <v>94.397125244140625</v>
      </c>
      <c r="D21" s="3">
        <v>2.8114712238311768</v>
      </c>
      <c r="E21" s="3">
        <v>1.9455465078353882</v>
      </c>
      <c r="F21" s="5">
        <v>0.39404842257499695</v>
      </c>
      <c r="G21" s="3">
        <v>2.339594841003418</v>
      </c>
      <c r="H21" s="3">
        <v>38.005183186556437</v>
      </c>
      <c r="I21" s="3">
        <v>49.655522132747123</v>
      </c>
      <c r="J21" s="1"/>
      <c r="K21" s="1"/>
    </row>
    <row r="22" spans="1:11" ht="12.75" customHeight="1" thickBot="1" x14ac:dyDescent="0.25">
      <c r="A22" s="33">
        <v>40890</v>
      </c>
      <c r="B22" s="34"/>
      <c r="C22" s="3">
        <v>94.263145446777344</v>
      </c>
      <c r="D22" s="3">
        <v>2.8765976428985596</v>
      </c>
      <c r="E22" s="3">
        <v>2.009246826171875</v>
      </c>
      <c r="F22" s="5">
        <v>0.38028791546821594</v>
      </c>
      <c r="G22" s="3">
        <v>2.3895347118377686</v>
      </c>
      <c r="H22" s="3">
        <v>38.016201268557438</v>
      </c>
      <c r="I22" s="3">
        <v>49.642689769873172</v>
      </c>
      <c r="J22" s="1"/>
      <c r="K22" s="1"/>
    </row>
    <row r="23" spans="1:11" ht="12.75" customHeight="1" thickBot="1" x14ac:dyDescent="0.25">
      <c r="A23" s="33">
        <v>40891</v>
      </c>
      <c r="B23" s="34"/>
      <c r="C23" s="3">
        <v>94.074333190917969</v>
      </c>
      <c r="D23" s="3">
        <v>2.9312624931335449</v>
      </c>
      <c r="E23" s="3">
        <v>2.1558012962341309</v>
      </c>
      <c r="F23" s="5">
        <v>0.31849509477615356</v>
      </c>
      <c r="G23" s="3">
        <v>2.4742963314056396</v>
      </c>
      <c r="H23" s="3">
        <v>38.028118388336608</v>
      </c>
      <c r="I23" s="3">
        <v>49.626588341708505</v>
      </c>
      <c r="J23" s="1"/>
      <c r="K23" s="1"/>
    </row>
    <row r="24" spans="1:11" ht="12.75" customHeight="1" thickBot="1" x14ac:dyDescent="0.25">
      <c r="A24" s="33">
        <v>40892</v>
      </c>
      <c r="B24" s="34"/>
      <c r="C24" s="3">
        <v>94.204627990722656</v>
      </c>
      <c r="D24" s="3">
        <v>2.8519895076751709</v>
      </c>
      <c r="E24" s="3">
        <v>2.194288969039917</v>
      </c>
      <c r="F24" s="5">
        <v>0.30252319574356079</v>
      </c>
      <c r="G24" s="3">
        <v>2.496812105178833</v>
      </c>
      <c r="H24" s="3">
        <v>37.947285049325387</v>
      </c>
      <c r="I24" s="3">
        <v>49.572794314469704</v>
      </c>
      <c r="J24" s="1"/>
      <c r="K24" s="1"/>
    </row>
    <row r="25" spans="1:11" ht="12.75" customHeight="1" thickBot="1" x14ac:dyDescent="0.25">
      <c r="A25" s="33">
        <v>40893</v>
      </c>
      <c r="B25" s="34"/>
      <c r="C25" s="3">
        <v>94.3687744140625</v>
      </c>
      <c r="D25" s="3">
        <v>2.7380521297454834</v>
      </c>
      <c r="E25" s="3">
        <v>2.1716301441192627</v>
      </c>
      <c r="F25" s="5">
        <v>0.31375524401664734</v>
      </c>
      <c r="G25" s="3">
        <v>2.4853854179382324</v>
      </c>
      <c r="H25" s="3">
        <v>37.893946204410788</v>
      </c>
      <c r="I25" s="3">
        <v>49.544300517355644</v>
      </c>
      <c r="J25" s="1"/>
      <c r="K25" s="1"/>
    </row>
    <row r="26" spans="1:11" ht="12.75" customHeight="1" thickBot="1" x14ac:dyDescent="0.25">
      <c r="A26" s="33">
        <v>40894</v>
      </c>
      <c r="B26" s="34"/>
      <c r="C26" s="3">
        <v>94.362998962402344</v>
      </c>
      <c r="D26" s="3">
        <v>2.7696714401245117</v>
      </c>
      <c r="E26" s="3">
        <v>2.1394472122192383</v>
      </c>
      <c r="F26" s="5">
        <v>0.32137498259544373</v>
      </c>
      <c r="G26" s="3">
        <v>2.4608221054077148</v>
      </c>
      <c r="H26" s="3">
        <v>37.910281335968641</v>
      </c>
      <c r="I26" s="3">
        <v>49.56308999705977</v>
      </c>
      <c r="J26" s="1"/>
      <c r="K26" s="1"/>
    </row>
    <row r="27" spans="1:11" ht="12.75" customHeight="1" thickBot="1" x14ac:dyDescent="0.25">
      <c r="A27" s="33">
        <v>40895</v>
      </c>
      <c r="B27" s="34"/>
      <c r="C27" s="3">
        <v>94.386283874511719</v>
      </c>
      <c r="D27" s="3">
        <v>2.7465906143188477</v>
      </c>
      <c r="E27" s="3">
        <v>2.0913121700286865</v>
      </c>
      <c r="F27" s="5">
        <v>0.3752569854259491</v>
      </c>
      <c r="G27" s="3">
        <v>2.466569185256958</v>
      </c>
      <c r="H27" s="3">
        <v>37.899088159085039</v>
      </c>
      <c r="I27" s="3">
        <v>49.541370509666748</v>
      </c>
      <c r="J27" s="1"/>
      <c r="K27" s="1"/>
    </row>
    <row r="28" spans="1:11" ht="12.75" customHeight="1" thickBot="1" x14ac:dyDescent="0.25">
      <c r="A28" s="33">
        <v>40896</v>
      </c>
      <c r="B28" s="34"/>
      <c r="C28" s="3">
        <v>94.192314147949219</v>
      </c>
      <c r="D28" s="3">
        <v>2.9258592128753662</v>
      </c>
      <c r="E28" s="3">
        <v>2.1321470737457275</v>
      </c>
      <c r="F28" s="5">
        <v>0.33146300911903381</v>
      </c>
      <c r="G28" s="3">
        <v>2.4636101722717285</v>
      </c>
      <c r="H28" s="3">
        <v>37.961422509110918</v>
      </c>
      <c r="I28" s="3">
        <v>49.589308324068973</v>
      </c>
      <c r="J28" s="1"/>
      <c r="K28" s="1"/>
    </row>
    <row r="29" spans="1:11" ht="12.75" customHeight="1" thickBot="1" x14ac:dyDescent="0.25">
      <c r="A29" s="33">
        <v>40897</v>
      </c>
      <c r="B29" s="34"/>
      <c r="C29" s="3">
        <v>94.459190368652344</v>
      </c>
      <c r="D29" s="3">
        <v>2.6895759105682373</v>
      </c>
      <c r="E29" s="3">
        <v>2.1006491184234619</v>
      </c>
      <c r="F29" s="5">
        <v>0.34412908554077148</v>
      </c>
      <c r="G29" s="3">
        <v>2.4447782039642334</v>
      </c>
      <c r="H29" s="3">
        <v>37.895351246962541</v>
      </c>
      <c r="I29" s="3">
        <v>49.556216842405696</v>
      </c>
      <c r="J29" s="1"/>
      <c r="K29" s="1"/>
    </row>
    <row r="30" spans="1:11" ht="12.75" customHeight="1" thickBot="1" x14ac:dyDescent="0.25">
      <c r="A30" s="33">
        <v>40898</v>
      </c>
      <c r="B30" s="34"/>
      <c r="C30" s="3">
        <v>94.204891304347825</v>
      </c>
      <c r="D30" s="3">
        <v>2.8251521739130427</v>
      </c>
      <c r="E30" s="3">
        <v>2.1692565217391304</v>
      </c>
      <c r="F30" s="5">
        <v>0.3452782608695652</v>
      </c>
      <c r="G30" s="3">
        <v>2.5145478260869565</v>
      </c>
      <c r="H30" s="3">
        <v>37.941646424790818</v>
      </c>
      <c r="I30" s="3">
        <v>49.551617519130382</v>
      </c>
      <c r="J30" s="1"/>
      <c r="K30" s="1"/>
    </row>
    <row r="31" spans="1:11" ht="12.75" customHeight="1" thickBot="1" x14ac:dyDescent="0.25">
      <c r="A31" s="33">
        <v>40899</v>
      </c>
      <c r="B31" s="34"/>
      <c r="C31" s="3">
        <v>94.186943054199219</v>
      </c>
      <c r="D31" s="3">
        <v>2.8085579872131348</v>
      </c>
      <c r="E31" s="3">
        <v>2.1932156085968018</v>
      </c>
      <c r="F31" s="5">
        <v>0.34652304649353027</v>
      </c>
      <c r="G31" s="3">
        <v>2.539738655090332</v>
      </c>
      <c r="H31" s="3">
        <v>37.934902071295916</v>
      </c>
      <c r="I31" s="3">
        <v>49.535902554135276</v>
      </c>
      <c r="J31" s="1"/>
      <c r="K31" s="1"/>
    </row>
    <row r="32" spans="1:11" ht="12.75" customHeight="1" thickBot="1" x14ac:dyDescent="0.25">
      <c r="A32" s="33">
        <v>40900</v>
      </c>
      <c r="B32" s="34"/>
      <c r="C32" s="3">
        <v>94.438743591308594</v>
      </c>
      <c r="D32" s="3">
        <v>2.6492757797241211</v>
      </c>
      <c r="E32" s="3">
        <v>2.1215958595275879</v>
      </c>
      <c r="F32" s="5">
        <v>0.36550289392471313</v>
      </c>
      <c r="G32" s="3">
        <v>2.4870986938476562</v>
      </c>
      <c r="H32" s="3">
        <v>37.882762876232093</v>
      </c>
      <c r="I32" s="3">
        <v>49.524736574213506</v>
      </c>
      <c r="J32" s="1"/>
      <c r="K32" s="1"/>
    </row>
    <row r="33" spans="1:11" ht="12.75" customHeight="1" thickBot="1" x14ac:dyDescent="0.25">
      <c r="A33" s="33">
        <v>40901</v>
      </c>
      <c r="B33" s="34"/>
      <c r="C33" s="3">
        <v>94.213829040527344</v>
      </c>
      <c r="D33" s="3">
        <v>2.7731060981750488</v>
      </c>
      <c r="E33" s="3">
        <v>2.0851285457611084</v>
      </c>
      <c r="F33" s="5">
        <v>0.35023874044418335</v>
      </c>
      <c r="G33" s="3">
        <v>2.4353673458099365</v>
      </c>
      <c r="H33" s="3">
        <v>38.044824859947461</v>
      </c>
      <c r="I33" s="3">
        <v>49.645278520085597</v>
      </c>
      <c r="J33" s="1"/>
      <c r="K33" s="1"/>
    </row>
    <row r="34" spans="1:11" ht="12.75" customHeight="1" thickBot="1" x14ac:dyDescent="0.25">
      <c r="A34" s="33">
        <v>40902</v>
      </c>
      <c r="B34" s="34"/>
      <c r="C34" s="3">
        <v>93.951629638671875</v>
      </c>
      <c r="D34" s="3">
        <v>2.9710679054260254</v>
      </c>
      <c r="E34" s="3">
        <v>2.0702219009399414</v>
      </c>
      <c r="F34" s="5">
        <v>0.32663744688034058</v>
      </c>
      <c r="G34" s="3">
        <v>2.3968594074249268</v>
      </c>
      <c r="H34" s="3">
        <v>38.181349540892768</v>
      </c>
      <c r="I34" s="3">
        <v>49.747095091943862</v>
      </c>
      <c r="J34" s="1"/>
      <c r="K34" s="1"/>
    </row>
    <row r="35" spans="1:11" ht="12.75" customHeight="1" thickBot="1" x14ac:dyDescent="0.25">
      <c r="A35" s="33">
        <v>40903</v>
      </c>
      <c r="B35" s="34"/>
      <c r="C35" s="3">
        <v>94.308006286621094</v>
      </c>
      <c r="D35" s="3">
        <v>2.7759313583374023</v>
      </c>
      <c r="E35" s="3">
        <v>2.0969781875610352</v>
      </c>
      <c r="F35" s="5">
        <v>0.29818430542945862</v>
      </c>
      <c r="G35" s="3">
        <v>2.3951625823974609</v>
      </c>
      <c r="H35" s="3">
        <v>38.01957058696361</v>
      </c>
      <c r="I35" s="3">
        <v>49.661093047259968</v>
      </c>
      <c r="J35" s="1"/>
      <c r="K35" s="1"/>
    </row>
    <row r="36" spans="1:11" ht="12.75" customHeight="1" thickBot="1" x14ac:dyDescent="0.25">
      <c r="A36" s="33">
        <v>40904</v>
      </c>
      <c r="B36" s="34"/>
      <c r="C36" s="3">
        <v>94.472892761230469</v>
      </c>
      <c r="D36" s="3">
        <v>2.6898338794708252</v>
      </c>
      <c r="E36" s="3">
        <v>2.1010308265686035</v>
      </c>
      <c r="F36" s="5">
        <v>0.2983238697052002</v>
      </c>
      <c r="G36" s="3">
        <v>2.3993546962738037</v>
      </c>
      <c r="H36" s="3">
        <v>37.936187324782068</v>
      </c>
      <c r="I36" s="3">
        <v>49.61098658761545</v>
      </c>
      <c r="J36" s="1"/>
      <c r="K36" s="1"/>
    </row>
    <row r="37" spans="1:11" ht="12.75" customHeight="1" thickBot="1" x14ac:dyDescent="0.25">
      <c r="A37" s="33">
        <v>40905</v>
      </c>
      <c r="B37" s="34"/>
      <c r="C37" s="3">
        <v>94.780868530273438</v>
      </c>
      <c r="D37" s="3">
        <v>2.3977596759796143</v>
      </c>
      <c r="E37" s="3">
        <v>2.1492743492126465</v>
      </c>
      <c r="F37" s="5">
        <v>0.32666134834289551</v>
      </c>
      <c r="G37" s="3">
        <v>2.475935697555542</v>
      </c>
      <c r="H37" s="3">
        <v>37.760802929369461</v>
      </c>
      <c r="I37" s="3">
        <v>49.467921099146871</v>
      </c>
      <c r="J37" s="1"/>
      <c r="K37" s="1"/>
    </row>
    <row r="38" spans="1:11" ht="12.75" customHeight="1" thickBot="1" x14ac:dyDescent="0.25">
      <c r="A38" s="33">
        <v>40906</v>
      </c>
      <c r="B38" s="34"/>
      <c r="C38" s="3">
        <v>94.789779663085938</v>
      </c>
      <c r="D38" s="3">
        <v>2.3624906539916992</v>
      </c>
      <c r="E38" s="3">
        <v>2.2187016010284424</v>
      </c>
      <c r="F38" s="5">
        <v>0.33233761787414551</v>
      </c>
      <c r="G38" s="3">
        <v>2.5510392189025879</v>
      </c>
      <c r="H38" s="3">
        <v>37.686052883079853</v>
      </c>
      <c r="I38" s="3">
        <v>49.389347115765396</v>
      </c>
      <c r="J38" s="1"/>
      <c r="K38" s="1"/>
    </row>
    <row r="39" spans="1:11" ht="12.75" customHeight="1" thickBot="1" x14ac:dyDescent="0.25">
      <c r="A39" s="33">
        <v>40907</v>
      </c>
      <c r="B39" s="34"/>
      <c r="C39" s="3">
        <v>94.661102294921875</v>
      </c>
      <c r="D39" s="3">
        <v>2.4862871170043945</v>
      </c>
      <c r="E39" s="3">
        <v>2.1771061420440674</v>
      </c>
      <c r="F39" s="5">
        <v>0.33172246813774109</v>
      </c>
      <c r="G39" s="3">
        <v>2.5088286399841309</v>
      </c>
      <c r="H39" s="3">
        <v>37.769858290146935</v>
      </c>
      <c r="I39" s="3">
        <v>49.457308808205163</v>
      </c>
      <c r="J39" s="1"/>
      <c r="K39" s="1"/>
    </row>
    <row r="40" spans="1:11" ht="12.75" customHeight="1" thickBot="1" x14ac:dyDescent="0.25">
      <c r="A40" s="33">
        <v>40908</v>
      </c>
      <c r="B40" s="34"/>
      <c r="C40" s="3">
        <v>94.338447570800781</v>
      </c>
      <c r="D40" s="3">
        <v>2.7253379821777344</v>
      </c>
      <c r="E40" s="3">
        <v>2.2300114631652832</v>
      </c>
      <c r="F40" s="5">
        <v>0.28922951221466064</v>
      </c>
      <c r="G40" s="3">
        <v>2.5192408561706543</v>
      </c>
      <c r="H40" s="3">
        <v>37.883219550400376</v>
      </c>
      <c r="I40" s="3">
        <v>49.52855519330226</v>
      </c>
      <c r="J40" s="1"/>
      <c r="K40" s="1"/>
    </row>
    <row r="41" spans="1:11" ht="12.75" customHeight="1" thickBot="1" x14ac:dyDescent="0.25">
      <c r="A41" s="31" t="s">
        <v>6</v>
      </c>
      <c r="B41" s="32"/>
      <c r="C41" s="6">
        <f t="shared" ref="C41:I41" si="0">AVERAGE(C10:C40)</f>
        <v>94.072454763361648</v>
      </c>
      <c r="D41" s="6">
        <f t="shared" si="0"/>
        <v>2.9495363778733603</v>
      </c>
      <c r="E41" s="6">
        <f t="shared" si="0"/>
        <v>2.1276254408294655</v>
      </c>
      <c r="F41" s="6">
        <f t="shared" si="0"/>
        <v>0.33304462983283895</v>
      </c>
      <c r="G41" s="6">
        <f t="shared" si="0"/>
        <v>2.4606704789219198</v>
      </c>
      <c r="H41" s="6">
        <f t="shared" si="0"/>
        <v>38.039676435186209</v>
      </c>
      <c r="I41" s="6">
        <f t="shared" si="0"/>
        <v>49.635235795552219</v>
      </c>
      <c r="J41" s="1"/>
      <c r="K41" s="1"/>
    </row>
    <row r="42" spans="1:11" ht="8.1" customHeight="1" x14ac:dyDescent="0.2"/>
    <row r="43" spans="1:11" ht="12.75" customHeight="1" x14ac:dyDescent="0.2">
      <c r="A43" s="7" t="s">
        <v>10</v>
      </c>
      <c r="H43" s="30" t="s">
        <v>44</v>
      </c>
      <c r="I43" s="30"/>
      <c r="J43" s="20"/>
      <c r="K43" s="20"/>
    </row>
    <row r="44" spans="1:11" ht="13.5" thickBot="1" x14ac:dyDescent="0.25"/>
    <row r="45" spans="1:11" ht="23.25" thickBot="1" x14ac:dyDescent="0.25">
      <c r="A45" s="37"/>
      <c r="B45" s="38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17</v>
      </c>
      <c r="I45" s="19" t="s">
        <v>16</v>
      </c>
    </row>
    <row r="46" spans="1:11" ht="13.5" thickBot="1" x14ac:dyDescent="0.25">
      <c r="A46" s="39" t="s">
        <v>85</v>
      </c>
      <c r="B46" s="40"/>
      <c r="C46" s="26">
        <f t="shared" ref="C46:I46" si="1">MAX(C10:C40)</f>
        <v>94.789779663085938</v>
      </c>
      <c r="D46" s="21">
        <f t="shared" si="1"/>
        <v>3.9846780300140381</v>
      </c>
      <c r="E46" s="26">
        <f t="shared" si="1"/>
        <v>2.2300114631652832</v>
      </c>
      <c r="F46" s="26">
        <f t="shared" si="1"/>
        <v>0.39404842257499695</v>
      </c>
      <c r="G46" s="21">
        <f t="shared" si="1"/>
        <v>2.5510392189025879</v>
      </c>
      <c r="H46" s="26">
        <f t="shared" si="1"/>
        <v>38.692948506996977</v>
      </c>
      <c r="I46" s="22">
        <f t="shared" si="1"/>
        <v>50.010882444470795</v>
      </c>
    </row>
    <row r="47" spans="1:11" ht="13.5" thickBot="1" x14ac:dyDescent="0.25">
      <c r="A47" s="39" t="s">
        <v>86</v>
      </c>
      <c r="B47" s="40"/>
      <c r="C47" s="23">
        <f t="shared" ref="C47:I47" si="2">MIN(C10:C40)</f>
        <v>92.464614868164063</v>
      </c>
      <c r="D47" s="26">
        <f t="shared" si="2"/>
        <v>2.3624906539916992</v>
      </c>
      <c r="E47" s="26">
        <f t="shared" si="2"/>
        <v>1.9455465078353882</v>
      </c>
      <c r="F47" s="23">
        <f t="shared" si="2"/>
        <v>0.28852826356887817</v>
      </c>
      <c r="G47" s="26">
        <f t="shared" si="2"/>
        <v>2.339594841003418</v>
      </c>
      <c r="H47" s="23">
        <f t="shared" si="2"/>
        <v>37.686052883079853</v>
      </c>
      <c r="I47" s="26">
        <f t="shared" si="2"/>
        <v>49.389347115765396</v>
      </c>
    </row>
    <row r="48" spans="1:11" ht="13.5" thickBot="1" x14ac:dyDescent="0.25">
      <c r="A48" s="35" t="s">
        <v>87</v>
      </c>
      <c r="B48" s="36"/>
      <c r="C48" s="26">
        <f t="shared" ref="C48:I48" si="3">STDEV(C10:C40)</f>
        <v>0.5832757982091874</v>
      </c>
      <c r="D48" s="24">
        <f t="shared" si="3"/>
        <v>0.39883327579536365</v>
      </c>
      <c r="E48" s="26">
        <f t="shared" si="3"/>
        <v>7.0007578348786251E-2</v>
      </c>
      <c r="F48" s="26">
        <f t="shared" si="3"/>
        <v>2.8769124767969795E-2</v>
      </c>
      <c r="G48" s="24">
        <f t="shared" si="3"/>
        <v>5.4612068520369178E-2</v>
      </c>
      <c r="H48" s="26">
        <f t="shared" si="3"/>
        <v>0.23375962425396568</v>
      </c>
      <c r="I48" s="25">
        <f t="shared" si="3"/>
        <v>0.13838030538960189</v>
      </c>
    </row>
    <row r="50" spans="3:9" x14ac:dyDescent="0.2">
      <c r="C50" s="28">
        <f>COUNTIF(C10:C40,"&lt;84.0")</f>
        <v>0</v>
      </c>
      <c r="D50" s="28">
        <f>COUNTIF(D10:D40,"&gt;11.0")</f>
        <v>0</v>
      </c>
      <c r="E50" s="28">
        <f>COUNTIF(E10:E40,"&gt;4.0")</f>
        <v>0</v>
      </c>
      <c r="F50" s="28">
        <f>COUNTIF(F10:F40,"&gt;3.0")</f>
        <v>0</v>
      </c>
      <c r="G50" s="28">
        <f>COUNTIF(G10:G40,"&gt;4.0")</f>
        <v>0</v>
      </c>
      <c r="H50" s="28">
        <f>COUNTIF(H10:H40,"&lt;37.30")</f>
        <v>0</v>
      </c>
      <c r="I50" s="28">
        <f>COUNTIF(I10:I40,"&lt;48.20")</f>
        <v>0</v>
      </c>
    </row>
    <row r="51" spans="3:9" x14ac:dyDescent="0.2">
      <c r="C51" s="29"/>
      <c r="D51" s="29"/>
      <c r="E51" s="29"/>
      <c r="F51" s="29"/>
      <c r="G51" s="28"/>
      <c r="H51" s="28">
        <f>COUNTIF(H10:H40,"&gt;43.60")</f>
        <v>0</v>
      </c>
      <c r="I51" s="28">
        <f>COUNTIF(I10:I40,"&gt;53.20")</f>
        <v>0</v>
      </c>
    </row>
  </sheetData>
  <mergeCells count="45">
    <mergeCell ref="A32:B32"/>
    <mergeCell ref="A33:B33"/>
    <mergeCell ref="H43:I43"/>
    <mergeCell ref="A41:B41"/>
    <mergeCell ref="A34:B34"/>
    <mergeCell ref="A39:B39"/>
    <mergeCell ref="A47:B47"/>
    <mergeCell ref="A48:B48"/>
    <mergeCell ref="A36:B36"/>
    <mergeCell ref="A35:B35"/>
    <mergeCell ref="A37:B37"/>
    <mergeCell ref="A38:B38"/>
    <mergeCell ref="A45:B45"/>
    <mergeCell ref="A46:B46"/>
    <mergeCell ref="A40:B40"/>
    <mergeCell ref="A21:B21"/>
    <mergeCell ref="A24:B24"/>
    <mergeCell ref="A31:B31"/>
    <mergeCell ref="A26:B26"/>
    <mergeCell ref="A28:B28"/>
    <mergeCell ref="A29:B29"/>
    <mergeCell ref="A27:B27"/>
    <mergeCell ref="A30:B30"/>
    <mergeCell ref="A20:B20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8:B18"/>
    <mergeCell ref="A19:B19"/>
    <mergeCell ref="A9:B9"/>
    <mergeCell ref="A11:B11"/>
    <mergeCell ref="A12:B12"/>
    <mergeCell ref="A17:B17"/>
    <mergeCell ref="A7:B7"/>
    <mergeCell ref="A1:I1"/>
    <mergeCell ref="A3:I3"/>
    <mergeCell ref="A6:B6"/>
    <mergeCell ref="A4:I4"/>
    <mergeCell ref="A5:F5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outlinePr summaryBelow="0" summaryRight="0"/>
  </sheetPr>
  <dimension ref="A1:K51"/>
  <sheetViews>
    <sheetView showGridLines="0" topLeftCell="A31" zoomScale="90" zoomScaleNormal="90" workbookViewId="0">
      <selection activeCell="G49" sqref="G49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256" width="8.85546875" customWidth="1"/>
  </cols>
  <sheetData>
    <row r="1" spans="1:11" ht="24" customHeight="1" x14ac:dyDescent="0.2">
      <c r="A1" s="43" t="s">
        <v>11</v>
      </c>
      <c r="B1" s="43"/>
      <c r="C1" s="43"/>
      <c r="D1" s="43"/>
      <c r="E1" s="43"/>
      <c r="F1" s="43"/>
      <c r="G1" s="43"/>
      <c r="H1" s="43"/>
      <c r="I1" s="43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4" t="s">
        <v>8</v>
      </c>
      <c r="B3" s="44"/>
      <c r="C3" s="44"/>
      <c r="D3" s="44"/>
      <c r="E3" s="44"/>
      <c r="F3" s="44"/>
      <c r="G3" s="44"/>
      <c r="H3" s="44"/>
      <c r="I3" s="44"/>
      <c r="J3" s="2"/>
      <c r="K3" s="1"/>
    </row>
    <row r="4" spans="1:11" ht="18" customHeight="1" x14ac:dyDescent="0.2">
      <c r="A4" s="47" t="s">
        <v>9</v>
      </c>
      <c r="B4" s="47"/>
      <c r="C4" s="47"/>
      <c r="D4" s="47"/>
      <c r="E4" s="47"/>
      <c r="F4" s="47"/>
      <c r="G4" s="47"/>
      <c r="H4" s="47"/>
      <c r="I4" s="47"/>
      <c r="J4" s="2"/>
      <c r="K4" s="1"/>
    </row>
    <row r="5" spans="1:11" ht="14.1" customHeight="1" thickBot="1" x14ac:dyDescent="0.25">
      <c r="A5" s="48" t="s">
        <v>46</v>
      </c>
      <c r="B5" s="48"/>
      <c r="C5" s="48"/>
      <c r="D5" s="48"/>
      <c r="E5" s="48"/>
      <c r="F5" s="48"/>
      <c r="G5" s="1"/>
      <c r="H5" s="1"/>
      <c r="I5" s="18" t="s">
        <v>99</v>
      </c>
      <c r="J5" s="1"/>
      <c r="K5" s="1"/>
    </row>
    <row r="6" spans="1:11" ht="10.15" customHeight="1" x14ac:dyDescent="0.2">
      <c r="A6" s="45"/>
      <c r="B6" s="46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1" t="s">
        <v>3</v>
      </c>
      <c r="B7" s="42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41"/>
      <c r="B8" s="42"/>
      <c r="C8" s="9" t="s">
        <v>24</v>
      </c>
      <c r="D8" s="9" t="s">
        <v>26</v>
      </c>
      <c r="E8" s="9" t="s">
        <v>25</v>
      </c>
      <c r="F8" s="9" t="s">
        <v>19</v>
      </c>
      <c r="G8" s="9" t="s">
        <v>25</v>
      </c>
      <c r="H8" s="14" t="s">
        <v>27</v>
      </c>
      <c r="I8" s="17" t="s">
        <v>28</v>
      </c>
      <c r="J8" s="1"/>
      <c r="K8" s="1"/>
    </row>
    <row r="9" spans="1:11" ht="22.5" customHeight="1" thickBot="1" x14ac:dyDescent="0.25">
      <c r="A9" s="37"/>
      <c r="B9" s="38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33">
        <v>40878</v>
      </c>
      <c r="B10" s="34"/>
      <c r="C10" s="10">
        <v>89.653732299804688</v>
      </c>
      <c r="D10" s="10">
        <v>5.8330130577087402</v>
      </c>
      <c r="E10" s="10">
        <v>3.9521291255950928</v>
      </c>
      <c r="F10" s="11">
        <v>0.16706496477127075</v>
      </c>
      <c r="G10" s="10">
        <v>4.1191940307617187</v>
      </c>
      <c r="H10" s="10">
        <v>38.172384411822669</v>
      </c>
      <c r="I10" s="10">
        <v>49.051536467320048</v>
      </c>
      <c r="J10" s="1"/>
      <c r="K10" s="1"/>
    </row>
    <row r="11" spans="1:11" ht="12.75" customHeight="1" thickBot="1" x14ac:dyDescent="0.25">
      <c r="A11" s="33">
        <v>40879</v>
      </c>
      <c r="B11" s="34"/>
      <c r="C11" s="3">
        <v>89.691184997558594</v>
      </c>
      <c r="D11" s="3">
        <v>5.676598072052002</v>
      </c>
      <c r="E11" s="3">
        <v>4.0955286026000977</v>
      </c>
      <c r="F11" s="5">
        <v>0.15067514777183533</v>
      </c>
      <c r="G11" s="3">
        <v>4.2462038993835449</v>
      </c>
      <c r="H11" s="3">
        <v>38.174966734646695</v>
      </c>
      <c r="I11" s="3">
        <v>49.069736642115537</v>
      </c>
      <c r="J11" s="1"/>
      <c r="K11" s="1"/>
    </row>
    <row r="12" spans="1:11" ht="12.75" customHeight="1" thickBot="1" x14ac:dyDescent="0.25">
      <c r="A12" s="33">
        <v>40880</v>
      </c>
      <c r="B12" s="34"/>
      <c r="C12" s="3">
        <v>90.132400512695313</v>
      </c>
      <c r="D12" s="3">
        <v>5.6711182594299316</v>
      </c>
      <c r="E12" s="3">
        <v>3.7386476993560791</v>
      </c>
      <c r="F12" s="5">
        <v>0.1407478004693985</v>
      </c>
      <c r="G12" s="3">
        <v>3.8793954849243164</v>
      </c>
      <c r="H12" s="3">
        <v>38.135362829712363</v>
      </c>
      <c r="I12" s="3">
        <v>49.114362944291685</v>
      </c>
      <c r="J12" s="1"/>
      <c r="K12" s="1"/>
    </row>
    <row r="13" spans="1:11" ht="12.75" customHeight="1" thickBot="1" x14ac:dyDescent="0.25">
      <c r="A13" s="33">
        <v>40881</v>
      </c>
      <c r="B13" s="34"/>
      <c r="C13" s="3">
        <v>89.737663269042969</v>
      </c>
      <c r="D13" s="3">
        <v>5.650144100189209</v>
      </c>
      <c r="E13" s="3">
        <v>4.0923409461975098</v>
      </c>
      <c r="F13" s="5">
        <v>0.14611215889453888</v>
      </c>
      <c r="G13" s="3">
        <v>4.2384529113769531</v>
      </c>
      <c r="H13" s="3">
        <v>38.163166284846042</v>
      </c>
      <c r="I13" s="3">
        <v>49.067119166545737</v>
      </c>
      <c r="J13" s="1"/>
      <c r="K13" s="1"/>
    </row>
    <row r="14" spans="1:11" ht="12.75" customHeight="1" thickBot="1" x14ac:dyDescent="0.25">
      <c r="A14" s="33">
        <v>40882</v>
      </c>
      <c r="B14" s="34"/>
      <c r="C14" s="3">
        <v>90.203163146972656</v>
      </c>
      <c r="D14" s="3">
        <v>5.8288736343383789</v>
      </c>
      <c r="E14" s="3">
        <v>3.4359331130981445</v>
      </c>
      <c r="F14" s="5">
        <v>0.1756615936756134</v>
      </c>
      <c r="G14" s="3">
        <v>3.6115946769714355</v>
      </c>
      <c r="H14" s="3">
        <v>38.312409048434532</v>
      </c>
      <c r="I14" s="3">
        <v>49.330961586733842</v>
      </c>
      <c r="J14" s="1"/>
      <c r="K14" s="1"/>
    </row>
    <row r="15" spans="1:11" ht="12.75" customHeight="1" thickBot="1" x14ac:dyDescent="0.25">
      <c r="A15" s="33">
        <v>40883</v>
      </c>
      <c r="B15" s="34"/>
      <c r="C15" s="3">
        <v>90.47589111328125</v>
      </c>
      <c r="D15" s="3">
        <v>5.7644195556640625</v>
      </c>
      <c r="E15" s="3">
        <v>3.1998615264892578</v>
      </c>
      <c r="F15" s="5">
        <v>0.20025068521499634</v>
      </c>
      <c r="G15" s="3">
        <v>3.4001121520996094</v>
      </c>
      <c r="H15" s="3">
        <v>38.365299455818189</v>
      </c>
      <c r="I15" s="3">
        <v>49.442196939770938</v>
      </c>
      <c r="J15" s="1"/>
      <c r="K15" s="1"/>
    </row>
    <row r="16" spans="1:11" ht="12.75" customHeight="1" thickBot="1" x14ac:dyDescent="0.25">
      <c r="A16" s="33">
        <v>40884</v>
      </c>
      <c r="B16" s="34"/>
      <c r="C16" s="3">
        <v>90.270164489746094</v>
      </c>
      <c r="D16" s="3">
        <v>5.7664093971252441</v>
      </c>
      <c r="E16" s="3">
        <v>3.4047677516937256</v>
      </c>
      <c r="F16" s="5">
        <v>0.19554172456264496</v>
      </c>
      <c r="G16" s="3">
        <v>3.6003093719482422</v>
      </c>
      <c r="H16" s="3">
        <v>38.292523449969352</v>
      </c>
      <c r="I16" s="3">
        <v>49.31352495227339</v>
      </c>
      <c r="J16" s="1"/>
      <c r="K16" s="1"/>
    </row>
    <row r="17" spans="1:11" ht="12.75" customHeight="1" thickBot="1" x14ac:dyDescent="0.25">
      <c r="A17" s="33">
        <v>40885</v>
      </c>
      <c r="B17" s="34"/>
      <c r="C17" s="3">
        <v>90.051895141601563</v>
      </c>
      <c r="D17" s="3">
        <v>6.01153564453125</v>
      </c>
      <c r="E17" s="3">
        <v>3.4594857692718506</v>
      </c>
      <c r="F17" s="5">
        <v>0.15906280279159546</v>
      </c>
      <c r="G17" s="3">
        <v>3.6185486316680908</v>
      </c>
      <c r="H17" s="3">
        <v>38.329929936357331</v>
      </c>
      <c r="I17" s="3">
        <v>49.336124398120852</v>
      </c>
      <c r="J17" s="1"/>
      <c r="K17" s="1"/>
    </row>
    <row r="18" spans="1:11" ht="12.75" customHeight="1" thickBot="1" x14ac:dyDescent="0.25">
      <c r="A18" s="33">
        <v>40886</v>
      </c>
      <c r="B18" s="34"/>
      <c r="C18" s="3">
        <v>90.188209533691406</v>
      </c>
      <c r="D18" s="3">
        <v>5.8296122550964355</v>
      </c>
      <c r="E18" s="3">
        <v>3.5202617645263672</v>
      </c>
      <c r="F18" s="5">
        <v>0.14562328159809113</v>
      </c>
      <c r="G18" s="3">
        <v>3.6658849716186523</v>
      </c>
      <c r="H18" s="3">
        <v>38.261374278725555</v>
      </c>
      <c r="I18" s="3">
        <v>49.278282197060612</v>
      </c>
      <c r="J18" s="1"/>
      <c r="K18" s="1"/>
    </row>
    <row r="19" spans="1:11" ht="12.75" customHeight="1" thickBot="1" x14ac:dyDescent="0.25">
      <c r="A19" s="33">
        <v>40887</v>
      </c>
      <c r="B19" s="34"/>
      <c r="C19" s="3">
        <v>89.790878295898438</v>
      </c>
      <c r="D19" s="3">
        <v>5.6340737342834473</v>
      </c>
      <c r="E19" s="3">
        <v>4.0096774101257324</v>
      </c>
      <c r="F19" s="5">
        <v>0.13115258514881134</v>
      </c>
      <c r="G19" s="3">
        <v>4.1408300399780273</v>
      </c>
      <c r="H19" s="3">
        <v>38.102278422280058</v>
      </c>
      <c r="I19" s="3">
        <v>48.982068535906329</v>
      </c>
      <c r="J19" s="1"/>
      <c r="K19" s="1"/>
    </row>
    <row r="20" spans="1:11" ht="12.75" customHeight="1" thickBot="1" x14ac:dyDescent="0.25">
      <c r="A20" s="33">
        <v>40888</v>
      </c>
      <c r="B20" s="34"/>
      <c r="C20" s="3">
        <v>89.887535095214844</v>
      </c>
      <c r="D20" s="3">
        <v>5.58538818359375</v>
      </c>
      <c r="E20" s="3">
        <v>4.1193294525146484</v>
      </c>
      <c r="F20" s="5">
        <v>0.11331164836883545</v>
      </c>
      <c r="G20" s="3">
        <v>4.2326412200927734</v>
      </c>
      <c r="H20" s="3">
        <v>37.964305266423665</v>
      </c>
      <c r="I20" s="3">
        <v>48.865221004200841</v>
      </c>
      <c r="J20" s="1"/>
      <c r="K20" s="1"/>
    </row>
    <row r="21" spans="1:11" ht="12.75" customHeight="1" thickBot="1" x14ac:dyDescent="0.25">
      <c r="A21" s="33">
        <v>40889</v>
      </c>
      <c r="B21" s="34"/>
      <c r="C21" s="3">
        <v>88.328933715820313</v>
      </c>
      <c r="D21" s="3">
        <v>6.2915000915527344</v>
      </c>
      <c r="E21" s="3">
        <v>4.8459820747375488</v>
      </c>
      <c r="F21" s="5">
        <v>8.6062617599964142E-2</v>
      </c>
      <c r="G21" s="3">
        <v>4.932044506072998</v>
      </c>
      <c r="H21" s="3">
        <v>37.995851211449377</v>
      </c>
      <c r="I21" s="3">
        <v>48.59236997843756</v>
      </c>
      <c r="J21" s="1"/>
      <c r="K21" s="1"/>
    </row>
    <row r="22" spans="1:11" ht="12.75" customHeight="1" thickBot="1" x14ac:dyDescent="0.25">
      <c r="A22" s="33">
        <v>40890</v>
      </c>
      <c r="B22" s="34"/>
      <c r="C22" s="3">
        <v>88.128074645996094</v>
      </c>
      <c r="D22" s="3">
        <v>6.4303803443908691</v>
      </c>
      <c r="E22" s="3">
        <v>4.771336555480957</v>
      </c>
      <c r="F22" s="5">
        <v>8.2456417381763458E-2</v>
      </c>
      <c r="G22" s="3">
        <v>4.8537931442260742</v>
      </c>
      <c r="H22" s="3">
        <v>38.146630805545051</v>
      </c>
      <c r="I22" s="3">
        <v>48.716018340162968</v>
      </c>
      <c r="J22" s="1"/>
      <c r="K22" s="1"/>
    </row>
    <row r="23" spans="1:11" ht="12.75" customHeight="1" thickBot="1" x14ac:dyDescent="0.25">
      <c r="A23" s="33">
        <v>40891</v>
      </c>
      <c r="B23" s="34"/>
      <c r="C23" s="3">
        <v>88.277633666992188</v>
      </c>
      <c r="D23" s="3">
        <v>6.6762981414794922</v>
      </c>
      <c r="E23" s="3">
        <v>4.4752368927001953</v>
      </c>
      <c r="F23" s="5">
        <v>9.1718368232250214E-2</v>
      </c>
      <c r="G23" s="3">
        <v>4.5669550895690918</v>
      </c>
      <c r="H23" s="3">
        <v>38.2534963294299</v>
      </c>
      <c r="I23" s="3">
        <v>48.899923687702781</v>
      </c>
      <c r="J23" s="1"/>
      <c r="K23" s="1"/>
    </row>
    <row r="24" spans="1:11" ht="12.75" customHeight="1" thickBot="1" x14ac:dyDescent="0.25">
      <c r="A24" s="33">
        <v>40892</v>
      </c>
      <c r="B24" s="34"/>
      <c r="C24" s="3">
        <v>87.468818664550781</v>
      </c>
      <c r="D24" s="3">
        <v>6.9574551582336426</v>
      </c>
      <c r="E24" s="3">
        <v>5.0364360809326172</v>
      </c>
      <c r="F24" s="5">
        <v>6.5688967704772949E-2</v>
      </c>
      <c r="G24" s="3">
        <v>5.1021251678466797</v>
      </c>
      <c r="H24" s="3">
        <v>38.130077004779196</v>
      </c>
      <c r="I24" s="3">
        <v>48.605881692324381</v>
      </c>
      <c r="J24" s="1"/>
      <c r="K24" s="1"/>
    </row>
    <row r="25" spans="1:11" ht="12.75" customHeight="1" thickBot="1" x14ac:dyDescent="0.25">
      <c r="A25" s="33">
        <v>40893</v>
      </c>
      <c r="B25" s="34"/>
      <c r="C25" s="3">
        <v>86.985496520996094</v>
      </c>
      <c r="D25" s="3">
        <v>7.4222993850708008</v>
      </c>
      <c r="E25" s="3">
        <v>5.0146970748901367</v>
      </c>
      <c r="F25" s="5">
        <v>6.5064780414104462E-2</v>
      </c>
      <c r="G25" s="3">
        <v>5.0797619819641113</v>
      </c>
      <c r="H25" s="3">
        <v>38.292424039982699</v>
      </c>
      <c r="I25" s="3">
        <v>48.712624018554948</v>
      </c>
      <c r="J25" s="1"/>
      <c r="K25" s="1"/>
    </row>
    <row r="26" spans="1:11" ht="12.75" customHeight="1" thickBot="1" x14ac:dyDescent="0.25">
      <c r="A26" s="33">
        <v>40894</v>
      </c>
      <c r="B26" s="34"/>
      <c r="C26" s="3">
        <v>86.601264953613281</v>
      </c>
      <c r="D26" s="3">
        <v>7.5999917984008789</v>
      </c>
      <c r="E26" s="3">
        <v>5.2076315879821777</v>
      </c>
      <c r="F26" s="5">
        <v>5.5302437394857407E-2</v>
      </c>
      <c r="G26" s="3">
        <v>5.2629342079162598</v>
      </c>
      <c r="H26" s="3">
        <v>38.296500306854668</v>
      </c>
      <c r="I26" s="3">
        <v>48.640831272009727</v>
      </c>
      <c r="J26" s="1"/>
      <c r="K26" s="1"/>
    </row>
    <row r="27" spans="1:11" ht="12.75" customHeight="1" thickBot="1" x14ac:dyDescent="0.25">
      <c r="A27" s="33">
        <v>40895</v>
      </c>
      <c r="B27" s="34"/>
      <c r="C27" s="3">
        <v>86.698921203613281</v>
      </c>
      <c r="D27" s="3">
        <v>7.6389474868774414</v>
      </c>
      <c r="E27" s="3">
        <v>5.0601706504821777</v>
      </c>
      <c r="F27" s="5">
        <v>4.9308463931083679E-2</v>
      </c>
      <c r="G27" s="3">
        <v>5.1094789505004883</v>
      </c>
      <c r="H27" s="3">
        <v>38.365406794938913</v>
      </c>
      <c r="I27" s="3">
        <v>48.74743797460502</v>
      </c>
      <c r="J27" s="1"/>
      <c r="K27" s="1"/>
    </row>
    <row r="28" spans="1:11" ht="12.75" customHeight="1" thickBot="1" x14ac:dyDescent="0.25">
      <c r="A28" s="33">
        <v>40896</v>
      </c>
      <c r="B28" s="34"/>
      <c r="C28" s="3">
        <v>86.981971740722656</v>
      </c>
      <c r="D28" s="3">
        <v>7.4603548049926758</v>
      </c>
      <c r="E28" s="3">
        <v>4.9349513053894043</v>
      </c>
      <c r="F28" s="5">
        <v>5.3328793495893478E-2</v>
      </c>
      <c r="G28" s="3">
        <v>4.9882802963256836</v>
      </c>
      <c r="H28" s="3">
        <v>38.367961102562326</v>
      </c>
      <c r="I28" s="3">
        <v>48.798649097356964</v>
      </c>
      <c r="J28" s="1"/>
      <c r="K28" s="1"/>
    </row>
    <row r="29" spans="1:11" ht="12.75" customHeight="1" thickBot="1" x14ac:dyDescent="0.25">
      <c r="A29" s="33">
        <v>40897</v>
      </c>
      <c r="B29" s="34"/>
      <c r="C29" s="3">
        <v>87.263343811035156</v>
      </c>
      <c r="D29" s="3">
        <v>7.3547091484069824</v>
      </c>
      <c r="E29" s="3">
        <v>4.9210448265075684</v>
      </c>
      <c r="F29" s="5">
        <v>5.1985844969749451E-2</v>
      </c>
      <c r="G29" s="3">
        <v>4.9730305671691895</v>
      </c>
      <c r="H29" s="3">
        <v>38.251904062037752</v>
      </c>
      <c r="I29" s="3">
        <v>48.736446152011837</v>
      </c>
      <c r="J29" s="1"/>
      <c r="K29" s="1"/>
    </row>
    <row r="30" spans="1:11" ht="12.75" customHeight="1" thickBot="1" x14ac:dyDescent="0.25">
      <c r="A30" s="33">
        <v>40898</v>
      </c>
      <c r="B30" s="34"/>
      <c r="C30" s="3">
        <v>86.955169677734375</v>
      </c>
      <c r="D30" s="3">
        <v>7.3499021530151367</v>
      </c>
      <c r="E30" s="3">
        <v>5.0456070899963379</v>
      </c>
      <c r="F30" s="5">
        <v>4.6246230602264404E-2</v>
      </c>
      <c r="G30" s="3">
        <v>5.091853141784668</v>
      </c>
      <c r="H30" s="3">
        <v>38.321100483915572</v>
      </c>
      <c r="I30" s="3">
        <v>48.728556433514981</v>
      </c>
      <c r="J30" s="1"/>
      <c r="K30" s="1"/>
    </row>
    <row r="31" spans="1:11" ht="12.75" customHeight="1" thickBot="1" x14ac:dyDescent="0.25">
      <c r="A31" s="33">
        <v>40899</v>
      </c>
      <c r="B31" s="34"/>
      <c r="C31" s="3">
        <v>86.379463195800781</v>
      </c>
      <c r="D31" s="3">
        <v>7.8091812133789063</v>
      </c>
      <c r="E31" s="3">
        <v>4.9006171226501465</v>
      </c>
      <c r="F31" s="5">
        <v>5.1660969853401184E-2</v>
      </c>
      <c r="G31" s="3">
        <v>4.9522781372070313</v>
      </c>
      <c r="H31" s="3">
        <v>38.661095148546124</v>
      </c>
      <c r="I31" s="3">
        <v>48.987751779490139</v>
      </c>
      <c r="J31" s="1"/>
      <c r="K31" s="1"/>
    </row>
    <row r="32" spans="1:11" ht="12.75" customHeight="1" thickBot="1" x14ac:dyDescent="0.25">
      <c r="A32" s="33">
        <v>40900</v>
      </c>
      <c r="B32" s="34"/>
      <c r="C32" s="3">
        <v>87.298667907714844</v>
      </c>
      <c r="D32" s="3">
        <v>7.3415517807006836</v>
      </c>
      <c r="E32" s="3">
        <v>4.8602652549743652</v>
      </c>
      <c r="F32" s="5">
        <v>5.5261306464672089E-2</v>
      </c>
      <c r="G32" s="3">
        <v>4.9155263900756836</v>
      </c>
      <c r="H32" s="3">
        <v>38.292356528248121</v>
      </c>
      <c r="I32" s="3">
        <v>48.783856341115651</v>
      </c>
      <c r="J32" s="1"/>
      <c r="K32" s="1"/>
    </row>
    <row r="33" spans="1:11" ht="12.75" customHeight="1" thickBot="1" x14ac:dyDescent="0.25">
      <c r="A33" s="33">
        <v>40901</v>
      </c>
      <c r="B33" s="34"/>
      <c r="C33" s="3">
        <v>87.1661376953125</v>
      </c>
      <c r="D33" s="3">
        <v>7.3811283111572266</v>
      </c>
      <c r="E33" s="3">
        <v>4.960939884185791</v>
      </c>
      <c r="F33" s="5">
        <v>5.1748108118772507E-2</v>
      </c>
      <c r="G33" s="3">
        <v>5.012688159942627</v>
      </c>
      <c r="H33" s="3">
        <v>38.261901439872716</v>
      </c>
      <c r="I33" s="3">
        <v>48.725772175837868</v>
      </c>
      <c r="J33" s="1"/>
      <c r="K33" s="1"/>
    </row>
    <row r="34" spans="1:11" ht="12.75" customHeight="1" thickBot="1" x14ac:dyDescent="0.25">
      <c r="A34" s="33">
        <v>40902</v>
      </c>
      <c r="B34" s="34"/>
      <c r="C34" s="3">
        <v>87.498222351074219</v>
      </c>
      <c r="D34" s="3">
        <v>7.2178540229797363</v>
      </c>
      <c r="E34" s="3">
        <v>4.8612523078918457</v>
      </c>
      <c r="F34" s="5">
        <v>4.5475628226995468E-2</v>
      </c>
      <c r="G34" s="3">
        <v>4.9067277908325195</v>
      </c>
      <c r="H34" s="3">
        <v>38.219895313709515</v>
      </c>
      <c r="I34" s="3">
        <v>48.746648566917962</v>
      </c>
      <c r="J34" s="1"/>
      <c r="K34" s="1"/>
    </row>
    <row r="35" spans="1:11" ht="12.75" customHeight="1" thickBot="1" x14ac:dyDescent="0.25">
      <c r="A35" s="33">
        <v>40903</v>
      </c>
      <c r="B35" s="34"/>
      <c r="C35" s="3">
        <v>88.126487731933594</v>
      </c>
      <c r="D35" s="3">
        <v>6.6275720596313477</v>
      </c>
      <c r="E35" s="3">
        <v>4.842228889465332</v>
      </c>
      <c r="F35" s="5">
        <v>4.4741399586200714E-2</v>
      </c>
      <c r="G35" s="3">
        <v>4.8869705200195313</v>
      </c>
      <c r="H35" s="3">
        <v>38.049598960413896</v>
      </c>
      <c r="I35" s="3">
        <v>48.653158581051891</v>
      </c>
      <c r="J35" s="1"/>
      <c r="K35" s="1"/>
    </row>
    <row r="36" spans="1:11" ht="12.75" customHeight="1" thickBot="1" x14ac:dyDescent="0.25">
      <c r="A36" s="33">
        <v>40904</v>
      </c>
      <c r="B36" s="34"/>
      <c r="C36" s="3">
        <v>88.814781188964844</v>
      </c>
      <c r="D36" s="3">
        <v>6.0913162231445313</v>
      </c>
      <c r="E36" s="3">
        <v>4.6578993797302246</v>
      </c>
      <c r="F36" s="5">
        <v>4.7707054764032364E-2</v>
      </c>
      <c r="G36" s="3">
        <v>4.7056064605712891</v>
      </c>
      <c r="H36" s="3">
        <v>37.982724685690918</v>
      </c>
      <c r="I36" s="3">
        <v>48.688942568261751</v>
      </c>
      <c r="J36" s="1"/>
      <c r="K36" s="1"/>
    </row>
    <row r="37" spans="1:11" ht="12.75" customHeight="1" thickBot="1" x14ac:dyDescent="0.25">
      <c r="A37" s="33">
        <v>40905</v>
      </c>
      <c r="B37" s="34"/>
      <c r="C37" s="3">
        <v>89.063751220703125</v>
      </c>
      <c r="D37" s="3">
        <v>5.8346114158630371</v>
      </c>
      <c r="E37" s="3">
        <v>4.6432991027832031</v>
      </c>
      <c r="F37" s="5">
        <v>4.748612642288208E-2</v>
      </c>
      <c r="G37" s="3">
        <v>4.6907854080200195</v>
      </c>
      <c r="H37" s="3">
        <v>37.934022975422529</v>
      </c>
      <c r="I37" s="3">
        <v>48.66594051131927</v>
      </c>
      <c r="J37" s="1"/>
      <c r="K37" s="1"/>
    </row>
    <row r="38" spans="1:11" ht="12.75" customHeight="1" thickBot="1" x14ac:dyDescent="0.25">
      <c r="A38" s="33">
        <v>40906</v>
      </c>
      <c r="B38" s="34"/>
      <c r="C38" s="3">
        <v>88.802894592285156</v>
      </c>
      <c r="D38" s="3">
        <v>6.149381160736084</v>
      </c>
      <c r="E38" s="3">
        <v>4.5573863983154297</v>
      </c>
      <c r="F38" s="5">
        <v>4.9878731369972229E-2</v>
      </c>
      <c r="G38" s="3">
        <v>4.6072649955749512</v>
      </c>
      <c r="H38" s="3">
        <v>38.075819741780322</v>
      </c>
      <c r="I38" s="3">
        <v>48.785582668818101</v>
      </c>
      <c r="J38" s="1"/>
      <c r="K38" s="1"/>
    </row>
    <row r="39" spans="1:11" ht="12.75" customHeight="1" thickBot="1" x14ac:dyDescent="0.25">
      <c r="A39" s="33">
        <v>40907</v>
      </c>
      <c r="B39" s="34"/>
      <c r="C39" s="3">
        <v>88.621902465820313</v>
      </c>
      <c r="D39" s="3">
        <v>6.2323894500732422</v>
      </c>
      <c r="E39" s="3">
        <v>4.6910872459411621</v>
      </c>
      <c r="F39" s="5">
        <v>5.1652077585458755E-2</v>
      </c>
      <c r="G39" s="3">
        <v>4.742739200592041</v>
      </c>
      <c r="H39" s="3">
        <v>38.022923898217662</v>
      </c>
      <c r="I39" s="3">
        <v>48.696297077739693</v>
      </c>
      <c r="J39" s="1"/>
      <c r="K39" s="1"/>
    </row>
    <row r="40" spans="1:11" ht="12.75" customHeight="1" thickBot="1" x14ac:dyDescent="0.25">
      <c r="A40" s="33">
        <v>40908</v>
      </c>
      <c r="B40" s="34"/>
      <c r="C40" s="3">
        <v>88.816116333007813</v>
      </c>
      <c r="D40" s="3">
        <v>6.050724983215332</v>
      </c>
      <c r="E40" s="3">
        <v>4.658719539642334</v>
      </c>
      <c r="F40" s="5">
        <v>5.3254138678312302E-2</v>
      </c>
      <c r="G40" s="3">
        <v>4.7119736671447754</v>
      </c>
      <c r="H40" s="3">
        <v>37.995038218496575</v>
      </c>
      <c r="I40" s="3">
        <v>48.69218843896779</v>
      </c>
      <c r="J40" s="1"/>
      <c r="K40" s="1"/>
    </row>
    <row r="41" spans="1:11" ht="12.75" customHeight="1" thickBot="1" x14ac:dyDescent="0.25">
      <c r="A41" s="31" t="s">
        <v>6</v>
      </c>
      <c r="B41" s="32"/>
      <c r="C41" s="6">
        <f t="shared" ref="C41:I41" si="0">AVERAGE(C10:C40)</f>
        <v>88.52776681223223</v>
      </c>
      <c r="D41" s="6">
        <f t="shared" si="0"/>
        <v>6.4893140331391361</v>
      </c>
      <c r="E41" s="6">
        <f t="shared" si="0"/>
        <v>4.4507984653595951</v>
      </c>
      <c r="F41" s="6">
        <f t="shared" si="0"/>
        <v>9.2620414711775317E-2</v>
      </c>
      <c r="G41" s="6">
        <f t="shared" si="0"/>
        <v>4.5434188765864221</v>
      </c>
      <c r="H41" s="6">
        <f t="shared" si="0"/>
        <v>38.199700940997744</v>
      </c>
      <c r="I41" s="6">
        <f t="shared" si="0"/>
        <v>48.885677812598082</v>
      </c>
      <c r="J41" s="1"/>
      <c r="K41" s="1"/>
    </row>
    <row r="42" spans="1:11" ht="8.1" customHeight="1" x14ac:dyDescent="0.2"/>
    <row r="43" spans="1:11" ht="12.75" customHeight="1" x14ac:dyDescent="0.2">
      <c r="A43" s="7" t="s">
        <v>10</v>
      </c>
      <c r="H43" s="30" t="s">
        <v>23</v>
      </c>
      <c r="I43" s="30"/>
      <c r="J43" s="20"/>
      <c r="K43" s="20"/>
    </row>
    <row r="44" spans="1:11" ht="13.5" thickBot="1" x14ac:dyDescent="0.25"/>
    <row r="45" spans="1:11" ht="23.25" thickBot="1" x14ac:dyDescent="0.25">
      <c r="A45" s="37"/>
      <c r="B45" s="38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17</v>
      </c>
      <c r="I45" s="19" t="s">
        <v>16</v>
      </c>
    </row>
    <row r="46" spans="1:11" ht="13.5" thickBot="1" x14ac:dyDescent="0.25">
      <c r="A46" s="39" t="s">
        <v>85</v>
      </c>
      <c r="B46" s="40"/>
      <c r="C46" s="26">
        <f t="shared" ref="C46:I46" si="1">MAX(C10:C40)</f>
        <v>90.47589111328125</v>
      </c>
      <c r="D46" s="21">
        <f t="shared" si="1"/>
        <v>7.8091812133789063</v>
      </c>
      <c r="E46" s="26">
        <f t="shared" si="1"/>
        <v>5.2076315879821777</v>
      </c>
      <c r="F46" s="26">
        <f t="shared" si="1"/>
        <v>0.20025068521499634</v>
      </c>
      <c r="G46" s="21">
        <f t="shared" si="1"/>
        <v>5.2629342079162598</v>
      </c>
      <c r="H46" s="26">
        <f t="shared" si="1"/>
        <v>38.661095148546124</v>
      </c>
      <c r="I46" s="22">
        <f t="shared" si="1"/>
        <v>49.442196939770938</v>
      </c>
    </row>
    <row r="47" spans="1:11" ht="13.5" thickBot="1" x14ac:dyDescent="0.25">
      <c r="A47" s="39" t="s">
        <v>86</v>
      </c>
      <c r="B47" s="40"/>
      <c r="C47" s="23">
        <f t="shared" ref="C47:I47" si="2">MIN(C10:C40)</f>
        <v>86.379463195800781</v>
      </c>
      <c r="D47" s="26">
        <f t="shared" si="2"/>
        <v>5.58538818359375</v>
      </c>
      <c r="E47" s="26">
        <f t="shared" si="2"/>
        <v>3.1998615264892578</v>
      </c>
      <c r="F47" s="23">
        <f t="shared" si="2"/>
        <v>4.4741399586200714E-2</v>
      </c>
      <c r="G47" s="26">
        <f t="shared" si="2"/>
        <v>3.4001121520996094</v>
      </c>
      <c r="H47" s="23">
        <f t="shared" si="2"/>
        <v>37.934022975422529</v>
      </c>
      <c r="I47" s="26">
        <f t="shared" si="2"/>
        <v>48.59236997843756</v>
      </c>
    </row>
    <row r="48" spans="1:11" ht="13.5" thickBot="1" x14ac:dyDescent="0.25">
      <c r="A48" s="35" t="s">
        <v>87</v>
      </c>
      <c r="B48" s="36"/>
      <c r="C48" s="26">
        <f t="shared" ref="C48:I48" si="3">STDEV(C10:C40)</f>
        <v>1.3145351324354244</v>
      </c>
      <c r="D48" s="24">
        <f t="shared" si="3"/>
        <v>0.75477495556877083</v>
      </c>
      <c r="E48" s="26">
        <f t="shared" si="3"/>
        <v>0.59639789780621089</v>
      </c>
      <c r="F48" s="26">
        <f t="shared" si="3"/>
        <v>5.1933837786665528E-2</v>
      </c>
      <c r="G48" s="24">
        <f t="shared" si="3"/>
        <v>0.54822310458356305</v>
      </c>
      <c r="H48" s="26">
        <f t="shared" si="3"/>
        <v>0.15694763370771328</v>
      </c>
      <c r="I48" s="25">
        <f t="shared" si="3"/>
        <v>0.2484151633698615</v>
      </c>
    </row>
    <row r="50" spans="3:9" x14ac:dyDescent="0.2">
      <c r="C50" s="27" t="s">
        <v>100</v>
      </c>
      <c r="D50" s="27">
        <f>COUNTIF(D10:D40,"&gt;12.0")</f>
        <v>0</v>
      </c>
      <c r="E50" s="27">
        <f>COUNTIF(E10:E40,"&gt;8.0")</f>
        <v>0</v>
      </c>
      <c r="F50" s="27">
        <f>COUNTIF(F10:F40,"&gt;3.0")</f>
        <v>0</v>
      </c>
      <c r="G50" s="27">
        <f>COUNTIF(G10:G40,"&gt;8.0")</f>
        <v>0</v>
      </c>
      <c r="H50" s="27">
        <f>COUNTIF(H10:H40,"&lt;36.30")</f>
        <v>0</v>
      </c>
      <c r="I50" s="27">
        <f>COUNTIF(I10:I40,"&lt;46.20")</f>
        <v>0</v>
      </c>
    </row>
    <row r="51" spans="3:9" x14ac:dyDescent="0.2">
      <c r="G51" s="27"/>
      <c r="H51" s="27">
        <f>COUNTIF(H10:H40,"&gt;43.60")</f>
        <v>0</v>
      </c>
      <c r="I51" s="27">
        <f>COUNTIF(I10:I40,"&gt;53.20")</f>
        <v>0</v>
      </c>
    </row>
  </sheetData>
  <mergeCells count="45">
    <mergeCell ref="A32:B32"/>
    <mergeCell ref="A33:B33"/>
    <mergeCell ref="H43:I43"/>
    <mergeCell ref="A41:B41"/>
    <mergeCell ref="A34:B34"/>
    <mergeCell ref="A39:B39"/>
    <mergeCell ref="A47:B47"/>
    <mergeCell ref="A48:B48"/>
    <mergeCell ref="A36:B36"/>
    <mergeCell ref="A35:B35"/>
    <mergeCell ref="A37:B37"/>
    <mergeCell ref="A38:B38"/>
    <mergeCell ref="A45:B45"/>
    <mergeCell ref="A46:B46"/>
    <mergeCell ref="A40:B40"/>
    <mergeCell ref="A21:B21"/>
    <mergeCell ref="A24:B24"/>
    <mergeCell ref="A31:B31"/>
    <mergeCell ref="A26:B26"/>
    <mergeCell ref="A28:B28"/>
    <mergeCell ref="A29:B29"/>
    <mergeCell ref="A27:B27"/>
    <mergeCell ref="A30:B30"/>
    <mergeCell ref="A20:B20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8:B18"/>
    <mergeCell ref="A19:B19"/>
    <mergeCell ref="A9:B9"/>
    <mergeCell ref="A11:B11"/>
    <mergeCell ref="A12:B12"/>
    <mergeCell ref="A17:B17"/>
    <mergeCell ref="A7:B7"/>
    <mergeCell ref="A1:I1"/>
    <mergeCell ref="A3:I3"/>
    <mergeCell ref="A6:B6"/>
    <mergeCell ref="A4:I4"/>
    <mergeCell ref="A5:F5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outlinePr summaryBelow="0" summaryRight="0"/>
  </sheetPr>
  <dimension ref="A1:K51"/>
  <sheetViews>
    <sheetView showGridLines="0" topLeftCell="A30" zoomScale="90" zoomScaleNormal="90" workbookViewId="0">
      <selection activeCell="H51" sqref="H51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256" width="8.85546875" customWidth="1"/>
  </cols>
  <sheetData>
    <row r="1" spans="1:11" ht="24" customHeight="1" x14ac:dyDescent="0.2">
      <c r="A1" s="43" t="s">
        <v>11</v>
      </c>
      <c r="B1" s="43"/>
      <c r="C1" s="43"/>
      <c r="D1" s="43"/>
      <c r="E1" s="43"/>
      <c r="F1" s="43"/>
      <c r="G1" s="43"/>
      <c r="H1" s="43"/>
      <c r="I1" s="43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4" t="s">
        <v>8</v>
      </c>
      <c r="B3" s="44"/>
      <c r="C3" s="44"/>
      <c r="D3" s="44"/>
      <c r="E3" s="44"/>
      <c r="F3" s="44"/>
      <c r="G3" s="44"/>
      <c r="H3" s="44"/>
      <c r="I3" s="44"/>
      <c r="J3" s="2"/>
      <c r="K3" s="1"/>
    </row>
    <row r="4" spans="1:11" ht="18" customHeight="1" x14ac:dyDescent="0.2">
      <c r="A4" s="47" t="s">
        <v>9</v>
      </c>
      <c r="B4" s="47"/>
      <c r="C4" s="47"/>
      <c r="D4" s="47"/>
      <c r="E4" s="47"/>
      <c r="F4" s="47"/>
      <c r="G4" s="47"/>
      <c r="H4" s="47"/>
      <c r="I4" s="47"/>
      <c r="J4" s="2"/>
      <c r="K4" s="1"/>
    </row>
    <row r="5" spans="1:11" ht="14.1" customHeight="1" thickBot="1" x14ac:dyDescent="0.25">
      <c r="A5" s="48" t="s">
        <v>47</v>
      </c>
      <c r="B5" s="48"/>
      <c r="C5" s="48"/>
      <c r="D5" s="48"/>
      <c r="E5" s="48"/>
      <c r="F5" s="48"/>
      <c r="G5" s="1"/>
      <c r="H5" s="1"/>
      <c r="I5" s="18" t="s">
        <v>99</v>
      </c>
      <c r="J5" s="1"/>
      <c r="K5" s="1"/>
    </row>
    <row r="6" spans="1:11" ht="10.15" customHeight="1" x14ac:dyDescent="0.2">
      <c r="A6" s="45"/>
      <c r="B6" s="46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1" t="s">
        <v>3</v>
      </c>
      <c r="B7" s="42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41"/>
      <c r="B8" s="42"/>
      <c r="C8" s="9" t="s">
        <v>39</v>
      </c>
      <c r="D8" s="9" t="s">
        <v>40</v>
      </c>
      <c r="E8" s="9" t="s">
        <v>41</v>
      </c>
      <c r="F8" s="9" t="s">
        <v>19</v>
      </c>
      <c r="G8" s="9" t="s">
        <v>41</v>
      </c>
      <c r="H8" s="14" t="s">
        <v>42</v>
      </c>
      <c r="I8" s="17" t="s">
        <v>43</v>
      </c>
      <c r="J8" s="1"/>
      <c r="K8" s="1"/>
    </row>
    <row r="9" spans="1:11" ht="22.5" customHeight="1" thickBot="1" x14ac:dyDescent="0.25">
      <c r="A9" s="37"/>
      <c r="B9" s="38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33">
        <v>40878</v>
      </c>
      <c r="B10" s="34"/>
      <c r="C10" s="10">
        <v>93.221786499023438</v>
      </c>
      <c r="D10" s="10">
        <v>5.6615333557128906</v>
      </c>
      <c r="E10" s="10">
        <v>0.24998457729816437</v>
      </c>
      <c r="F10" s="11">
        <v>0.57135069370269775</v>
      </c>
      <c r="G10" s="10">
        <v>0.82133525609970093</v>
      </c>
      <c r="H10" s="10">
        <v>39.257584913728486</v>
      </c>
      <c r="I10" s="10">
        <v>51.020381592600948</v>
      </c>
      <c r="J10" s="1"/>
      <c r="K10" s="1"/>
    </row>
    <row r="11" spans="1:11" ht="12.75" customHeight="1" thickBot="1" x14ac:dyDescent="0.25">
      <c r="A11" s="33">
        <v>40879</v>
      </c>
      <c r="B11" s="34"/>
      <c r="C11" s="3">
        <v>93.26043701171875</v>
      </c>
      <c r="D11" s="3">
        <v>5.6044487953186035</v>
      </c>
      <c r="E11" s="3">
        <v>0.24982844293117523</v>
      </c>
      <c r="F11" s="5">
        <v>0.56752300262451172</v>
      </c>
      <c r="G11" s="3">
        <v>0.81735146045684814</v>
      </c>
      <c r="H11" s="3">
        <v>39.257707039724941</v>
      </c>
      <c r="I11" s="3">
        <v>51.023059940289109</v>
      </c>
      <c r="J11" s="1"/>
      <c r="K11" s="1"/>
    </row>
    <row r="12" spans="1:11" ht="12.75" customHeight="1" thickBot="1" x14ac:dyDescent="0.25">
      <c r="A12" s="33">
        <v>40880</v>
      </c>
      <c r="B12" s="34"/>
      <c r="C12" s="3">
        <v>93.294281005859375</v>
      </c>
      <c r="D12" s="3">
        <v>5.5472955703735352</v>
      </c>
      <c r="E12" s="3">
        <v>0.26162987947463989</v>
      </c>
      <c r="F12" s="5">
        <v>0.59618461132049561</v>
      </c>
      <c r="G12" s="3">
        <v>0.8578144907951355</v>
      </c>
      <c r="H12" s="3">
        <v>39.217327238284568</v>
      </c>
      <c r="I12" s="3">
        <v>50.975028486809656</v>
      </c>
      <c r="J12" s="1"/>
      <c r="K12" s="1"/>
    </row>
    <row r="13" spans="1:11" ht="12.75" customHeight="1" thickBot="1" x14ac:dyDescent="0.25">
      <c r="A13" s="33">
        <v>40881</v>
      </c>
      <c r="B13" s="34"/>
      <c r="C13" s="3">
        <v>93.219924926757813</v>
      </c>
      <c r="D13" s="3">
        <v>5.6163349151611328</v>
      </c>
      <c r="E13" s="3">
        <v>0.25579744577407837</v>
      </c>
      <c r="F13" s="5">
        <v>0.60284465551376343</v>
      </c>
      <c r="G13" s="3">
        <v>0.8586421012878418</v>
      </c>
      <c r="H13" s="3">
        <v>39.238254352295904</v>
      </c>
      <c r="I13" s="3">
        <v>50.984950615246824</v>
      </c>
      <c r="J13" s="1"/>
      <c r="K13" s="1"/>
    </row>
    <row r="14" spans="1:11" ht="12.75" customHeight="1" thickBot="1" x14ac:dyDescent="0.25">
      <c r="A14" s="33">
        <v>40882</v>
      </c>
      <c r="B14" s="34"/>
      <c r="C14" s="3">
        <v>93.113426208496094</v>
      </c>
      <c r="D14" s="3">
        <v>5.8084878921508789</v>
      </c>
      <c r="E14" s="3">
        <v>0.29180529713630676</v>
      </c>
      <c r="F14" s="5">
        <v>0.51744318008422852</v>
      </c>
      <c r="G14" s="3">
        <v>0.80924844741821289</v>
      </c>
      <c r="H14" s="3">
        <v>39.290073579674349</v>
      </c>
      <c r="I14" s="3">
        <v>51.057161731924374</v>
      </c>
      <c r="J14" s="1"/>
      <c r="K14" s="1"/>
    </row>
    <row r="15" spans="1:11" ht="12.75" customHeight="1" thickBot="1" x14ac:dyDescent="0.25">
      <c r="A15" s="33">
        <v>40883</v>
      </c>
      <c r="B15" s="34"/>
      <c r="C15" s="3">
        <v>93.209747314453125</v>
      </c>
      <c r="D15" s="3">
        <v>5.695307731628418</v>
      </c>
      <c r="E15" s="3">
        <v>0.34178745746612549</v>
      </c>
      <c r="F15" s="5">
        <v>0.52385479211807251</v>
      </c>
      <c r="G15" s="3">
        <v>0.865642249584198</v>
      </c>
      <c r="H15" s="3">
        <v>39.212456683242692</v>
      </c>
      <c r="I15" s="3">
        <v>50.986275885576262</v>
      </c>
      <c r="J15" s="1"/>
      <c r="K15" s="1"/>
    </row>
    <row r="16" spans="1:11" ht="12.75" customHeight="1" thickBot="1" x14ac:dyDescent="0.25">
      <c r="A16" s="33">
        <v>40884</v>
      </c>
      <c r="B16" s="34"/>
      <c r="C16" s="3">
        <v>93.267509460449219</v>
      </c>
      <c r="D16" s="3">
        <v>5.6750178337097168</v>
      </c>
      <c r="E16" s="3">
        <v>0.29294538497924805</v>
      </c>
      <c r="F16" s="5">
        <v>0.53306621313095093</v>
      </c>
      <c r="G16" s="3">
        <v>0.82601159811019897</v>
      </c>
      <c r="H16" s="3">
        <v>39.222898536782743</v>
      </c>
      <c r="I16" s="3">
        <v>51.008059919821221</v>
      </c>
      <c r="J16" s="1"/>
      <c r="K16" s="1"/>
    </row>
    <row r="17" spans="1:11" ht="12.75" customHeight="1" thickBot="1" x14ac:dyDescent="0.25">
      <c r="A17" s="33">
        <v>40885</v>
      </c>
      <c r="B17" s="34"/>
      <c r="C17" s="3">
        <v>93.318733215332031</v>
      </c>
      <c r="D17" s="3">
        <v>5.5858020782470703</v>
      </c>
      <c r="E17" s="3">
        <v>0.29915529489517212</v>
      </c>
      <c r="F17" s="5">
        <v>0.57520115375518799</v>
      </c>
      <c r="G17" s="3">
        <v>0.87435644865036011</v>
      </c>
      <c r="H17" s="3">
        <v>39.17175139222276</v>
      </c>
      <c r="I17" s="3">
        <v>50.947117296771253</v>
      </c>
      <c r="J17" s="1"/>
      <c r="K17" s="1"/>
    </row>
    <row r="18" spans="1:11" ht="12.75" customHeight="1" thickBot="1" x14ac:dyDescent="0.25">
      <c r="A18" s="33">
        <v>40886</v>
      </c>
      <c r="B18" s="34"/>
      <c r="C18" s="3">
        <v>93.45001220703125</v>
      </c>
      <c r="D18" s="3">
        <v>5.2031731605529785</v>
      </c>
      <c r="E18" s="3">
        <v>0.31928297877311707</v>
      </c>
      <c r="F18" s="5">
        <v>0.78123253583908081</v>
      </c>
      <c r="G18" s="3">
        <v>1.1005154848098755</v>
      </c>
      <c r="H18" s="3">
        <v>38.994357474330698</v>
      </c>
      <c r="I18" s="3">
        <v>50.694515225958462</v>
      </c>
      <c r="J18" s="1"/>
      <c r="K18" s="1"/>
    </row>
    <row r="19" spans="1:11" ht="12.75" customHeight="1" thickBot="1" x14ac:dyDescent="0.25">
      <c r="A19" s="33">
        <v>40887</v>
      </c>
      <c r="B19" s="34"/>
      <c r="C19" s="3">
        <v>93.252059936523438</v>
      </c>
      <c r="D19" s="3">
        <v>5.7563810348510742</v>
      </c>
      <c r="E19" s="3">
        <v>0.29475092887878418</v>
      </c>
      <c r="F19" s="5">
        <v>0.48578739166259766</v>
      </c>
      <c r="G19" s="3">
        <v>0.78053832054138184</v>
      </c>
      <c r="H19" s="3">
        <v>39.250284565589446</v>
      </c>
      <c r="I19" s="3">
        <v>51.055677865750972</v>
      </c>
      <c r="J19" s="1"/>
      <c r="K19" s="1"/>
    </row>
    <row r="20" spans="1:11" ht="12.75" customHeight="1" thickBot="1" x14ac:dyDescent="0.25">
      <c r="A20" s="33">
        <v>40888</v>
      </c>
      <c r="B20" s="34"/>
      <c r="C20" s="3">
        <v>93.1878662109375</v>
      </c>
      <c r="D20" s="3">
        <v>5.7205901145935059</v>
      </c>
      <c r="E20" s="3">
        <v>0.31735542416572571</v>
      </c>
      <c r="F20" s="5">
        <v>0.5287482738494873</v>
      </c>
      <c r="G20" s="3">
        <v>0.84610366821289063</v>
      </c>
      <c r="H20" s="3">
        <v>39.237109699275308</v>
      </c>
      <c r="I20" s="3">
        <v>51.007866874251221</v>
      </c>
      <c r="J20" s="1"/>
      <c r="K20" s="1"/>
    </row>
    <row r="21" spans="1:11" ht="12.75" customHeight="1" thickBot="1" x14ac:dyDescent="0.25">
      <c r="A21" s="33">
        <v>40889</v>
      </c>
      <c r="B21" s="34"/>
      <c r="C21" s="3">
        <v>92.513679504394531</v>
      </c>
      <c r="D21" s="3">
        <v>6.41461181640625</v>
      </c>
      <c r="E21" s="3">
        <v>0.34383726119995117</v>
      </c>
      <c r="F21" s="5">
        <v>0.42233449220657349</v>
      </c>
      <c r="G21" s="3">
        <v>0.76617175340652466</v>
      </c>
      <c r="H21" s="3">
        <v>39.501715036312767</v>
      </c>
      <c r="I21" s="3">
        <v>51.218428832538812</v>
      </c>
      <c r="J21" s="1"/>
      <c r="K21" s="1"/>
    </row>
    <row r="22" spans="1:11" ht="12.75" customHeight="1" thickBot="1" x14ac:dyDescent="0.25">
      <c r="A22" s="33">
        <v>40890</v>
      </c>
      <c r="B22" s="34"/>
      <c r="C22" s="3">
        <v>92.459892272949219</v>
      </c>
      <c r="D22" s="3">
        <v>6.2314643859863281</v>
      </c>
      <c r="E22" s="3">
        <v>0.32222947478294373</v>
      </c>
      <c r="F22" s="5">
        <v>0.65519577264785767</v>
      </c>
      <c r="G22" s="3">
        <v>0.977425217628479</v>
      </c>
      <c r="H22" s="3">
        <v>39.385123865727479</v>
      </c>
      <c r="I22" s="3">
        <v>51.00135413739514</v>
      </c>
      <c r="J22" s="1"/>
      <c r="K22" s="1"/>
    </row>
    <row r="23" spans="1:11" ht="12.75" customHeight="1" thickBot="1" x14ac:dyDescent="0.25">
      <c r="A23" s="33">
        <v>40891</v>
      </c>
      <c r="B23" s="34"/>
      <c r="C23" s="3">
        <v>92.504295349121094</v>
      </c>
      <c r="D23" s="3">
        <v>6.2251162528991699</v>
      </c>
      <c r="E23" s="3">
        <v>0.30292186141014099</v>
      </c>
      <c r="F23" s="5">
        <v>0.65765631198883057</v>
      </c>
      <c r="G23" s="3">
        <v>0.96057820320129395</v>
      </c>
      <c r="H23" s="3">
        <v>39.378026092363463</v>
      </c>
      <c r="I23" s="3">
        <v>51.004468102646427</v>
      </c>
      <c r="J23" s="1"/>
      <c r="K23" s="1"/>
    </row>
    <row r="24" spans="1:11" ht="12.75" customHeight="1" thickBot="1" x14ac:dyDescent="0.25">
      <c r="A24" s="33">
        <v>40892</v>
      </c>
      <c r="B24" s="34"/>
      <c r="C24" s="3">
        <v>92.936538696289063</v>
      </c>
      <c r="D24" s="3">
        <v>5.7515654563903809</v>
      </c>
      <c r="E24" s="3">
        <v>0.2901788055896759</v>
      </c>
      <c r="F24" s="5">
        <v>0.75235641002655029</v>
      </c>
      <c r="G24" s="3">
        <v>1.0425351858139038</v>
      </c>
      <c r="H24" s="3">
        <v>39.188216837706271</v>
      </c>
      <c r="I24" s="3">
        <v>50.837632552719633</v>
      </c>
      <c r="J24" s="1"/>
      <c r="K24" s="1"/>
    </row>
    <row r="25" spans="1:11" ht="12.75" customHeight="1" thickBot="1" x14ac:dyDescent="0.25">
      <c r="A25" s="33">
        <v>40893</v>
      </c>
      <c r="B25" s="34"/>
      <c r="C25" s="3">
        <v>92.261245727539062</v>
      </c>
      <c r="D25" s="3">
        <v>6.7324819564819336</v>
      </c>
      <c r="E25" s="3">
        <v>0.26377260684967041</v>
      </c>
      <c r="F25" s="5">
        <v>0.52362918853759766</v>
      </c>
      <c r="G25" s="3">
        <v>0.78740179538726807</v>
      </c>
      <c r="H25" s="3">
        <v>39.531759807068688</v>
      </c>
      <c r="I25" s="3">
        <v>51.201935695587281</v>
      </c>
      <c r="J25" s="1"/>
      <c r="K25" s="1"/>
    </row>
    <row r="26" spans="1:11" ht="12.75" customHeight="1" thickBot="1" x14ac:dyDescent="0.25">
      <c r="A26" s="33">
        <v>40894</v>
      </c>
      <c r="B26" s="34"/>
      <c r="C26" s="3">
        <v>92.20440673828125</v>
      </c>
      <c r="D26" s="3">
        <v>6.7707877159118652</v>
      </c>
      <c r="E26" s="3">
        <v>0.28936344385147095</v>
      </c>
      <c r="F26" s="5">
        <v>0.50952112674713135</v>
      </c>
      <c r="G26" s="3">
        <v>0.79888457059860229</v>
      </c>
      <c r="H26" s="3">
        <v>39.542845839136952</v>
      </c>
      <c r="I26" s="3">
        <v>51.20626502224377</v>
      </c>
      <c r="J26" s="1"/>
      <c r="K26" s="1"/>
    </row>
    <row r="27" spans="1:11" ht="12.75" customHeight="1" thickBot="1" x14ac:dyDescent="0.25">
      <c r="A27" s="33">
        <v>40895</v>
      </c>
      <c r="B27" s="34"/>
      <c r="C27" s="3">
        <v>92.129501342773438</v>
      </c>
      <c r="D27" s="3">
        <v>6.7700004577636719</v>
      </c>
      <c r="E27" s="3">
        <v>0.27827900648117065</v>
      </c>
      <c r="F27" s="5">
        <v>0.53776627779006958</v>
      </c>
      <c r="G27" s="3">
        <v>0.81604528427124023</v>
      </c>
      <c r="H27" s="3">
        <v>39.571343107704706</v>
      </c>
      <c r="I27" s="3">
        <v>51.207536415079879</v>
      </c>
      <c r="J27" s="1"/>
      <c r="K27" s="1"/>
    </row>
    <row r="28" spans="1:11" ht="12.75" customHeight="1" thickBot="1" x14ac:dyDescent="0.25">
      <c r="A28" s="33">
        <v>40896</v>
      </c>
      <c r="B28" s="34"/>
      <c r="C28" s="3">
        <v>92.472244262695313</v>
      </c>
      <c r="D28" s="3">
        <v>6.3680253028869629</v>
      </c>
      <c r="E28" s="3">
        <v>0.27754220366477966</v>
      </c>
      <c r="F28" s="5">
        <v>0.61956089735031128</v>
      </c>
      <c r="G28" s="3">
        <v>0.89710307121276855</v>
      </c>
      <c r="H28" s="3">
        <v>39.412959545650956</v>
      </c>
      <c r="I28" s="3">
        <v>51.062222072175082</v>
      </c>
      <c r="J28" s="1"/>
      <c r="K28" s="1"/>
    </row>
    <row r="29" spans="1:11" ht="12.75" customHeight="1" thickBot="1" x14ac:dyDescent="0.25">
      <c r="A29" s="33">
        <v>40897</v>
      </c>
      <c r="B29" s="34"/>
      <c r="C29" s="3">
        <v>92.369575500488281</v>
      </c>
      <c r="D29" s="3">
        <v>6.5461511611938477</v>
      </c>
      <c r="E29" s="3">
        <v>0.26018226146697998</v>
      </c>
      <c r="F29" s="5">
        <v>0.5641782283782959</v>
      </c>
      <c r="G29" s="3">
        <v>0.82436048984527588</v>
      </c>
      <c r="H29" s="3">
        <v>39.49343991391396</v>
      </c>
      <c r="I29" s="3">
        <v>51.153707442905642</v>
      </c>
      <c r="J29" s="1"/>
      <c r="K29" s="1"/>
    </row>
    <row r="30" spans="1:11" ht="12.75" customHeight="1" thickBot="1" x14ac:dyDescent="0.25">
      <c r="A30" s="33">
        <v>40898</v>
      </c>
      <c r="B30" s="34"/>
      <c r="C30" s="3">
        <v>92.857101440429687</v>
      </c>
      <c r="D30" s="3">
        <v>5.9671564102172852</v>
      </c>
      <c r="E30" s="3">
        <v>0.2809390127658844</v>
      </c>
      <c r="F30" s="5">
        <v>0.67986589670181274</v>
      </c>
      <c r="G30" s="3">
        <v>0.96080493927001953</v>
      </c>
      <c r="H30" s="3">
        <v>39.251724505982118</v>
      </c>
      <c r="I30" s="3">
        <v>50.927835672275918</v>
      </c>
      <c r="J30" s="1"/>
      <c r="K30" s="1"/>
    </row>
    <row r="31" spans="1:11" ht="12.75" customHeight="1" thickBot="1" x14ac:dyDescent="0.25">
      <c r="A31" s="33">
        <v>40899</v>
      </c>
      <c r="B31" s="34"/>
      <c r="C31" s="3">
        <v>92.816055297851563</v>
      </c>
      <c r="D31" s="3">
        <v>6.0241146087646484</v>
      </c>
      <c r="E31" s="3">
        <v>0.26012051105499268</v>
      </c>
      <c r="F31" s="5">
        <v>0.68440401554107666</v>
      </c>
      <c r="G31" s="3">
        <v>0.94452452659606934</v>
      </c>
      <c r="H31" s="3">
        <v>39.271510941622701</v>
      </c>
      <c r="I31" s="3">
        <v>50.945580039528735</v>
      </c>
      <c r="J31" s="1"/>
      <c r="K31" s="1"/>
    </row>
    <row r="32" spans="1:11" ht="12.75" customHeight="1" thickBot="1" x14ac:dyDescent="0.25">
      <c r="A32" s="33">
        <v>40900</v>
      </c>
      <c r="B32" s="34"/>
      <c r="C32" s="3">
        <v>93.210823059082031</v>
      </c>
      <c r="D32" s="3">
        <v>5.4820332527160645</v>
      </c>
      <c r="E32" s="3">
        <v>0.28132346272468567</v>
      </c>
      <c r="F32" s="5">
        <v>0.79775732755661011</v>
      </c>
      <c r="G32" s="3">
        <v>1.0790808200836182</v>
      </c>
      <c r="H32" s="3">
        <v>39.07343600216187</v>
      </c>
      <c r="I32" s="3">
        <v>50.745330093049475</v>
      </c>
      <c r="J32" s="1"/>
      <c r="K32" s="1"/>
    </row>
    <row r="33" spans="1:11" ht="12.75" customHeight="1" thickBot="1" x14ac:dyDescent="0.25">
      <c r="A33" s="33">
        <v>40901</v>
      </c>
      <c r="B33" s="34"/>
      <c r="C33" s="3">
        <v>93.5655517578125</v>
      </c>
      <c r="D33" s="3">
        <v>5.0058212280273437</v>
      </c>
      <c r="E33" s="3">
        <v>0.29139959812164307</v>
      </c>
      <c r="F33" s="5">
        <v>0.90113562345504761</v>
      </c>
      <c r="G33" s="3">
        <v>1.1925351619720459</v>
      </c>
      <c r="H33" s="3">
        <v>38.899425084686932</v>
      </c>
      <c r="I33" s="3">
        <v>50.57036247627385</v>
      </c>
      <c r="J33" s="1"/>
      <c r="K33" s="1"/>
    </row>
    <row r="34" spans="1:11" ht="12.75" customHeight="1" thickBot="1" x14ac:dyDescent="0.25">
      <c r="A34" s="33">
        <v>40902</v>
      </c>
      <c r="B34" s="34"/>
      <c r="C34" s="3">
        <v>93.519485473632813</v>
      </c>
      <c r="D34" s="3">
        <v>4.991246223449707</v>
      </c>
      <c r="E34" s="3">
        <v>0.29430440068244934</v>
      </c>
      <c r="F34" s="5">
        <v>0.9508436918258667</v>
      </c>
      <c r="G34" s="3">
        <v>1.2451480627059937</v>
      </c>
      <c r="H34" s="3">
        <v>38.88038153336668</v>
      </c>
      <c r="I34" s="3">
        <v>50.523920676013446</v>
      </c>
      <c r="J34" s="1"/>
      <c r="K34" s="1"/>
    </row>
    <row r="35" spans="1:11" ht="12.75" customHeight="1" thickBot="1" x14ac:dyDescent="0.25">
      <c r="A35" s="33">
        <v>40903</v>
      </c>
      <c r="B35" s="34"/>
      <c r="C35" s="3">
        <v>93.016693115234375</v>
      </c>
      <c r="D35" s="3">
        <v>5.6903572082519531</v>
      </c>
      <c r="E35" s="3">
        <v>0.26749259233474731</v>
      </c>
      <c r="F35" s="5">
        <v>0.80675977468490601</v>
      </c>
      <c r="G35" s="3">
        <v>1.0742523670196533</v>
      </c>
      <c r="H35" s="3">
        <v>39.128964122431391</v>
      </c>
      <c r="I35" s="3">
        <v>50.775892621279112</v>
      </c>
      <c r="J35" s="1"/>
      <c r="K35" s="1"/>
    </row>
    <row r="36" spans="1:11" ht="12.75" customHeight="1" thickBot="1" x14ac:dyDescent="0.25">
      <c r="A36" s="33">
        <v>40904</v>
      </c>
      <c r="B36" s="34"/>
      <c r="C36" s="3">
        <v>92.846771240234375</v>
      </c>
      <c r="D36" s="3">
        <v>5.8241767883300781</v>
      </c>
      <c r="E36" s="3">
        <v>0.27505677938461304</v>
      </c>
      <c r="F36" s="5">
        <v>0.76457846164703369</v>
      </c>
      <c r="G36" s="3">
        <v>1.039635181427002</v>
      </c>
      <c r="H36" s="3">
        <v>39.223681204843196</v>
      </c>
      <c r="I36" s="3">
        <v>50.856051257842402</v>
      </c>
      <c r="J36" s="1"/>
      <c r="K36" s="1"/>
    </row>
    <row r="37" spans="1:11" ht="12.75" customHeight="1" thickBot="1" x14ac:dyDescent="0.25">
      <c r="A37" s="33">
        <v>40905</v>
      </c>
      <c r="B37" s="34"/>
      <c r="C37" s="3">
        <v>92.891677856445313</v>
      </c>
      <c r="D37" s="3">
        <v>5.9136600494384766</v>
      </c>
      <c r="E37" s="3">
        <v>0.25713205337524414</v>
      </c>
      <c r="F37" s="5">
        <v>0.7168499231338501</v>
      </c>
      <c r="G37" s="3">
        <v>0.97398197650909424</v>
      </c>
      <c r="H37" s="3">
        <v>39.232302208213518</v>
      </c>
      <c r="I37" s="3">
        <v>50.902301330966253</v>
      </c>
      <c r="J37" s="1"/>
      <c r="K37" s="1"/>
    </row>
    <row r="38" spans="1:11" ht="12.75" customHeight="1" thickBot="1" x14ac:dyDescent="0.25">
      <c r="A38" s="33">
        <v>40906</v>
      </c>
      <c r="B38" s="34"/>
      <c r="C38" s="3">
        <v>93.045265197753906</v>
      </c>
      <c r="D38" s="3">
        <v>5.6578712463378906</v>
      </c>
      <c r="E38" s="3">
        <v>0.26916104555130005</v>
      </c>
      <c r="F38" s="5">
        <v>0.75261235237121582</v>
      </c>
      <c r="G38" s="3">
        <v>1.0217733383178711</v>
      </c>
      <c r="H38" s="3">
        <v>39.173200836314862</v>
      </c>
      <c r="I38" s="3">
        <v>50.838440282368701</v>
      </c>
      <c r="J38" s="1"/>
      <c r="K38" s="1"/>
    </row>
    <row r="39" spans="1:11" ht="12.75" customHeight="1" thickBot="1" x14ac:dyDescent="0.25">
      <c r="A39" s="33">
        <v>40907</v>
      </c>
      <c r="B39" s="34"/>
      <c r="C39" s="3">
        <v>93.274681091308594</v>
      </c>
      <c r="D39" s="3">
        <v>5.3887763023376465</v>
      </c>
      <c r="E39" s="3">
        <v>0.24301548302173615</v>
      </c>
      <c r="F39" s="5">
        <v>0.70234227180480957</v>
      </c>
      <c r="G39" s="3">
        <v>0.94535773992538452</v>
      </c>
      <c r="H39" s="3">
        <v>39.19374226920467</v>
      </c>
      <c r="I39" s="3">
        <v>50.896204121328708</v>
      </c>
      <c r="J39" s="1"/>
      <c r="K39" s="1"/>
    </row>
    <row r="40" spans="1:11" ht="12.75" customHeight="1" thickBot="1" x14ac:dyDescent="0.25">
      <c r="A40" s="33">
        <v>40908</v>
      </c>
      <c r="B40" s="34"/>
      <c r="C40" s="3">
        <v>93.504959106445313</v>
      </c>
      <c r="D40" s="3">
        <v>4.9904065132141113</v>
      </c>
      <c r="E40" s="3">
        <v>0.30221730470657349</v>
      </c>
      <c r="F40" s="5">
        <v>0.91310375928878784</v>
      </c>
      <c r="G40" s="3">
        <v>1.2153210639953613</v>
      </c>
      <c r="H40" s="3">
        <v>38.920085279188726</v>
      </c>
      <c r="I40" s="3">
        <v>50.568765990925641</v>
      </c>
      <c r="J40" s="1"/>
      <c r="K40" s="1"/>
    </row>
    <row r="41" spans="1:11" ht="12.75" customHeight="1" thickBot="1" x14ac:dyDescent="0.25">
      <c r="A41" s="31" t="s">
        <v>6</v>
      </c>
      <c r="B41" s="32"/>
      <c r="C41" s="6">
        <f t="shared" ref="C41:I41" si="0">AVERAGE(C10:C40)</f>
        <v>92.974071871849802</v>
      </c>
      <c r="D41" s="6">
        <f t="shared" si="0"/>
        <v>5.8264579619130776</v>
      </c>
      <c r="E41" s="6">
        <f t="shared" si="0"/>
        <v>0.28467071873526417</v>
      </c>
      <c r="F41" s="6">
        <f t="shared" si="0"/>
        <v>0.65147381636404222</v>
      </c>
      <c r="G41" s="6">
        <f t="shared" si="0"/>
        <v>0.93614452500497136</v>
      </c>
      <c r="H41" s="6">
        <f t="shared" si="0"/>
        <v>39.245280306733996</v>
      </c>
      <c r="I41" s="6">
        <f t="shared" si="0"/>
        <v>50.942075170004657</v>
      </c>
      <c r="J41" s="1"/>
      <c r="K41" s="1"/>
    </row>
    <row r="42" spans="1:11" ht="8.1" customHeight="1" x14ac:dyDescent="0.2"/>
    <row r="43" spans="1:11" ht="12.75" customHeight="1" x14ac:dyDescent="0.2">
      <c r="A43" s="7" t="s">
        <v>10</v>
      </c>
      <c r="H43" s="30" t="s">
        <v>44</v>
      </c>
      <c r="I43" s="30"/>
      <c r="J43" s="20"/>
      <c r="K43" s="20"/>
    </row>
    <row r="44" spans="1:11" ht="13.5" thickBot="1" x14ac:dyDescent="0.25"/>
    <row r="45" spans="1:11" ht="23.25" thickBot="1" x14ac:dyDescent="0.25">
      <c r="A45" s="37"/>
      <c r="B45" s="38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17</v>
      </c>
      <c r="I45" s="19" t="s">
        <v>16</v>
      </c>
    </row>
    <row r="46" spans="1:11" ht="13.5" thickBot="1" x14ac:dyDescent="0.25">
      <c r="A46" s="39" t="s">
        <v>85</v>
      </c>
      <c r="B46" s="40"/>
      <c r="C46" s="26">
        <f t="shared" ref="C46:I46" si="1">MAX(C10:C40)</f>
        <v>93.5655517578125</v>
      </c>
      <c r="D46" s="21">
        <f t="shared" si="1"/>
        <v>6.7707877159118652</v>
      </c>
      <c r="E46" s="26">
        <f t="shared" si="1"/>
        <v>0.34383726119995117</v>
      </c>
      <c r="F46" s="26">
        <f t="shared" si="1"/>
        <v>0.9508436918258667</v>
      </c>
      <c r="G46" s="21">
        <f t="shared" si="1"/>
        <v>1.2451480627059937</v>
      </c>
      <c r="H46" s="26">
        <f t="shared" si="1"/>
        <v>39.571343107704706</v>
      </c>
      <c r="I46" s="22">
        <f t="shared" si="1"/>
        <v>51.218428832538812</v>
      </c>
    </row>
    <row r="47" spans="1:11" ht="13.5" thickBot="1" x14ac:dyDescent="0.25">
      <c r="A47" s="39" t="s">
        <v>86</v>
      </c>
      <c r="B47" s="40"/>
      <c r="C47" s="23">
        <f t="shared" ref="C47:I47" si="2">MIN(C10:C40)</f>
        <v>92.129501342773438</v>
      </c>
      <c r="D47" s="26">
        <f t="shared" si="2"/>
        <v>4.9904065132141113</v>
      </c>
      <c r="E47" s="26">
        <f t="shared" si="2"/>
        <v>0.24301548302173615</v>
      </c>
      <c r="F47" s="23">
        <f t="shared" si="2"/>
        <v>0.42233449220657349</v>
      </c>
      <c r="G47" s="26">
        <f t="shared" si="2"/>
        <v>0.76617175340652466</v>
      </c>
      <c r="H47" s="23">
        <f t="shared" si="2"/>
        <v>38.88038153336668</v>
      </c>
      <c r="I47" s="26">
        <f t="shared" si="2"/>
        <v>50.523920676013446</v>
      </c>
    </row>
    <row r="48" spans="1:11" ht="13.5" thickBot="1" x14ac:dyDescent="0.25">
      <c r="A48" s="35" t="s">
        <v>87</v>
      </c>
      <c r="B48" s="36"/>
      <c r="C48" s="26">
        <f t="shared" ref="C48:I48" si="3">STDEV(C10:C40)</f>
        <v>0.41670592783614746</v>
      </c>
      <c r="D48" s="24">
        <f t="shared" si="3"/>
        <v>0.49274134324085617</v>
      </c>
      <c r="E48" s="26">
        <f t="shared" si="3"/>
        <v>2.6052107071850211E-2</v>
      </c>
      <c r="F48" s="26">
        <f t="shared" si="3"/>
        <v>0.13550105457080416</v>
      </c>
      <c r="G48" s="24">
        <f t="shared" si="3"/>
        <v>0.13498321727859472</v>
      </c>
      <c r="H48" s="26">
        <f t="shared" si="3"/>
        <v>0.17858719814562493</v>
      </c>
      <c r="I48" s="25">
        <f t="shared" si="3"/>
        <v>0.18404402824433605</v>
      </c>
    </row>
    <row r="50" spans="3:9" x14ac:dyDescent="0.2">
      <c r="C50" s="28">
        <f>COUNTIF(C10:C40,"&lt;84.0")</f>
        <v>0</v>
      </c>
      <c r="D50" s="28">
        <f>COUNTIF(D10:D40,"&gt;11.0")</f>
        <v>0</v>
      </c>
      <c r="E50" s="28">
        <f>COUNTIF(E10:E40,"&gt;4.0")</f>
        <v>0</v>
      </c>
      <c r="F50" s="28">
        <f>COUNTIF(F10:F40,"&gt;3.0")</f>
        <v>0</v>
      </c>
      <c r="G50" s="28">
        <f>COUNTIF(G10:G40,"&gt;4.0")</f>
        <v>0</v>
      </c>
      <c r="H50" s="28">
        <f>COUNTIF(H10:H40,"&lt;37.30")</f>
        <v>0</v>
      </c>
      <c r="I50" s="28">
        <f>COUNTIF(I10:I40,"&lt;48.20")</f>
        <v>0</v>
      </c>
    </row>
    <row r="51" spans="3:9" x14ac:dyDescent="0.2">
      <c r="C51" s="29"/>
      <c r="D51" s="29"/>
      <c r="E51" s="29"/>
      <c r="F51" s="29"/>
      <c r="G51" s="28"/>
      <c r="H51" s="28">
        <f>COUNTIF(H10:H40,"&gt;43.60")</f>
        <v>0</v>
      </c>
      <c r="I51" s="28">
        <f>COUNTIF(I10:I40,"&gt;53.20")</f>
        <v>0</v>
      </c>
    </row>
  </sheetData>
  <mergeCells count="45">
    <mergeCell ref="A22:B22"/>
    <mergeCell ref="A25:B25"/>
    <mergeCell ref="A23:B23"/>
    <mergeCell ref="A31:B31"/>
    <mergeCell ref="A26:B26"/>
    <mergeCell ref="A28:B28"/>
    <mergeCell ref="A7:B7"/>
    <mergeCell ref="A8:B8"/>
    <mergeCell ref="A13:B13"/>
    <mergeCell ref="A15:B15"/>
    <mergeCell ref="A14:B14"/>
    <mergeCell ref="A9:B9"/>
    <mergeCell ref="A11:B11"/>
    <mergeCell ref="A12:B12"/>
    <mergeCell ref="A10:B10"/>
    <mergeCell ref="A45:B45"/>
    <mergeCell ref="A46:B46"/>
    <mergeCell ref="A47:B47"/>
    <mergeCell ref="A48:B48"/>
    <mergeCell ref="A1:I1"/>
    <mergeCell ref="A3:I3"/>
    <mergeCell ref="A6:B6"/>
    <mergeCell ref="A4:I4"/>
    <mergeCell ref="A5:F5"/>
    <mergeCell ref="A17:B17"/>
    <mergeCell ref="A20:B20"/>
    <mergeCell ref="A16:B16"/>
    <mergeCell ref="A21:B21"/>
    <mergeCell ref="A18:B18"/>
    <mergeCell ref="A19:B19"/>
    <mergeCell ref="A24:B24"/>
    <mergeCell ref="A29:B29"/>
    <mergeCell ref="A27:B27"/>
    <mergeCell ref="A30:B30"/>
    <mergeCell ref="A40:B40"/>
    <mergeCell ref="A32:B32"/>
    <mergeCell ref="A33:B33"/>
    <mergeCell ref="A39:B39"/>
    <mergeCell ref="H43:I43"/>
    <mergeCell ref="A41:B41"/>
    <mergeCell ref="A34:B34"/>
    <mergeCell ref="A36:B36"/>
    <mergeCell ref="A35:B35"/>
    <mergeCell ref="A37:B37"/>
    <mergeCell ref="A38:B38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outlinePr summaryBelow="0" summaryRight="0"/>
  </sheetPr>
  <dimension ref="A1:K51"/>
  <sheetViews>
    <sheetView showGridLines="0" topLeftCell="A29" zoomScale="90" zoomScaleNormal="90" workbookViewId="0">
      <selection activeCell="F50" sqref="F50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256" width="8.85546875" customWidth="1"/>
  </cols>
  <sheetData>
    <row r="1" spans="1:11" ht="24" customHeight="1" x14ac:dyDescent="0.2">
      <c r="A1" s="43" t="s">
        <v>11</v>
      </c>
      <c r="B1" s="43"/>
      <c r="C1" s="43"/>
      <c r="D1" s="43"/>
      <c r="E1" s="43"/>
      <c r="F1" s="43"/>
      <c r="G1" s="43"/>
      <c r="H1" s="43"/>
      <c r="I1" s="43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4" t="s">
        <v>8</v>
      </c>
      <c r="B3" s="44"/>
      <c r="C3" s="44"/>
      <c r="D3" s="44"/>
      <c r="E3" s="44"/>
      <c r="F3" s="44"/>
      <c r="G3" s="44"/>
      <c r="H3" s="44"/>
      <c r="I3" s="44"/>
      <c r="J3" s="2"/>
      <c r="K3" s="1"/>
    </row>
    <row r="4" spans="1:11" ht="18" customHeight="1" x14ac:dyDescent="0.2">
      <c r="A4" s="47" t="s">
        <v>9</v>
      </c>
      <c r="B4" s="47"/>
      <c r="C4" s="47"/>
      <c r="D4" s="47"/>
      <c r="E4" s="47"/>
      <c r="F4" s="47"/>
      <c r="G4" s="47"/>
      <c r="H4" s="47"/>
      <c r="I4" s="47"/>
      <c r="J4" s="2"/>
      <c r="K4" s="1"/>
    </row>
    <row r="5" spans="1:11" ht="14.1" customHeight="1" thickBot="1" x14ac:dyDescent="0.25">
      <c r="A5" s="48" t="s">
        <v>48</v>
      </c>
      <c r="B5" s="48"/>
      <c r="C5" s="48"/>
      <c r="D5" s="48"/>
      <c r="E5" s="48"/>
      <c r="F5" s="48"/>
      <c r="G5" s="1"/>
      <c r="H5" s="1"/>
      <c r="I5" s="18" t="s">
        <v>99</v>
      </c>
      <c r="J5" s="1"/>
      <c r="K5" s="1"/>
    </row>
    <row r="6" spans="1:11" ht="10.15" customHeight="1" x14ac:dyDescent="0.2">
      <c r="A6" s="45"/>
      <c r="B6" s="46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1" t="s">
        <v>3</v>
      </c>
      <c r="B7" s="42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41"/>
      <c r="B8" s="42"/>
      <c r="C8" s="9" t="s">
        <v>39</v>
      </c>
      <c r="D8" s="9" t="s">
        <v>40</v>
      </c>
      <c r="E8" s="9" t="s">
        <v>41</v>
      </c>
      <c r="F8" s="9" t="s">
        <v>19</v>
      </c>
      <c r="G8" s="9" t="s">
        <v>41</v>
      </c>
      <c r="H8" s="14" t="s">
        <v>42</v>
      </c>
      <c r="I8" s="17" t="s">
        <v>43</v>
      </c>
      <c r="J8" s="1"/>
      <c r="K8" s="1"/>
    </row>
    <row r="9" spans="1:11" ht="22.5" customHeight="1" thickBot="1" x14ac:dyDescent="0.25">
      <c r="A9" s="37"/>
      <c r="B9" s="38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17</v>
      </c>
      <c r="I9" s="19" t="s">
        <v>16</v>
      </c>
      <c r="J9" s="1"/>
      <c r="K9" s="1"/>
    </row>
    <row r="10" spans="1:11" ht="12.75" customHeight="1" thickBot="1" x14ac:dyDescent="0.25">
      <c r="A10" s="33">
        <v>40878</v>
      </c>
      <c r="B10" s="34"/>
      <c r="C10" s="10">
        <v>93.144447326660156</v>
      </c>
      <c r="D10" s="10">
        <v>5.6521825790405273</v>
      </c>
      <c r="E10" s="10">
        <v>0.28943368792533875</v>
      </c>
      <c r="F10" s="11">
        <v>0.58145463466644287</v>
      </c>
      <c r="G10" s="10">
        <v>0.870888352394104</v>
      </c>
      <c r="H10" s="10">
        <v>39.270898003523918</v>
      </c>
      <c r="I10" s="10">
        <v>51.025595233287035</v>
      </c>
      <c r="J10" s="1"/>
      <c r="K10" s="1"/>
    </row>
    <row r="11" spans="1:11" ht="12.75" customHeight="1" thickBot="1" x14ac:dyDescent="0.25">
      <c r="A11" s="33">
        <v>40879</v>
      </c>
      <c r="B11" s="34"/>
      <c r="C11" s="3">
        <v>93.254928588867188</v>
      </c>
      <c r="D11" s="3">
        <v>5.5944957733154297</v>
      </c>
      <c r="E11" s="3">
        <v>0.25276076793670654</v>
      </c>
      <c r="F11" s="5">
        <v>0.57066226005554199</v>
      </c>
      <c r="G11" s="3">
        <v>0.82342302799224854</v>
      </c>
      <c r="H11" s="3">
        <v>39.259933716635508</v>
      </c>
      <c r="I11" s="3">
        <v>51.022591760850268</v>
      </c>
      <c r="J11" s="1"/>
      <c r="K11" s="1"/>
    </row>
    <row r="12" spans="1:11" ht="12.75" customHeight="1" thickBot="1" x14ac:dyDescent="0.25">
      <c r="A12" s="33">
        <v>40880</v>
      </c>
      <c r="B12" s="34"/>
      <c r="C12" s="3">
        <v>93.092124938964844</v>
      </c>
      <c r="D12" s="3">
        <v>5.4284915924072266</v>
      </c>
      <c r="E12" s="3">
        <v>0.42619842290878296</v>
      </c>
      <c r="F12" s="5">
        <v>0.63403379917144775</v>
      </c>
      <c r="G12" s="3">
        <v>1.0602321624755859</v>
      </c>
      <c r="H12" s="3">
        <v>39.220638299497772</v>
      </c>
      <c r="I12" s="3">
        <v>50.963973915909996</v>
      </c>
      <c r="J12" s="1"/>
      <c r="K12" s="1"/>
    </row>
    <row r="13" spans="1:11" ht="12.75" customHeight="1" thickBot="1" x14ac:dyDescent="0.25">
      <c r="A13" s="33">
        <v>40881</v>
      </c>
      <c r="B13" s="34"/>
      <c r="C13" s="3">
        <v>93.252593994140625</v>
      </c>
      <c r="D13" s="3">
        <v>5.5762014389038086</v>
      </c>
      <c r="E13" s="3">
        <v>0.25781470537185669</v>
      </c>
      <c r="F13" s="5">
        <v>0.60283094644546509</v>
      </c>
      <c r="G13" s="3">
        <v>0.86064565181732178</v>
      </c>
      <c r="H13" s="3">
        <v>39.230183978126639</v>
      </c>
      <c r="I13" s="3">
        <v>50.979253535492276</v>
      </c>
      <c r="J13" s="1"/>
      <c r="K13" s="1"/>
    </row>
    <row r="14" spans="1:11" ht="12.75" customHeight="1" thickBot="1" x14ac:dyDescent="0.25">
      <c r="A14" s="33">
        <v>40882</v>
      </c>
      <c r="B14" s="34"/>
      <c r="C14" s="3">
        <v>93.093795776367188</v>
      </c>
      <c r="D14" s="3">
        <v>5.7820467948913574</v>
      </c>
      <c r="E14" s="3">
        <v>0.31224843859672546</v>
      </c>
      <c r="F14" s="5">
        <v>0.52956861257553101</v>
      </c>
      <c r="G14" s="3">
        <v>0.84181702136993408</v>
      </c>
      <c r="H14" s="3">
        <v>39.28396415502386</v>
      </c>
      <c r="I14" s="3">
        <v>51.046075680371288</v>
      </c>
      <c r="J14" s="1"/>
      <c r="K14" s="1"/>
    </row>
    <row r="15" spans="1:11" ht="12.75" customHeight="1" thickBot="1" x14ac:dyDescent="0.25">
      <c r="A15" s="33">
        <v>40883</v>
      </c>
      <c r="B15" s="34"/>
      <c r="C15" s="3">
        <v>93.178985595703125</v>
      </c>
      <c r="D15" s="3">
        <v>5.702265739440918</v>
      </c>
      <c r="E15" s="3">
        <v>0.35520514845848083</v>
      </c>
      <c r="F15" s="5">
        <v>0.51977360248565674</v>
      </c>
      <c r="G15" s="3">
        <v>0.87497878074645996</v>
      </c>
      <c r="H15" s="3">
        <v>39.220577470588623</v>
      </c>
      <c r="I15" s="3">
        <v>50.988511794077333</v>
      </c>
      <c r="J15" s="1"/>
      <c r="K15" s="1"/>
    </row>
    <row r="16" spans="1:11" ht="12.75" customHeight="1" thickBot="1" x14ac:dyDescent="0.25">
      <c r="A16" s="33">
        <v>40884</v>
      </c>
      <c r="B16" s="34"/>
      <c r="C16" s="3">
        <v>93.197158813476562</v>
      </c>
      <c r="D16" s="3">
        <v>5.6842875480651855</v>
      </c>
      <c r="E16" s="3">
        <v>0.34917798638343811</v>
      </c>
      <c r="F16" s="5">
        <v>0.5256732702255249</v>
      </c>
      <c r="G16" s="3">
        <v>0.87485122680664063</v>
      </c>
      <c r="H16" s="3">
        <v>39.220555222820479</v>
      </c>
      <c r="I16" s="3">
        <v>50.988110477431704</v>
      </c>
      <c r="J16" s="1"/>
      <c r="K16" s="1"/>
    </row>
    <row r="17" spans="1:11" ht="12.75" customHeight="1" thickBot="1" x14ac:dyDescent="0.25">
      <c r="A17" s="33">
        <v>40885</v>
      </c>
      <c r="B17" s="34"/>
      <c r="C17" s="3">
        <v>93.286163330078125</v>
      </c>
      <c r="D17" s="3">
        <v>5.5823044776916504</v>
      </c>
      <c r="E17" s="3">
        <v>0.30880197882652283</v>
      </c>
      <c r="F17" s="5">
        <v>0.57739007472991943</v>
      </c>
      <c r="G17" s="3">
        <v>0.88619208335876465</v>
      </c>
      <c r="H17" s="3">
        <v>39.187064843481238</v>
      </c>
      <c r="I17" s="3">
        <v>50.958605973560992</v>
      </c>
      <c r="J17" s="1"/>
      <c r="K17" s="1"/>
    </row>
    <row r="18" spans="1:11" ht="12.75" customHeight="1" thickBot="1" x14ac:dyDescent="0.25">
      <c r="A18" s="33">
        <v>40886</v>
      </c>
      <c r="B18" s="34"/>
      <c r="C18" s="3">
        <v>93.377662658691406</v>
      </c>
      <c r="D18" s="3">
        <v>5.3758029937744141</v>
      </c>
      <c r="E18" s="3">
        <v>0.33080980181694031</v>
      </c>
      <c r="F18" s="5">
        <v>0.67319369316101074</v>
      </c>
      <c r="G18" s="3">
        <v>1.0040035247802734</v>
      </c>
      <c r="H18" s="3">
        <v>39.077986165769957</v>
      </c>
      <c r="I18" s="3">
        <v>50.81269185249996</v>
      </c>
      <c r="J18" s="1"/>
      <c r="K18" s="1"/>
    </row>
    <row r="19" spans="1:11" ht="12.75" customHeight="1" thickBot="1" x14ac:dyDescent="0.25">
      <c r="A19" s="33">
        <v>40887</v>
      </c>
      <c r="B19" s="34"/>
      <c r="C19" s="3">
        <v>93.29071044921875</v>
      </c>
      <c r="D19" s="3">
        <v>5.6162934303283691</v>
      </c>
      <c r="E19" s="3">
        <v>0.30321681499481201</v>
      </c>
      <c r="F19" s="5">
        <v>0.56204092502593994</v>
      </c>
      <c r="G19" s="3">
        <v>0.86525774002075195</v>
      </c>
      <c r="H19" s="3">
        <v>39.18943508973333</v>
      </c>
      <c r="I19" s="3">
        <v>50.966209012748841</v>
      </c>
      <c r="J19" s="1"/>
      <c r="K19" s="1"/>
    </row>
    <row r="20" spans="1:11" ht="12.75" customHeight="1" thickBot="1" x14ac:dyDescent="0.25">
      <c r="A20" s="33">
        <v>40888</v>
      </c>
      <c r="B20" s="34"/>
      <c r="C20" s="3">
        <v>93.162979125976563</v>
      </c>
      <c r="D20" s="3">
        <v>5.7520241737365723</v>
      </c>
      <c r="E20" s="3">
        <v>0.31721735000610352</v>
      </c>
      <c r="F20" s="5">
        <v>0.51064372062683105</v>
      </c>
      <c r="G20" s="3">
        <v>0.82786107063293457</v>
      </c>
      <c r="H20" s="3">
        <v>39.260882474069895</v>
      </c>
      <c r="I20" s="3">
        <v>51.035720252479194</v>
      </c>
      <c r="J20" s="1"/>
      <c r="K20" s="1"/>
    </row>
    <row r="21" spans="1:11" ht="12.75" customHeight="1" thickBot="1" x14ac:dyDescent="0.25">
      <c r="A21" s="33">
        <v>40889</v>
      </c>
      <c r="B21" s="34"/>
      <c r="C21" s="3">
        <v>92.744003295898437</v>
      </c>
      <c r="D21" s="3">
        <v>6.1489253044128418</v>
      </c>
      <c r="E21" s="3">
        <v>0.33633577823638916</v>
      </c>
      <c r="F21" s="5">
        <v>0.45851406455039978</v>
      </c>
      <c r="G21" s="3">
        <v>0.79484987258911133</v>
      </c>
      <c r="H21" s="3">
        <v>39.421121890049051</v>
      </c>
      <c r="I21" s="3">
        <v>51.153205383771784</v>
      </c>
      <c r="J21" s="1"/>
      <c r="K21" s="1"/>
    </row>
    <row r="22" spans="1:11" ht="12.75" customHeight="1" thickBot="1" x14ac:dyDescent="0.25">
      <c r="A22" s="33">
        <v>40890</v>
      </c>
      <c r="B22" s="34"/>
      <c r="C22" s="3">
        <v>92.311546325683594</v>
      </c>
      <c r="D22" s="3">
        <v>6.457026481628418</v>
      </c>
      <c r="E22" s="3">
        <v>0.32439398765563965</v>
      </c>
      <c r="F22" s="5">
        <v>0.58384323120117188</v>
      </c>
      <c r="G22" s="3">
        <v>0.90823721885681152</v>
      </c>
      <c r="H22" s="3">
        <v>39.471786130721121</v>
      </c>
      <c r="I22" s="3">
        <v>51.100370401688799</v>
      </c>
      <c r="J22" s="1"/>
      <c r="K22" s="1"/>
    </row>
    <row r="23" spans="1:11" ht="12.75" customHeight="1" thickBot="1" x14ac:dyDescent="0.25">
      <c r="A23" s="33">
        <v>40891</v>
      </c>
      <c r="B23" s="34"/>
      <c r="C23" s="3">
        <v>92.49462890625</v>
      </c>
      <c r="D23" s="3">
        <v>6.17645263671875</v>
      </c>
      <c r="E23" s="3">
        <v>0.30795082449913025</v>
      </c>
      <c r="F23" s="5">
        <v>0.67355489730834961</v>
      </c>
      <c r="G23" s="3">
        <v>0.98150575160980225</v>
      </c>
      <c r="H23" s="3">
        <v>39.380220604146594</v>
      </c>
      <c r="I23" s="3">
        <v>50.994117871392582</v>
      </c>
      <c r="J23" s="1"/>
      <c r="K23" s="1"/>
    </row>
    <row r="24" spans="1:11" ht="12.75" customHeight="1" thickBot="1" x14ac:dyDescent="0.25">
      <c r="A24" s="33">
        <v>40892</v>
      </c>
      <c r="B24" s="34"/>
      <c r="C24" s="3">
        <v>92.840225219726563</v>
      </c>
      <c r="D24" s="3">
        <v>5.8929266929626465</v>
      </c>
      <c r="E24" s="3">
        <v>0.28668069839477539</v>
      </c>
      <c r="F24" s="5">
        <v>0.72469532489776611</v>
      </c>
      <c r="G24" s="3">
        <v>1.0113760232925415</v>
      </c>
      <c r="H24" s="3">
        <v>39.23259788554207</v>
      </c>
      <c r="I24" s="3">
        <v>50.885356417335679</v>
      </c>
      <c r="J24" s="1"/>
      <c r="K24" s="1"/>
    </row>
    <row r="25" spans="1:11" ht="12.75" customHeight="1" thickBot="1" x14ac:dyDescent="0.25">
      <c r="A25" s="33">
        <v>40893</v>
      </c>
      <c r="B25" s="34"/>
      <c r="C25" s="3">
        <v>92.411407470703125</v>
      </c>
      <c r="D25" s="3">
        <v>6.4983830451965332</v>
      </c>
      <c r="E25" s="3">
        <v>0.27531775832176208</v>
      </c>
      <c r="F25" s="5">
        <v>0.56797599792480469</v>
      </c>
      <c r="G25" s="3">
        <v>0.84329378604888916</v>
      </c>
      <c r="H25" s="3">
        <v>39.461692033615982</v>
      </c>
      <c r="I25" s="3">
        <v>51.12622027327955</v>
      </c>
      <c r="J25" s="1"/>
      <c r="K25" s="1"/>
    </row>
    <row r="26" spans="1:11" ht="12.75" customHeight="1" thickBot="1" x14ac:dyDescent="0.25">
      <c r="A26" s="33">
        <v>40894</v>
      </c>
      <c r="B26" s="34"/>
      <c r="C26" s="3">
        <v>92.196266174316406</v>
      </c>
      <c r="D26" s="3">
        <v>6.7832870483398437</v>
      </c>
      <c r="E26" s="3">
        <v>0.28795525431632996</v>
      </c>
      <c r="F26" s="5">
        <v>0.50382691621780396</v>
      </c>
      <c r="G26" s="3">
        <v>0.79178214073181152</v>
      </c>
      <c r="H26" s="3">
        <v>39.55139397079099</v>
      </c>
      <c r="I26" s="3">
        <v>51.217462462895227</v>
      </c>
      <c r="J26" s="1"/>
      <c r="K26" s="1"/>
    </row>
    <row r="27" spans="1:11" ht="12.75" customHeight="1" thickBot="1" x14ac:dyDescent="0.25">
      <c r="A27" s="33">
        <v>40895</v>
      </c>
      <c r="B27" s="34"/>
      <c r="C27" s="3">
        <v>92.0263671875</v>
      </c>
      <c r="D27" s="3">
        <v>6.9083280563354492</v>
      </c>
      <c r="E27" s="3">
        <v>0.28123095631599426</v>
      </c>
      <c r="F27" s="5">
        <v>0.49693381786346436</v>
      </c>
      <c r="G27" s="3">
        <v>0.77816474437713623</v>
      </c>
      <c r="H27" s="3">
        <v>39.627863000966663</v>
      </c>
      <c r="I27" s="3">
        <v>51.267984677761568</v>
      </c>
      <c r="J27" s="1"/>
      <c r="K27" s="1"/>
    </row>
    <row r="28" spans="1:11" ht="12.75" customHeight="1" thickBot="1" x14ac:dyDescent="0.25">
      <c r="A28" s="33">
        <v>40896</v>
      </c>
      <c r="B28" s="34"/>
      <c r="C28" s="3">
        <v>92.365058898925781</v>
      </c>
      <c r="D28" s="3">
        <v>6.5026440620422363</v>
      </c>
      <c r="E28" s="3">
        <v>0.27039706707000732</v>
      </c>
      <c r="F28" s="5">
        <v>0.59001338481903076</v>
      </c>
      <c r="G28" s="3">
        <v>0.86041045188903809</v>
      </c>
      <c r="H28" s="3">
        <v>39.471915554802585</v>
      </c>
      <c r="I28" s="3">
        <v>51.120903024807212</v>
      </c>
      <c r="J28" s="1"/>
      <c r="K28" s="1"/>
    </row>
    <row r="29" spans="1:11" ht="12.75" customHeight="1" thickBot="1" x14ac:dyDescent="0.25">
      <c r="A29" s="33">
        <v>40897</v>
      </c>
      <c r="B29" s="34"/>
      <c r="C29" s="3">
        <v>92.342933654785156</v>
      </c>
      <c r="D29" s="3">
        <v>6.5287094116210938</v>
      </c>
      <c r="E29" s="3">
        <v>0.26509436964988708</v>
      </c>
      <c r="F29" s="5">
        <v>0.5852205753326416</v>
      </c>
      <c r="G29" s="3">
        <v>0.85031497478485107</v>
      </c>
      <c r="H29" s="3">
        <v>39.490584972110426</v>
      </c>
      <c r="I29" s="3">
        <v>51.137056124400573</v>
      </c>
      <c r="J29" s="1"/>
      <c r="K29" s="1"/>
    </row>
    <row r="30" spans="1:11" ht="12.75" customHeight="1" thickBot="1" x14ac:dyDescent="0.25">
      <c r="A30" s="33">
        <v>40898</v>
      </c>
      <c r="B30" s="34"/>
      <c r="C30" s="3">
        <v>92.799240112304688</v>
      </c>
      <c r="D30" s="3">
        <v>6.0218820571899414</v>
      </c>
      <c r="E30" s="3">
        <v>0.28317341208457947</v>
      </c>
      <c r="F30" s="5">
        <v>0.6657099723815918</v>
      </c>
      <c r="G30" s="3">
        <v>0.94888341426849365</v>
      </c>
      <c r="H30" s="3">
        <v>39.280767549528242</v>
      </c>
      <c r="I30" s="3">
        <v>50.955025104069122</v>
      </c>
      <c r="J30" s="1"/>
      <c r="K30" s="1"/>
    </row>
    <row r="31" spans="1:11" ht="12.75" customHeight="1" thickBot="1" x14ac:dyDescent="0.25">
      <c r="A31" s="33">
        <v>40899</v>
      </c>
      <c r="B31" s="34"/>
      <c r="C31" s="3">
        <v>92.791511535644531</v>
      </c>
      <c r="D31" s="3">
        <v>6.0283026695251465</v>
      </c>
      <c r="E31" s="3">
        <v>0.26847973465919495</v>
      </c>
      <c r="F31" s="5">
        <v>0.69243240356445313</v>
      </c>
      <c r="G31" s="3">
        <v>0.96091210842132568</v>
      </c>
      <c r="H31" s="3">
        <v>39.267934704432001</v>
      </c>
      <c r="I31" s="3">
        <v>50.936058987144222</v>
      </c>
      <c r="J31" s="1"/>
      <c r="K31" s="1"/>
    </row>
    <row r="32" spans="1:11" ht="12.75" customHeight="1" thickBot="1" x14ac:dyDescent="0.25">
      <c r="A32" s="33">
        <v>40900</v>
      </c>
      <c r="B32" s="34"/>
      <c r="C32" s="3">
        <v>93.142127990722656</v>
      </c>
      <c r="D32" s="3">
        <v>5.5475845336914062</v>
      </c>
      <c r="E32" s="3">
        <v>0.28936249017715454</v>
      </c>
      <c r="F32" s="5">
        <v>0.79416519403457642</v>
      </c>
      <c r="G32" s="3">
        <v>1.083527684211731</v>
      </c>
      <c r="H32" s="3">
        <v>39.088650790983046</v>
      </c>
      <c r="I32" s="3">
        <v>50.754686811735674</v>
      </c>
      <c r="J32" s="1"/>
      <c r="K32" s="1"/>
    </row>
    <row r="33" spans="1:11" ht="12.75" customHeight="1" thickBot="1" x14ac:dyDescent="0.25">
      <c r="A33" s="33">
        <v>40901</v>
      </c>
      <c r="B33" s="34"/>
      <c r="C33" s="3">
        <v>93.491828918457031</v>
      </c>
      <c r="D33" s="3">
        <v>5.0756888389587402</v>
      </c>
      <c r="E33" s="3">
        <v>0.29919421672821045</v>
      </c>
      <c r="F33" s="5">
        <v>0.89690381288528442</v>
      </c>
      <c r="G33" s="3">
        <v>1.1960980892181396</v>
      </c>
      <c r="H33" s="3">
        <v>38.917219331409292</v>
      </c>
      <c r="I33" s="3">
        <v>50.581779943389328</v>
      </c>
      <c r="J33" s="1"/>
      <c r="K33" s="1"/>
    </row>
    <row r="34" spans="1:11" ht="12.75" customHeight="1" thickBot="1" x14ac:dyDescent="0.25">
      <c r="A34" s="33">
        <v>40902</v>
      </c>
      <c r="B34" s="34"/>
      <c r="C34" s="3">
        <v>93.497489929199219</v>
      </c>
      <c r="D34" s="3">
        <v>5.0054335594177246</v>
      </c>
      <c r="E34" s="3">
        <v>0.30085530877113342</v>
      </c>
      <c r="F34" s="5">
        <v>0.94888299703598022</v>
      </c>
      <c r="G34" s="3">
        <v>1.249738335609436</v>
      </c>
      <c r="H34" s="3">
        <v>38.883628279057618</v>
      </c>
      <c r="I34" s="3">
        <v>50.526029314733051</v>
      </c>
      <c r="J34" s="1"/>
      <c r="K34" s="1"/>
    </row>
    <row r="35" spans="1:11" ht="12.75" customHeight="1" thickBot="1" x14ac:dyDescent="0.25">
      <c r="A35" s="33">
        <v>40903</v>
      </c>
      <c r="B35" s="34"/>
      <c r="C35" s="3">
        <v>93.023818969726563</v>
      </c>
      <c r="D35" s="3">
        <v>5.6402125358581543</v>
      </c>
      <c r="E35" s="3">
        <v>0.2780907154083252</v>
      </c>
      <c r="F35" s="5">
        <v>0.83832478523254395</v>
      </c>
      <c r="G35" s="3">
        <v>1.1164155006408691</v>
      </c>
      <c r="H35" s="3">
        <v>39.097901604473009</v>
      </c>
      <c r="I35" s="3">
        <v>50.734649786915625</v>
      </c>
      <c r="J35" s="1"/>
      <c r="K35" s="1"/>
    </row>
    <row r="36" spans="1:11" ht="12.75" customHeight="1" thickBot="1" x14ac:dyDescent="0.25">
      <c r="A36" s="33">
        <v>40904</v>
      </c>
      <c r="B36" s="34"/>
      <c r="C36" s="3">
        <v>92.811576843261719</v>
      </c>
      <c r="D36" s="3">
        <v>5.8317904472351074</v>
      </c>
      <c r="E36" s="3">
        <v>0.28516137599945068</v>
      </c>
      <c r="F36" s="5">
        <v>0.77532696723937988</v>
      </c>
      <c r="G36" s="3">
        <v>1.0604883432388306</v>
      </c>
      <c r="H36" s="3">
        <v>39.220219748391557</v>
      </c>
      <c r="I36" s="3">
        <v>50.843952528861799</v>
      </c>
      <c r="J36" s="1"/>
      <c r="K36" s="1"/>
    </row>
    <row r="37" spans="1:11" ht="12.75" customHeight="1" thickBot="1" x14ac:dyDescent="0.25">
      <c r="A37" s="33">
        <v>40905</v>
      </c>
      <c r="B37" s="34"/>
      <c r="C37" s="3">
        <v>92.87530517578125</v>
      </c>
      <c r="D37" s="3">
        <v>5.9071712493896484</v>
      </c>
      <c r="E37" s="3">
        <v>0.26479816436767578</v>
      </c>
      <c r="F37" s="5">
        <v>0.72818827629089355</v>
      </c>
      <c r="G37" s="3">
        <v>0.99298644065856934</v>
      </c>
      <c r="H37" s="3">
        <v>39.223369885486527</v>
      </c>
      <c r="I37" s="3">
        <v>50.887796565225649</v>
      </c>
      <c r="J37" s="1"/>
      <c r="K37" s="1"/>
    </row>
    <row r="38" spans="1:11" ht="12.75" customHeight="1" thickBot="1" x14ac:dyDescent="0.25">
      <c r="A38" s="33">
        <v>40906</v>
      </c>
      <c r="B38" s="34"/>
      <c r="C38" s="3">
        <v>92.966651916503906</v>
      </c>
      <c r="D38" s="3">
        <v>5.7284235954284668</v>
      </c>
      <c r="E38" s="3">
        <v>0.28094109892845154</v>
      </c>
      <c r="F38" s="5">
        <v>0.75661897659301758</v>
      </c>
      <c r="G38" s="3">
        <v>1.0375601053237915</v>
      </c>
      <c r="H38" s="3">
        <v>39.180883158386692</v>
      </c>
      <c r="I38" s="3">
        <v>50.836599756783244</v>
      </c>
      <c r="J38" s="1"/>
      <c r="K38" s="1"/>
    </row>
    <row r="39" spans="1:11" ht="12.75" customHeight="1" thickBot="1" x14ac:dyDescent="0.25">
      <c r="A39" s="33">
        <v>40907</v>
      </c>
      <c r="B39" s="34"/>
      <c r="C39" s="3">
        <v>93.262092590332031</v>
      </c>
      <c r="D39" s="3">
        <v>5.373898983001709</v>
      </c>
      <c r="E39" s="3">
        <v>0.25362643599510193</v>
      </c>
      <c r="F39" s="5">
        <v>0.71686738729476929</v>
      </c>
      <c r="G39" s="3">
        <v>0.97049379348754883</v>
      </c>
      <c r="H39" s="3">
        <v>39.179761957534801</v>
      </c>
      <c r="I39" s="3">
        <v>50.875293429726561</v>
      </c>
      <c r="J39" s="1"/>
      <c r="K39" s="1"/>
    </row>
    <row r="40" spans="1:11" ht="12.75" customHeight="1" thickBot="1" x14ac:dyDescent="0.25">
      <c r="A40" s="33">
        <v>40908</v>
      </c>
      <c r="B40" s="34"/>
      <c r="C40" s="3">
        <v>93.458961486816406</v>
      </c>
      <c r="D40" s="3">
        <v>5.0492115020751953</v>
      </c>
      <c r="E40" s="3">
        <v>0.30168700218200684</v>
      </c>
      <c r="F40" s="5">
        <v>0.89121890068054199</v>
      </c>
      <c r="G40" s="3">
        <v>1.1929059028625488</v>
      </c>
      <c r="H40" s="3">
        <v>38.948160739531488</v>
      </c>
      <c r="I40" s="3">
        <v>50.601952673817379</v>
      </c>
      <c r="J40" s="1"/>
      <c r="K40" s="1"/>
    </row>
    <row r="41" spans="1:11" ht="12.75" customHeight="1" thickBot="1" x14ac:dyDescent="0.25">
      <c r="A41" s="31" t="s">
        <v>6</v>
      </c>
      <c r="B41" s="32"/>
      <c r="C41" s="6">
        <f t="shared" ref="C41:I41" si="0">AVERAGE(C10:C40)</f>
        <v>92.941438490344638</v>
      </c>
      <c r="D41" s="6">
        <f t="shared" si="0"/>
        <v>5.8339573952459522</v>
      </c>
      <c r="E41" s="6">
        <f t="shared" si="0"/>
        <v>0.29818102428990023</v>
      </c>
      <c r="F41" s="6">
        <f t="shared" si="0"/>
        <v>0.65085430395218635</v>
      </c>
      <c r="G41" s="6">
        <f t="shared" si="0"/>
        <v>0.94903533304891274</v>
      </c>
      <c r="H41" s="6">
        <f t="shared" si="0"/>
        <v>39.252251393910676</v>
      </c>
      <c r="I41" s="6">
        <f t="shared" si="0"/>
        <v>50.945930355756239</v>
      </c>
      <c r="J41" s="1"/>
      <c r="K41" s="1"/>
    </row>
    <row r="42" spans="1:11" ht="8.1" customHeight="1" x14ac:dyDescent="0.2"/>
    <row r="43" spans="1:11" ht="12.75" customHeight="1" x14ac:dyDescent="0.2">
      <c r="A43" s="7" t="s">
        <v>10</v>
      </c>
      <c r="H43" s="30" t="s">
        <v>44</v>
      </c>
      <c r="I43" s="30"/>
      <c r="J43" s="20"/>
      <c r="K43" s="20"/>
    </row>
    <row r="44" spans="1:11" ht="13.5" thickBot="1" x14ac:dyDescent="0.25"/>
    <row r="45" spans="1:11" ht="23.25" thickBot="1" x14ac:dyDescent="0.25">
      <c r="A45" s="37"/>
      <c r="B45" s="38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17</v>
      </c>
      <c r="I45" s="19" t="s">
        <v>16</v>
      </c>
    </row>
    <row r="46" spans="1:11" ht="13.5" thickBot="1" x14ac:dyDescent="0.25">
      <c r="A46" s="39" t="s">
        <v>85</v>
      </c>
      <c r="B46" s="40"/>
      <c r="C46" s="26">
        <f t="shared" ref="C46:I46" si="1">MAX(C10:C40)</f>
        <v>93.497489929199219</v>
      </c>
      <c r="D46" s="21">
        <f t="shared" si="1"/>
        <v>6.9083280563354492</v>
      </c>
      <c r="E46" s="26">
        <f t="shared" si="1"/>
        <v>0.42619842290878296</v>
      </c>
      <c r="F46" s="26">
        <f t="shared" si="1"/>
        <v>0.94888299703598022</v>
      </c>
      <c r="G46" s="21">
        <f t="shared" si="1"/>
        <v>1.249738335609436</v>
      </c>
      <c r="H46" s="26">
        <f t="shared" si="1"/>
        <v>39.627863000966663</v>
      </c>
      <c r="I46" s="22">
        <f t="shared" si="1"/>
        <v>51.267984677761568</v>
      </c>
    </row>
    <row r="47" spans="1:11" ht="13.5" thickBot="1" x14ac:dyDescent="0.25">
      <c r="A47" s="39" t="s">
        <v>86</v>
      </c>
      <c r="B47" s="40"/>
      <c r="C47" s="23">
        <f t="shared" ref="C47:I47" si="2">MIN(C10:C40)</f>
        <v>92.0263671875</v>
      </c>
      <c r="D47" s="26">
        <f t="shared" si="2"/>
        <v>5.0054335594177246</v>
      </c>
      <c r="E47" s="26">
        <f t="shared" si="2"/>
        <v>0.25276076793670654</v>
      </c>
      <c r="F47" s="23">
        <f t="shared" si="2"/>
        <v>0.45851406455039978</v>
      </c>
      <c r="G47" s="26">
        <f t="shared" si="2"/>
        <v>0.77816474437713623</v>
      </c>
      <c r="H47" s="23">
        <f t="shared" si="2"/>
        <v>38.883628279057618</v>
      </c>
      <c r="I47" s="26">
        <f t="shared" si="2"/>
        <v>50.526029314733051</v>
      </c>
    </row>
    <row r="48" spans="1:11" ht="13.5" thickBot="1" x14ac:dyDescent="0.25">
      <c r="A48" s="35" t="s">
        <v>87</v>
      </c>
      <c r="B48" s="36"/>
      <c r="C48" s="26">
        <f t="shared" ref="C48:I48" si="3">STDEV(C10:C40)</f>
        <v>0.40776916994142642</v>
      </c>
      <c r="D48" s="24">
        <f t="shared" si="3"/>
        <v>0.4838735643938325</v>
      </c>
      <c r="E48" s="26">
        <f t="shared" si="3"/>
        <v>3.5637207567135912E-2</v>
      </c>
      <c r="F48" s="26">
        <f t="shared" si="3"/>
        <v>0.12964936447022768</v>
      </c>
      <c r="G48" s="24">
        <f t="shared" si="3"/>
        <v>0.12729690892247805</v>
      </c>
      <c r="H48" s="26">
        <f t="shared" si="3"/>
        <v>0.17521109878323771</v>
      </c>
      <c r="I48" s="25">
        <f t="shared" si="3"/>
        <v>0.17728786310837824</v>
      </c>
    </row>
    <row r="50" spans="3:9" x14ac:dyDescent="0.2">
      <c r="C50" s="28">
        <f>COUNTIF(C10:C40,"&lt;84.0")</f>
        <v>0</v>
      </c>
      <c r="D50" s="28">
        <f>COUNTIF(D10:D40,"&gt;11.0")</f>
        <v>0</v>
      </c>
      <c r="E50" s="28">
        <f>COUNTIF(E10:E40,"&gt;4.0")</f>
        <v>0</v>
      </c>
      <c r="F50" s="28">
        <f>COUNTIF(F10:F40,"&gt;3.0")</f>
        <v>0</v>
      </c>
      <c r="G50" s="28">
        <f>COUNTIF(G10:G40,"&gt;4.0")</f>
        <v>0</v>
      </c>
      <c r="H50" s="28">
        <f>COUNTIF(H10:H40,"&lt;37.30")</f>
        <v>0</v>
      </c>
      <c r="I50" s="28">
        <f>COUNTIF(I10:I40,"&lt;48.20")</f>
        <v>0</v>
      </c>
    </row>
    <row r="51" spans="3:9" x14ac:dyDescent="0.2">
      <c r="C51" s="29"/>
      <c r="D51" s="29"/>
      <c r="E51" s="29"/>
      <c r="F51" s="29"/>
      <c r="G51" s="28"/>
      <c r="H51" s="28">
        <f>COUNTIF(H10:H40,"&gt;43.60")</f>
        <v>0</v>
      </c>
      <c r="I51" s="28">
        <f>COUNTIF(I10:I40,"&gt;53.20")</f>
        <v>0</v>
      </c>
    </row>
  </sheetData>
  <mergeCells count="45">
    <mergeCell ref="A22:B22"/>
    <mergeCell ref="A25:B25"/>
    <mergeCell ref="A23:B23"/>
    <mergeCell ref="A31:B31"/>
    <mergeCell ref="A26:B26"/>
    <mergeCell ref="A28:B28"/>
    <mergeCell ref="A7:B7"/>
    <mergeCell ref="A8:B8"/>
    <mergeCell ref="A13:B13"/>
    <mergeCell ref="A15:B15"/>
    <mergeCell ref="A14:B14"/>
    <mergeCell ref="A9:B9"/>
    <mergeCell ref="A11:B11"/>
    <mergeCell ref="A12:B12"/>
    <mergeCell ref="A10:B10"/>
    <mergeCell ref="A45:B45"/>
    <mergeCell ref="A46:B46"/>
    <mergeCell ref="A47:B47"/>
    <mergeCell ref="A48:B48"/>
    <mergeCell ref="A1:I1"/>
    <mergeCell ref="A3:I3"/>
    <mergeCell ref="A6:B6"/>
    <mergeCell ref="A4:I4"/>
    <mergeCell ref="A5:F5"/>
    <mergeCell ref="A17:B17"/>
    <mergeCell ref="A20:B20"/>
    <mergeCell ref="A16:B16"/>
    <mergeCell ref="A21:B21"/>
    <mergeCell ref="A18:B18"/>
    <mergeCell ref="A19:B19"/>
    <mergeCell ref="A24:B24"/>
    <mergeCell ref="A29:B29"/>
    <mergeCell ref="A27:B27"/>
    <mergeCell ref="A30:B30"/>
    <mergeCell ref="A40:B40"/>
    <mergeCell ref="A32:B32"/>
    <mergeCell ref="A33:B33"/>
    <mergeCell ref="A39:B39"/>
    <mergeCell ref="H43:I43"/>
    <mergeCell ref="A41:B41"/>
    <mergeCell ref="A34:B34"/>
    <mergeCell ref="A36:B36"/>
    <mergeCell ref="A35:B35"/>
    <mergeCell ref="A37:B37"/>
    <mergeCell ref="A38:B38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outlinePr summaryBelow="0" summaryRight="0"/>
  </sheetPr>
  <dimension ref="A1:K51"/>
  <sheetViews>
    <sheetView showGridLines="0" topLeftCell="A32" zoomScale="90" zoomScaleNormal="90" workbookViewId="0">
      <selection activeCell="H50" sqref="H50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256" width="8.85546875" customWidth="1"/>
  </cols>
  <sheetData>
    <row r="1" spans="1:11" ht="24" customHeight="1" x14ac:dyDescent="0.2">
      <c r="A1" s="43" t="s">
        <v>11</v>
      </c>
      <c r="B1" s="43"/>
      <c r="C1" s="43"/>
      <c r="D1" s="43"/>
      <c r="E1" s="43"/>
      <c r="F1" s="43"/>
      <c r="G1" s="43"/>
      <c r="H1" s="43"/>
      <c r="I1" s="43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4" t="s">
        <v>8</v>
      </c>
      <c r="B3" s="44"/>
      <c r="C3" s="44"/>
      <c r="D3" s="44"/>
      <c r="E3" s="44"/>
      <c r="F3" s="44"/>
      <c r="G3" s="44"/>
      <c r="H3" s="44"/>
      <c r="I3" s="44"/>
      <c r="J3" s="2"/>
      <c r="K3" s="1"/>
    </row>
    <row r="4" spans="1:11" ht="18" customHeight="1" x14ac:dyDescent="0.2">
      <c r="A4" s="47" t="s">
        <v>9</v>
      </c>
      <c r="B4" s="47"/>
      <c r="C4" s="47"/>
      <c r="D4" s="47"/>
      <c r="E4" s="47"/>
      <c r="F4" s="47"/>
      <c r="G4" s="47"/>
      <c r="H4" s="47"/>
      <c r="I4" s="47"/>
      <c r="J4" s="2"/>
      <c r="K4" s="1"/>
    </row>
    <row r="5" spans="1:11" ht="14.1" customHeight="1" thickBot="1" x14ac:dyDescent="0.25">
      <c r="A5" s="48" t="s">
        <v>88</v>
      </c>
      <c r="B5" s="48"/>
      <c r="C5" s="48"/>
      <c r="D5" s="48"/>
      <c r="E5" s="48"/>
      <c r="F5" s="48"/>
      <c r="G5" s="1"/>
      <c r="H5" s="1"/>
      <c r="I5" s="18" t="s">
        <v>99</v>
      </c>
      <c r="J5" s="1"/>
      <c r="K5" s="1"/>
    </row>
    <row r="6" spans="1:11" ht="10.15" customHeight="1" x14ac:dyDescent="0.2">
      <c r="A6" s="45"/>
      <c r="B6" s="46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1" t="s">
        <v>3</v>
      </c>
      <c r="B7" s="42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41"/>
      <c r="B8" s="42"/>
      <c r="C8" s="9" t="s">
        <v>39</v>
      </c>
      <c r="D8" s="9" t="s">
        <v>40</v>
      </c>
      <c r="E8" s="9" t="s">
        <v>41</v>
      </c>
      <c r="F8" s="9" t="s">
        <v>19</v>
      </c>
      <c r="G8" s="9" t="s">
        <v>41</v>
      </c>
      <c r="H8" s="14" t="s">
        <v>42</v>
      </c>
      <c r="I8" s="17" t="s">
        <v>43</v>
      </c>
      <c r="J8" s="1"/>
      <c r="K8" s="1"/>
    </row>
    <row r="9" spans="1:11" ht="22.5" customHeight="1" thickBot="1" x14ac:dyDescent="0.25">
      <c r="A9" s="37"/>
      <c r="B9" s="38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33">
        <v>40878</v>
      </c>
      <c r="B10" s="34"/>
      <c r="C10" s="10">
        <v>93.221786499023438</v>
      </c>
      <c r="D10" s="10">
        <v>5.6615333557128906</v>
      </c>
      <c r="E10" s="10">
        <v>0.24998457729816437</v>
      </c>
      <c r="F10" s="11">
        <v>0.57135069370269775</v>
      </c>
      <c r="G10" s="10">
        <v>0.82133525609970093</v>
      </c>
      <c r="H10" s="10">
        <v>39.257584913728486</v>
      </c>
      <c r="I10" s="10">
        <v>51.020381592600948</v>
      </c>
      <c r="J10" s="1"/>
      <c r="K10" s="1"/>
    </row>
    <row r="11" spans="1:11" ht="12.75" customHeight="1" thickBot="1" x14ac:dyDescent="0.25">
      <c r="A11" s="33">
        <v>40879</v>
      </c>
      <c r="B11" s="34"/>
      <c r="C11" s="3">
        <v>93.26043701171875</v>
      </c>
      <c r="D11" s="3">
        <v>5.6044487953186035</v>
      </c>
      <c r="E11" s="3">
        <v>0.24982844293117523</v>
      </c>
      <c r="F11" s="5">
        <v>0.56752300262451172</v>
      </c>
      <c r="G11" s="3">
        <v>0.81735146045684814</v>
      </c>
      <c r="H11" s="3">
        <v>39.257707039724941</v>
      </c>
      <c r="I11" s="3">
        <v>51.023059940289109</v>
      </c>
      <c r="J11" s="1"/>
      <c r="K11" s="1"/>
    </row>
    <row r="12" spans="1:11" ht="12.75" customHeight="1" thickBot="1" x14ac:dyDescent="0.25">
      <c r="A12" s="33">
        <v>40880</v>
      </c>
      <c r="B12" s="34"/>
      <c r="C12" s="3">
        <v>93.294281005859375</v>
      </c>
      <c r="D12" s="3">
        <v>5.5472955703735352</v>
      </c>
      <c r="E12" s="3">
        <v>0.26162987947463989</v>
      </c>
      <c r="F12" s="5">
        <v>0.59618461132049561</v>
      </c>
      <c r="G12" s="3">
        <v>0.8578144907951355</v>
      </c>
      <c r="H12" s="3">
        <v>39.217327238284568</v>
      </c>
      <c r="I12" s="3">
        <v>50.975028486809656</v>
      </c>
      <c r="J12" s="1"/>
      <c r="K12" s="1"/>
    </row>
    <row r="13" spans="1:11" ht="12.75" customHeight="1" thickBot="1" x14ac:dyDescent="0.25">
      <c r="A13" s="33">
        <v>40881</v>
      </c>
      <c r="B13" s="34"/>
      <c r="C13" s="3">
        <v>93.219924926757813</v>
      </c>
      <c r="D13" s="3">
        <v>5.6163349151611328</v>
      </c>
      <c r="E13" s="3">
        <v>0.25579744577407837</v>
      </c>
      <c r="F13" s="5">
        <v>0.60284465551376343</v>
      </c>
      <c r="G13" s="3">
        <v>0.8586421012878418</v>
      </c>
      <c r="H13" s="3">
        <v>39.238254352295904</v>
      </c>
      <c r="I13" s="3">
        <v>50.984950615246824</v>
      </c>
      <c r="J13" s="1"/>
      <c r="K13" s="1"/>
    </row>
    <row r="14" spans="1:11" ht="12.75" customHeight="1" thickBot="1" x14ac:dyDescent="0.25">
      <c r="A14" s="33">
        <v>40882</v>
      </c>
      <c r="B14" s="34"/>
      <c r="C14" s="3">
        <v>93.113426208496094</v>
      </c>
      <c r="D14" s="3">
        <v>5.8084878921508789</v>
      </c>
      <c r="E14" s="3">
        <v>0.29180529713630676</v>
      </c>
      <c r="F14" s="5">
        <v>0.51744318008422852</v>
      </c>
      <c r="G14" s="3">
        <v>0.80924844741821289</v>
      </c>
      <c r="H14" s="3">
        <v>39.290073579674349</v>
      </c>
      <c r="I14" s="3">
        <v>51.057161731924374</v>
      </c>
      <c r="J14" s="1"/>
      <c r="K14" s="1"/>
    </row>
    <row r="15" spans="1:11" ht="12.75" customHeight="1" thickBot="1" x14ac:dyDescent="0.25">
      <c r="A15" s="33">
        <v>40883</v>
      </c>
      <c r="B15" s="34"/>
      <c r="C15" s="3">
        <v>93.209747314453125</v>
      </c>
      <c r="D15" s="3">
        <v>5.695307731628418</v>
      </c>
      <c r="E15" s="3">
        <v>0.34178745746612549</v>
      </c>
      <c r="F15" s="5">
        <v>0.52385479211807251</v>
      </c>
      <c r="G15" s="3">
        <v>0.865642249584198</v>
      </c>
      <c r="H15" s="3">
        <v>39.212456683242692</v>
      </c>
      <c r="I15" s="3">
        <v>50.986275885576262</v>
      </c>
      <c r="J15" s="1"/>
      <c r="K15" s="1"/>
    </row>
    <row r="16" spans="1:11" ht="12.75" customHeight="1" thickBot="1" x14ac:dyDescent="0.25">
      <c r="A16" s="33">
        <v>40884</v>
      </c>
      <c r="B16" s="34"/>
      <c r="C16" s="3">
        <v>93.267509460449219</v>
      </c>
      <c r="D16" s="3">
        <v>5.6750178337097168</v>
      </c>
      <c r="E16" s="3">
        <v>0.29294538497924805</v>
      </c>
      <c r="F16" s="5">
        <v>0.53306621313095093</v>
      </c>
      <c r="G16" s="3">
        <v>0.82601159811019897</v>
      </c>
      <c r="H16" s="3">
        <v>39.222898536782743</v>
      </c>
      <c r="I16" s="3">
        <v>51.008059919821221</v>
      </c>
      <c r="J16" s="1"/>
      <c r="K16" s="1"/>
    </row>
    <row r="17" spans="1:11" ht="12.75" customHeight="1" thickBot="1" x14ac:dyDescent="0.25">
      <c r="A17" s="33">
        <v>40885</v>
      </c>
      <c r="B17" s="34"/>
      <c r="C17" s="3">
        <v>93.318733215332031</v>
      </c>
      <c r="D17" s="3">
        <v>5.5858020782470703</v>
      </c>
      <c r="E17" s="3">
        <v>0.29915529489517212</v>
      </c>
      <c r="F17" s="5">
        <v>0.57520115375518799</v>
      </c>
      <c r="G17" s="3">
        <v>0.87435644865036011</v>
      </c>
      <c r="H17" s="3">
        <v>39.17175139222276</v>
      </c>
      <c r="I17" s="3">
        <v>50.947117296771253</v>
      </c>
      <c r="J17" s="1"/>
      <c r="K17" s="1"/>
    </row>
    <row r="18" spans="1:11" ht="12.75" customHeight="1" thickBot="1" x14ac:dyDescent="0.25">
      <c r="A18" s="33">
        <v>40886</v>
      </c>
      <c r="B18" s="34"/>
      <c r="C18" s="3">
        <v>93.45001220703125</v>
      </c>
      <c r="D18" s="3">
        <v>5.2031731605529785</v>
      </c>
      <c r="E18" s="3">
        <v>0.31928297877311707</v>
      </c>
      <c r="F18" s="5">
        <v>0.78123253583908081</v>
      </c>
      <c r="G18" s="3">
        <v>1.1005154848098755</v>
      </c>
      <c r="H18" s="3">
        <v>38.994357474330698</v>
      </c>
      <c r="I18" s="3">
        <v>50.694515225958462</v>
      </c>
      <c r="J18" s="1"/>
      <c r="K18" s="1"/>
    </row>
    <row r="19" spans="1:11" ht="12.75" customHeight="1" thickBot="1" x14ac:dyDescent="0.25">
      <c r="A19" s="33">
        <v>40887</v>
      </c>
      <c r="B19" s="34"/>
      <c r="C19" s="3">
        <v>93.252059936523438</v>
      </c>
      <c r="D19" s="3">
        <v>5.7563810348510742</v>
      </c>
      <c r="E19" s="3">
        <v>0.29475092887878418</v>
      </c>
      <c r="F19" s="5">
        <v>0.48578739166259766</v>
      </c>
      <c r="G19" s="3">
        <v>0.78053832054138184</v>
      </c>
      <c r="H19" s="3">
        <v>39.250284565589446</v>
      </c>
      <c r="I19" s="3">
        <v>51.055677865750972</v>
      </c>
      <c r="J19" s="1"/>
      <c r="K19" s="1"/>
    </row>
    <row r="20" spans="1:11" ht="12.75" customHeight="1" thickBot="1" x14ac:dyDescent="0.25">
      <c r="A20" s="33">
        <v>40888</v>
      </c>
      <c r="B20" s="34"/>
      <c r="C20" s="3">
        <v>93.1878662109375</v>
      </c>
      <c r="D20" s="3">
        <v>5.7205901145935059</v>
      </c>
      <c r="E20" s="3">
        <v>0.31735542416572571</v>
      </c>
      <c r="F20" s="5">
        <v>0.5287482738494873</v>
      </c>
      <c r="G20" s="3">
        <v>0.84610366821289063</v>
      </c>
      <c r="H20" s="3">
        <v>39.237109699275308</v>
      </c>
      <c r="I20" s="3">
        <v>51.007866874251221</v>
      </c>
      <c r="J20" s="1"/>
      <c r="K20" s="1"/>
    </row>
    <row r="21" spans="1:11" ht="12.75" customHeight="1" thickBot="1" x14ac:dyDescent="0.25">
      <c r="A21" s="33">
        <v>40889</v>
      </c>
      <c r="B21" s="34"/>
      <c r="C21" s="3">
        <v>92.513679504394531</v>
      </c>
      <c r="D21" s="3">
        <v>6.41461181640625</v>
      </c>
      <c r="E21" s="3">
        <v>0.34383726119995117</v>
      </c>
      <c r="F21" s="5">
        <v>0.42233449220657349</v>
      </c>
      <c r="G21" s="3">
        <v>0.76617175340652466</v>
      </c>
      <c r="H21" s="3">
        <v>39.501715036312767</v>
      </c>
      <c r="I21" s="3">
        <v>51.218428832538812</v>
      </c>
      <c r="J21" s="1"/>
      <c r="K21" s="1"/>
    </row>
    <row r="22" spans="1:11" ht="12.75" customHeight="1" thickBot="1" x14ac:dyDescent="0.25">
      <c r="A22" s="33">
        <v>40890</v>
      </c>
      <c r="B22" s="34"/>
      <c r="C22" s="3">
        <v>92.459892272949219</v>
      </c>
      <c r="D22" s="3">
        <v>6.2314643859863281</v>
      </c>
      <c r="E22" s="3">
        <v>0.32222947478294373</v>
      </c>
      <c r="F22" s="5">
        <v>0.65519577264785767</v>
      </c>
      <c r="G22" s="3">
        <v>0.977425217628479</v>
      </c>
      <c r="H22" s="3">
        <v>39.385123865727479</v>
      </c>
      <c r="I22" s="3">
        <v>51.00135413739514</v>
      </c>
      <c r="J22" s="1"/>
      <c r="K22" s="1"/>
    </row>
    <row r="23" spans="1:11" ht="12.75" customHeight="1" thickBot="1" x14ac:dyDescent="0.25">
      <c r="A23" s="33">
        <v>40891</v>
      </c>
      <c r="B23" s="34"/>
      <c r="C23" s="3">
        <v>92.504295349121094</v>
      </c>
      <c r="D23" s="3">
        <v>6.2251162528991699</v>
      </c>
      <c r="E23" s="3">
        <v>0.30292186141014099</v>
      </c>
      <c r="F23" s="5">
        <v>0.65765631198883057</v>
      </c>
      <c r="G23" s="3">
        <v>0.96057820320129395</v>
      </c>
      <c r="H23" s="3">
        <v>39.378026092363463</v>
      </c>
      <c r="I23" s="3">
        <v>51.004468102646427</v>
      </c>
      <c r="J23" s="1"/>
      <c r="K23" s="1"/>
    </row>
    <row r="24" spans="1:11" ht="12.75" customHeight="1" thickBot="1" x14ac:dyDescent="0.25">
      <c r="A24" s="33">
        <v>40892</v>
      </c>
      <c r="B24" s="34"/>
      <c r="C24" s="3">
        <v>92.936538696289063</v>
      </c>
      <c r="D24" s="3">
        <v>5.7515654563903809</v>
      </c>
      <c r="E24" s="3">
        <v>0.2901788055896759</v>
      </c>
      <c r="F24" s="5">
        <v>0.75235641002655029</v>
      </c>
      <c r="G24" s="3">
        <v>1.0425351858139038</v>
      </c>
      <c r="H24" s="3">
        <v>39.188216837706271</v>
      </c>
      <c r="I24" s="3">
        <v>50.837632552719633</v>
      </c>
      <c r="J24" s="1"/>
      <c r="K24" s="1"/>
    </row>
    <row r="25" spans="1:11" ht="12.75" customHeight="1" thickBot="1" x14ac:dyDescent="0.25">
      <c r="A25" s="33">
        <v>40893</v>
      </c>
      <c r="B25" s="34"/>
      <c r="C25" s="3">
        <v>92.261245727539062</v>
      </c>
      <c r="D25" s="3">
        <v>6.7324819564819336</v>
      </c>
      <c r="E25" s="3">
        <v>0.26377260684967041</v>
      </c>
      <c r="F25" s="5">
        <v>0.52362918853759766</v>
      </c>
      <c r="G25" s="3">
        <v>0.78740179538726807</v>
      </c>
      <c r="H25" s="3">
        <v>39.531759807068688</v>
      </c>
      <c r="I25" s="3">
        <v>51.201935695587281</v>
      </c>
      <c r="J25" s="1"/>
      <c r="K25" s="1"/>
    </row>
    <row r="26" spans="1:11" ht="12.75" customHeight="1" thickBot="1" x14ac:dyDescent="0.25">
      <c r="A26" s="33">
        <v>40894</v>
      </c>
      <c r="B26" s="34"/>
      <c r="C26" s="3">
        <v>92.20440673828125</v>
      </c>
      <c r="D26" s="3">
        <v>6.7707877159118652</v>
      </c>
      <c r="E26" s="3">
        <v>0.28936344385147095</v>
      </c>
      <c r="F26" s="5">
        <v>0.50952112674713135</v>
      </c>
      <c r="G26" s="3">
        <v>0.79888457059860229</v>
      </c>
      <c r="H26" s="3">
        <v>39.542845839136952</v>
      </c>
      <c r="I26" s="3">
        <v>51.20626502224377</v>
      </c>
      <c r="J26" s="1"/>
      <c r="K26" s="1"/>
    </row>
    <row r="27" spans="1:11" ht="12.75" customHeight="1" thickBot="1" x14ac:dyDescent="0.25">
      <c r="A27" s="33">
        <v>40895</v>
      </c>
      <c r="B27" s="34"/>
      <c r="C27" s="3">
        <v>92.129501342773438</v>
      </c>
      <c r="D27" s="3">
        <v>6.7700004577636719</v>
      </c>
      <c r="E27" s="3">
        <v>0.27827900648117065</v>
      </c>
      <c r="F27" s="5">
        <v>0.53776627779006958</v>
      </c>
      <c r="G27" s="3">
        <v>0.81604528427124023</v>
      </c>
      <c r="H27" s="3">
        <v>39.571343107704706</v>
      </c>
      <c r="I27" s="3">
        <v>51.207536415079879</v>
      </c>
      <c r="J27" s="1"/>
      <c r="K27" s="1"/>
    </row>
    <row r="28" spans="1:11" ht="12.75" customHeight="1" thickBot="1" x14ac:dyDescent="0.25">
      <c r="A28" s="33">
        <v>40896</v>
      </c>
      <c r="B28" s="34"/>
      <c r="C28" s="3">
        <v>92.472244262695313</v>
      </c>
      <c r="D28" s="3">
        <v>6.3680253028869629</v>
      </c>
      <c r="E28" s="3">
        <v>0.27754220366477966</v>
      </c>
      <c r="F28" s="5">
        <v>0.61956089735031128</v>
      </c>
      <c r="G28" s="3">
        <v>0.89710307121276855</v>
      </c>
      <c r="H28" s="3">
        <v>39.412959545650956</v>
      </c>
      <c r="I28" s="3">
        <v>51.062222072175082</v>
      </c>
      <c r="J28" s="1"/>
      <c r="K28" s="1"/>
    </row>
    <row r="29" spans="1:11" ht="12.75" customHeight="1" thickBot="1" x14ac:dyDescent="0.25">
      <c r="A29" s="33">
        <v>40897</v>
      </c>
      <c r="B29" s="34"/>
      <c r="C29" s="3">
        <v>92.369575500488281</v>
      </c>
      <c r="D29" s="3">
        <v>6.5461511611938477</v>
      </c>
      <c r="E29" s="3">
        <v>0.26018226146697998</v>
      </c>
      <c r="F29" s="5">
        <v>0.5641782283782959</v>
      </c>
      <c r="G29" s="3">
        <v>0.82436048984527588</v>
      </c>
      <c r="H29" s="3">
        <v>39.49343991391396</v>
      </c>
      <c r="I29" s="3">
        <v>51.153707442905642</v>
      </c>
      <c r="J29" s="1"/>
      <c r="K29" s="1"/>
    </row>
    <row r="30" spans="1:11" ht="12.75" customHeight="1" thickBot="1" x14ac:dyDescent="0.25">
      <c r="A30" s="33">
        <v>40898</v>
      </c>
      <c r="B30" s="34"/>
      <c r="C30" s="3">
        <v>92.857101440429687</v>
      </c>
      <c r="D30" s="3">
        <v>5.9671564102172852</v>
      </c>
      <c r="E30" s="3">
        <v>0.2809390127658844</v>
      </c>
      <c r="F30" s="5">
        <v>0.67986589670181274</v>
      </c>
      <c r="G30" s="3">
        <v>0.96080493927001953</v>
      </c>
      <c r="H30" s="3">
        <v>39.251724505982118</v>
      </c>
      <c r="I30" s="3">
        <v>50.927835672275918</v>
      </c>
      <c r="J30" s="1"/>
      <c r="K30" s="1"/>
    </row>
    <row r="31" spans="1:11" ht="12.75" customHeight="1" thickBot="1" x14ac:dyDescent="0.25">
      <c r="A31" s="33">
        <v>40899</v>
      </c>
      <c r="B31" s="34"/>
      <c r="C31" s="3">
        <v>92.816055297851563</v>
      </c>
      <c r="D31" s="3">
        <v>6.0241146087646484</v>
      </c>
      <c r="E31" s="3">
        <v>0.26012051105499268</v>
      </c>
      <c r="F31" s="5">
        <v>0.68440401554107666</v>
      </c>
      <c r="G31" s="3">
        <v>0.94452452659606934</v>
      </c>
      <c r="H31" s="3">
        <v>39.271510941622701</v>
      </c>
      <c r="I31" s="3">
        <v>50.945580039528735</v>
      </c>
      <c r="J31" s="1"/>
      <c r="K31" s="1"/>
    </row>
    <row r="32" spans="1:11" ht="12.75" customHeight="1" thickBot="1" x14ac:dyDescent="0.25">
      <c r="A32" s="33">
        <v>40900</v>
      </c>
      <c r="B32" s="34"/>
      <c r="C32" s="3">
        <v>93.210823059082031</v>
      </c>
      <c r="D32" s="3">
        <v>5.4820332527160645</v>
      </c>
      <c r="E32" s="3">
        <v>0.28132346272468567</v>
      </c>
      <c r="F32" s="5">
        <v>0.79775732755661011</v>
      </c>
      <c r="G32" s="3">
        <v>1.0790808200836182</v>
      </c>
      <c r="H32" s="3">
        <v>39.07343600216187</v>
      </c>
      <c r="I32" s="3">
        <v>50.745330093049475</v>
      </c>
      <c r="J32" s="1"/>
      <c r="K32" s="1"/>
    </row>
    <row r="33" spans="1:11" ht="12.75" customHeight="1" thickBot="1" x14ac:dyDescent="0.25">
      <c r="A33" s="33">
        <v>40901</v>
      </c>
      <c r="B33" s="34"/>
      <c r="C33" s="3">
        <v>93.5655517578125</v>
      </c>
      <c r="D33" s="3">
        <v>5.0058212280273437</v>
      </c>
      <c r="E33" s="3">
        <v>0.29139959812164307</v>
      </c>
      <c r="F33" s="5">
        <v>0.90113562345504761</v>
      </c>
      <c r="G33" s="3">
        <v>1.1925351619720459</v>
      </c>
      <c r="H33" s="3">
        <v>38.899425084686932</v>
      </c>
      <c r="I33" s="3">
        <v>50.57036247627385</v>
      </c>
      <c r="J33" s="1"/>
      <c r="K33" s="1"/>
    </row>
    <row r="34" spans="1:11" ht="12.75" customHeight="1" thickBot="1" x14ac:dyDescent="0.25">
      <c r="A34" s="33">
        <v>40902</v>
      </c>
      <c r="B34" s="34"/>
      <c r="C34" s="3">
        <v>93.519485473632813</v>
      </c>
      <c r="D34" s="3">
        <v>4.991246223449707</v>
      </c>
      <c r="E34" s="3">
        <v>0.29430440068244934</v>
      </c>
      <c r="F34" s="5">
        <v>0.9508436918258667</v>
      </c>
      <c r="G34" s="3">
        <v>1.2451480627059937</v>
      </c>
      <c r="H34" s="3">
        <v>38.88038153336668</v>
      </c>
      <c r="I34" s="3">
        <v>50.523920676013446</v>
      </c>
      <c r="J34" s="1"/>
      <c r="K34" s="1"/>
    </row>
    <row r="35" spans="1:11" ht="12.75" customHeight="1" thickBot="1" x14ac:dyDescent="0.25">
      <c r="A35" s="33">
        <v>40903</v>
      </c>
      <c r="B35" s="34"/>
      <c r="C35" s="3">
        <v>93.016693115234375</v>
      </c>
      <c r="D35" s="3">
        <v>5.6903572082519531</v>
      </c>
      <c r="E35" s="3">
        <v>0.26749259233474731</v>
      </c>
      <c r="F35" s="5">
        <v>0.80675977468490601</v>
      </c>
      <c r="G35" s="3">
        <v>1.0742523670196533</v>
      </c>
      <c r="H35" s="3">
        <v>39.128964122431391</v>
      </c>
      <c r="I35" s="3">
        <v>50.775892621279112</v>
      </c>
      <c r="J35" s="1"/>
      <c r="K35" s="1"/>
    </row>
    <row r="36" spans="1:11" ht="12.75" customHeight="1" thickBot="1" x14ac:dyDescent="0.25">
      <c r="A36" s="33">
        <v>40904</v>
      </c>
      <c r="B36" s="34"/>
      <c r="C36" s="3">
        <v>92.846771240234375</v>
      </c>
      <c r="D36" s="3">
        <v>5.8241767883300781</v>
      </c>
      <c r="E36" s="3">
        <v>0.27505677938461304</v>
      </c>
      <c r="F36" s="5">
        <v>0.76457846164703369</v>
      </c>
      <c r="G36" s="3">
        <v>1.039635181427002</v>
      </c>
      <c r="H36" s="3">
        <v>39.223681204843196</v>
      </c>
      <c r="I36" s="3">
        <v>50.856051257842402</v>
      </c>
      <c r="J36" s="1"/>
      <c r="K36" s="1"/>
    </row>
    <row r="37" spans="1:11" ht="12.75" customHeight="1" thickBot="1" x14ac:dyDescent="0.25">
      <c r="A37" s="33">
        <v>40905</v>
      </c>
      <c r="B37" s="34"/>
      <c r="C37" s="3">
        <v>92.891677856445313</v>
      </c>
      <c r="D37" s="3">
        <v>5.9136600494384766</v>
      </c>
      <c r="E37" s="3">
        <v>0.25713205337524414</v>
      </c>
      <c r="F37" s="5">
        <v>0.7168499231338501</v>
      </c>
      <c r="G37" s="3">
        <v>0.97398197650909424</v>
      </c>
      <c r="H37" s="3">
        <v>39.232302208213518</v>
      </c>
      <c r="I37" s="3">
        <v>50.902301330966253</v>
      </c>
      <c r="J37" s="1"/>
      <c r="K37" s="1"/>
    </row>
    <row r="38" spans="1:11" ht="12.75" customHeight="1" thickBot="1" x14ac:dyDescent="0.25">
      <c r="A38" s="33">
        <v>40906</v>
      </c>
      <c r="B38" s="34"/>
      <c r="C38" s="3">
        <v>93.045265197753906</v>
      </c>
      <c r="D38" s="3">
        <v>5.6578712463378906</v>
      </c>
      <c r="E38" s="3">
        <v>0.26916104555130005</v>
      </c>
      <c r="F38" s="5">
        <v>0.75261235237121582</v>
      </c>
      <c r="G38" s="3">
        <v>1.0217733383178711</v>
      </c>
      <c r="H38" s="3">
        <v>39.173200836314862</v>
      </c>
      <c r="I38" s="3">
        <v>50.838440282368701</v>
      </c>
      <c r="J38" s="1"/>
      <c r="K38" s="1"/>
    </row>
    <row r="39" spans="1:11" ht="12.75" customHeight="1" thickBot="1" x14ac:dyDescent="0.25">
      <c r="A39" s="33">
        <v>40907</v>
      </c>
      <c r="B39" s="34"/>
      <c r="C39" s="3">
        <v>93.274681091308594</v>
      </c>
      <c r="D39" s="3">
        <v>5.3887763023376465</v>
      </c>
      <c r="E39" s="3">
        <v>0.24301548302173615</v>
      </c>
      <c r="F39" s="5">
        <v>0.70234227180480957</v>
      </c>
      <c r="G39" s="3">
        <v>0.94535773992538452</v>
      </c>
      <c r="H39" s="3">
        <v>39.19374226920467</v>
      </c>
      <c r="I39" s="3">
        <v>50.896204121328708</v>
      </c>
      <c r="J39" s="1"/>
      <c r="K39" s="1"/>
    </row>
    <row r="40" spans="1:11" ht="12.75" customHeight="1" thickBot="1" x14ac:dyDescent="0.25">
      <c r="A40" s="33">
        <v>40908</v>
      </c>
      <c r="B40" s="34"/>
      <c r="C40" s="3">
        <v>93.504959106445313</v>
      </c>
      <c r="D40" s="3">
        <v>4.9904065132141113</v>
      </c>
      <c r="E40" s="3">
        <v>0.30221730470657349</v>
      </c>
      <c r="F40" s="5">
        <v>0.91310375928878784</v>
      </c>
      <c r="G40" s="3">
        <v>1.2153210639953613</v>
      </c>
      <c r="H40" s="3">
        <v>38.920085279188726</v>
      </c>
      <c r="I40" s="3">
        <v>50.568765990925641</v>
      </c>
      <c r="J40" s="1"/>
      <c r="K40" s="1"/>
    </row>
    <row r="41" spans="1:11" ht="12.75" customHeight="1" thickBot="1" x14ac:dyDescent="0.25">
      <c r="A41" s="31" t="s">
        <v>6</v>
      </c>
      <c r="B41" s="32"/>
      <c r="C41" s="6">
        <f t="shared" ref="C41:I41" si="0">AVERAGE(C10:C40)</f>
        <v>92.974071871849802</v>
      </c>
      <c r="D41" s="6">
        <f t="shared" si="0"/>
        <v>5.8264579619130776</v>
      </c>
      <c r="E41" s="6">
        <f t="shared" si="0"/>
        <v>0.28467071873526417</v>
      </c>
      <c r="F41" s="6">
        <f t="shared" si="0"/>
        <v>0.65147381636404222</v>
      </c>
      <c r="G41" s="6">
        <f t="shared" si="0"/>
        <v>0.93614452500497136</v>
      </c>
      <c r="H41" s="6">
        <f t="shared" si="0"/>
        <v>39.245280306733996</v>
      </c>
      <c r="I41" s="6">
        <f t="shared" si="0"/>
        <v>50.942075170004657</v>
      </c>
      <c r="J41" s="1"/>
      <c r="K41" s="1"/>
    </row>
    <row r="42" spans="1:11" ht="8.1" customHeight="1" x14ac:dyDescent="0.2"/>
    <row r="43" spans="1:11" ht="12.75" customHeight="1" x14ac:dyDescent="0.2">
      <c r="A43" s="7" t="s">
        <v>10</v>
      </c>
      <c r="H43" s="30" t="s">
        <v>44</v>
      </c>
      <c r="I43" s="30"/>
      <c r="J43" s="20"/>
      <c r="K43" s="20"/>
    </row>
    <row r="44" spans="1:11" ht="13.5" thickBot="1" x14ac:dyDescent="0.25"/>
    <row r="45" spans="1:11" ht="13.5" thickBot="1" x14ac:dyDescent="0.25">
      <c r="A45" s="37"/>
      <c r="B45" s="38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31</v>
      </c>
      <c r="I45" s="19" t="s">
        <v>32</v>
      </c>
    </row>
    <row r="46" spans="1:11" ht="13.5" thickBot="1" x14ac:dyDescent="0.25">
      <c r="A46" s="39" t="s">
        <v>85</v>
      </c>
      <c r="B46" s="40"/>
      <c r="C46" s="26">
        <f t="shared" ref="C46:I46" si="1">MAX(C10:C40)</f>
        <v>93.5655517578125</v>
      </c>
      <c r="D46" s="21">
        <f t="shared" si="1"/>
        <v>6.7707877159118652</v>
      </c>
      <c r="E46" s="26">
        <f t="shared" si="1"/>
        <v>0.34383726119995117</v>
      </c>
      <c r="F46" s="26">
        <f t="shared" si="1"/>
        <v>0.9508436918258667</v>
      </c>
      <c r="G46" s="21">
        <f t="shared" si="1"/>
        <v>1.2451480627059937</v>
      </c>
      <c r="H46" s="26">
        <f t="shared" si="1"/>
        <v>39.571343107704706</v>
      </c>
      <c r="I46" s="22">
        <f t="shared" si="1"/>
        <v>51.218428832538812</v>
      </c>
    </row>
    <row r="47" spans="1:11" ht="13.5" thickBot="1" x14ac:dyDescent="0.25">
      <c r="A47" s="39" t="s">
        <v>86</v>
      </c>
      <c r="B47" s="40"/>
      <c r="C47" s="23">
        <f t="shared" ref="C47:I47" si="2">MIN(C10:C40)</f>
        <v>92.129501342773438</v>
      </c>
      <c r="D47" s="26">
        <f t="shared" si="2"/>
        <v>4.9904065132141113</v>
      </c>
      <c r="E47" s="26">
        <f t="shared" si="2"/>
        <v>0.24301548302173615</v>
      </c>
      <c r="F47" s="23">
        <f t="shared" si="2"/>
        <v>0.42233449220657349</v>
      </c>
      <c r="G47" s="26">
        <f t="shared" si="2"/>
        <v>0.76617175340652466</v>
      </c>
      <c r="H47" s="23">
        <f t="shared" si="2"/>
        <v>38.88038153336668</v>
      </c>
      <c r="I47" s="26">
        <f t="shared" si="2"/>
        <v>50.523920676013446</v>
      </c>
    </row>
    <row r="48" spans="1:11" ht="13.5" thickBot="1" x14ac:dyDescent="0.25">
      <c r="A48" s="35" t="s">
        <v>87</v>
      </c>
      <c r="B48" s="36"/>
      <c r="C48" s="26">
        <f t="shared" ref="C48:I48" si="3">STDEV(C10:C40)</f>
        <v>0.41670592783614746</v>
      </c>
      <c r="D48" s="24">
        <f t="shared" si="3"/>
        <v>0.49274134324085617</v>
      </c>
      <c r="E48" s="26">
        <f t="shared" si="3"/>
        <v>2.6052107071850211E-2</v>
      </c>
      <c r="F48" s="26">
        <f t="shared" si="3"/>
        <v>0.13550105457080416</v>
      </c>
      <c r="G48" s="24">
        <f t="shared" si="3"/>
        <v>0.13498321727859472</v>
      </c>
      <c r="H48" s="26">
        <f t="shared" si="3"/>
        <v>0.17858719814562493</v>
      </c>
      <c r="I48" s="25">
        <f t="shared" si="3"/>
        <v>0.18404402824433605</v>
      </c>
    </row>
    <row r="50" spans="3:9" x14ac:dyDescent="0.2">
      <c r="C50" s="28">
        <f>COUNTIF(C10:C40,"&lt;84.0")</f>
        <v>0</v>
      </c>
      <c r="D50" s="28">
        <f>COUNTIF(D10:D40,"&gt;11.0")</f>
        <v>0</v>
      </c>
      <c r="E50" s="28">
        <f>COUNTIF(E10:E40,"&gt;4.0")</f>
        <v>0</v>
      </c>
      <c r="F50" s="28">
        <f>COUNTIF(F10:F40,"&gt;3.0")</f>
        <v>0</v>
      </c>
      <c r="G50" s="28">
        <f>COUNTIF(G10:G40,"&gt;4.0")</f>
        <v>0</v>
      </c>
      <c r="H50" s="28">
        <f>COUNTIF(H10:H40,"&lt;37.30")</f>
        <v>0</v>
      </c>
      <c r="I50" s="28">
        <f>COUNTIF(I10:I40,"&lt;48.20")</f>
        <v>0</v>
      </c>
    </row>
    <row r="51" spans="3:9" x14ac:dyDescent="0.2">
      <c r="C51" s="29"/>
      <c r="D51" s="29"/>
      <c r="E51" s="29"/>
      <c r="F51" s="29"/>
      <c r="G51" s="28"/>
      <c r="H51" s="28">
        <f>COUNTIF(H10:H40,"&gt;43.60")</f>
        <v>0</v>
      </c>
      <c r="I51" s="28">
        <f>COUNTIF(I10:I40,"&gt;53.20")</f>
        <v>0</v>
      </c>
    </row>
  </sheetData>
  <mergeCells count="45">
    <mergeCell ref="A32:B32"/>
    <mergeCell ref="A33:B33"/>
    <mergeCell ref="H43:I43"/>
    <mergeCell ref="A41:B41"/>
    <mergeCell ref="A34:B34"/>
    <mergeCell ref="A36:B36"/>
    <mergeCell ref="A35:B35"/>
    <mergeCell ref="A37:B37"/>
    <mergeCell ref="A40:B40"/>
    <mergeCell ref="A39:B39"/>
    <mergeCell ref="A26:B26"/>
    <mergeCell ref="A28:B28"/>
    <mergeCell ref="A29:B29"/>
    <mergeCell ref="A27:B27"/>
    <mergeCell ref="A30:B30"/>
    <mergeCell ref="A7:B7"/>
    <mergeCell ref="A8:B8"/>
    <mergeCell ref="A13:B13"/>
    <mergeCell ref="A15:B15"/>
    <mergeCell ref="A10:B10"/>
    <mergeCell ref="A14:B14"/>
    <mergeCell ref="A9:B9"/>
    <mergeCell ref="A11:B11"/>
    <mergeCell ref="A12:B12"/>
    <mergeCell ref="A1:I1"/>
    <mergeCell ref="A3:I3"/>
    <mergeCell ref="A6:B6"/>
    <mergeCell ref="A4:I4"/>
    <mergeCell ref="A5:F5"/>
    <mergeCell ref="A46:B46"/>
    <mergeCell ref="A47:B47"/>
    <mergeCell ref="A48:B48"/>
    <mergeCell ref="A16:B16"/>
    <mergeCell ref="A45:B45"/>
    <mergeCell ref="A22:B22"/>
    <mergeCell ref="A38:B38"/>
    <mergeCell ref="A24:B24"/>
    <mergeCell ref="A25:B25"/>
    <mergeCell ref="A23:B23"/>
    <mergeCell ref="A17:B17"/>
    <mergeCell ref="A20:B20"/>
    <mergeCell ref="A21:B21"/>
    <mergeCell ref="A18:B18"/>
    <mergeCell ref="A19:B19"/>
    <mergeCell ref="A31:B31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outlinePr summaryBelow="0" summaryRight="0"/>
  </sheetPr>
  <dimension ref="A1:K51"/>
  <sheetViews>
    <sheetView showGridLines="0" topLeftCell="A30" zoomScale="90" zoomScaleNormal="90" workbookViewId="0">
      <selection activeCell="H50" sqref="H50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256" width="8.85546875" customWidth="1"/>
  </cols>
  <sheetData>
    <row r="1" spans="1:11" ht="24" customHeight="1" x14ac:dyDescent="0.2">
      <c r="A1" s="43" t="s">
        <v>11</v>
      </c>
      <c r="B1" s="43"/>
      <c r="C1" s="43"/>
      <c r="D1" s="43"/>
      <c r="E1" s="43"/>
      <c r="F1" s="43"/>
      <c r="G1" s="43"/>
      <c r="H1" s="43"/>
      <c r="I1" s="43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4" t="s">
        <v>8</v>
      </c>
      <c r="B3" s="44"/>
      <c r="C3" s="44"/>
      <c r="D3" s="44"/>
      <c r="E3" s="44"/>
      <c r="F3" s="44"/>
      <c r="G3" s="44"/>
      <c r="H3" s="44"/>
      <c r="I3" s="44"/>
      <c r="J3" s="2"/>
      <c r="K3" s="1"/>
    </row>
    <row r="4" spans="1:11" ht="18" customHeight="1" x14ac:dyDescent="0.2">
      <c r="A4" s="47" t="s">
        <v>9</v>
      </c>
      <c r="B4" s="47"/>
      <c r="C4" s="47"/>
      <c r="D4" s="47"/>
      <c r="E4" s="47"/>
      <c r="F4" s="47"/>
      <c r="G4" s="47"/>
      <c r="H4" s="47"/>
      <c r="I4" s="47"/>
      <c r="J4" s="2"/>
      <c r="K4" s="1"/>
    </row>
    <row r="5" spans="1:11" ht="14.1" customHeight="1" thickBot="1" x14ac:dyDescent="0.25">
      <c r="A5" s="48" t="s">
        <v>94</v>
      </c>
      <c r="B5" s="48"/>
      <c r="C5" s="48"/>
      <c r="D5" s="48"/>
      <c r="E5" s="48"/>
      <c r="F5" s="48"/>
      <c r="G5" s="1"/>
      <c r="H5" s="1"/>
      <c r="I5" s="18" t="s">
        <v>99</v>
      </c>
      <c r="J5" s="1"/>
      <c r="K5" s="1"/>
    </row>
    <row r="6" spans="1:11" ht="10.15" customHeight="1" x14ac:dyDescent="0.2">
      <c r="A6" s="45"/>
      <c r="B6" s="46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1" t="s">
        <v>3</v>
      </c>
      <c r="B7" s="42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41"/>
      <c r="B8" s="42"/>
      <c r="C8" s="9" t="s">
        <v>39</v>
      </c>
      <c r="D8" s="9" t="s">
        <v>40</v>
      </c>
      <c r="E8" s="9" t="s">
        <v>41</v>
      </c>
      <c r="F8" s="9" t="s">
        <v>19</v>
      </c>
      <c r="G8" s="9" t="s">
        <v>41</v>
      </c>
      <c r="H8" s="14" t="s">
        <v>42</v>
      </c>
      <c r="I8" s="17" t="s">
        <v>43</v>
      </c>
      <c r="J8" s="1"/>
      <c r="K8" s="1"/>
    </row>
    <row r="9" spans="1:11" ht="22.5" customHeight="1" thickBot="1" x14ac:dyDescent="0.25">
      <c r="A9" s="37"/>
      <c r="B9" s="38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33">
        <v>40878</v>
      </c>
      <c r="B10" s="34"/>
      <c r="C10" s="10">
        <v>91.61993408203125</v>
      </c>
      <c r="D10" s="10">
        <v>7.306769847869873</v>
      </c>
      <c r="E10" s="10">
        <v>0.85950171947479248</v>
      </c>
      <c r="F10" s="11">
        <v>8.8305128738284111E-3</v>
      </c>
      <c r="G10" s="10">
        <v>0.86833220720291138</v>
      </c>
      <c r="H10" s="10">
        <v>39.659063578819008</v>
      </c>
      <c r="I10" s="10">
        <v>51.358414908847237</v>
      </c>
      <c r="J10" s="1"/>
      <c r="K10" s="1"/>
    </row>
    <row r="11" spans="1:11" ht="12.75" customHeight="1" thickBot="1" x14ac:dyDescent="0.25">
      <c r="A11" s="33">
        <v>40879</v>
      </c>
      <c r="B11" s="34"/>
      <c r="C11" s="3">
        <v>92.051193237304688</v>
      </c>
      <c r="D11" s="3">
        <v>6.9080090522766113</v>
      </c>
      <c r="E11" s="3">
        <v>0.86390060186386108</v>
      </c>
      <c r="F11" s="5">
        <v>1.0893222875893116E-2</v>
      </c>
      <c r="G11" s="3">
        <v>0.87479382753372192</v>
      </c>
      <c r="H11" s="3">
        <v>39.516235228423376</v>
      </c>
      <c r="I11" s="3">
        <v>51.274494917402137</v>
      </c>
      <c r="J11" s="1"/>
      <c r="K11" s="1"/>
    </row>
    <row r="12" spans="1:11" ht="12.75" customHeight="1" thickBot="1" x14ac:dyDescent="0.25">
      <c r="A12" s="33">
        <v>40880</v>
      </c>
      <c r="B12" s="34"/>
      <c r="C12" s="3">
        <v>93.021858215332031</v>
      </c>
      <c r="D12" s="3">
        <v>5.9319391250610352</v>
      </c>
      <c r="E12" s="3">
        <v>0.88814419507980347</v>
      </c>
      <c r="F12" s="5">
        <v>1.2950352393090725E-2</v>
      </c>
      <c r="G12" s="3">
        <v>0.90109455585479736</v>
      </c>
      <c r="H12" s="3">
        <v>39.214459936746564</v>
      </c>
      <c r="I12" s="3">
        <v>51.092520554519361</v>
      </c>
      <c r="J12" s="1"/>
      <c r="K12" s="1"/>
    </row>
    <row r="13" spans="1:11" ht="12.75" customHeight="1" thickBot="1" x14ac:dyDescent="0.25">
      <c r="A13" s="33">
        <v>40881</v>
      </c>
      <c r="B13" s="34"/>
      <c r="C13" s="3">
        <v>93.084892272949219</v>
      </c>
      <c r="D13" s="3">
        <v>5.8702445030212402</v>
      </c>
      <c r="E13" s="3">
        <v>0.88791054487228394</v>
      </c>
      <c r="F13" s="5">
        <v>1.2801111675798893E-2</v>
      </c>
      <c r="G13" s="3">
        <v>0.90071165561676025</v>
      </c>
      <c r="H13" s="3">
        <v>39.207476442442157</v>
      </c>
      <c r="I13" s="3">
        <v>51.089648610626227</v>
      </c>
      <c r="J13" s="1"/>
      <c r="K13" s="1"/>
    </row>
    <row r="14" spans="1:11" ht="12.75" customHeight="1" thickBot="1" x14ac:dyDescent="0.25">
      <c r="A14" s="33">
        <v>40882</v>
      </c>
      <c r="B14" s="34"/>
      <c r="C14" s="3">
        <v>93.143386840820313</v>
      </c>
      <c r="D14" s="3">
        <v>5.8130521774291992</v>
      </c>
      <c r="E14" s="3">
        <v>0.88855308294296265</v>
      </c>
      <c r="F14" s="5">
        <v>1.2465068139135838E-2</v>
      </c>
      <c r="G14" s="3">
        <v>0.90101814270019531</v>
      </c>
      <c r="H14" s="3">
        <v>39.178969923076387</v>
      </c>
      <c r="I14" s="3">
        <v>51.072709531573004</v>
      </c>
      <c r="J14" s="1"/>
      <c r="K14" s="1"/>
    </row>
    <row r="15" spans="1:11" ht="12.75" customHeight="1" thickBot="1" x14ac:dyDescent="0.25">
      <c r="A15" s="33">
        <v>40883</v>
      </c>
      <c r="B15" s="34"/>
      <c r="C15" s="3">
        <v>93.146377563476563</v>
      </c>
      <c r="D15" s="3">
        <v>5.8100376129150391</v>
      </c>
      <c r="E15" s="3">
        <v>0.88870596885681152</v>
      </c>
      <c r="F15" s="5">
        <v>1.2455000542104244E-2</v>
      </c>
      <c r="G15" s="3">
        <v>0.90116095542907715</v>
      </c>
      <c r="H15" s="3">
        <v>39.177974526194241</v>
      </c>
      <c r="I15" s="3">
        <v>51.07208702757687</v>
      </c>
      <c r="J15" s="1"/>
      <c r="K15" s="1"/>
    </row>
    <row r="16" spans="1:11" ht="12.75" customHeight="1" thickBot="1" x14ac:dyDescent="0.25">
      <c r="A16" s="33">
        <v>40884</v>
      </c>
      <c r="B16" s="34"/>
      <c r="C16" s="3">
        <v>93.267532348632813</v>
      </c>
      <c r="D16" s="3">
        <v>5.653693675994873</v>
      </c>
      <c r="E16" s="3">
        <v>0.57367026805877686</v>
      </c>
      <c r="F16" s="5">
        <v>0.31937709450721741</v>
      </c>
      <c r="G16" s="3">
        <v>0.89304733276367188</v>
      </c>
      <c r="H16" s="3">
        <v>39.161416344001651</v>
      </c>
      <c r="I16" s="3">
        <v>50.99347762200874</v>
      </c>
      <c r="J16" s="1"/>
      <c r="K16" s="1"/>
    </row>
    <row r="17" spans="1:11" ht="12.75" customHeight="1" thickBot="1" x14ac:dyDescent="0.25">
      <c r="A17" s="33">
        <v>40885</v>
      </c>
      <c r="B17" s="34"/>
      <c r="C17" s="3">
        <v>91.48553466796875</v>
      </c>
      <c r="D17" s="3">
        <v>7.4416661262512207</v>
      </c>
      <c r="E17" s="3">
        <v>0.70657646656036377</v>
      </c>
      <c r="F17" s="5">
        <v>0.14456735551357269</v>
      </c>
      <c r="G17" s="3">
        <v>0.85114383697509766</v>
      </c>
      <c r="H17" s="3">
        <v>39.708627199574984</v>
      </c>
      <c r="I17" s="3">
        <v>51.36017384390135</v>
      </c>
      <c r="J17" s="1"/>
      <c r="K17" s="1"/>
    </row>
    <row r="18" spans="1:11" ht="12.75" customHeight="1" thickBot="1" x14ac:dyDescent="0.25">
      <c r="A18" s="33">
        <v>40886</v>
      </c>
      <c r="B18" s="34"/>
      <c r="C18" s="3">
        <v>91.038948059082031</v>
      </c>
      <c r="D18" s="3">
        <v>7.8978939056396484</v>
      </c>
      <c r="E18" s="3">
        <v>0.84012961387634277</v>
      </c>
      <c r="F18" s="5">
        <v>1.9348815840203315E-4</v>
      </c>
      <c r="G18" s="3">
        <v>0.84032309055328369</v>
      </c>
      <c r="H18" s="3">
        <v>39.84416156531109</v>
      </c>
      <c r="I18" s="3">
        <v>51.473980152538665</v>
      </c>
      <c r="J18" s="1"/>
      <c r="K18" s="1"/>
    </row>
    <row r="19" spans="1:11" ht="12.75" customHeight="1" thickBot="1" x14ac:dyDescent="0.25">
      <c r="A19" s="33">
        <v>40887</v>
      </c>
      <c r="B19" s="34"/>
      <c r="C19" s="3">
        <v>91.731155395507813</v>
      </c>
      <c r="D19" s="3">
        <v>7.2435598373413086</v>
      </c>
      <c r="E19" s="3">
        <v>0.84536445140838623</v>
      </c>
      <c r="F19" s="5">
        <v>8.7262917077168822E-4</v>
      </c>
      <c r="G19" s="3">
        <v>0.84623706340789795</v>
      </c>
      <c r="H19" s="3">
        <v>39.630021219846356</v>
      </c>
      <c r="I19" s="3">
        <v>51.353061745670665</v>
      </c>
      <c r="J19" s="1"/>
      <c r="K19" s="1"/>
    </row>
    <row r="20" spans="1:11" ht="12.75" customHeight="1" thickBot="1" x14ac:dyDescent="0.25">
      <c r="A20" s="33">
        <v>40888</v>
      </c>
      <c r="B20" s="34"/>
      <c r="C20" s="3">
        <v>90.547019958496094</v>
      </c>
      <c r="D20" s="3">
        <v>8.3934783935546875</v>
      </c>
      <c r="E20" s="3">
        <v>0.84205138683319092</v>
      </c>
      <c r="F20" s="5">
        <v>9.6215377561748028E-4</v>
      </c>
      <c r="G20" s="3">
        <v>0.84301352500915527</v>
      </c>
      <c r="H20" s="3">
        <v>39.980234748361404</v>
      </c>
      <c r="I20" s="3">
        <v>51.549336399694887</v>
      </c>
      <c r="J20" s="1"/>
      <c r="K20" s="1"/>
    </row>
    <row r="21" spans="1:11" ht="12.75" customHeight="1" thickBot="1" x14ac:dyDescent="0.25">
      <c r="A21" s="33">
        <v>40889</v>
      </c>
      <c r="B21" s="34"/>
      <c r="C21" s="3">
        <v>90.812080383300781</v>
      </c>
      <c r="D21" s="3">
        <v>8.1239089965820312</v>
      </c>
      <c r="E21" s="3">
        <v>0.84391635656356812</v>
      </c>
      <c r="F21" s="5">
        <v>1.2562505435198545E-4</v>
      </c>
      <c r="G21" s="3">
        <v>0.84404200315475464</v>
      </c>
      <c r="H21" s="3">
        <v>39.904648434365811</v>
      </c>
      <c r="I21" s="3">
        <v>51.50662776120528</v>
      </c>
      <c r="J21" s="1"/>
      <c r="K21" s="1"/>
    </row>
    <row r="22" spans="1:11" ht="12.75" customHeight="1" thickBot="1" x14ac:dyDescent="0.25">
      <c r="A22" s="33">
        <v>40890</v>
      </c>
      <c r="B22" s="34"/>
      <c r="C22" s="3">
        <v>90.119522094726563</v>
      </c>
      <c r="D22" s="3">
        <v>8.7192192077636719</v>
      </c>
      <c r="E22" s="3">
        <v>0.84930509328842163</v>
      </c>
      <c r="F22" s="5">
        <v>7.3396326042711735E-3</v>
      </c>
      <c r="G22" s="3">
        <v>0.85664474964141846</v>
      </c>
      <c r="H22" s="3">
        <v>40.121691924611319</v>
      </c>
      <c r="I22" s="3">
        <v>51.620770447430992</v>
      </c>
      <c r="J22" s="1"/>
      <c r="K22" s="1"/>
    </row>
    <row r="23" spans="1:11" ht="12.75" customHeight="1" thickBot="1" x14ac:dyDescent="0.25">
      <c r="A23" s="33">
        <v>40891</v>
      </c>
      <c r="B23" s="34"/>
      <c r="C23" s="3">
        <v>90.503311157226563</v>
      </c>
      <c r="D23" s="3">
        <v>8.4564981460571289</v>
      </c>
      <c r="E23" s="3">
        <v>0.85771834850311279</v>
      </c>
      <c r="F23" s="5">
        <v>2.1048651542514563E-3</v>
      </c>
      <c r="G23" s="3">
        <v>0.85982322692871094</v>
      </c>
      <c r="H23" s="3">
        <v>39.892678069234599</v>
      </c>
      <c r="I23" s="3">
        <v>51.432384194034789</v>
      </c>
      <c r="J23" s="1"/>
      <c r="K23" s="1"/>
    </row>
    <row r="24" spans="1:11" ht="12.75" customHeight="1" thickBot="1" x14ac:dyDescent="0.25">
      <c r="A24" s="33">
        <v>40892</v>
      </c>
      <c r="B24" s="34"/>
      <c r="C24" s="3">
        <v>90.915611267089844</v>
      </c>
      <c r="D24" s="3">
        <v>8.0086202621459961</v>
      </c>
      <c r="E24" s="3">
        <v>0.85733580589294434</v>
      </c>
      <c r="F24" s="5">
        <v>8.20163544267416E-3</v>
      </c>
      <c r="G24" s="3">
        <v>0.86553746461868286</v>
      </c>
      <c r="H24" s="3">
        <v>39.860898115343801</v>
      </c>
      <c r="I24" s="3">
        <v>51.471380997863228</v>
      </c>
      <c r="J24" s="1"/>
      <c r="K24" s="1"/>
    </row>
    <row r="25" spans="1:11" ht="12.75" customHeight="1" thickBot="1" x14ac:dyDescent="0.25">
      <c r="A25" s="33">
        <v>40893</v>
      </c>
      <c r="B25" s="34"/>
      <c r="C25" s="3">
        <v>90.800590515136719</v>
      </c>
      <c r="D25" s="3">
        <v>8.1225728988647461</v>
      </c>
      <c r="E25" s="3">
        <v>0.85353219509124756</v>
      </c>
      <c r="F25" s="5">
        <v>1.0025684721767902E-2</v>
      </c>
      <c r="G25" s="3">
        <v>0.86355787515640259</v>
      </c>
      <c r="H25" s="3">
        <v>39.910771026954841</v>
      </c>
      <c r="I25" s="3">
        <v>51.498546803629978</v>
      </c>
      <c r="J25" s="1"/>
      <c r="K25" s="1"/>
    </row>
    <row r="26" spans="1:11" ht="12.75" customHeight="1" thickBot="1" x14ac:dyDescent="0.25">
      <c r="A26" s="33">
        <v>40894</v>
      </c>
      <c r="B26" s="34"/>
      <c r="C26" s="3">
        <v>90.475082397460938</v>
      </c>
      <c r="D26" s="3">
        <v>8.5177984237670898</v>
      </c>
      <c r="E26" s="3">
        <v>0.83124011754989624</v>
      </c>
      <c r="F26" s="5">
        <v>8.7032327428460121E-3</v>
      </c>
      <c r="G26" s="3">
        <v>0.83994334936141968</v>
      </c>
      <c r="H26" s="3">
        <v>39.997471826289058</v>
      </c>
      <c r="I26" s="3">
        <v>51.561341276206875</v>
      </c>
      <c r="J26" s="1"/>
      <c r="K26" s="1"/>
    </row>
    <row r="27" spans="1:11" ht="12.75" customHeight="1" thickBot="1" x14ac:dyDescent="0.25">
      <c r="A27" s="33">
        <v>40895</v>
      </c>
      <c r="B27" s="34"/>
      <c r="C27" s="3">
        <v>90.268592834472656</v>
      </c>
      <c r="D27" s="3">
        <v>8.7019920349121094</v>
      </c>
      <c r="E27" s="3">
        <v>0.83846521377563477</v>
      </c>
      <c r="F27" s="5">
        <v>1.1941005475819111E-2</v>
      </c>
      <c r="G27" s="3">
        <v>0.8504062294960022</v>
      </c>
      <c r="H27" s="3">
        <v>40.031390296930383</v>
      </c>
      <c r="I27" s="3">
        <v>51.57279370922808</v>
      </c>
      <c r="J27" s="1"/>
      <c r="K27" s="1"/>
    </row>
    <row r="28" spans="1:11" ht="12.75" customHeight="1" thickBot="1" x14ac:dyDescent="0.25">
      <c r="A28" s="33">
        <v>40896</v>
      </c>
      <c r="B28" s="34"/>
      <c r="C28" s="3">
        <v>90.322059631347656</v>
      </c>
      <c r="D28" s="3">
        <v>8.6471672058105469</v>
      </c>
      <c r="E28" s="3">
        <v>0.84958231449127197</v>
      </c>
      <c r="F28" s="5">
        <v>1.0175690054893494E-2</v>
      </c>
      <c r="G28" s="3">
        <v>0.85975801944732666</v>
      </c>
      <c r="H28" s="3">
        <v>40.0635239993779</v>
      </c>
      <c r="I28" s="3">
        <v>51.587928258634555</v>
      </c>
      <c r="J28" s="1"/>
      <c r="K28" s="1"/>
    </row>
    <row r="29" spans="1:11" ht="12.75" customHeight="1" thickBot="1" x14ac:dyDescent="0.25">
      <c r="A29" s="33">
        <v>40897</v>
      </c>
      <c r="B29" s="34"/>
      <c r="C29" s="3">
        <v>90.057319641113281</v>
      </c>
      <c r="D29" s="3">
        <v>8.7528448104858398</v>
      </c>
      <c r="E29" s="3">
        <v>0.81960916519165039</v>
      </c>
      <c r="F29" s="5">
        <v>1.0740102268755436E-2</v>
      </c>
      <c r="G29" s="3">
        <v>0.83034926652908325</v>
      </c>
      <c r="H29" s="3">
        <v>40.15613593477125</v>
      </c>
      <c r="I29" s="3">
        <v>51.651216140452156</v>
      </c>
      <c r="J29" s="1"/>
      <c r="K29" s="1"/>
    </row>
    <row r="30" spans="1:11" ht="12.75" customHeight="1" thickBot="1" x14ac:dyDescent="0.25">
      <c r="A30" s="33">
        <v>40898</v>
      </c>
      <c r="B30" s="34"/>
      <c r="C30" s="3">
        <v>88.990547180175781</v>
      </c>
      <c r="D30" s="3">
        <v>9.0555171966552734</v>
      </c>
      <c r="E30" s="3">
        <v>0.81198769807815552</v>
      </c>
      <c r="F30" s="5">
        <v>1.0940711945295334E-2</v>
      </c>
      <c r="G30" s="3">
        <v>0.82292842864990234</v>
      </c>
      <c r="H30" s="3">
        <v>40.655903896907567</v>
      </c>
      <c r="I30" s="3">
        <v>51.869034181768434</v>
      </c>
      <c r="J30" s="1"/>
      <c r="K30" s="1"/>
    </row>
    <row r="31" spans="1:11" ht="12.75" customHeight="1" thickBot="1" x14ac:dyDescent="0.25">
      <c r="A31" s="33">
        <v>40899</v>
      </c>
      <c r="B31" s="34"/>
      <c r="C31" s="3">
        <v>87.599098205566406</v>
      </c>
      <c r="D31" s="3">
        <v>8.3574514389038086</v>
      </c>
      <c r="E31" s="3">
        <v>0.8109283447265625</v>
      </c>
      <c r="F31" s="5">
        <v>7.067456841468811E-3</v>
      </c>
      <c r="G31" s="3">
        <v>0.81799578666687012</v>
      </c>
      <c r="H31" s="3">
        <v>41.999545501184727</v>
      </c>
      <c r="I31" s="3">
        <v>52.662040781236279</v>
      </c>
      <c r="J31" s="1"/>
      <c r="K31" s="1"/>
    </row>
    <row r="32" spans="1:11" ht="12.75" customHeight="1" thickBot="1" x14ac:dyDescent="0.25">
      <c r="A32" s="33">
        <v>40900</v>
      </c>
      <c r="B32" s="34"/>
      <c r="C32" s="3">
        <v>90.004829406738281</v>
      </c>
      <c r="D32" s="3">
        <v>8.4556341171264648</v>
      </c>
      <c r="E32" s="3">
        <v>0.84745007753372192</v>
      </c>
      <c r="F32" s="5">
        <v>8.3877481520175934E-3</v>
      </c>
      <c r="G32" s="3">
        <v>0.85583782196044922</v>
      </c>
      <c r="H32" s="3">
        <v>40.305171693301702</v>
      </c>
      <c r="I32" s="3">
        <v>51.721396781211233</v>
      </c>
      <c r="J32" s="1"/>
      <c r="K32" s="1"/>
    </row>
    <row r="33" spans="1:11" ht="12.75" customHeight="1" thickBot="1" x14ac:dyDescent="0.25">
      <c r="A33" s="33">
        <v>40901</v>
      </c>
      <c r="B33" s="34"/>
      <c r="C33" s="3">
        <v>90.207351684570313</v>
      </c>
      <c r="D33" s="3">
        <v>8.5643062591552734</v>
      </c>
      <c r="E33" s="3">
        <v>0.84720128774642944</v>
      </c>
      <c r="F33" s="5">
        <v>1.4777792384847999E-3</v>
      </c>
      <c r="G33" s="3">
        <v>0.8486790657043457</v>
      </c>
      <c r="H33" s="3">
        <v>40.124427504731379</v>
      </c>
      <c r="I33" s="3">
        <v>51.627731128162104</v>
      </c>
      <c r="J33" s="1"/>
      <c r="K33" s="1"/>
    </row>
    <row r="34" spans="1:11" ht="12.75" customHeight="1" thickBot="1" x14ac:dyDescent="0.25">
      <c r="A34" s="33">
        <v>40902</v>
      </c>
      <c r="B34" s="34"/>
      <c r="C34" s="3">
        <v>90.807388305664063</v>
      </c>
      <c r="D34" s="3">
        <v>8.0212907791137695</v>
      </c>
      <c r="E34" s="3">
        <v>0.85131752490997314</v>
      </c>
      <c r="F34" s="5">
        <v>1.4787728432565928E-3</v>
      </c>
      <c r="G34" s="3">
        <v>0.85279631614685059</v>
      </c>
      <c r="H34" s="3">
        <v>39.931380548051806</v>
      </c>
      <c r="I34" s="3">
        <v>51.518440343838748</v>
      </c>
      <c r="J34" s="1"/>
      <c r="K34" s="1"/>
    </row>
    <row r="35" spans="1:11" ht="12.75" customHeight="1" thickBot="1" x14ac:dyDescent="0.25">
      <c r="A35" s="33">
        <v>40903</v>
      </c>
      <c r="B35" s="34"/>
      <c r="C35" s="3">
        <v>90.407920837402344</v>
      </c>
      <c r="D35" s="3">
        <v>8.4306316375732422</v>
      </c>
      <c r="E35" s="3">
        <v>0.85320210456848145</v>
      </c>
      <c r="F35" s="5">
        <v>7.0565645582973957E-3</v>
      </c>
      <c r="G35" s="3">
        <v>0.86025869846343994</v>
      </c>
      <c r="H35" s="3">
        <v>40.033990821363652</v>
      </c>
      <c r="I35" s="3">
        <v>51.571083216777886</v>
      </c>
      <c r="J35" s="1"/>
      <c r="K35" s="1"/>
    </row>
    <row r="36" spans="1:11" ht="12.75" customHeight="1" thickBot="1" x14ac:dyDescent="0.25">
      <c r="A36" s="33">
        <v>40904</v>
      </c>
      <c r="B36" s="34"/>
      <c r="C36" s="3">
        <v>90.421890258789063</v>
      </c>
      <c r="D36" s="3">
        <v>8.4218845367431641</v>
      </c>
      <c r="E36" s="3">
        <v>0.86026531457901001</v>
      </c>
      <c r="F36" s="5">
        <v>1.2910379096865654E-2</v>
      </c>
      <c r="G36" s="3">
        <v>0.87317568063735962</v>
      </c>
      <c r="H36" s="3">
        <v>40.015345394838441</v>
      </c>
      <c r="I36" s="3">
        <v>51.553525465915598</v>
      </c>
      <c r="J36" s="1"/>
      <c r="K36" s="1"/>
    </row>
    <row r="37" spans="1:11" ht="12.75" customHeight="1" thickBot="1" x14ac:dyDescent="0.25">
      <c r="A37" s="33">
        <v>40905</v>
      </c>
      <c r="B37" s="34"/>
      <c r="C37" s="3">
        <v>88.889778137207031</v>
      </c>
      <c r="D37" s="3">
        <v>8.5537290573120117</v>
      </c>
      <c r="E37" s="3">
        <v>0.8313179612159729</v>
      </c>
      <c r="F37" s="5">
        <v>1.0236485861241817E-2</v>
      </c>
      <c r="G37" s="3">
        <v>0.84155446290969849</v>
      </c>
      <c r="H37" s="3">
        <v>41.017846386144988</v>
      </c>
      <c r="I37" s="3">
        <v>52.117664600147862</v>
      </c>
      <c r="J37" s="1"/>
      <c r="K37" s="1"/>
    </row>
    <row r="38" spans="1:11" ht="12.75" customHeight="1" thickBot="1" x14ac:dyDescent="0.25">
      <c r="A38" s="33">
        <v>40906</v>
      </c>
      <c r="B38" s="34"/>
      <c r="C38" s="3">
        <v>88.19329833984375</v>
      </c>
      <c r="D38" s="3">
        <v>9.4461584091186523</v>
      </c>
      <c r="E38" s="3">
        <v>0.82125037908554077</v>
      </c>
      <c r="F38" s="5">
        <v>8.8558709248900414E-3</v>
      </c>
      <c r="G38" s="3">
        <v>0.83010625839233398</v>
      </c>
      <c r="H38" s="3">
        <v>41.1191619449936</v>
      </c>
      <c r="I38" s="3">
        <v>52.180421929405789</v>
      </c>
      <c r="J38" s="1"/>
      <c r="K38" s="1"/>
    </row>
    <row r="39" spans="1:11" ht="12.75" customHeight="1" thickBot="1" x14ac:dyDescent="0.25">
      <c r="A39" s="33">
        <v>40907</v>
      </c>
      <c r="B39" s="34"/>
      <c r="C39" s="3">
        <v>88.500114440917969</v>
      </c>
      <c r="D39" s="3">
        <v>10.043544769287109</v>
      </c>
      <c r="E39" s="3">
        <v>0.83735471963882446</v>
      </c>
      <c r="F39" s="5">
        <v>9.070245549082756E-3</v>
      </c>
      <c r="G39" s="3">
        <v>0.84642493724822998</v>
      </c>
      <c r="H39" s="3">
        <v>40.744969082981719</v>
      </c>
      <c r="I39" s="3">
        <v>51.969869093370448</v>
      </c>
      <c r="J39" s="1"/>
      <c r="K39" s="1"/>
    </row>
    <row r="40" spans="1:11" ht="12.75" customHeight="1" thickBot="1" x14ac:dyDescent="0.25">
      <c r="A40" s="33">
        <v>40908</v>
      </c>
      <c r="B40" s="34"/>
      <c r="C40" s="3">
        <v>88.854652404785156</v>
      </c>
      <c r="D40" s="3">
        <v>10.120346069335937</v>
      </c>
      <c r="E40" s="3">
        <v>0.84508210420608521</v>
      </c>
      <c r="F40" s="5">
        <v>1.3640295714139938E-2</v>
      </c>
      <c r="G40" s="3">
        <v>0.85872238874435425</v>
      </c>
      <c r="H40" s="3">
        <v>40.44114994478587</v>
      </c>
      <c r="I40" s="3">
        <v>51.797384416314884</v>
      </c>
      <c r="J40" s="1"/>
      <c r="K40" s="1"/>
    </row>
    <row r="41" spans="1:11" ht="12.75" customHeight="1" thickBot="1" x14ac:dyDescent="0.25">
      <c r="A41" s="31" t="s">
        <v>6</v>
      </c>
      <c r="B41" s="32"/>
      <c r="C41" s="6">
        <f t="shared" ref="C41:I41" si="0">AVERAGE(C10:C40)</f>
        <v>90.686737798875384</v>
      </c>
      <c r="D41" s="6">
        <f t="shared" si="0"/>
        <v>7.9932729198086649</v>
      </c>
      <c r="E41" s="6">
        <f t="shared" si="0"/>
        <v>0.83556678795045425</v>
      </c>
      <c r="F41" s="6">
        <f t="shared" si="0"/>
        <v>2.2478960447422709E-2</v>
      </c>
      <c r="G41" s="6">
        <f t="shared" si="0"/>
        <v>0.85804574912594211</v>
      </c>
      <c r="H41" s="6">
        <f t="shared" si="0"/>
        <v>40.019572356772947</v>
      </c>
      <c r="I41" s="6">
        <f t="shared" si="0"/>
        <v>51.554241511006282</v>
      </c>
      <c r="J41" s="1"/>
      <c r="K41" s="1"/>
    </row>
    <row r="42" spans="1:11" ht="8.1" customHeight="1" x14ac:dyDescent="0.2"/>
    <row r="43" spans="1:11" ht="12.75" customHeight="1" x14ac:dyDescent="0.2">
      <c r="A43" s="7" t="s">
        <v>10</v>
      </c>
      <c r="H43" s="30" t="s">
        <v>44</v>
      </c>
      <c r="I43" s="30"/>
      <c r="J43" s="20"/>
      <c r="K43" s="20"/>
    </row>
    <row r="44" spans="1:11" ht="13.5" thickBot="1" x14ac:dyDescent="0.25"/>
    <row r="45" spans="1:11" ht="13.5" thickBot="1" x14ac:dyDescent="0.25">
      <c r="A45" s="37"/>
      <c r="B45" s="38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31</v>
      </c>
      <c r="I45" s="19" t="s">
        <v>32</v>
      </c>
    </row>
    <row r="46" spans="1:11" ht="13.5" thickBot="1" x14ac:dyDescent="0.25">
      <c r="A46" s="39" t="s">
        <v>85</v>
      </c>
      <c r="B46" s="40"/>
      <c r="C46" s="26">
        <f t="shared" ref="C46:I46" si="1">MAX(C10:C40)</f>
        <v>93.267532348632813</v>
      </c>
      <c r="D46" s="21">
        <f t="shared" si="1"/>
        <v>10.120346069335937</v>
      </c>
      <c r="E46" s="26">
        <f t="shared" si="1"/>
        <v>0.88870596885681152</v>
      </c>
      <c r="F46" s="26">
        <f t="shared" si="1"/>
        <v>0.31937709450721741</v>
      </c>
      <c r="G46" s="21">
        <f t="shared" si="1"/>
        <v>0.90116095542907715</v>
      </c>
      <c r="H46" s="26">
        <f t="shared" si="1"/>
        <v>41.999545501184727</v>
      </c>
      <c r="I46" s="22">
        <f t="shared" si="1"/>
        <v>52.662040781236279</v>
      </c>
    </row>
    <row r="47" spans="1:11" ht="13.5" thickBot="1" x14ac:dyDescent="0.25">
      <c r="A47" s="39" t="s">
        <v>86</v>
      </c>
      <c r="B47" s="40"/>
      <c r="C47" s="23">
        <f t="shared" ref="C47:I47" si="2">MIN(C10:C40)</f>
        <v>87.599098205566406</v>
      </c>
      <c r="D47" s="26">
        <f t="shared" si="2"/>
        <v>5.653693675994873</v>
      </c>
      <c r="E47" s="26">
        <f t="shared" si="2"/>
        <v>0.57367026805877686</v>
      </c>
      <c r="F47" s="23">
        <f t="shared" si="2"/>
        <v>1.2562505435198545E-4</v>
      </c>
      <c r="G47" s="26">
        <f t="shared" si="2"/>
        <v>0.81799578666687012</v>
      </c>
      <c r="H47" s="23">
        <f t="shared" si="2"/>
        <v>39.161416344001651</v>
      </c>
      <c r="I47" s="26">
        <f t="shared" si="2"/>
        <v>50.99347762200874</v>
      </c>
    </row>
    <row r="48" spans="1:11" ht="13.5" thickBot="1" x14ac:dyDescent="0.25">
      <c r="A48" s="35" t="s">
        <v>87</v>
      </c>
      <c r="B48" s="36"/>
      <c r="C48" s="26">
        <f t="shared" ref="C48:I48" si="3">STDEV(C10:C40)</f>
        <v>1.4898732176322858</v>
      </c>
      <c r="D48" s="24">
        <f t="shared" si="3"/>
        <v>1.1877392821075554</v>
      </c>
      <c r="E48" s="26">
        <f t="shared" si="3"/>
        <v>5.8551363731633159E-2</v>
      </c>
      <c r="F48" s="26">
        <f t="shared" si="3"/>
        <v>6.0457477152822951E-2</v>
      </c>
      <c r="G48" s="24">
        <f t="shared" si="3"/>
        <v>2.2760195011250671E-2</v>
      </c>
      <c r="H48" s="26">
        <f t="shared" si="3"/>
        <v>0.62065612774108248</v>
      </c>
      <c r="I48" s="25">
        <f t="shared" si="3"/>
        <v>0.35374753946615028</v>
      </c>
    </row>
    <row r="50" spans="3:9" x14ac:dyDescent="0.2">
      <c r="C50" s="28">
        <f>COUNTIF(C10:C40,"&lt;84.0")</f>
        <v>0</v>
      </c>
      <c r="D50" s="28">
        <f>COUNTIF(D10:D40,"&gt;11.0")</f>
        <v>0</v>
      </c>
      <c r="E50" s="28">
        <f>COUNTIF(E10:E40,"&gt;4.0")</f>
        <v>0</v>
      </c>
      <c r="F50" s="28">
        <f>COUNTIF(F10:F40,"&gt;3.0")</f>
        <v>0</v>
      </c>
      <c r="G50" s="28">
        <f>COUNTIF(G10:G40,"&gt;4.0")</f>
        <v>0</v>
      </c>
      <c r="H50" s="28">
        <f>COUNTIF(H10:H40,"&lt;37.30")</f>
        <v>0</v>
      </c>
      <c r="I50" s="28">
        <f>COUNTIF(I10:I40,"&lt;48.20")</f>
        <v>0</v>
      </c>
    </row>
    <row r="51" spans="3:9" x14ac:dyDescent="0.2">
      <c r="C51" s="29"/>
      <c r="D51" s="29"/>
      <c r="E51" s="29"/>
      <c r="F51" s="29"/>
      <c r="G51" s="28"/>
      <c r="H51" s="28">
        <f>COUNTIF(H10:H40,"&gt;43.60")</f>
        <v>0</v>
      </c>
      <c r="I51" s="28">
        <f>COUNTIF(I10:I40,"&gt;53.20")</f>
        <v>0</v>
      </c>
    </row>
  </sheetData>
  <mergeCells count="45">
    <mergeCell ref="A32:B32"/>
    <mergeCell ref="A33:B33"/>
    <mergeCell ref="H43:I43"/>
    <mergeCell ref="A41:B41"/>
    <mergeCell ref="A34:B34"/>
    <mergeCell ref="A36:B36"/>
    <mergeCell ref="A35:B35"/>
    <mergeCell ref="A37:B37"/>
    <mergeCell ref="A40:B40"/>
    <mergeCell ref="A39:B39"/>
    <mergeCell ref="A26:B26"/>
    <mergeCell ref="A28:B28"/>
    <mergeCell ref="A29:B29"/>
    <mergeCell ref="A27:B27"/>
    <mergeCell ref="A30:B30"/>
    <mergeCell ref="A7:B7"/>
    <mergeCell ref="A8:B8"/>
    <mergeCell ref="A13:B13"/>
    <mergeCell ref="A15:B15"/>
    <mergeCell ref="A10:B10"/>
    <mergeCell ref="A14:B14"/>
    <mergeCell ref="A9:B9"/>
    <mergeCell ref="A11:B11"/>
    <mergeCell ref="A12:B12"/>
    <mergeCell ref="A1:I1"/>
    <mergeCell ref="A3:I3"/>
    <mergeCell ref="A6:B6"/>
    <mergeCell ref="A4:I4"/>
    <mergeCell ref="A5:F5"/>
    <mergeCell ref="A46:B46"/>
    <mergeCell ref="A47:B47"/>
    <mergeCell ref="A48:B48"/>
    <mergeCell ref="A16:B16"/>
    <mergeCell ref="A45:B45"/>
    <mergeCell ref="A22:B22"/>
    <mergeCell ref="A38:B38"/>
    <mergeCell ref="A24:B24"/>
    <mergeCell ref="A25:B25"/>
    <mergeCell ref="A23:B23"/>
    <mergeCell ref="A17:B17"/>
    <mergeCell ref="A20:B20"/>
    <mergeCell ref="A21:B21"/>
    <mergeCell ref="A18:B18"/>
    <mergeCell ref="A19:B19"/>
    <mergeCell ref="A31:B31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outlinePr summaryBelow="0" summaryRight="0"/>
  </sheetPr>
  <dimension ref="A1:K51"/>
  <sheetViews>
    <sheetView showGridLines="0" topLeftCell="A31" zoomScale="90" zoomScaleNormal="90" workbookViewId="0">
      <selection activeCell="G50" sqref="G50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256" width="8.85546875" customWidth="1"/>
  </cols>
  <sheetData>
    <row r="1" spans="1:11" ht="24" customHeight="1" x14ac:dyDescent="0.2">
      <c r="A1" s="43" t="s">
        <v>11</v>
      </c>
      <c r="B1" s="43"/>
      <c r="C1" s="43"/>
      <c r="D1" s="43"/>
      <c r="E1" s="43"/>
      <c r="F1" s="43"/>
      <c r="G1" s="43"/>
      <c r="H1" s="43"/>
      <c r="I1" s="43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4" t="s">
        <v>8</v>
      </c>
      <c r="B3" s="44"/>
      <c r="C3" s="44"/>
      <c r="D3" s="44"/>
      <c r="E3" s="44"/>
      <c r="F3" s="44"/>
      <c r="G3" s="44"/>
      <c r="H3" s="44"/>
      <c r="I3" s="44"/>
      <c r="J3" s="2"/>
      <c r="K3" s="1"/>
    </row>
    <row r="4" spans="1:11" ht="18" customHeight="1" x14ac:dyDescent="0.2">
      <c r="A4" s="47" t="s">
        <v>9</v>
      </c>
      <c r="B4" s="47"/>
      <c r="C4" s="47"/>
      <c r="D4" s="47"/>
      <c r="E4" s="47"/>
      <c r="F4" s="47"/>
      <c r="G4" s="47"/>
      <c r="H4" s="47"/>
      <c r="I4" s="47"/>
      <c r="J4" s="2"/>
      <c r="K4" s="1"/>
    </row>
    <row r="5" spans="1:11" ht="14.1" customHeight="1" thickBot="1" x14ac:dyDescent="0.25">
      <c r="A5" s="48" t="s">
        <v>49</v>
      </c>
      <c r="B5" s="48"/>
      <c r="C5" s="48"/>
      <c r="D5" s="48"/>
      <c r="E5" s="48"/>
      <c r="F5" s="48"/>
      <c r="G5" s="1"/>
      <c r="H5" s="1"/>
      <c r="I5" s="18" t="s">
        <v>99</v>
      </c>
      <c r="J5" s="1"/>
      <c r="K5" s="1"/>
    </row>
    <row r="6" spans="1:11" ht="10.15" customHeight="1" x14ac:dyDescent="0.2">
      <c r="A6" s="45"/>
      <c r="B6" s="46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1" t="s">
        <v>3</v>
      </c>
      <c r="B7" s="42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41"/>
      <c r="B8" s="42"/>
      <c r="C8" s="9" t="s">
        <v>39</v>
      </c>
      <c r="D8" s="9" t="s">
        <v>40</v>
      </c>
      <c r="E8" s="9" t="s">
        <v>41</v>
      </c>
      <c r="F8" s="9" t="s">
        <v>19</v>
      </c>
      <c r="G8" s="9" t="s">
        <v>41</v>
      </c>
      <c r="H8" s="14" t="s">
        <v>42</v>
      </c>
      <c r="I8" s="17" t="s">
        <v>43</v>
      </c>
      <c r="J8" s="1"/>
      <c r="K8" s="1"/>
    </row>
    <row r="9" spans="1:11" ht="22.5" customHeight="1" thickBot="1" x14ac:dyDescent="0.25">
      <c r="A9" s="37"/>
      <c r="B9" s="38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33">
        <v>40878</v>
      </c>
      <c r="B10" s="34"/>
      <c r="C10" s="10">
        <v>91.61993408203125</v>
      </c>
      <c r="D10" s="10">
        <v>7.3067693710327148</v>
      </c>
      <c r="E10" s="10">
        <v>0.85950165987014771</v>
      </c>
      <c r="F10" s="11">
        <v>8.8305128738284111E-3</v>
      </c>
      <c r="G10" s="10">
        <v>0.8683321475982666</v>
      </c>
      <c r="H10" s="10">
        <v>37.707007860812261</v>
      </c>
      <c r="I10" s="10">
        <v>48.830506318889455</v>
      </c>
      <c r="J10" s="1"/>
      <c r="K10" s="1"/>
    </row>
    <row r="11" spans="1:11" ht="12.75" customHeight="1" thickBot="1" x14ac:dyDescent="0.25">
      <c r="A11" s="33">
        <v>40879</v>
      </c>
      <c r="B11" s="34"/>
      <c r="C11" s="3">
        <v>92.051193237304688</v>
      </c>
      <c r="D11" s="3">
        <v>6.9080085754394531</v>
      </c>
      <c r="E11" s="3">
        <v>0.86390060186386108</v>
      </c>
      <c r="F11" s="5">
        <v>1.0893199592828751E-2</v>
      </c>
      <c r="G11" s="3">
        <v>0.87479382753372192</v>
      </c>
      <c r="H11" s="3">
        <v>37.571272791722869</v>
      </c>
      <c r="I11" s="3">
        <v>48.750798872000367</v>
      </c>
      <c r="J11" s="1"/>
      <c r="K11" s="1"/>
    </row>
    <row r="12" spans="1:11" ht="12.75" customHeight="1" thickBot="1" x14ac:dyDescent="0.25">
      <c r="A12" s="33">
        <v>40880</v>
      </c>
      <c r="B12" s="34"/>
      <c r="C12" s="3">
        <v>93.0218505859375</v>
      </c>
      <c r="D12" s="3">
        <v>5.931938648223877</v>
      </c>
      <c r="E12" s="3">
        <v>0.88814413547515869</v>
      </c>
      <c r="F12" s="5">
        <v>1.295039989054203E-2</v>
      </c>
      <c r="G12" s="3">
        <v>0.90109455585479736</v>
      </c>
      <c r="H12" s="3">
        <v>37.284487467004418</v>
      </c>
      <c r="I12" s="3">
        <v>48.577959389096925</v>
      </c>
      <c r="J12" s="1"/>
      <c r="K12" s="1"/>
    </row>
    <row r="13" spans="1:11" ht="12.75" customHeight="1" thickBot="1" x14ac:dyDescent="0.25">
      <c r="A13" s="33">
        <v>40881</v>
      </c>
      <c r="B13" s="34"/>
      <c r="C13" s="3">
        <v>93.084892272949219</v>
      </c>
      <c r="D13" s="3">
        <v>5.8702445030212402</v>
      </c>
      <c r="E13" s="3">
        <v>0.88791054487228394</v>
      </c>
      <c r="F13" s="5">
        <v>1.2801111675798893E-2</v>
      </c>
      <c r="G13" s="3">
        <v>0.90071165561676025</v>
      </c>
      <c r="H13" s="3">
        <v>37.277855991386126</v>
      </c>
      <c r="I13" s="3">
        <v>48.575239631995473</v>
      </c>
      <c r="J13" s="1"/>
      <c r="K13" s="1"/>
    </row>
    <row r="14" spans="1:11" ht="12.75" customHeight="1" thickBot="1" x14ac:dyDescent="0.25">
      <c r="A14" s="33">
        <v>40882</v>
      </c>
      <c r="B14" s="34"/>
      <c r="C14" s="3">
        <v>93.143386840820313</v>
      </c>
      <c r="D14" s="3">
        <v>5.8130521774291992</v>
      </c>
      <c r="E14" s="3">
        <v>0.88855308294296265</v>
      </c>
      <c r="F14" s="5">
        <v>1.2465069070458412E-2</v>
      </c>
      <c r="G14" s="3">
        <v>0.90101814270019531</v>
      </c>
      <c r="H14" s="3">
        <v>37.250760441971416</v>
      </c>
      <c r="I14" s="3">
        <v>48.559144653837514</v>
      </c>
      <c r="J14" s="1"/>
      <c r="K14" s="1"/>
    </row>
    <row r="15" spans="1:11" ht="12.75" customHeight="1" thickBot="1" x14ac:dyDescent="0.25">
      <c r="A15" s="33">
        <v>40883</v>
      </c>
      <c r="B15" s="34"/>
      <c r="C15" s="3">
        <v>93.146377563476563</v>
      </c>
      <c r="D15" s="3">
        <v>5.8100376129150391</v>
      </c>
      <c r="E15" s="3">
        <v>0.88870596885681152</v>
      </c>
      <c r="F15" s="5">
        <v>1.2455000542104244E-2</v>
      </c>
      <c r="G15" s="3">
        <v>0.90116095542907715</v>
      </c>
      <c r="H15" s="3">
        <v>37.249814473576002</v>
      </c>
      <c r="I15" s="3">
        <v>48.558553359710103</v>
      </c>
      <c r="J15" s="1"/>
      <c r="K15" s="1"/>
    </row>
    <row r="16" spans="1:11" ht="12.75" customHeight="1" thickBot="1" x14ac:dyDescent="0.25">
      <c r="A16" s="33">
        <v>40884</v>
      </c>
      <c r="B16" s="34"/>
      <c r="C16" s="3">
        <v>93.267532348632813</v>
      </c>
      <c r="D16" s="3">
        <v>5.653693675994873</v>
      </c>
      <c r="E16" s="3">
        <v>0.57367026805877686</v>
      </c>
      <c r="F16" s="5">
        <v>0.31937709450721741</v>
      </c>
      <c r="G16" s="3">
        <v>0.89304733276367188</v>
      </c>
      <c r="H16" s="3">
        <v>37.234043526547339</v>
      </c>
      <c r="I16" s="3">
        <v>48.483776701776875</v>
      </c>
      <c r="J16" s="1"/>
      <c r="K16" s="1"/>
    </row>
    <row r="17" spans="1:11" ht="12.75" customHeight="1" thickBot="1" x14ac:dyDescent="0.25">
      <c r="A17" s="33">
        <v>40885</v>
      </c>
      <c r="B17" s="34"/>
      <c r="C17" s="3">
        <v>91.48553466796875</v>
      </c>
      <c r="D17" s="3">
        <v>7.4416661262512207</v>
      </c>
      <c r="E17" s="3">
        <v>0.70657646656036377</v>
      </c>
      <c r="F17" s="5">
        <v>0.14456735551357269</v>
      </c>
      <c r="G17" s="3">
        <v>0.85114383697509766</v>
      </c>
      <c r="H17" s="3">
        <v>37.754090996936867</v>
      </c>
      <c r="I17" s="3">
        <v>48.83212575381863</v>
      </c>
      <c r="J17" s="1"/>
      <c r="K17" s="1"/>
    </row>
    <row r="18" spans="1:11" ht="12.75" customHeight="1" thickBot="1" x14ac:dyDescent="0.25">
      <c r="A18" s="33">
        <v>40886</v>
      </c>
      <c r="B18" s="34"/>
      <c r="C18" s="3">
        <v>91.038948059082031</v>
      </c>
      <c r="D18" s="3">
        <v>7.8978939056396484</v>
      </c>
      <c r="E18" s="3">
        <v>0.84012961387634277</v>
      </c>
      <c r="F18" s="5">
        <v>1.9348815840203315E-4</v>
      </c>
      <c r="G18" s="3">
        <v>0.84032309055328369</v>
      </c>
      <c r="H18" s="3">
        <v>37.882909133299499</v>
      </c>
      <c r="I18" s="3">
        <v>48.940272206545025</v>
      </c>
      <c r="J18" s="1"/>
      <c r="K18" s="1"/>
    </row>
    <row r="19" spans="1:11" ht="12.75" customHeight="1" thickBot="1" x14ac:dyDescent="0.25">
      <c r="A19" s="33">
        <v>40887</v>
      </c>
      <c r="B19" s="34"/>
      <c r="C19" s="3">
        <v>91.731155395507813</v>
      </c>
      <c r="D19" s="3">
        <v>7.2435593605041504</v>
      </c>
      <c r="E19" s="3">
        <v>0.84536445140838623</v>
      </c>
      <c r="F19" s="5">
        <v>8.7262917077168822E-4</v>
      </c>
      <c r="G19" s="3">
        <v>0.84623706340789795</v>
      </c>
      <c r="H19" s="3">
        <v>37.679409827681262</v>
      </c>
      <c r="I19" s="3">
        <v>48.825435865584126</v>
      </c>
      <c r="J19" s="1"/>
      <c r="K19" s="1"/>
    </row>
    <row r="20" spans="1:11" ht="12.75" customHeight="1" thickBot="1" x14ac:dyDescent="0.25">
      <c r="A20" s="33">
        <v>40888</v>
      </c>
      <c r="B20" s="34"/>
      <c r="C20" s="3">
        <v>90.547019958496094</v>
      </c>
      <c r="D20" s="3">
        <v>8.3934783935546875</v>
      </c>
      <c r="E20" s="3">
        <v>0.84205138683319092</v>
      </c>
      <c r="F20" s="5">
        <v>9.6215383382514119E-4</v>
      </c>
      <c r="G20" s="3">
        <v>0.84301352500915527</v>
      </c>
      <c r="H20" s="3">
        <v>38.012218667345351</v>
      </c>
      <c r="I20" s="3">
        <v>49.011834465580719</v>
      </c>
      <c r="J20" s="1"/>
      <c r="K20" s="1"/>
    </row>
    <row r="21" spans="1:11" ht="12.75" customHeight="1" thickBot="1" x14ac:dyDescent="0.25">
      <c r="A21" s="33">
        <v>40889</v>
      </c>
      <c r="B21" s="34"/>
      <c r="C21" s="3">
        <v>90.812080383300781</v>
      </c>
      <c r="D21" s="3">
        <v>8.1239089965820312</v>
      </c>
      <c r="E21" s="3">
        <v>0.84391635656356812</v>
      </c>
      <c r="F21" s="5">
        <v>1.2562505435198545E-4</v>
      </c>
      <c r="G21" s="3">
        <v>0.84404200315475464</v>
      </c>
      <c r="H21" s="3">
        <v>37.940389187821452</v>
      </c>
      <c r="I21" s="3">
        <v>48.971274768315965</v>
      </c>
      <c r="J21" s="1"/>
      <c r="K21" s="1"/>
    </row>
    <row r="22" spans="1:11" ht="12.75" customHeight="1" thickBot="1" x14ac:dyDescent="0.25">
      <c r="A22" s="33">
        <v>40890</v>
      </c>
      <c r="B22" s="34"/>
      <c r="C22" s="3">
        <v>90.119514465332031</v>
      </c>
      <c r="D22" s="3">
        <v>8.7192182540893555</v>
      </c>
      <c r="E22" s="3">
        <v>0.84930509328842163</v>
      </c>
      <c r="F22" s="5">
        <v>7.3395995423197746E-3</v>
      </c>
      <c r="G22" s="3">
        <v>0.85664469003677368</v>
      </c>
      <c r="H22" s="3">
        <v>38.14664302314408</v>
      </c>
      <c r="I22" s="3">
        <v>49.079662605900729</v>
      </c>
      <c r="J22" s="1"/>
      <c r="K22" s="1"/>
    </row>
    <row r="23" spans="1:11" ht="12.75" customHeight="1" thickBot="1" x14ac:dyDescent="0.25">
      <c r="A23" s="33">
        <v>40891</v>
      </c>
      <c r="B23" s="34"/>
      <c r="C23" s="3">
        <v>90.503311157226563</v>
      </c>
      <c r="D23" s="3">
        <v>8.4564981460571289</v>
      </c>
      <c r="E23" s="3">
        <v>0.85771840810775757</v>
      </c>
      <c r="F23" s="5">
        <v>2.1048651542514563E-3</v>
      </c>
      <c r="G23" s="3">
        <v>0.85982328653335571</v>
      </c>
      <c r="H23" s="3">
        <v>37.928972126974848</v>
      </c>
      <c r="I23" s="3">
        <v>48.900639438991561</v>
      </c>
      <c r="J23" s="1"/>
      <c r="K23" s="1"/>
    </row>
    <row r="24" spans="1:11" ht="12.75" customHeight="1" thickBot="1" x14ac:dyDescent="0.25">
      <c r="A24" s="33">
        <v>40892</v>
      </c>
      <c r="B24" s="34"/>
      <c r="C24" s="3">
        <v>90.915618896484375</v>
      </c>
      <c r="D24" s="3">
        <v>8.0086212158203125</v>
      </c>
      <c r="E24" s="3">
        <v>0.85733586549758911</v>
      </c>
      <c r="F24" s="5">
        <v>8.2016009837388992E-3</v>
      </c>
      <c r="G24" s="3">
        <v>0.86553746461868286</v>
      </c>
      <c r="H24" s="3">
        <v>37.898810076573611</v>
      </c>
      <c r="I24" s="3">
        <v>48.937785776233845</v>
      </c>
      <c r="J24" s="1"/>
      <c r="K24" s="1"/>
    </row>
    <row r="25" spans="1:11" ht="12.75" customHeight="1" thickBot="1" x14ac:dyDescent="0.25">
      <c r="A25" s="33">
        <v>40893</v>
      </c>
      <c r="B25" s="34"/>
      <c r="C25" s="3">
        <v>90.800590515136719</v>
      </c>
      <c r="D25" s="3">
        <v>8.1225728988647461</v>
      </c>
      <c r="E25" s="3">
        <v>0.85353219509124756</v>
      </c>
      <c r="F25" s="5">
        <v>1.0025684721767902E-2</v>
      </c>
      <c r="G25" s="3">
        <v>0.86355787515640259</v>
      </c>
      <c r="H25" s="3">
        <v>37.946211554409743</v>
      </c>
      <c r="I25" s="3">
        <v>48.963593072040858</v>
      </c>
      <c r="J25" s="1"/>
      <c r="K25" s="1"/>
    </row>
    <row r="26" spans="1:11" ht="12.75" customHeight="1" thickBot="1" x14ac:dyDescent="0.25">
      <c r="A26" s="33">
        <v>40894</v>
      </c>
      <c r="B26" s="34"/>
      <c r="C26" s="3">
        <v>90.475074768066406</v>
      </c>
      <c r="D26" s="3">
        <v>8.5177984237670898</v>
      </c>
      <c r="E26" s="3">
        <v>0.83124005794525146</v>
      </c>
      <c r="F26" s="5">
        <v>8.703199215233326E-3</v>
      </c>
      <c r="G26" s="3">
        <v>0.83994323015213013</v>
      </c>
      <c r="H26" s="3">
        <v>38.028601328401521</v>
      </c>
      <c r="I26" s="3">
        <v>49.023240765476338</v>
      </c>
      <c r="J26" s="1"/>
      <c r="K26" s="1"/>
    </row>
    <row r="27" spans="1:11" ht="12.75" customHeight="1" thickBot="1" x14ac:dyDescent="0.25">
      <c r="A27" s="33">
        <v>40895</v>
      </c>
      <c r="B27" s="34"/>
      <c r="C27" s="3">
        <v>90.268585205078125</v>
      </c>
      <c r="D27" s="3">
        <v>8.701991081237793</v>
      </c>
      <c r="E27" s="3">
        <v>0.83846515417098999</v>
      </c>
      <c r="F27" s="5">
        <v>1.1940998956561089E-2</v>
      </c>
      <c r="G27" s="3">
        <v>0.85040616989135742</v>
      </c>
      <c r="H27" s="3">
        <v>38.060821861134876</v>
      </c>
      <c r="I27" s="3">
        <v>49.034092987734752</v>
      </c>
      <c r="J27" s="1"/>
      <c r="K27" s="1"/>
    </row>
    <row r="28" spans="1:11" ht="12.75" customHeight="1" thickBot="1" x14ac:dyDescent="0.25">
      <c r="A28" s="33">
        <v>40896</v>
      </c>
      <c r="B28" s="34"/>
      <c r="C28" s="3">
        <v>90.322059631347656</v>
      </c>
      <c r="D28" s="3">
        <v>8.6471672058105469</v>
      </c>
      <c r="E28" s="3">
        <v>0.84958237409591675</v>
      </c>
      <c r="F28" s="5">
        <v>1.0175690054893494E-2</v>
      </c>
      <c r="G28" s="3">
        <v>0.85975807905197144</v>
      </c>
      <c r="H28" s="3">
        <v>38.091384421962381</v>
      </c>
      <c r="I28" s="3">
        <v>49.048496254667434</v>
      </c>
      <c r="J28" s="1"/>
      <c r="K28" s="1"/>
    </row>
    <row r="29" spans="1:11" ht="12.75" customHeight="1" thickBot="1" x14ac:dyDescent="0.25">
      <c r="A29" s="33">
        <v>40897</v>
      </c>
      <c r="B29" s="34"/>
      <c r="C29" s="3">
        <v>90.057319641113281</v>
      </c>
      <c r="D29" s="3">
        <v>8.7528448104858398</v>
      </c>
      <c r="E29" s="3">
        <v>0.81960910558700562</v>
      </c>
      <c r="F29" s="5">
        <v>1.0740102268755436E-2</v>
      </c>
      <c r="G29" s="3">
        <v>0.83034920692443848</v>
      </c>
      <c r="H29" s="3">
        <v>38.179371773668109</v>
      </c>
      <c r="I29" s="3">
        <v>49.108584222139839</v>
      </c>
      <c r="J29" s="1"/>
      <c r="K29" s="1"/>
    </row>
    <row r="30" spans="1:11" ht="12.75" customHeight="1" thickBot="1" x14ac:dyDescent="0.25">
      <c r="A30" s="33">
        <v>40898</v>
      </c>
      <c r="B30" s="34"/>
      <c r="C30" s="3">
        <v>88.990547180175781</v>
      </c>
      <c r="D30" s="3">
        <v>9.0555171966552734</v>
      </c>
      <c r="E30" s="3">
        <v>0.81198775768280029</v>
      </c>
      <c r="F30" s="5">
        <v>1.0940711945295334E-2</v>
      </c>
      <c r="G30" s="3">
        <v>0.82292848825454712</v>
      </c>
      <c r="H30" s="3">
        <v>38.654252506126163</v>
      </c>
      <c r="I30" s="3">
        <v>49.315315915617148</v>
      </c>
      <c r="J30" s="1"/>
      <c r="K30" s="1"/>
    </row>
    <row r="31" spans="1:11" ht="12.75" customHeight="1" thickBot="1" x14ac:dyDescent="0.25">
      <c r="A31" s="33">
        <v>40899</v>
      </c>
      <c r="B31" s="34"/>
      <c r="C31" s="3">
        <v>87.599105834960937</v>
      </c>
      <c r="D31" s="3">
        <v>8.3574514389038086</v>
      </c>
      <c r="E31" s="3">
        <v>0.8109283447265625</v>
      </c>
      <c r="F31" s="5">
        <v>7.0674633607268333E-3</v>
      </c>
      <c r="G31" s="3">
        <v>0.81799578666687012</v>
      </c>
      <c r="H31" s="3">
        <v>39.931167041962489</v>
      </c>
      <c r="I31" s="3">
        <v>50.068559602552583</v>
      </c>
      <c r="J31" s="1"/>
      <c r="K31" s="1"/>
    </row>
    <row r="32" spans="1:11" ht="12.75" customHeight="1" thickBot="1" x14ac:dyDescent="0.25">
      <c r="A32" s="33">
        <v>40900</v>
      </c>
      <c r="B32" s="34"/>
      <c r="C32" s="3">
        <v>90.00482177734375</v>
      </c>
      <c r="D32" s="3">
        <v>8.4556331634521484</v>
      </c>
      <c r="E32" s="3">
        <v>0.84745007753372192</v>
      </c>
      <c r="F32" s="5">
        <v>8.3876987919211388E-3</v>
      </c>
      <c r="G32" s="3">
        <v>0.85583776235580444</v>
      </c>
      <c r="H32" s="3">
        <v>38.321008488546148</v>
      </c>
      <c r="I32" s="3">
        <v>49.175229922706173</v>
      </c>
      <c r="J32" s="1"/>
      <c r="K32" s="1"/>
    </row>
    <row r="33" spans="1:11" ht="12.75" customHeight="1" thickBot="1" x14ac:dyDescent="0.25">
      <c r="A33" s="33">
        <v>40901</v>
      </c>
      <c r="B33" s="34"/>
      <c r="C33" s="3">
        <v>90.207351684570313</v>
      </c>
      <c r="D33" s="3">
        <v>8.5643062591552734</v>
      </c>
      <c r="E33" s="3">
        <v>0.84720134735107422</v>
      </c>
      <c r="F33" s="5">
        <v>1.4777792384847999E-3</v>
      </c>
      <c r="G33" s="3">
        <v>0.84867912530899048</v>
      </c>
      <c r="H33" s="3">
        <v>38.149246579185402</v>
      </c>
      <c r="I33" s="3">
        <v>49.086284032336572</v>
      </c>
      <c r="J33" s="1"/>
      <c r="K33" s="1"/>
    </row>
    <row r="34" spans="1:11" ht="12.75" customHeight="1" thickBot="1" x14ac:dyDescent="0.25">
      <c r="A34" s="33">
        <v>40902</v>
      </c>
      <c r="B34" s="34"/>
      <c r="C34" s="3">
        <v>90.807388305664063</v>
      </c>
      <c r="D34" s="3">
        <v>8.0212907791137695</v>
      </c>
      <c r="E34" s="3">
        <v>0.85131752490997314</v>
      </c>
      <c r="F34" s="5">
        <v>1.4787728432565928E-3</v>
      </c>
      <c r="G34" s="3">
        <v>0.85279631614685059</v>
      </c>
      <c r="H34" s="3">
        <v>37.965794104852478</v>
      </c>
      <c r="I34" s="3">
        <v>48.982491260065757</v>
      </c>
      <c r="J34" s="1"/>
      <c r="K34" s="1"/>
    </row>
    <row r="35" spans="1:11" ht="12.75" customHeight="1" thickBot="1" x14ac:dyDescent="0.25">
      <c r="A35" s="33">
        <v>40903</v>
      </c>
      <c r="B35" s="34"/>
      <c r="C35" s="3">
        <v>90.407920837402344</v>
      </c>
      <c r="D35" s="3">
        <v>8.4306316375732422</v>
      </c>
      <c r="E35" s="3">
        <v>0.85320210456848145</v>
      </c>
      <c r="F35" s="5">
        <v>7.0565640926361084E-3</v>
      </c>
      <c r="G35" s="3">
        <v>0.86025869846343994</v>
      </c>
      <c r="H35" s="3">
        <v>38.063301423454277</v>
      </c>
      <c r="I35" s="3">
        <v>49.032475777227496</v>
      </c>
      <c r="J35" s="1"/>
      <c r="K35" s="1"/>
    </row>
    <row r="36" spans="1:11" ht="12.75" customHeight="1" thickBot="1" x14ac:dyDescent="0.25">
      <c r="A36" s="33">
        <v>40904</v>
      </c>
      <c r="B36" s="34"/>
      <c r="C36" s="3">
        <v>90.421890258789063</v>
      </c>
      <c r="D36" s="3">
        <v>8.4218845367431641</v>
      </c>
      <c r="E36" s="3">
        <v>0.86026525497436523</v>
      </c>
      <c r="F36" s="5">
        <v>1.2910379096865654E-2</v>
      </c>
      <c r="G36" s="3">
        <v>0.87317562103271484</v>
      </c>
      <c r="H36" s="3">
        <v>38.045579718925666</v>
      </c>
      <c r="I36" s="3">
        <v>49.015789906393117</v>
      </c>
      <c r="J36" s="1"/>
      <c r="K36" s="1"/>
    </row>
    <row r="37" spans="1:11" ht="12.75" customHeight="1" thickBot="1" x14ac:dyDescent="0.25">
      <c r="A37" s="33">
        <v>40905</v>
      </c>
      <c r="B37" s="34"/>
      <c r="C37" s="3">
        <v>88.889778137207031</v>
      </c>
      <c r="D37" s="3">
        <v>8.5537290573120117</v>
      </c>
      <c r="E37" s="3">
        <v>0.83131802082061768</v>
      </c>
      <c r="F37" s="5">
        <v>1.0236485861241817E-2</v>
      </c>
      <c r="G37" s="3">
        <v>0.84155452251434326</v>
      </c>
      <c r="H37" s="3">
        <v>38.998247387289922</v>
      </c>
      <c r="I37" s="3">
        <v>49.551542959868954</v>
      </c>
      <c r="J37" s="1"/>
      <c r="K37" s="1"/>
    </row>
    <row r="38" spans="1:11" ht="12.75" customHeight="1" thickBot="1" x14ac:dyDescent="0.25">
      <c r="A38" s="33">
        <v>40906</v>
      </c>
      <c r="B38" s="34"/>
      <c r="C38" s="3">
        <v>88.19329833984375</v>
      </c>
      <c r="D38" s="3">
        <v>9.4461584091186523</v>
      </c>
      <c r="E38" s="3">
        <v>0.82125037908554077</v>
      </c>
      <c r="F38" s="5">
        <v>8.8558709248900414E-3</v>
      </c>
      <c r="G38" s="3">
        <v>0.83010625839233398</v>
      </c>
      <c r="H38" s="3">
        <v>39.094525248084956</v>
      </c>
      <c r="I38" s="3">
        <v>49.611147846442279</v>
      </c>
      <c r="J38" s="1"/>
      <c r="K38" s="1"/>
    </row>
    <row r="39" spans="1:11" ht="12.75" customHeight="1" thickBot="1" x14ac:dyDescent="0.25">
      <c r="A39" s="33">
        <v>40907</v>
      </c>
      <c r="B39" s="34"/>
      <c r="C39" s="3">
        <v>88.500114440917969</v>
      </c>
      <c r="D39" s="3">
        <v>10.043544769287109</v>
      </c>
      <c r="E39" s="3">
        <v>0.83735471963882446</v>
      </c>
      <c r="F39" s="5">
        <v>9.070245549082756E-3</v>
      </c>
      <c r="G39" s="3">
        <v>0.84642493724822998</v>
      </c>
      <c r="H39" s="3">
        <v>38.738936412620738</v>
      </c>
      <c r="I39" s="3">
        <v>49.411191111228391</v>
      </c>
      <c r="J39" s="1"/>
      <c r="K39" s="1"/>
    </row>
    <row r="40" spans="1:11" ht="12.75" customHeight="1" thickBot="1" x14ac:dyDescent="0.25">
      <c r="A40" s="33">
        <v>40908</v>
      </c>
      <c r="B40" s="34"/>
      <c r="C40" s="3">
        <v>88.854652404785156</v>
      </c>
      <c r="D40" s="3">
        <v>10.120346069335937</v>
      </c>
      <c r="E40" s="3">
        <v>0.84508210420608521</v>
      </c>
      <c r="F40" s="5">
        <v>1.3640295714139938E-2</v>
      </c>
      <c r="G40" s="3">
        <v>0.85872238874435425</v>
      </c>
      <c r="H40" s="3">
        <v>38.45021628807865</v>
      </c>
      <c r="I40" s="3">
        <v>49.247378887178343</v>
      </c>
      <c r="J40" s="1"/>
      <c r="K40" s="1"/>
    </row>
    <row r="41" spans="1:11" ht="12.75" customHeight="1" thickBot="1" x14ac:dyDescent="0.25">
      <c r="A41" s="31" t="s">
        <v>6</v>
      </c>
      <c r="B41" s="32"/>
      <c r="C41" s="6">
        <f t="shared" ref="C41:I41" si="0">AVERAGE(C10:C40)</f>
        <v>90.686737060546875</v>
      </c>
      <c r="D41" s="6">
        <f t="shared" si="0"/>
        <v>7.9932727967539146</v>
      </c>
      <c r="E41" s="6">
        <f t="shared" si="0"/>
        <v>0.83556678795045425</v>
      </c>
      <c r="F41" s="6">
        <f t="shared" si="0"/>
        <v>2.2478956393540778E-2</v>
      </c>
      <c r="G41" s="6">
        <f t="shared" si="0"/>
        <v>0.85804574335775063</v>
      </c>
      <c r="H41" s="6">
        <f t="shared" si="0"/>
        <v>38.049591991338716</v>
      </c>
      <c r="I41" s="6">
        <f t="shared" si="0"/>
        <v>49.016465301030756</v>
      </c>
      <c r="J41" s="1"/>
      <c r="K41" s="1"/>
    </row>
    <row r="42" spans="1:11" ht="8.1" customHeight="1" x14ac:dyDescent="0.2"/>
    <row r="43" spans="1:11" ht="12.75" customHeight="1" x14ac:dyDescent="0.2">
      <c r="A43" s="7" t="s">
        <v>10</v>
      </c>
      <c r="H43" s="30" t="s">
        <v>44</v>
      </c>
      <c r="I43" s="30"/>
      <c r="J43" s="20"/>
      <c r="K43" s="20"/>
    </row>
    <row r="44" spans="1:11" ht="13.5" thickBot="1" x14ac:dyDescent="0.25"/>
    <row r="45" spans="1:11" ht="23.25" thickBot="1" x14ac:dyDescent="0.25">
      <c r="A45" s="37"/>
      <c r="B45" s="38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17</v>
      </c>
      <c r="I45" s="19" t="s">
        <v>16</v>
      </c>
    </row>
    <row r="46" spans="1:11" ht="13.5" thickBot="1" x14ac:dyDescent="0.25">
      <c r="A46" s="39" t="s">
        <v>85</v>
      </c>
      <c r="B46" s="40"/>
      <c r="C46" s="26">
        <f t="shared" ref="C46:I46" si="1">MAX(C10:C40)</f>
        <v>93.267532348632813</v>
      </c>
      <c r="D46" s="21">
        <f t="shared" si="1"/>
        <v>10.120346069335937</v>
      </c>
      <c r="E46" s="26">
        <f t="shared" si="1"/>
        <v>0.88870596885681152</v>
      </c>
      <c r="F46" s="26">
        <f t="shared" si="1"/>
        <v>0.31937709450721741</v>
      </c>
      <c r="G46" s="21">
        <f t="shared" si="1"/>
        <v>0.90116095542907715</v>
      </c>
      <c r="H46" s="26">
        <f t="shared" si="1"/>
        <v>39.931167041962489</v>
      </c>
      <c r="I46" s="22">
        <f t="shared" si="1"/>
        <v>50.068559602552583</v>
      </c>
    </row>
    <row r="47" spans="1:11" ht="13.5" thickBot="1" x14ac:dyDescent="0.25">
      <c r="A47" s="39" t="s">
        <v>86</v>
      </c>
      <c r="B47" s="40"/>
      <c r="C47" s="23">
        <f t="shared" ref="C47:I47" si="2">MIN(C10:C40)</f>
        <v>87.599105834960937</v>
      </c>
      <c r="D47" s="26">
        <f t="shared" si="2"/>
        <v>5.653693675994873</v>
      </c>
      <c r="E47" s="26">
        <f t="shared" si="2"/>
        <v>0.57367026805877686</v>
      </c>
      <c r="F47" s="23">
        <f t="shared" si="2"/>
        <v>1.2562505435198545E-4</v>
      </c>
      <c r="G47" s="26">
        <f t="shared" si="2"/>
        <v>0.81799578666687012</v>
      </c>
      <c r="H47" s="23">
        <f t="shared" si="2"/>
        <v>37.234043526547339</v>
      </c>
      <c r="I47" s="26">
        <f t="shared" si="2"/>
        <v>48.483776701776875</v>
      </c>
    </row>
    <row r="48" spans="1:11" ht="13.5" thickBot="1" x14ac:dyDescent="0.25">
      <c r="A48" s="35" t="s">
        <v>87</v>
      </c>
      <c r="B48" s="36"/>
      <c r="C48" s="26">
        <f t="shared" ref="C48:I48" si="3">STDEV(C10:C40)</f>
        <v>1.4898726517907814</v>
      </c>
      <c r="D48" s="24">
        <f t="shared" si="3"/>
        <v>1.1877392930737336</v>
      </c>
      <c r="E48" s="26">
        <f t="shared" si="3"/>
        <v>5.8551362303667656E-2</v>
      </c>
      <c r="F48" s="26">
        <f t="shared" si="3"/>
        <v>6.045747821799588E-2</v>
      </c>
      <c r="G48" s="24">
        <f t="shared" si="3"/>
        <v>2.276019433457048E-2</v>
      </c>
      <c r="H48" s="26">
        <f t="shared" si="3"/>
        <v>0.58981095024374808</v>
      </c>
      <c r="I48" s="25">
        <f t="shared" si="3"/>
        <v>0.33596164867444406</v>
      </c>
    </row>
    <row r="50" spans="3:9" x14ac:dyDescent="0.2">
      <c r="C50" s="28">
        <f>COUNTIF(C10:C40,"&lt;84.0")</f>
        <v>0</v>
      </c>
      <c r="D50" s="28">
        <f>COUNTIF(D10:D40,"&gt;11.0")</f>
        <v>0</v>
      </c>
      <c r="E50" s="28">
        <f>COUNTIF(E10:E40,"&gt;4.0")</f>
        <v>0</v>
      </c>
      <c r="F50" s="28">
        <f>COUNTIF(F10:F40,"&gt;3.0")</f>
        <v>0</v>
      </c>
      <c r="G50" s="28">
        <f>COUNTIF(G10:G40,"&gt;4.0")</f>
        <v>0</v>
      </c>
      <c r="H50" s="28">
        <f>COUNTIF(H10:H40,"&lt;37.30")</f>
        <v>5</v>
      </c>
      <c r="I50" s="28">
        <f>COUNTIF(I10:I40,"&lt;48.20")</f>
        <v>0</v>
      </c>
    </row>
    <row r="51" spans="3:9" x14ac:dyDescent="0.2">
      <c r="C51" s="29"/>
      <c r="D51" s="29"/>
      <c r="E51" s="29"/>
      <c r="F51" s="29"/>
      <c r="G51" s="28"/>
      <c r="H51" s="28">
        <f>COUNTIF(H10:H40,"&gt;43.60")</f>
        <v>0</v>
      </c>
      <c r="I51" s="28">
        <f>COUNTIF(I10:I40,"&gt;53.20")</f>
        <v>0</v>
      </c>
    </row>
  </sheetData>
  <mergeCells count="45">
    <mergeCell ref="A22:B22"/>
    <mergeCell ref="A25:B25"/>
    <mergeCell ref="A23:B23"/>
    <mergeCell ref="A31:B31"/>
    <mergeCell ref="A26:B26"/>
    <mergeCell ref="A28:B28"/>
    <mergeCell ref="A7:B7"/>
    <mergeCell ref="A8:B8"/>
    <mergeCell ref="A13:B13"/>
    <mergeCell ref="A15:B15"/>
    <mergeCell ref="A14:B14"/>
    <mergeCell ref="A9:B9"/>
    <mergeCell ref="A11:B11"/>
    <mergeCell ref="A12:B12"/>
    <mergeCell ref="A10:B10"/>
    <mergeCell ref="A45:B45"/>
    <mergeCell ref="A46:B46"/>
    <mergeCell ref="A47:B47"/>
    <mergeCell ref="A48:B48"/>
    <mergeCell ref="A1:I1"/>
    <mergeCell ref="A3:I3"/>
    <mergeCell ref="A6:B6"/>
    <mergeCell ref="A4:I4"/>
    <mergeCell ref="A5:F5"/>
    <mergeCell ref="A17:B17"/>
    <mergeCell ref="A20:B20"/>
    <mergeCell ref="A16:B16"/>
    <mergeCell ref="A21:B21"/>
    <mergeCell ref="A18:B18"/>
    <mergeCell ref="A19:B19"/>
    <mergeCell ref="A24:B24"/>
    <mergeCell ref="A29:B29"/>
    <mergeCell ref="A27:B27"/>
    <mergeCell ref="A30:B30"/>
    <mergeCell ref="A40:B40"/>
    <mergeCell ref="A32:B32"/>
    <mergeCell ref="A33:B33"/>
    <mergeCell ref="A39:B39"/>
    <mergeCell ref="H43:I43"/>
    <mergeCell ref="A41:B41"/>
    <mergeCell ref="A34:B34"/>
    <mergeCell ref="A36:B36"/>
    <mergeCell ref="A35:B35"/>
    <mergeCell ref="A37:B37"/>
    <mergeCell ref="A38:B38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outlinePr summaryBelow="0" summaryRight="0"/>
  </sheetPr>
  <dimension ref="A1:K51"/>
  <sheetViews>
    <sheetView showGridLines="0" topLeftCell="A31" zoomScale="90" zoomScaleNormal="90" workbookViewId="0">
      <selection activeCell="E50" sqref="E50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256" width="8.85546875" customWidth="1"/>
  </cols>
  <sheetData>
    <row r="1" spans="1:11" ht="24" customHeight="1" x14ac:dyDescent="0.2">
      <c r="A1" s="43" t="s">
        <v>11</v>
      </c>
      <c r="B1" s="43"/>
      <c r="C1" s="43"/>
      <c r="D1" s="43"/>
      <c r="E1" s="43"/>
      <c r="F1" s="43"/>
      <c r="G1" s="43"/>
      <c r="H1" s="43"/>
      <c r="I1" s="43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4" t="s">
        <v>8</v>
      </c>
      <c r="B3" s="44"/>
      <c r="C3" s="44"/>
      <c r="D3" s="44"/>
      <c r="E3" s="44"/>
      <c r="F3" s="44"/>
      <c r="G3" s="44"/>
      <c r="H3" s="44"/>
      <c r="I3" s="44"/>
      <c r="J3" s="2"/>
      <c r="K3" s="1"/>
    </row>
    <row r="4" spans="1:11" ht="18" customHeight="1" x14ac:dyDescent="0.2">
      <c r="A4" s="47" t="s">
        <v>9</v>
      </c>
      <c r="B4" s="47"/>
      <c r="C4" s="47"/>
      <c r="D4" s="47"/>
      <c r="E4" s="47"/>
      <c r="F4" s="47"/>
      <c r="G4" s="47"/>
      <c r="H4" s="47"/>
      <c r="I4" s="47"/>
      <c r="J4" s="2"/>
      <c r="K4" s="1"/>
    </row>
    <row r="5" spans="1:11" ht="14.1" customHeight="1" thickBot="1" x14ac:dyDescent="0.25">
      <c r="A5" s="48" t="s">
        <v>50</v>
      </c>
      <c r="B5" s="48"/>
      <c r="C5" s="48"/>
      <c r="D5" s="48"/>
      <c r="E5" s="48"/>
      <c r="F5" s="48"/>
      <c r="G5" s="1"/>
      <c r="H5" s="1"/>
      <c r="I5" s="18" t="s">
        <v>99</v>
      </c>
      <c r="J5" s="1"/>
      <c r="K5" s="1"/>
    </row>
    <row r="6" spans="1:11" ht="10.15" customHeight="1" x14ac:dyDescent="0.2">
      <c r="A6" s="45"/>
      <c r="B6" s="46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1" t="s">
        <v>3</v>
      </c>
      <c r="B7" s="42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41"/>
      <c r="B8" s="42"/>
      <c r="C8" s="9" t="s">
        <v>39</v>
      </c>
      <c r="D8" s="9" t="s">
        <v>40</v>
      </c>
      <c r="E8" s="9" t="s">
        <v>41</v>
      </c>
      <c r="F8" s="9" t="s">
        <v>19</v>
      </c>
      <c r="G8" s="9" t="s">
        <v>41</v>
      </c>
      <c r="H8" s="14" t="s">
        <v>42</v>
      </c>
      <c r="I8" s="17" t="s">
        <v>43</v>
      </c>
      <c r="J8" s="1"/>
      <c r="K8" s="1"/>
    </row>
    <row r="9" spans="1:11" ht="22.5" customHeight="1" thickBot="1" x14ac:dyDescent="0.25">
      <c r="A9" s="37"/>
      <c r="B9" s="38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17</v>
      </c>
      <c r="I9" s="19" t="s">
        <v>16</v>
      </c>
      <c r="J9" s="1"/>
      <c r="K9" s="1"/>
    </row>
    <row r="10" spans="1:11" ht="12.75" customHeight="1" thickBot="1" x14ac:dyDescent="0.25">
      <c r="A10" s="33">
        <v>40878</v>
      </c>
      <c r="B10" s="34"/>
      <c r="C10" s="10">
        <v>98.75</v>
      </c>
      <c r="D10" s="10">
        <v>0.62999999523162842</v>
      </c>
      <c r="E10" s="10">
        <v>0.10999999940395355</v>
      </c>
      <c r="F10" s="11">
        <v>0.14000000059604645</v>
      </c>
      <c r="G10" s="10">
        <v>0.25</v>
      </c>
      <c r="H10" s="10">
        <v>38.077373298597088</v>
      </c>
      <c r="I10" s="10">
        <v>50.657384010222913</v>
      </c>
      <c r="J10" s="1"/>
      <c r="K10" s="1"/>
    </row>
    <row r="11" spans="1:11" ht="12.75" customHeight="1" thickBot="1" x14ac:dyDescent="0.25">
      <c r="A11" s="33">
        <v>40879</v>
      </c>
      <c r="B11" s="34"/>
      <c r="C11" s="3">
        <v>98.75</v>
      </c>
      <c r="D11" s="3">
        <v>0.62999999523162842</v>
      </c>
      <c r="E11" s="3">
        <v>0.10999999940395355</v>
      </c>
      <c r="F11" s="5">
        <v>0.14000000059604645</v>
      </c>
      <c r="G11" s="3">
        <v>0.25</v>
      </c>
      <c r="H11" s="3">
        <v>38.074632594735291</v>
      </c>
      <c r="I11" s="3">
        <v>50.653737832034722</v>
      </c>
      <c r="J11" s="1"/>
      <c r="K11" s="1"/>
    </row>
    <row r="12" spans="1:11" ht="12.75" customHeight="1" thickBot="1" x14ac:dyDescent="0.25">
      <c r="A12" s="33">
        <v>40880</v>
      </c>
      <c r="B12" s="34"/>
      <c r="C12" s="3">
        <v>98.760002136230469</v>
      </c>
      <c r="D12" s="3">
        <v>0.62999999523162842</v>
      </c>
      <c r="E12" s="3">
        <v>0.10999999940395355</v>
      </c>
      <c r="F12" s="5">
        <v>0.14000000059604645</v>
      </c>
      <c r="G12" s="3">
        <v>0.25</v>
      </c>
      <c r="H12" s="3">
        <v>38.073076072466634</v>
      </c>
      <c r="I12" s="3">
        <v>50.651667065606972</v>
      </c>
      <c r="J12" s="1"/>
      <c r="K12" s="1"/>
    </row>
    <row r="13" spans="1:11" ht="12.75" customHeight="1" thickBot="1" x14ac:dyDescent="0.25">
      <c r="A13" s="33">
        <v>40881</v>
      </c>
      <c r="B13" s="34"/>
      <c r="C13" s="3">
        <v>98.769996643066406</v>
      </c>
      <c r="D13" s="3">
        <v>0.62999999523162842</v>
      </c>
      <c r="E13" s="3">
        <v>0.10999999940395355</v>
      </c>
      <c r="F13" s="5">
        <v>0.14000000059604645</v>
      </c>
      <c r="G13" s="3">
        <v>0.25</v>
      </c>
      <c r="H13" s="3">
        <v>38.068381504115557</v>
      </c>
      <c r="I13" s="3">
        <v>50.645421504762787</v>
      </c>
      <c r="J13" s="1"/>
      <c r="K13" s="1"/>
    </row>
    <row r="14" spans="1:11" ht="12.75" customHeight="1" thickBot="1" x14ac:dyDescent="0.25">
      <c r="A14" s="33">
        <v>40882</v>
      </c>
      <c r="B14" s="34"/>
      <c r="C14" s="3">
        <v>98.769996643066406</v>
      </c>
      <c r="D14" s="3">
        <v>0.62999999523162842</v>
      </c>
      <c r="E14" s="3">
        <v>0.10999999940395355</v>
      </c>
      <c r="F14" s="5">
        <v>0.14000000059604645</v>
      </c>
      <c r="G14" s="3">
        <v>0.25</v>
      </c>
      <c r="H14" s="3">
        <v>38.066422793928695</v>
      </c>
      <c r="I14" s="3">
        <v>50.642815675486645</v>
      </c>
      <c r="J14" s="1"/>
      <c r="K14" s="1"/>
    </row>
    <row r="15" spans="1:11" ht="12.75" customHeight="1" thickBot="1" x14ac:dyDescent="0.25">
      <c r="A15" s="33">
        <v>40883</v>
      </c>
      <c r="B15" s="34"/>
      <c r="C15" s="3">
        <v>98.75</v>
      </c>
      <c r="D15" s="3">
        <v>0.62999999523162842</v>
      </c>
      <c r="E15" s="3">
        <v>0.10999999940395355</v>
      </c>
      <c r="F15" s="5">
        <v>0.14000000059604645</v>
      </c>
      <c r="G15" s="3">
        <v>0.25</v>
      </c>
      <c r="H15" s="3">
        <v>38.074632594735291</v>
      </c>
      <c r="I15" s="3">
        <v>50.653737832034722</v>
      </c>
      <c r="J15" s="1"/>
      <c r="K15" s="1"/>
    </row>
    <row r="16" spans="1:11" ht="12.75" customHeight="1" thickBot="1" x14ac:dyDescent="0.25">
      <c r="A16" s="33">
        <v>40884</v>
      </c>
      <c r="B16" s="34"/>
      <c r="C16" s="3">
        <v>98.769996643066406</v>
      </c>
      <c r="D16" s="3">
        <v>0.62999999523162842</v>
      </c>
      <c r="E16" s="3">
        <v>0.10999999940395355</v>
      </c>
      <c r="F16" s="5">
        <v>0.14000000059604645</v>
      </c>
      <c r="G16" s="3">
        <v>0.25</v>
      </c>
      <c r="H16" s="3">
        <v>38.066422793928695</v>
      </c>
      <c r="I16" s="3">
        <v>50.642815675486645</v>
      </c>
      <c r="J16" s="1"/>
      <c r="K16" s="1"/>
    </row>
    <row r="17" spans="1:11" ht="12.75" customHeight="1" thickBot="1" x14ac:dyDescent="0.25">
      <c r="A17" s="33">
        <v>40885</v>
      </c>
      <c r="B17" s="34"/>
      <c r="C17" s="3">
        <v>98.769996643066406</v>
      </c>
      <c r="D17" s="3">
        <v>0.62999999523162842</v>
      </c>
      <c r="E17" s="3">
        <v>0.10999999940395355</v>
      </c>
      <c r="F17" s="5">
        <v>0.14000000059604645</v>
      </c>
      <c r="G17" s="3">
        <v>0.25</v>
      </c>
      <c r="H17" s="3">
        <v>38.066422793928695</v>
      </c>
      <c r="I17" s="3">
        <v>50.642815675486645</v>
      </c>
      <c r="J17" s="1"/>
      <c r="K17" s="1"/>
    </row>
    <row r="18" spans="1:11" ht="12.75" customHeight="1" thickBot="1" x14ac:dyDescent="0.25">
      <c r="A18" s="33">
        <v>40886</v>
      </c>
      <c r="B18" s="34"/>
      <c r="C18" s="3">
        <v>97.759994506835938</v>
      </c>
      <c r="D18" s="3">
        <v>1.2599998712539673</v>
      </c>
      <c r="E18" s="3">
        <v>0.22999998927116394</v>
      </c>
      <c r="F18" s="5">
        <v>0.12999999523162842</v>
      </c>
      <c r="G18" s="3">
        <v>0.35999998450279236</v>
      </c>
      <c r="H18" s="3">
        <v>38.480106636678649</v>
      </c>
      <c r="I18" s="3">
        <v>50.834546165300956</v>
      </c>
      <c r="J18" s="1"/>
      <c r="K18" s="1"/>
    </row>
    <row r="19" spans="1:11" ht="12.75" customHeight="1" thickBot="1" x14ac:dyDescent="0.25">
      <c r="A19" s="33">
        <v>40887</v>
      </c>
      <c r="B19" s="34"/>
      <c r="C19" s="3">
        <v>98.680000305175781</v>
      </c>
      <c r="D19" s="3">
        <v>0.62999999523162842</v>
      </c>
      <c r="E19" s="3">
        <v>0.10999999940395355</v>
      </c>
      <c r="F19" s="5">
        <v>0.14000000059604645</v>
      </c>
      <c r="G19" s="3">
        <v>0.25</v>
      </c>
      <c r="H19" s="3">
        <v>38.130214294196591</v>
      </c>
      <c r="I19" s="3">
        <v>50.682850949995064</v>
      </c>
      <c r="J19" s="1"/>
      <c r="K19" s="1"/>
    </row>
    <row r="20" spans="1:11" ht="12.75" customHeight="1" thickBot="1" x14ac:dyDescent="0.25">
      <c r="A20" s="33">
        <v>40888</v>
      </c>
      <c r="B20" s="34"/>
      <c r="C20" s="3">
        <v>98.680000305175781</v>
      </c>
      <c r="D20" s="3">
        <v>0.62999999523162842</v>
      </c>
      <c r="E20" s="3">
        <v>0.10999999940395355</v>
      </c>
      <c r="F20" s="5">
        <v>0.14000000059604645</v>
      </c>
      <c r="G20" s="3">
        <v>0.25</v>
      </c>
      <c r="H20" s="3">
        <v>38.13099628798112</v>
      </c>
      <c r="I20" s="3">
        <v>50.683890379622163</v>
      </c>
      <c r="J20" s="1"/>
      <c r="K20" s="1"/>
    </row>
    <row r="21" spans="1:11" ht="12.75" customHeight="1" thickBot="1" x14ac:dyDescent="0.25">
      <c r="A21" s="33">
        <v>40889</v>
      </c>
      <c r="B21" s="34"/>
      <c r="C21" s="3">
        <v>98.5</v>
      </c>
      <c r="D21" s="3">
        <v>0.15999999642372131</v>
      </c>
      <c r="E21" s="3">
        <v>0.14000000059604645</v>
      </c>
      <c r="F21" s="5">
        <v>3.9999999105930328E-2</v>
      </c>
      <c r="G21" s="3">
        <v>0.18000000715255737</v>
      </c>
      <c r="H21" s="3">
        <v>38.687180912499471</v>
      </c>
      <c r="I21" s="3">
        <v>51.019143857730434</v>
      </c>
      <c r="J21" s="1"/>
      <c r="K21" s="1"/>
    </row>
    <row r="22" spans="1:11" ht="12.75" customHeight="1" thickBot="1" x14ac:dyDescent="0.25">
      <c r="A22" s="33">
        <v>40890</v>
      </c>
      <c r="B22" s="34"/>
      <c r="C22" s="3">
        <v>98.680000305175781</v>
      </c>
      <c r="D22" s="3">
        <v>0.62999999523162842</v>
      </c>
      <c r="E22" s="3">
        <v>0.10999999940395355</v>
      </c>
      <c r="F22" s="5">
        <v>0.14000000059604645</v>
      </c>
      <c r="G22" s="3">
        <v>0.25</v>
      </c>
      <c r="H22" s="3">
        <v>38.130214294196591</v>
      </c>
      <c r="I22" s="3">
        <v>50.682850949995064</v>
      </c>
      <c r="J22" s="1"/>
      <c r="K22" s="1"/>
    </row>
    <row r="23" spans="1:11" ht="12.75" customHeight="1" thickBot="1" x14ac:dyDescent="0.25">
      <c r="A23" s="33">
        <v>40891</v>
      </c>
      <c r="B23" s="34"/>
      <c r="C23" s="3">
        <v>98.5</v>
      </c>
      <c r="D23" s="3">
        <v>0.15999999642372131</v>
      </c>
      <c r="E23" s="3">
        <v>0.14000000059604645</v>
      </c>
      <c r="F23" s="5">
        <v>3.9999999105930328E-2</v>
      </c>
      <c r="G23" s="3">
        <v>0.18000000715255737</v>
      </c>
      <c r="H23" s="3">
        <v>38.687180912499471</v>
      </c>
      <c r="I23" s="3">
        <v>51.019143857730434</v>
      </c>
      <c r="J23" s="1"/>
      <c r="K23" s="1"/>
    </row>
    <row r="24" spans="1:11" ht="12.75" customHeight="1" thickBot="1" x14ac:dyDescent="0.25">
      <c r="A24" s="33">
        <v>40892</v>
      </c>
      <c r="B24" s="34"/>
      <c r="C24" s="3">
        <v>98.639999389648438</v>
      </c>
      <c r="D24" s="3">
        <v>0.62000000476837158</v>
      </c>
      <c r="E24" s="3">
        <v>0.10999999940395355</v>
      </c>
      <c r="F24" s="5">
        <v>0.14000000059604645</v>
      </c>
      <c r="G24" s="3">
        <v>0.25</v>
      </c>
      <c r="H24" s="3">
        <v>38.16583227870607</v>
      </c>
      <c r="I24" s="3">
        <v>50.730194533907408</v>
      </c>
      <c r="J24" s="1"/>
      <c r="K24" s="1"/>
    </row>
    <row r="25" spans="1:11" ht="12.75" customHeight="1" thickBot="1" x14ac:dyDescent="0.25">
      <c r="A25" s="33">
        <v>40893</v>
      </c>
      <c r="B25" s="34"/>
      <c r="C25" s="3">
        <v>98.650001525878906</v>
      </c>
      <c r="D25" s="3">
        <v>0.62000000476837158</v>
      </c>
      <c r="E25" s="3">
        <v>0.10999999940395355</v>
      </c>
      <c r="F25" s="5">
        <v>0.14000000059604645</v>
      </c>
      <c r="G25" s="3">
        <v>0.25</v>
      </c>
      <c r="H25" s="3">
        <v>38.167007650493709</v>
      </c>
      <c r="I25" s="3">
        <v>50.731756843331233</v>
      </c>
      <c r="J25" s="1"/>
      <c r="K25" s="1"/>
    </row>
    <row r="26" spans="1:11" ht="12.75" customHeight="1" thickBot="1" x14ac:dyDescent="0.25">
      <c r="A26" s="33">
        <v>40894</v>
      </c>
      <c r="B26" s="34"/>
      <c r="C26" s="3">
        <v>98.650001525878906</v>
      </c>
      <c r="D26" s="3">
        <v>0.62000000476837158</v>
      </c>
      <c r="E26" s="3">
        <v>0.10999999940395355</v>
      </c>
      <c r="F26" s="5">
        <v>0.14000000059604645</v>
      </c>
      <c r="G26" s="3">
        <v>0.25</v>
      </c>
      <c r="H26" s="3">
        <v>38.167007650493709</v>
      </c>
      <c r="I26" s="3">
        <v>50.731756843331233</v>
      </c>
      <c r="J26" s="1"/>
      <c r="K26" s="1"/>
    </row>
    <row r="27" spans="1:11" ht="12.75" customHeight="1" thickBot="1" x14ac:dyDescent="0.25">
      <c r="A27" s="33">
        <v>40895</v>
      </c>
      <c r="B27" s="34"/>
      <c r="C27" s="3">
        <v>98.650001525878906</v>
      </c>
      <c r="D27" s="3">
        <v>0.62000000476837158</v>
      </c>
      <c r="E27" s="3">
        <v>0.10999999940395355</v>
      </c>
      <c r="F27" s="5">
        <v>0.14000000059604645</v>
      </c>
      <c r="G27" s="3">
        <v>0.25</v>
      </c>
      <c r="H27" s="3">
        <v>38.167007650493709</v>
      </c>
      <c r="I27" s="3">
        <v>50.731756843331233</v>
      </c>
      <c r="J27" s="1"/>
      <c r="K27" s="1"/>
    </row>
    <row r="28" spans="1:11" ht="12.75" customHeight="1" thickBot="1" x14ac:dyDescent="0.25">
      <c r="A28" s="33">
        <v>40896</v>
      </c>
      <c r="B28" s="34"/>
      <c r="C28" s="3">
        <v>98.849998474121094</v>
      </c>
      <c r="D28" s="3">
        <v>0.5</v>
      </c>
      <c r="E28" s="3">
        <v>0.10999999940395355</v>
      </c>
      <c r="F28" s="5">
        <v>0.10999999940395355</v>
      </c>
      <c r="G28" s="3">
        <v>0.2199999988079071</v>
      </c>
      <c r="H28" s="3">
        <v>38.107522781790948</v>
      </c>
      <c r="I28" s="3">
        <v>50.697494286104728</v>
      </c>
      <c r="J28" s="1"/>
      <c r="K28" s="1"/>
    </row>
    <row r="29" spans="1:11" ht="12.75" customHeight="1" thickBot="1" x14ac:dyDescent="0.25">
      <c r="A29" s="33">
        <v>40897</v>
      </c>
      <c r="B29" s="34"/>
      <c r="C29" s="3">
        <v>98.699996948242188</v>
      </c>
      <c r="D29" s="3">
        <v>0.62000000476837158</v>
      </c>
      <c r="E29" s="3">
        <v>0.10999999940395355</v>
      </c>
      <c r="F29" s="5">
        <v>0.14000000059604645</v>
      </c>
      <c r="G29" s="3">
        <v>0.25</v>
      </c>
      <c r="H29" s="3">
        <v>38.12356233316855</v>
      </c>
      <c r="I29" s="3">
        <v>50.67400913372024</v>
      </c>
      <c r="J29" s="1"/>
      <c r="K29" s="1"/>
    </row>
    <row r="30" spans="1:11" ht="12.75" customHeight="1" thickBot="1" x14ac:dyDescent="0.25">
      <c r="A30" s="33">
        <v>40898</v>
      </c>
      <c r="B30" s="34"/>
      <c r="C30" s="3">
        <v>98.709999084472656</v>
      </c>
      <c r="D30" s="3">
        <v>0.62000000476837158</v>
      </c>
      <c r="E30" s="3">
        <v>0.10999999940395355</v>
      </c>
      <c r="F30" s="5">
        <v>0.14000000059604645</v>
      </c>
      <c r="G30" s="3">
        <v>0.25</v>
      </c>
      <c r="H30" s="3">
        <v>38.124346700980375</v>
      </c>
      <c r="I30" s="3">
        <v>50.675051718915007</v>
      </c>
      <c r="J30" s="1"/>
      <c r="K30" s="1"/>
    </row>
    <row r="31" spans="1:11" ht="12.75" customHeight="1" thickBot="1" x14ac:dyDescent="0.25">
      <c r="A31" s="33">
        <v>40899</v>
      </c>
      <c r="B31" s="34"/>
      <c r="C31" s="3">
        <v>98.650000004768302</v>
      </c>
      <c r="D31" s="3">
        <v>0.20999999344348907</v>
      </c>
      <c r="E31" s="3">
        <v>0.10999999940395355</v>
      </c>
      <c r="F31" s="5">
        <v>0.14000000059604645</v>
      </c>
      <c r="G31" s="3">
        <v>0.25</v>
      </c>
      <c r="H31" s="3">
        <v>38.134374103291428</v>
      </c>
      <c r="I31" s="3">
        <v>50.688380186802057</v>
      </c>
      <c r="J31" s="1"/>
      <c r="K31" s="1"/>
    </row>
    <row r="32" spans="1:11" ht="12.75" customHeight="1" thickBot="1" x14ac:dyDescent="0.25">
      <c r="A32" s="33">
        <v>40900</v>
      </c>
      <c r="B32" s="34"/>
      <c r="C32" s="3">
        <v>98.680000004768303</v>
      </c>
      <c r="D32" s="3">
        <v>0.20999999344348907</v>
      </c>
      <c r="E32" s="3">
        <v>0.10999999940395355</v>
      </c>
      <c r="F32" s="5">
        <v>0.14000000059604645</v>
      </c>
      <c r="G32" s="3">
        <v>0.25</v>
      </c>
      <c r="H32" s="3">
        <v>38.124974234873513</v>
      </c>
      <c r="I32" s="3">
        <v>50.675885839765385</v>
      </c>
      <c r="J32" s="1"/>
      <c r="K32" s="1"/>
    </row>
    <row r="33" spans="1:11" ht="12.75" customHeight="1" thickBot="1" x14ac:dyDescent="0.25">
      <c r="A33" s="33">
        <v>40901</v>
      </c>
      <c r="B33" s="34"/>
      <c r="C33" s="3">
        <v>98.690000004768294</v>
      </c>
      <c r="D33" s="3">
        <v>0.20999999344348907</v>
      </c>
      <c r="E33" s="3">
        <v>0.10999999940395355</v>
      </c>
      <c r="F33" s="5">
        <v>0.14000000059604645</v>
      </c>
      <c r="G33" s="3">
        <v>0.25</v>
      </c>
      <c r="H33" s="3">
        <v>38.123801007699171</v>
      </c>
      <c r="I33" s="3">
        <v>50.719150515760354</v>
      </c>
      <c r="J33" s="1"/>
      <c r="K33" s="1"/>
    </row>
    <row r="34" spans="1:11" ht="12.75" customHeight="1" thickBot="1" x14ac:dyDescent="0.25">
      <c r="A34" s="33">
        <v>40902</v>
      </c>
      <c r="B34" s="34"/>
      <c r="C34" s="3">
        <v>98.720000004768295</v>
      </c>
      <c r="D34" s="3">
        <v>0.20999999344348907</v>
      </c>
      <c r="E34" s="3">
        <v>0.10999999940395355</v>
      </c>
      <c r="F34" s="5">
        <v>0.14000000059604645</v>
      </c>
      <c r="G34" s="3">
        <v>0.25</v>
      </c>
      <c r="H34" s="3">
        <v>38.117141546785724</v>
      </c>
      <c r="I34" s="3">
        <v>50.710290900729987</v>
      </c>
      <c r="J34" s="1"/>
      <c r="K34" s="1"/>
    </row>
    <row r="35" spans="1:11" ht="12.75" customHeight="1" thickBot="1" x14ac:dyDescent="0.25">
      <c r="A35" s="33">
        <v>40903</v>
      </c>
      <c r="B35" s="34"/>
      <c r="C35" s="3">
        <v>98.699996948242188</v>
      </c>
      <c r="D35" s="3">
        <v>0.62999999523162842</v>
      </c>
      <c r="E35" s="3">
        <v>0.10999999940395355</v>
      </c>
      <c r="F35" s="5">
        <v>0.14000000059604645</v>
      </c>
      <c r="G35" s="3">
        <v>0.25</v>
      </c>
      <c r="H35" s="3">
        <v>38.116910406781336</v>
      </c>
      <c r="I35" s="3">
        <v>50.709983396641654</v>
      </c>
      <c r="J35" s="1"/>
      <c r="K35" s="1"/>
    </row>
    <row r="36" spans="1:11" ht="12.75" customHeight="1" thickBot="1" x14ac:dyDescent="0.25">
      <c r="A36" s="33">
        <v>40904</v>
      </c>
      <c r="B36" s="34"/>
      <c r="C36" s="3">
        <v>98.689994812011719</v>
      </c>
      <c r="D36" s="3">
        <v>0.62999993562698364</v>
      </c>
      <c r="E36" s="3">
        <v>0.10999998450279236</v>
      </c>
      <c r="F36" s="5">
        <v>0.14000000059604645</v>
      </c>
      <c r="G36" s="3">
        <v>0.24999998509883881</v>
      </c>
      <c r="H36" s="3">
        <v>38.123954659984513</v>
      </c>
      <c r="I36" s="3">
        <v>50.674530616274311</v>
      </c>
      <c r="J36" s="1"/>
      <c r="K36" s="1"/>
    </row>
    <row r="37" spans="1:11" ht="12.75" customHeight="1" thickBot="1" x14ac:dyDescent="0.25">
      <c r="A37" s="33">
        <v>40905</v>
      </c>
      <c r="B37" s="34"/>
      <c r="C37" s="3">
        <v>98.709999084472656</v>
      </c>
      <c r="D37" s="3">
        <v>0.62000000476837158</v>
      </c>
      <c r="E37" s="3">
        <v>0.10999999940395355</v>
      </c>
      <c r="F37" s="5">
        <v>0.14000000059604645</v>
      </c>
      <c r="G37" s="3">
        <v>0.25</v>
      </c>
      <c r="H37" s="3">
        <v>38.12473769796015</v>
      </c>
      <c r="I37" s="3">
        <v>50.675571433844866</v>
      </c>
      <c r="J37" s="1"/>
      <c r="K37" s="1"/>
    </row>
    <row r="38" spans="1:11" ht="12.75" customHeight="1" thickBot="1" x14ac:dyDescent="0.25">
      <c r="A38" s="33">
        <v>40906</v>
      </c>
      <c r="B38" s="34"/>
      <c r="C38" s="3">
        <v>98.439994812011719</v>
      </c>
      <c r="D38" s="3">
        <v>0.59999996423721313</v>
      </c>
      <c r="E38" s="3">
        <v>0.10999998450279236</v>
      </c>
      <c r="F38" s="5">
        <v>0.43999993801116943</v>
      </c>
      <c r="G38" s="3">
        <v>0.54999995231628418</v>
      </c>
      <c r="H38" s="3">
        <v>38.017447665535762</v>
      </c>
      <c r="I38" s="3">
        <v>50.443914603894669</v>
      </c>
      <c r="J38" s="1"/>
      <c r="K38" s="1"/>
    </row>
    <row r="39" spans="1:11" ht="12.75" customHeight="1" thickBot="1" x14ac:dyDescent="0.25">
      <c r="A39" s="33">
        <v>40907</v>
      </c>
      <c r="B39" s="34"/>
      <c r="C39" s="3">
        <v>98.650001525878906</v>
      </c>
      <c r="D39" s="3">
        <v>0.64999997615814209</v>
      </c>
      <c r="E39" s="3">
        <v>0.10999999940395355</v>
      </c>
      <c r="F39" s="5">
        <v>0.14000000059604645</v>
      </c>
      <c r="G39" s="3">
        <v>0.25</v>
      </c>
      <c r="H39" s="3">
        <v>38.157620074065676</v>
      </c>
      <c r="I39" s="3">
        <v>50.71927883486233</v>
      </c>
      <c r="J39" s="1"/>
      <c r="K39" s="1"/>
    </row>
    <row r="40" spans="1:11" ht="12.75" customHeight="1" thickBot="1" x14ac:dyDescent="0.25">
      <c r="A40" s="33">
        <v>40908</v>
      </c>
      <c r="B40" s="34"/>
      <c r="C40" s="3">
        <v>98.680000305175781</v>
      </c>
      <c r="D40" s="3">
        <v>0.62999999523162842</v>
      </c>
      <c r="E40" s="3">
        <v>0.10999999940395355</v>
      </c>
      <c r="F40" s="5">
        <v>0.14000000059604645</v>
      </c>
      <c r="G40" s="3">
        <v>0.25</v>
      </c>
      <c r="H40" s="3">
        <v>38.138045403381717</v>
      </c>
      <c r="I40" s="3">
        <v>50.738100977926599</v>
      </c>
      <c r="J40" s="1"/>
      <c r="K40" s="1"/>
    </row>
    <row r="41" spans="1:11" ht="12.75" customHeight="1" thickBot="1" x14ac:dyDescent="0.25">
      <c r="A41" s="31" t="s">
        <v>6</v>
      </c>
      <c r="B41" s="32"/>
      <c r="C41" s="6">
        <f t="shared" ref="C41:I41" si="0">AVERAGE(C10:C40)</f>
        <v>98.656450648769237</v>
      </c>
      <c r="D41" s="6">
        <f t="shared" si="0"/>
        <v>0.55903224791249917</v>
      </c>
      <c r="E41" s="6">
        <f t="shared" si="0"/>
        <v>0.11580644980553657</v>
      </c>
      <c r="F41" s="6">
        <f t="shared" si="0"/>
        <v>0.1419354821405103</v>
      </c>
      <c r="G41" s="6">
        <f t="shared" si="0"/>
        <v>0.25774193338809476</v>
      </c>
      <c r="H41" s="6">
        <f t="shared" si="0"/>
        <v>38.161759730031413</v>
      </c>
      <c r="I41" s="6">
        <f t="shared" si="0"/>
        <v>50.704513836794824</v>
      </c>
      <c r="J41" s="1"/>
      <c r="K41" s="1"/>
    </row>
    <row r="42" spans="1:11" ht="8.1" customHeight="1" x14ac:dyDescent="0.2"/>
    <row r="43" spans="1:11" ht="12.75" customHeight="1" x14ac:dyDescent="0.2">
      <c r="A43" s="7" t="s">
        <v>10</v>
      </c>
      <c r="H43" s="30" t="s">
        <v>44</v>
      </c>
      <c r="I43" s="30"/>
      <c r="J43" s="20"/>
      <c r="K43" s="20"/>
    </row>
    <row r="44" spans="1:11" ht="13.5" thickBot="1" x14ac:dyDescent="0.25"/>
    <row r="45" spans="1:11" ht="23.25" thickBot="1" x14ac:dyDescent="0.25">
      <c r="A45" s="37"/>
      <c r="B45" s="38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17</v>
      </c>
      <c r="I45" s="19" t="s">
        <v>16</v>
      </c>
    </row>
    <row r="46" spans="1:11" ht="13.5" thickBot="1" x14ac:dyDescent="0.25">
      <c r="A46" s="39" t="s">
        <v>85</v>
      </c>
      <c r="B46" s="40"/>
      <c r="C46" s="26">
        <f t="shared" ref="C46:I46" si="1">MAX(C10:C40)</f>
        <v>98.849998474121094</v>
      </c>
      <c r="D46" s="21">
        <f t="shared" si="1"/>
        <v>1.2599998712539673</v>
      </c>
      <c r="E46" s="26">
        <f t="shared" si="1"/>
        <v>0.22999998927116394</v>
      </c>
      <c r="F46" s="26">
        <f t="shared" si="1"/>
        <v>0.43999993801116943</v>
      </c>
      <c r="G46" s="21">
        <f t="shared" si="1"/>
        <v>0.54999995231628418</v>
      </c>
      <c r="H46" s="26">
        <f t="shared" si="1"/>
        <v>38.687180912499471</v>
      </c>
      <c r="I46" s="22">
        <f t="shared" si="1"/>
        <v>51.019143857730434</v>
      </c>
    </row>
    <row r="47" spans="1:11" ht="13.5" thickBot="1" x14ac:dyDescent="0.25">
      <c r="A47" s="39" t="s">
        <v>86</v>
      </c>
      <c r="B47" s="40"/>
      <c r="C47" s="23">
        <f t="shared" ref="C47:I47" si="2">MIN(C10:C40)</f>
        <v>97.759994506835938</v>
      </c>
      <c r="D47" s="26">
        <f t="shared" si="2"/>
        <v>0.15999999642372131</v>
      </c>
      <c r="E47" s="26">
        <f t="shared" si="2"/>
        <v>0.10999998450279236</v>
      </c>
      <c r="F47" s="23">
        <f t="shared" si="2"/>
        <v>3.9999999105930328E-2</v>
      </c>
      <c r="G47" s="26">
        <f t="shared" si="2"/>
        <v>0.18000000715255737</v>
      </c>
      <c r="H47" s="23">
        <f t="shared" si="2"/>
        <v>38.017447665535762</v>
      </c>
      <c r="I47" s="26">
        <f t="shared" si="2"/>
        <v>50.443914603894669</v>
      </c>
    </row>
    <row r="48" spans="1:11" ht="13.5" thickBot="1" x14ac:dyDescent="0.25">
      <c r="A48" s="35" t="s">
        <v>87</v>
      </c>
      <c r="B48" s="36"/>
      <c r="C48" s="26">
        <f t="shared" ref="C48:I48" si="3">STDEV(C10:C40)</f>
        <v>0.18659381006414433</v>
      </c>
      <c r="D48" s="24">
        <f t="shared" si="3"/>
        <v>0.21656952618276967</v>
      </c>
      <c r="E48" s="26">
        <f t="shared" si="3"/>
        <v>2.247579205644365E-2</v>
      </c>
      <c r="F48" s="26">
        <f t="shared" si="3"/>
        <v>6.0795787812111993E-2</v>
      </c>
      <c r="G48" s="24">
        <f t="shared" si="3"/>
        <v>6.0811704613240466E-2</v>
      </c>
      <c r="H48" s="26">
        <f t="shared" si="3"/>
        <v>0.15918777686202584</v>
      </c>
      <c r="I48" s="25">
        <f t="shared" si="3"/>
        <v>0.10302502321684714</v>
      </c>
    </row>
    <row r="50" spans="3:9" x14ac:dyDescent="0.2">
      <c r="C50" s="28">
        <f>COUNTIF(C10:C40,"&lt;84.0")</f>
        <v>0</v>
      </c>
      <c r="D50" s="28">
        <f>COUNTIF(D10:D40,"&gt;11.0")</f>
        <v>0</v>
      </c>
      <c r="E50" s="28">
        <f>COUNTIF(E10:E40,"&gt;4.0")</f>
        <v>0</v>
      </c>
      <c r="F50" s="28">
        <f>COUNTIF(F10:F40,"&gt;3.0")</f>
        <v>0</v>
      </c>
      <c r="G50" s="28">
        <f>COUNTIF(G10:G40,"&gt;4.0")</f>
        <v>0</v>
      </c>
      <c r="H50" s="28">
        <f>COUNTIF(H10:H40,"&lt;37.30")</f>
        <v>0</v>
      </c>
      <c r="I50" s="28">
        <f>COUNTIF(I10:I40,"&lt;48.20")</f>
        <v>0</v>
      </c>
    </row>
    <row r="51" spans="3:9" x14ac:dyDescent="0.2">
      <c r="C51" s="29"/>
      <c r="D51" s="29"/>
      <c r="E51" s="29"/>
      <c r="F51" s="29"/>
      <c r="G51" s="28"/>
      <c r="H51" s="28">
        <f>COUNTIF(H10:H40,"&gt;43.60")</f>
        <v>0</v>
      </c>
      <c r="I51" s="28">
        <f>COUNTIF(I10:I40,"&gt;53.20")</f>
        <v>0</v>
      </c>
    </row>
  </sheetData>
  <mergeCells count="45">
    <mergeCell ref="A22:B22"/>
    <mergeCell ref="A25:B25"/>
    <mergeCell ref="A23:B23"/>
    <mergeCell ref="A31:B31"/>
    <mergeCell ref="A26:B26"/>
    <mergeCell ref="A28:B28"/>
    <mergeCell ref="A7:B7"/>
    <mergeCell ref="A8:B8"/>
    <mergeCell ref="A13:B13"/>
    <mergeCell ref="A15:B15"/>
    <mergeCell ref="A14:B14"/>
    <mergeCell ref="A9:B9"/>
    <mergeCell ref="A11:B11"/>
    <mergeCell ref="A12:B12"/>
    <mergeCell ref="A10:B10"/>
    <mergeCell ref="A45:B45"/>
    <mergeCell ref="A46:B46"/>
    <mergeCell ref="A47:B47"/>
    <mergeCell ref="A48:B48"/>
    <mergeCell ref="A1:I1"/>
    <mergeCell ref="A3:I3"/>
    <mergeCell ref="A6:B6"/>
    <mergeCell ref="A4:I4"/>
    <mergeCell ref="A5:F5"/>
    <mergeCell ref="A17:B17"/>
    <mergeCell ref="A20:B20"/>
    <mergeCell ref="A16:B16"/>
    <mergeCell ref="A21:B21"/>
    <mergeCell ref="A18:B18"/>
    <mergeCell ref="A19:B19"/>
    <mergeCell ref="A24:B24"/>
    <mergeCell ref="A29:B29"/>
    <mergeCell ref="A27:B27"/>
    <mergeCell ref="A30:B30"/>
    <mergeCell ref="A40:B40"/>
    <mergeCell ref="A32:B32"/>
    <mergeCell ref="A33:B33"/>
    <mergeCell ref="A39:B39"/>
    <mergeCell ref="H43:I43"/>
    <mergeCell ref="A41:B41"/>
    <mergeCell ref="A34:B34"/>
    <mergeCell ref="A36:B36"/>
    <mergeCell ref="A35:B35"/>
    <mergeCell ref="A37:B37"/>
    <mergeCell ref="A38:B38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outlinePr summaryBelow="0" summaryRight="0"/>
  </sheetPr>
  <dimension ref="A1:K51"/>
  <sheetViews>
    <sheetView showGridLines="0" topLeftCell="A31" zoomScale="90" zoomScaleNormal="90" workbookViewId="0">
      <selection activeCell="E50" sqref="E50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256" width="8.85546875" customWidth="1"/>
  </cols>
  <sheetData>
    <row r="1" spans="1:11" ht="24" customHeight="1" x14ac:dyDescent="0.2">
      <c r="A1" s="43" t="s">
        <v>11</v>
      </c>
      <c r="B1" s="43"/>
      <c r="C1" s="43"/>
      <c r="D1" s="43"/>
      <c r="E1" s="43"/>
      <c r="F1" s="43"/>
      <c r="G1" s="43"/>
      <c r="H1" s="43"/>
      <c r="I1" s="43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4" t="s">
        <v>8</v>
      </c>
      <c r="B3" s="44"/>
      <c r="C3" s="44"/>
      <c r="D3" s="44"/>
      <c r="E3" s="44"/>
      <c r="F3" s="44"/>
      <c r="G3" s="44"/>
      <c r="H3" s="44"/>
      <c r="I3" s="44"/>
      <c r="J3" s="2"/>
      <c r="K3" s="1"/>
    </row>
    <row r="4" spans="1:11" ht="18" customHeight="1" x14ac:dyDescent="0.2">
      <c r="A4" s="47" t="s">
        <v>9</v>
      </c>
      <c r="B4" s="47"/>
      <c r="C4" s="47"/>
      <c r="D4" s="47"/>
      <c r="E4" s="47"/>
      <c r="F4" s="47"/>
      <c r="G4" s="47"/>
      <c r="H4" s="47"/>
      <c r="I4" s="47"/>
      <c r="J4" s="2"/>
      <c r="K4" s="1"/>
    </row>
    <row r="5" spans="1:11" ht="14.1" customHeight="1" thickBot="1" x14ac:dyDescent="0.25">
      <c r="A5" s="48" t="s">
        <v>51</v>
      </c>
      <c r="B5" s="48"/>
      <c r="C5" s="48"/>
      <c r="D5" s="48"/>
      <c r="E5" s="48"/>
      <c r="F5" s="48"/>
      <c r="G5" s="1"/>
      <c r="H5" s="1"/>
      <c r="I5" s="18" t="s">
        <v>99</v>
      </c>
      <c r="J5" s="1"/>
      <c r="K5" s="1"/>
    </row>
    <row r="6" spans="1:11" ht="10.15" customHeight="1" x14ac:dyDescent="0.2">
      <c r="A6" s="45"/>
      <c r="B6" s="46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1" t="s">
        <v>3</v>
      </c>
      <c r="B7" s="42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41"/>
      <c r="B8" s="42"/>
      <c r="C8" s="9" t="s">
        <v>24</v>
      </c>
      <c r="D8" s="9" t="s">
        <v>26</v>
      </c>
      <c r="E8" s="9" t="s">
        <v>25</v>
      </c>
      <c r="F8" s="9" t="s">
        <v>19</v>
      </c>
      <c r="G8" s="9" t="s">
        <v>25</v>
      </c>
      <c r="H8" s="14" t="s">
        <v>27</v>
      </c>
      <c r="I8" s="17" t="s">
        <v>28</v>
      </c>
      <c r="J8" s="1"/>
      <c r="K8" s="1"/>
    </row>
    <row r="9" spans="1:11" ht="22.5" customHeight="1" thickBot="1" x14ac:dyDescent="0.25">
      <c r="A9" s="37"/>
      <c r="B9" s="38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33">
        <v>40878</v>
      </c>
      <c r="B10" s="34"/>
      <c r="C10" s="10">
        <v>98.827812194824219</v>
      </c>
      <c r="D10" s="10">
        <v>0.61025154590606689</v>
      </c>
      <c r="E10" s="10">
        <v>0.14943820238113403</v>
      </c>
      <c r="F10" s="11">
        <v>0.1280505359172821</v>
      </c>
      <c r="G10" s="10">
        <v>0.27748873829841614</v>
      </c>
      <c r="H10" s="10">
        <v>38.04061205338121</v>
      </c>
      <c r="I10" s="10">
        <v>50.692835040021187</v>
      </c>
      <c r="J10" s="1"/>
      <c r="K10" s="1"/>
    </row>
    <row r="11" spans="1:11" ht="12.75" customHeight="1" thickBot="1" x14ac:dyDescent="0.25">
      <c r="A11" s="33">
        <v>40879</v>
      </c>
      <c r="B11" s="34"/>
      <c r="C11" s="3">
        <v>98.924034118652344</v>
      </c>
      <c r="D11" s="3">
        <v>0.53217381238937378</v>
      </c>
      <c r="E11" s="3">
        <v>0.13729073107242584</v>
      </c>
      <c r="F11" s="5">
        <v>0.12059807032346725</v>
      </c>
      <c r="G11" s="3">
        <v>0.2578887939453125</v>
      </c>
      <c r="H11" s="3">
        <v>38.027057606009883</v>
      </c>
      <c r="I11" s="3">
        <v>50.696343167115522</v>
      </c>
      <c r="J11" s="1"/>
      <c r="K11" s="1"/>
    </row>
    <row r="12" spans="1:11" ht="12.75" customHeight="1" thickBot="1" x14ac:dyDescent="0.25">
      <c r="A12" s="33">
        <v>40880</v>
      </c>
      <c r="B12" s="34"/>
      <c r="C12" s="3">
        <v>98.866943359375</v>
      </c>
      <c r="D12" s="3">
        <v>0.58012574911117554</v>
      </c>
      <c r="E12" s="3">
        <v>0.14611488580703735</v>
      </c>
      <c r="F12" s="5">
        <v>0.12274821847677231</v>
      </c>
      <c r="G12" s="3">
        <v>0.26886311173439026</v>
      </c>
      <c r="H12" s="3">
        <v>38.035337081034214</v>
      </c>
      <c r="I12" s="3">
        <v>50.695258603960923</v>
      </c>
      <c r="J12" s="1"/>
      <c r="K12" s="1"/>
    </row>
    <row r="13" spans="1:11" ht="12.75" customHeight="1" thickBot="1" x14ac:dyDescent="0.25">
      <c r="A13" s="33">
        <v>40881</v>
      </c>
      <c r="B13" s="34"/>
      <c r="C13" s="3">
        <v>98.819671630859375</v>
      </c>
      <c r="D13" s="3">
        <v>0.62471234798431396</v>
      </c>
      <c r="E13" s="3">
        <v>0.14939935505390167</v>
      </c>
      <c r="F13" s="5">
        <v>0.11815181374549866</v>
      </c>
      <c r="G13" s="3">
        <v>0.26755118370056152</v>
      </c>
      <c r="H13" s="3">
        <v>38.051556392872001</v>
      </c>
      <c r="I13" s="3">
        <v>50.706155508320919</v>
      </c>
      <c r="J13" s="1"/>
      <c r="K13" s="1"/>
    </row>
    <row r="14" spans="1:11" ht="12.75" customHeight="1" thickBot="1" x14ac:dyDescent="0.25">
      <c r="A14" s="33">
        <v>40882</v>
      </c>
      <c r="B14" s="34"/>
      <c r="C14" s="3">
        <v>98.819961547851563</v>
      </c>
      <c r="D14" s="3">
        <v>0.62633055448532104</v>
      </c>
      <c r="E14" s="3">
        <v>0.14928624033927917</v>
      </c>
      <c r="F14" s="5">
        <v>0.11661119759082794</v>
      </c>
      <c r="G14" s="3">
        <v>0.26589745283126831</v>
      </c>
      <c r="H14" s="3">
        <v>38.051874045141503</v>
      </c>
      <c r="I14" s="3">
        <v>50.707550231540232</v>
      </c>
      <c r="J14" s="1"/>
      <c r="K14" s="1"/>
    </row>
    <row r="15" spans="1:11" ht="12.75" customHeight="1" thickBot="1" x14ac:dyDescent="0.25">
      <c r="A15" s="33">
        <v>40883</v>
      </c>
      <c r="B15" s="34"/>
      <c r="C15" s="3">
        <v>98.831016540527344</v>
      </c>
      <c r="D15" s="3">
        <v>0.6153748631477356</v>
      </c>
      <c r="E15" s="3">
        <v>0.14909480512142181</v>
      </c>
      <c r="F15" s="5">
        <v>0.11582569777965546</v>
      </c>
      <c r="G15" s="3">
        <v>0.26492050290107727</v>
      </c>
      <c r="H15" s="3">
        <v>38.049500814769452</v>
      </c>
      <c r="I15" s="3">
        <v>50.706872718758575</v>
      </c>
      <c r="J15" s="1"/>
      <c r="K15" s="1"/>
    </row>
    <row r="16" spans="1:11" ht="12.75" customHeight="1" thickBot="1" x14ac:dyDescent="0.25">
      <c r="A16" s="33">
        <v>40884</v>
      </c>
      <c r="B16" s="34"/>
      <c r="C16" s="3">
        <v>99.141853332519531</v>
      </c>
      <c r="D16" s="3">
        <v>0.3379707932472229</v>
      </c>
      <c r="E16" s="3">
        <v>0.11740406602621078</v>
      </c>
      <c r="F16" s="5">
        <v>0.11796704679727554</v>
      </c>
      <c r="G16" s="3">
        <v>0.23537111282348633</v>
      </c>
      <c r="H16" s="3">
        <v>37.980221500567019</v>
      </c>
      <c r="I16" s="3">
        <v>50.681330963408136</v>
      </c>
      <c r="J16" s="1"/>
      <c r="K16" s="1"/>
    </row>
    <row r="17" spans="1:11" ht="12.75" customHeight="1" thickBot="1" x14ac:dyDescent="0.25">
      <c r="A17" s="33">
        <v>40885</v>
      </c>
      <c r="B17" s="34"/>
      <c r="C17" s="3">
        <v>99.077598571777344</v>
      </c>
      <c r="D17" s="3">
        <v>0.38816028833389282</v>
      </c>
      <c r="E17" s="3">
        <v>0.12630955874919891</v>
      </c>
      <c r="F17" s="5">
        <v>0.1209966316819191</v>
      </c>
      <c r="G17" s="3">
        <v>0.24730619788169861</v>
      </c>
      <c r="H17" s="3">
        <v>37.99123581897733</v>
      </c>
      <c r="I17" s="3">
        <v>50.681074332161337</v>
      </c>
      <c r="J17" s="1"/>
      <c r="K17" s="1"/>
    </row>
    <row r="18" spans="1:11" ht="12.75" customHeight="1" thickBot="1" x14ac:dyDescent="0.25">
      <c r="A18" s="33">
        <v>40886</v>
      </c>
      <c r="B18" s="34"/>
      <c r="C18" s="3">
        <v>98.848770141601563</v>
      </c>
      <c r="D18" s="3">
        <v>0.58183872699737549</v>
      </c>
      <c r="E18" s="3">
        <v>0.16291052103042603</v>
      </c>
      <c r="F18" s="5">
        <v>0.12786538898944855</v>
      </c>
      <c r="G18" s="3">
        <v>0.29077589511871338</v>
      </c>
      <c r="H18" s="3">
        <v>38.023003856251698</v>
      </c>
      <c r="I18" s="3">
        <v>50.676652505679584</v>
      </c>
      <c r="J18" s="1"/>
      <c r="K18" s="1"/>
    </row>
    <row r="19" spans="1:11" ht="12.75" customHeight="1" thickBot="1" x14ac:dyDescent="0.25">
      <c r="A19" s="33">
        <v>40887</v>
      </c>
      <c r="B19" s="34"/>
      <c r="C19" s="3">
        <v>98.829757690429687</v>
      </c>
      <c r="D19" s="3">
        <v>0.61823368072509766</v>
      </c>
      <c r="E19" s="3">
        <v>0.14977091550827026</v>
      </c>
      <c r="F19" s="5">
        <v>0.12158562242984772</v>
      </c>
      <c r="G19" s="3">
        <v>0.27135652303695679</v>
      </c>
      <c r="H19" s="3">
        <v>38.042359812483646</v>
      </c>
      <c r="I19" s="3">
        <v>50.698400064046972</v>
      </c>
      <c r="J19" s="1"/>
      <c r="K19" s="1"/>
    </row>
    <row r="20" spans="1:11" ht="12.75" customHeight="1" thickBot="1" x14ac:dyDescent="0.25">
      <c r="A20" s="33">
        <v>40888</v>
      </c>
      <c r="B20" s="34"/>
      <c r="C20" s="3">
        <v>98.87542724609375</v>
      </c>
      <c r="D20" s="3">
        <v>0.5788806676864624</v>
      </c>
      <c r="E20" s="3">
        <v>0.14642365276813507</v>
      </c>
      <c r="F20" s="5">
        <v>0.11825281381607056</v>
      </c>
      <c r="G20" s="3">
        <v>0.26467645168304443</v>
      </c>
      <c r="H20" s="3">
        <v>38.034175075912771</v>
      </c>
      <c r="I20" s="3">
        <v>50.697781777832361</v>
      </c>
      <c r="J20" s="1"/>
      <c r="K20" s="1"/>
    </row>
    <row r="21" spans="1:11" ht="12.75" customHeight="1" thickBot="1" x14ac:dyDescent="0.25">
      <c r="A21" s="33">
        <v>40889</v>
      </c>
      <c r="B21" s="34"/>
      <c r="C21" s="3">
        <v>98.855560302734375</v>
      </c>
      <c r="D21" s="3">
        <v>0.59958040714263916</v>
      </c>
      <c r="E21" s="3">
        <v>0.14760971069335938</v>
      </c>
      <c r="F21" s="5">
        <v>0.11496248096227646</v>
      </c>
      <c r="G21" s="3">
        <v>0.26257219910621643</v>
      </c>
      <c r="H21" s="3">
        <v>38.041491352785492</v>
      </c>
      <c r="I21" s="3">
        <v>50.703735113760196</v>
      </c>
      <c r="J21" s="1"/>
      <c r="K21" s="1"/>
    </row>
    <row r="22" spans="1:11" ht="12.75" customHeight="1" thickBot="1" x14ac:dyDescent="0.25">
      <c r="A22" s="33">
        <v>40890</v>
      </c>
      <c r="B22" s="34"/>
      <c r="C22" s="3">
        <v>98.877433776855469</v>
      </c>
      <c r="D22" s="3">
        <v>0.5823405385017395</v>
      </c>
      <c r="E22" s="3">
        <v>0.14657530188560486</v>
      </c>
      <c r="F22" s="5">
        <v>0.11608412861824036</v>
      </c>
      <c r="G22" s="3">
        <v>0.26265943050384521</v>
      </c>
      <c r="H22" s="3">
        <v>38.033206837809601</v>
      </c>
      <c r="I22" s="3">
        <v>50.698783851152449</v>
      </c>
      <c r="J22" s="1"/>
      <c r="K22" s="1"/>
    </row>
    <row r="23" spans="1:11" ht="12.75" customHeight="1" thickBot="1" x14ac:dyDescent="0.25">
      <c r="A23" s="33">
        <v>40891</v>
      </c>
      <c r="B23" s="34"/>
      <c r="C23" s="3">
        <v>98.977325439453125</v>
      </c>
      <c r="D23" s="3">
        <v>0.4889606237411499</v>
      </c>
      <c r="E23" s="3">
        <v>0.13834354281425476</v>
      </c>
      <c r="F23" s="5">
        <v>0.11732840538024902</v>
      </c>
      <c r="G23" s="3">
        <v>0.25567194819450378</v>
      </c>
      <c r="H23" s="3">
        <v>38.010439827455158</v>
      </c>
      <c r="I23" s="3">
        <v>50.688117286906554</v>
      </c>
      <c r="J23" s="1"/>
      <c r="K23" s="1"/>
    </row>
    <row r="24" spans="1:11" ht="12.75" customHeight="1" thickBot="1" x14ac:dyDescent="0.25">
      <c r="A24" s="33">
        <v>40892</v>
      </c>
      <c r="B24" s="34"/>
      <c r="C24" s="3">
        <v>98.692436218261719</v>
      </c>
      <c r="D24" s="3">
        <v>0.7523655891418457</v>
      </c>
      <c r="E24" s="3">
        <v>0.15317496657371521</v>
      </c>
      <c r="F24" s="5">
        <v>0.11703401058912277</v>
      </c>
      <c r="G24" s="3">
        <v>0.27020898461341858</v>
      </c>
      <c r="H24" s="3">
        <v>38.083339016605144</v>
      </c>
      <c r="I24" s="3">
        <v>50.723185050618916</v>
      </c>
      <c r="J24" s="1"/>
      <c r="K24" s="1"/>
    </row>
    <row r="25" spans="1:11" ht="12.75" customHeight="1" thickBot="1" x14ac:dyDescent="0.25">
      <c r="A25" s="33">
        <v>40893</v>
      </c>
      <c r="B25" s="34"/>
      <c r="C25" s="3">
        <v>98.864944458007812</v>
      </c>
      <c r="D25" s="3">
        <v>0.59444206953048706</v>
      </c>
      <c r="E25" s="3">
        <v>0.14831317961215973</v>
      </c>
      <c r="F25" s="5">
        <v>0.11399389803409576</v>
      </c>
      <c r="G25" s="3">
        <v>0.26230707764625549</v>
      </c>
      <c r="H25" s="3">
        <v>38.03756336611518</v>
      </c>
      <c r="I25" s="3">
        <v>50.701946508989998</v>
      </c>
      <c r="J25" s="1"/>
      <c r="K25" s="1"/>
    </row>
    <row r="26" spans="1:11" ht="12.75" customHeight="1" thickBot="1" x14ac:dyDescent="0.25">
      <c r="A26" s="33">
        <v>40894</v>
      </c>
      <c r="B26" s="34"/>
      <c r="C26" s="3">
        <v>98.8319091796875</v>
      </c>
      <c r="D26" s="3">
        <v>0.62119203805923462</v>
      </c>
      <c r="E26" s="3">
        <v>0.15047366917133331</v>
      </c>
      <c r="F26" s="5">
        <v>0.11462843418121338</v>
      </c>
      <c r="G26" s="3">
        <v>0.2651020884513855</v>
      </c>
      <c r="H26" s="3">
        <v>38.046263540381368</v>
      </c>
      <c r="I26" s="3">
        <v>50.705352392736174</v>
      </c>
      <c r="J26" s="1"/>
      <c r="K26" s="1"/>
    </row>
    <row r="27" spans="1:11" ht="12.75" customHeight="1" thickBot="1" x14ac:dyDescent="0.25">
      <c r="A27" s="33">
        <v>40895</v>
      </c>
      <c r="B27" s="34"/>
      <c r="C27" s="3">
        <v>98.837059020996094</v>
      </c>
      <c r="D27" s="3">
        <v>0.61689049005508423</v>
      </c>
      <c r="E27" s="3">
        <v>0.15119211375713348</v>
      </c>
      <c r="F27" s="5">
        <v>0.11427717655897141</v>
      </c>
      <c r="G27" s="3">
        <v>0.26546928286552429</v>
      </c>
      <c r="H27" s="3">
        <v>38.042099459824612</v>
      </c>
      <c r="I27" s="3">
        <v>50.702935013916594</v>
      </c>
      <c r="J27" s="1"/>
      <c r="K27" s="1"/>
    </row>
    <row r="28" spans="1:11" ht="12.75" customHeight="1" thickBot="1" x14ac:dyDescent="0.25">
      <c r="A28" s="33">
        <v>40896</v>
      </c>
      <c r="B28" s="34"/>
      <c r="C28" s="3">
        <v>98.866325378417969</v>
      </c>
      <c r="D28" s="3">
        <v>0.5985298752784729</v>
      </c>
      <c r="E28" s="3">
        <v>0.1486574113368988</v>
      </c>
      <c r="F28" s="5">
        <v>0.11327443271875381</v>
      </c>
      <c r="G28" s="3">
        <v>0.26193183660507202</v>
      </c>
      <c r="H28" s="3">
        <v>38.027156411644363</v>
      </c>
      <c r="I28" s="3">
        <v>50.696582304385615</v>
      </c>
      <c r="J28" s="1"/>
      <c r="K28" s="1"/>
    </row>
    <row r="29" spans="1:11" ht="12.75" customHeight="1" thickBot="1" x14ac:dyDescent="0.25">
      <c r="A29" s="33">
        <v>40897</v>
      </c>
      <c r="B29" s="34"/>
      <c r="C29" s="3">
        <v>98.828262329101563</v>
      </c>
      <c r="D29" s="3">
        <v>0.63267266750335693</v>
      </c>
      <c r="E29" s="3">
        <v>0.15223246812820435</v>
      </c>
      <c r="F29" s="5">
        <v>0.11329335719347</v>
      </c>
      <c r="G29" s="3">
        <v>0.26552581787109375</v>
      </c>
      <c r="H29" s="3">
        <v>38.036851912841186</v>
      </c>
      <c r="I29" s="3">
        <v>50.700434410758085</v>
      </c>
      <c r="J29" s="1"/>
      <c r="K29" s="1"/>
    </row>
    <row r="30" spans="1:11" ht="12.75" customHeight="1" thickBot="1" x14ac:dyDescent="0.25">
      <c r="A30" s="33">
        <v>40898</v>
      </c>
      <c r="B30" s="34"/>
      <c r="C30" s="3">
        <v>98.835899353027344</v>
      </c>
      <c r="D30" s="3">
        <v>0.62136548757553101</v>
      </c>
      <c r="E30" s="3">
        <v>0.15001131594181061</v>
      </c>
      <c r="F30" s="5">
        <v>0.11216806620359421</v>
      </c>
      <c r="G30" s="3">
        <v>0.26217937469482422</v>
      </c>
      <c r="H30" s="3">
        <v>38.044709757060225</v>
      </c>
      <c r="I30" s="3">
        <v>50.706679806763105</v>
      </c>
      <c r="J30" s="1"/>
      <c r="K30" s="1"/>
    </row>
    <row r="31" spans="1:11" ht="12.75" customHeight="1" thickBot="1" x14ac:dyDescent="0.25">
      <c r="A31" s="33">
        <v>40899</v>
      </c>
      <c r="B31" s="34"/>
      <c r="C31" s="3">
        <v>98.835502624511719</v>
      </c>
      <c r="D31" s="3">
        <v>0.62112271785736084</v>
      </c>
      <c r="E31" s="3">
        <v>0.15008285641670227</v>
      </c>
      <c r="F31" s="5">
        <v>0.11199696362018585</v>
      </c>
      <c r="G31" s="3">
        <v>0.26207983493804932</v>
      </c>
      <c r="H31" s="3">
        <v>38.042823316456023</v>
      </c>
      <c r="I31" s="3">
        <v>50.705499688045855</v>
      </c>
      <c r="J31" s="1"/>
      <c r="K31" s="1"/>
    </row>
    <row r="32" spans="1:11" ht="12.75" customHeight="1" thickBot="1" x14ac:dyDescent="0.25">
      <c r="A32" s="33">
        <v>40900</v>
      </c>
      <c r="B32" s="34"/>
      <c r="C32" s="3">
        <v>98.848991394042969</v>
      </c>
      <c r="D32" s="3">
        <v>0.60803484916687012</v>
      </c>
      <c r="E32" s="3">
        <v>0.14884960651397705</v>
      </c>
      <c r="F32" s="5">
        <v>0.11235474795103073</v>
      </c>
      <c r="G32" s="3">
        <v>0.26120436191558838</v>
      </c>
      <c r="H32" s="3">
        <v>38.037981933194274</v>
      </c>
      <c r="I32" s="3">
        <v>50.703022599682193</v>
      </c>
      <c r="J32" s="1"/>
      <c r="K32" s="1"/>
    </row>
    <row r="33" spans="1:11" ht="12.75" customHeight="1" thickBot="1" x14ac:dyDescent="0.25">
      <c r="A33" s="33">
        <v>40901</v>
      </c>
      <c r="B33" s="34"/>
      <c r="C33" s="3">
        <v>98.837898254394531</v>
      </c>
      <c r="D33" s="3">
        <v>0.61735683679580688</v>
      </c>
      <c r="E33" s="3">
        <v>0.1500372588634491</v>
      </c>
      <c r="F33" s="5">
        <v>0.11200571060180664</v>
      </c>
      <c r="G33" s="3">
        <v>0.26204296946525574</v>
      </c>
      <c r="H33" s="3">
        <v>38.040492459679513</v>
      </c>
      <c r="I33" s="3">
        <v>50.704103031591508</v>
      </c>
      <c r="J33" s="1"/>
      <c r="K33" s="1"/>
    </row>
    <row r="34" spans="1:11" ht="12.75" customHeight="1" thickBot="1" x14ac:dyDescent="0.25">
      <c r="A34" s="33">
        <v>40902</v>
      </c>
      <c r="B34" s="34"/>
      <c r="C34" s="3">
        <v>98.790580749511719</v>
      </c>
      <c r="D34" s="3">
        <v>0.65685296058654785</v>
      </c>
      <c r="E34" s="3">
        <v>0.15671473741531372</v>
      </c>
      <c r="F34" s="5">
        <v>0.11436904221773148</v>
      </c>
      <c r="G34" s="3">
        <v>0.2710837721824646</v>
      </c>
      <c r="H34" s="3">
        <v>38.048208421925452</v>
      </c>
      <c r="I34" s="3">
        <v>50.703569764714096</v>
      </c>
      <c r="J34" s="1"/>
      <c r="K34" s="1"/>
    </row>
    <row r="35" spans="1:11" ht="12.75" customHeight="1" thickBot="1" x14ac:dyDescent="0.25">
      <c r="A35" s="33">
        <v>40903</v>
      </c>
      <c r="B35" s="34"/>
      <c r="C35" s="3">
        <v>98.844291687011719</v>
      </c>
      <c r="D35" s="3">
        <v>0.60994225740432739</v>
      </c>
      <c r="E35" s="3">
        <v>0.15143969655036926</v>
      </c>
      <c r="F35" s="5">
        <v>0.1155068427324295</v>
      </c>
      <c r="G35" s="3">
        <v>0.26694655418395996</v>
      </c>
      <c r="H35" s="3">
        <v>38.034953863694028</v>
      </c>
      <c r="I35" s="3">
        <v>50.697791699164867</v>
      </c>
      <c r="J35" s="1"/>
      <c r="K35" s="1"/>
    </row>
    <row r="36" spans="1:11" ht="12.75" customHeight="1" thickBot="1" x14ac:dyDescent="0.25">
      <c r="A36" s="33">
        <v>40904</v>
      </c>
      <c r="B36" s="34"/>
      <c r="C36" s="3">
        <v>98.88592529296875</v>
      </c>
      <c r="D36" s="3">
        <v>0.58399993181228638</v>
      </c>
      <c r="E36" s="3">
        <v>0.14511871337890625</v>
      </c>
      <c r="F36" s="5">
        <v>0.10960027575492859</v>
      </c>
      <c r="G36" s="3">
        <v>0.25471898913383484</v>
      </c>
      <c r="H36" s="3">
        <v>38.022722490339262</v>
      </c>
      <c r="I36" s="3">
        <v>50.698000156661742</v>
      </c>
      <c r="J36" s="1"/>
      <c r="K36" s="1"/>
    </row>
    <row r="37" spans="1:11" ht="12.75" customHeight="1" thickBot="1" x14ac:dyDescent="0.25">
      <c r="A37" s="33">
        <v>40905</v>
      </c>
      <c r="B37" s="34"/>
      <c r="C37" s="3">
        <v>98.915519714355469</v>
      </c>
      <c r="D37" s="3">
        <v>0.54691362380981445</v>
      </c>
      <c r="E37" s="3">
        <v>0.14187632501125336</v>
      </c>
      <c r="F37" s="5">
        <v>0.11373231559991837</v>
      </c>
      <c r="G37" s="3">
        <v>0.25560864806175232</v>
      </c>
      <c r="H37" s="3">
        <v>38.023656345267518</v>
      </c>
      <c r="I37" s="3">
        <v>50.697179720065584</v>
      </c>
      <c r="J37" s="1"/>
      <c r="K37" s="1"/>
    </row>
    <row r="38" spans="1:11" ht="12.75" customHeight="1" thickBot="1" x14ac:dyDescent="0.25">
      <c r="A38" s="33">
        <v>40906</v>
      </c>
      <c r="B38" s="34"/>
      <c r="C38" s="3">
        <v>98.726943969726563</v>
      </c>
      <c r="D38" s="3">
        <v>0.70614761114120483</v>
      </c>
      <c r="E38" s="3">
        <v>0.15011495351791382</v>
      </c>
      <c r="F38" s="5">
        <v>0.11440432071685791</v>
      </c>
      <c r="G38" s="3">
        <v>0.26451927423477173</v>
      </c>
      <c r="H38" s="3">
        <v>38.076828553007893</v>
      </c>
      <c r="I38" s="3">
        <v>50.722637000844813</v>
      </c>
      <c r="J38" s="1"/>
      <c r="K38" s="1"/>
    </row>
    <row r="39" spans="1:11" ht="12.75" customHeight="1" thickBot="1" x14ac:dyDescent="0.25">
      <c r="A39" s="33">
        <v>40907</v>
      </c>
      <c r="B39" s="34"/>
      <c r="C39" s="3">
        <v>98.834358215332031</v>
      </c>
      <c r="D39" s="3">
        <v>0.61591583490371704</v>
      </c>
      <c r="E39" s="3">
        <v>0.15046712756156921</v>
      </c>
      <c r="F39" s="5">
        <v>0.11381767690181732</v>
      </c>
      <c r="G39" s="3">
        <v>0.26428478956222534</v>
      </c>
      <c r="H39" s="3">
        <v>38.041314170673466</v>
      </c>
      <c r="I39" s="3">
        <v>50.702932549688853</v>
      </c>
      <c r="J39" s="1"/>
      <c r="K39" s="1"/>
    </row>
    <row r="40" spans="1:11" ht="12.75" customHeight="1" thickBot="1" x14ac:dyDescent="0.25">
      <c r="A40" s="33">
        <v>40908</v>
      </c>
      <c r="B40" s="34"/>
      <c r="C40" s="3">
        <v>98.803863525390625</v>
      </c>
      <c r="D40" s="3">
        <v>0.64210593700408936</v>
      </c>
      <c r="E40" s="3">
        <v>0.15292063355445862</v>
      </c>
      <c r="F40" s="5">
        <v>0.11310480535030365</v>
      </c>
      <c r="G40" s="3">
        <v>0.26602542400360107</v>
      </c>
      <c r="H40" s="3">
        <v>38.050345069069088</v>
      </c>
      <c r="I40" s="3">
        <v>50.707364436157995</v>
      </c>
      <c r="J40" s="1"/>
      <c r="K40" s="1"/>
    </row>
    <row r="41" spans="1:11" ht="12.75" customHeight="1" thickBot="1" x14ac:dyDescent="0.25">
      <c r="A41" s="31" t="s">
        <v>6</v>
      </c>
      <c r="B41" s="32"/>
      <c r="C41" s="6">
        <f t="shared" ref="C41:I41" si="0">AVERAGE(C10:C40)</f>
        <v>98.859802492203258</v>
      </c>
      <c r="D41" s="6">
        <f t="shared" si="0"/>
        <v>0.59389630248469694</v>
      </c>
      <c r="E41" s="6">
        <f t="shared" si="0"/>
        <v>0.14734350072760735</v>
      </c>
      <c r="F41" s="6">
        <f t="shared" si="0"/>
        <v>0.1163416170785504</v>
      </c>
      <c r="G41" s="6">
        <f t="shared" si="0"/>
        <v>0.26368511684479251</v>
      </c>
      <c r="H41" s="6">
        <f t="shared" si="0"/>
        <v>38.03707684397515</v>
      </c>
      <c r="I41" s="6">
        <f t="shared" si="0"/>
        <v>50.700326041917776</v>
      </c>
      <c r="J41" s="1"/>
      <c r="K41" s="1"/>
    </row>
    <row r="42" spans="1:11" ht="8.1" customHeight="1" x14ac:dyDescent="0.2"/>
    <row r="43" spans="1:11" ht="12.75" customHeight="1" x14ac:dyDescent="0.2">
      <c r="A43" s="7" t="s">
        <v>10</v>
      </c>
      <c r="H43" s="30" t="s">
        <v>23</v>
      </c>
      <c r="I43" s="30"/>
      <c r="J43" s="20"/>
      <c r="K43" s="20"/>
    </row>
    <row r="44" spans="1:11" ht="13.5" thickBot="1" x14ac:dyDescent="0.25"/>
    <row r="45" spans="1:11" ht="23.25" thickBot="1" x14ac:dyDescent="0.25">
      <c r="A45" s="37"/>
      <c r="B45" s="38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17</v>
      </c>
      <c r="I45" s="19" t="s">
        <v>16</v>
      </c>
    </row>
    <row r="46" spans="1:11" ht="13.5" thickBot="1" x14ac:dyDescent="0.25">
      <c r="A46" s="39" t="s">
        <v>85</v>
      </c>
      <c r="B46" s="40"/>
      <c r="C46" s="26">
        <f t="shared" ref="C46:I46" si="1">MAX(C10:C40)</f>
        <v>99.141853332519531</v>
      </c>
      <c r="D46" s="21">
        <f t="shared" si="1"/>
        <v>0.7523655891418457</v>
      </c>
      <c r="E46" s="26">
        <f t="shared" si="1"/>
        <v>0.16291052103042603</v>
      </c>
      <c r="F46" s="26">
        <f t="shared" si="1"/>
        <v>0.1280505359172821</v>
      </c>
      <c r="G46" s="21">
        <f t="shared" si="1"/>
        <v>0.29077589511871338</v>
      </c>
      <c r="H46" s="26">
        <f t="shared" si="1"/>
        <v>38.083339016605144</v>
      </c>
      <c r="I46" s="22">
        <f t="shared" si="1"/>
        <v>50.723185050618916</v>
      </c>
    </row>
    <row r="47" spans="1:11" ht="13.5" thickBot="1" x14ac:dyDescent="0.25">
      <c r="A47" s="39" t="s">
        <v>86</v>
      </c>
      <c r="B47" s="40"/>
      <c r="C47" s="23">
        <f t="shared" ref="C47:I47" si="2">MIN(C10:C40)</f>
        <v>98.692436218261719</v>
      </c>
      <c r="D47" s="26">
        <f t="shared" si="2"/>
        <v>0.3379707932472229</v>
      </c>
      <c r="E47" s="26">
        <f t="shared" si="2"/>
        <v>0.11740406602621078</v>
      </c>
      <c r="F47" s="23">
        <f t="shared" si="2"/>
        <v>0.10960027575492859</v>
      </c>
      <c r="G47" s="26">
        <f t="shared" si="2"/>
        <v>0.23537111282348633</v>
      </c>
      <c r="H47" s="23">
        <f t="shared" si="2"/>
        <v>37.980221500567019</v>
      </c>
      <c r="I47" s="26">
        <f t="shared" si="2"/>
        <v>50.676652505679584</v>
      </c>
    </row>
    <row r="48" spans="1:11" ht="13.5" thickBot="1" x14ac:dyDescent="0.25">
      <c r="A48" s="35" t="s">
        <v>87</v>
      </c>
      <c r="B48" s="36"/>
      <c r="C48" s="26">
        <f t="shared" ref="C48:I48" si="3">STDEV(C10:C40)</f>
        <v>8.4458946309942134E-2</v>
      </c>
      <c r="D48" s="24">
        <f t="shared" si="3"/>
        <v>7.719864422588707E-2</v>
      </c>
      <c r="E48" s="26">
        <f t="shared" si="3"/>
        <v>8.3363900579344723E-3</v>
      </c>
      <c r="F48" s="26">
        <f t="shared" si="3"/>
        <v>4.3642446860784239E-3</v>
      </c>
      <c r="G48" s="24">
        <f t="shared" si="3"/>
        <v>9.1101613762746732E-3</v>
      </c>
      <c r="H48" s="26">
        <f t="shared" si="3"/>
        <v>1.9792456979721901E-2</v>
      </c>
      <c r="I48" s="25">
        <f t="shared" si="3"/>
        <v>9.8962955812029636E-3</v>
      </c>
    </row>
    <row r="50" spans="3:9" x14ac:dyDescent="0.2">
      <c r="C50" s="27" t="s">
        <v>100</v>
      </c>
      <c r="D50" s="27">
        <f>COUNTIF(D10:D40,"&gt;12.0")</f>
        <v>0</v>
      </c>
      <c r="E50" s="27">
        <f>COUNTIF(E10:E40,"&gt;8.0")</f>
        <v>0</v>
      </c>
      <c r="F50" s="27">
        <f>COUNTIF(F10:F40,"&gt;3.0")</f>
        <v>0</v>
      </c>
      <c r="G50" s="27">
        <f>COUNTIF(G10:G40,"&gt;8.0")</f>
        <v>0</v>
      </c>
      <c r="H50" s="27">
        <f>COUNTIF(H10:H40,"&lt;36.30")</f>
        <v>0</v>
      </c>
      <c r="I50" s="27">
        <f>COUNTIF(I10:I40,"&lt;46.20")</f>
        <v>0</v>
      </c>
    </row>
    <row r="51" spans="3:9" x14ac:dyDescent="0.2">
      <c r="G51" s="27"/>
      <c r="H51" s="27">
        <f>COUNTIF(H10:H40,"&gt;43.60")</f>
        <v>0</v>
      </c>
      <c r="I51" s="27">
        <f>COUNTIF(I10:I40,"&gt;53.20")</f>
        <v>0</v>
      </c>
    </row>
  </sheetData>
  <mergeCells count="45">
    <mergeCell ref="A32:B32"/>
    <mergeCell ref="A33:B33"/>
    <mergeCell ref="H43:I43"/>
    <mergeCell ref="A41:B41"/>
    <mergeCell ref="A34:B34"/>
    <mergeCell ref="A39:B39"/>
    <mergeCell ref="A47:B47"/>
    <mergeCell ref="A48:B48"/>
    <mergeCell ref="A36:B36"/>
    <mergeCell ref="A35:B35"/>
    <mergeCell ref="A37:B37"/>
    <mergeCell ref="A38:B38"/>
    <mergeCell ref="A45:B45"/>
    <mergeCell ref="A46:B46"/>
    <mergeCell ref="A40:B40"/>
    <mergeCell ref="A21:B21"/>
    <mergeCell ref="A24:B24"/>
    <mergeCell ref="A31:B31"/>
    <mergeCell ref="A26:B26"/>
    <mergeCell ref="A28:B28"/>
    <mergeCell ref="A29:B29"/>
    <mergeCell ref="A27:B27"/>
    <mergeCell ref="A30:B30"/>
    <mergeCell ref="A20:B20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8:B18"/>
    <mergeCell ref="A19:B19"/>
    <mergeCell ref="A9:B9"/>
    <mergeCell ref="A11:B11"/>
    <mergeCell ref="A12:B12"/>
    <mergeCell ref="A17:B17"/>
    <mergeCell ref="A7:B7"/>
    <mergeCell ref="A1:I1"/>
    <mergeCell ref="A3:I3"/>
    <mergeCell ref="A6:B6"/>
    <mergeCell ref="A4:I4"/>
    <mergeCell ref="A5:F5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outlinePr summaryBelow="0" summaryRight="0"/>
  </sheetPr>
  <dimension ref="A1:K51"/>
  <sheetViews>
    <sheetView showGridLines="0" topLeftCell="A31" zoomScale="90" zoomScaleNormal="90" workbookViewId="0">
      <selection activeCell="G51" sqref="G51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256" width="8.85546875" customWidth="1"/>
  </cols>
  <sheetData>
    <row r="1" spans="1:11" ht="24" customHeight="1" x14ac:dyDescent="0.2">
      <c r="A1" s="43" t="s">
        <v>11</v>
      </c>
      <c r="B1" s="43"/>
      <c r="C1" s="43"/>
      <c r="D1" s="43"/>
      <c r="E1" s="43"/>
      <c r="F1" s="43"/>
      <c r="G1" s="43"/>
      <c r="H1" s="43"/>
      <c r="I1" s="43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4" t="s">
        <v>8</v>
      </c>
      <c r="B3" s="44"/>
      <c r="C3" s="44"/>
      <c r="D3" s="44"/>
      <c r="E3" s="44"/>
      <c r="F3" s="44"/>
      <c r="G3" s="44"/>
      <c r="H3" s="44"/>
      <c r="I3" s="44"/>
      <c r="J3" s="2"/>
      <c r="K3" s="1"/>
    </row>
    <row r="4" spans="1:11" ht="18" customHeight="1" x14ac:dyDescent="0.2">
      <c r="A4" s="47" t="s">
        <v>9</v>
      </c>
      <c r="B4" s="47"/>
      <c r="C4" s="47"/>
      <c r="D4" s="47"/>
      <c r="E4" s="47"/>
      <c r="F4" s="47"/>
      <c r="G4" s="47"/>
      <c r="H4" s="47"/>
      <c r="I4" s="47"/>
      <c r="J4" s="2"/>
      <c r="K4" s="1"/>
    </row>
    <row r="5" spans="1:11" ht="14.1" customHeight="1" thickBot="1" x14ac:dyDescent="0.25">
      <c r="A5" s="48" t="s">
        <v>52</v>
      </c>
      <c r="B5" s="48"/>
      <c r="C5" s="48"/>
      <c r="D5" s="48"/>
      <c r="E5" s="48"/>
      <c r="F5" s="48"/>
      <c r="G5" s="1"/>
      <c r="H5" s="1"/>
      <c r="I5" s="18" t="s">
        <v>99</v>
      </c>
      <c r="J5" s="1"/>
      <c r="K5" s="1"/>
    </row>
    <row r="6" spans="1:11" ht="10.15" customHeight="1" x14ac:dyDescent="0.2">
      <c r="A6" s="45"/>
      <c r="B6" s="46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1" t="s">
        <v>3</v>
      </c>
      <c r="B7" s="42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41"/>
      <c r="B8" s="42"/>
      <c r="C8" s="9" t="s">
        <v>24</v>
      </c>
      <c r="D8" s="9" t="s">
        <v>26</v>
      </c>
      <c r="E8" s="9" t="s">
        <v>25</v>
      </c>
      <c r="F8" s="9" t="s">
        <v>19</v>
      </c>
      <c r="G8" s="9" t="s">
        <v>25</v>
      </c>
      <c r="H8" s="14" t="s">
        <v>27</v>
      </c>
      <c r="I8" s="17" t="s">
        <v>28</v>
      </c>
      <c r="J8" s="1"/>
      <c r="K8" s="1"/>
    </row>
    <row r="9" spans="1:11" ht="22.5" customHeight="1" thickBot="1" x14ac:dyDescent="0.25">
      <c r="A9" s="37"/>
      <c r="B9" s="38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33">
        <v>40878</v>
      </c>
      <c r="B10" s="34"/>
      <c r="C10" s="10">
        <v>98.585548400878906</v>
      </c>
      <c r="D10" s="10">
        <v>0.48210570216178894</v>
      </c>
      <c r="E10" s="10">
        <v>0.17171142995357513</v>
      </c>
      <c r="F10" s="11">
        <v>0.19346930086612701</v>
      </c>
      <c r="G10" s="10">
        <v>0.36518073081970215</v>
      </c>
      <c r="H10" s="10">
        <v>38.278930782611262</v>
      </c>
      <c r="I10" s="10">
        <v>50.767886511264152</v>
      </c>
      <c r="J10" s="1"/>
      <c r="K10" s="1"/>
    </row>
    <row r="11" spans="1:11" ht="12.75" customHeight="1" thickBot="1" x14ac:dyDescent="0.25">
      <c r="A11" s="33">
        <v>40879</v>
      </c>
      <c r="B11" s="34"/>
      <c r="C11" s="3">
        <v>98.58441162109375</v>
      </c>
      <c r="D11" s="3">
        <v>0.48232921957969666</v>
      </c>
      <c r="E11" s="3">
        <v>0.17201228439807892</v>
      </c>
      <c r="F11" s="5">
        <v>0.19351881742477417</v>
      </c>
      <c r="G11" s="3">
        <v>0.36553108692169189</v>
      </c>
      <c r="H11" s="3">
        <v>38.279708822587395</v>
      </c>
      <c r="I11" s="3">
        <v>50.768138630182676</v>
      </c>
      <c r="J11" s="1"/>
      <c r="K11" s="1"/>
    </row>
    <row r="12" spans="1:11" ht="12.75" customHeight="1" thickBot="1" x14ac:dyDescent="0.25">
      <c r="A12" s="33">
        <v>40880</v>
      </c>
      <c r="B12" s="34"/>
      <c r="C12" s="3">
        <v>98.58380126953125</v>
      </c>
      <c r="D12" s="3">
        <v>0.48250192403793335</v>
      </c>
      <c r="E12" s="3">
        <v>0.17213304340839386</v>
      </c>
      <c r="F12" s="5">
        <v>0.19357092678546906</v>
      </c>
      <c r="G12" s="3">
        <v>0.36570397019386292</v>
      </c>
      <c r="H12" s="3">
        <v>38.279923593829146</v>
      </c>
      <c r="I12" s="3">
        <v>50.76816266622064</v>
      </c>
      <c r="J12" s="1"/>
      <c r="K12" s="1"/>
    </row>
    <row r="13" spans="1:11" ht="12.75" customHeight="1" thickBot="1" x14ac:dyDescent="0.25">
      <c r="A13" s="33">
        <v>40881</v>
      </c>
      <c r="B13" s="34"/>
      <c r="C13" s="3">
        <v>98.58465576171875</v>
      </c>
      <c r="D13" s="3">
        <v>0.48262673616409302</v>
      </c>
      <c r="E13" s="3">
        <v>0.17223966121673584</v>
      </c>
      <c r="F13" s="5">
        <v>0.19342228770256042</v>
      </c>
      <c r="G13" s="3">
        <v>0.36566194891929626</v>
      </c>
      <c r="H13" s="3">
        <v>38.279042180804169</v>
      </c>
      <c r="I13" s="3">
        <v>50.767730865332098</v>
      </c>
      <c r="J13" s="1"/>
      <c r="K13" s="1"/>
    </row>
    <row r="14" spans="1:11" ht="12.75" customHeight="1" thickBot="1" x14ac:dyDescent="0.25">
      <c r="A14" s="33">
        <v>40882</v>
      </c>
      <c r="B14" s="34"/>
      <c r="C14" s="3">
        <v>98.584358215332031</v>
      </c>
      <c r="D14" s="3">
        <v>0.48262092471122742</v>
      </c>
      <c r="E14" s="3">
        <v>0.17246462404727936</v>
      </c>
      <c r="F14" s="5">
        <v>0.19329468905925751</v>
      </c>
      <c r="G14" s="3">
        <v>0.36575931310653687</v>
      </c>
      <c r="H14" s="3">
        <v>38.27955083477314</v>
      </c>
      <c r="I14" s="3">
        <v>50.767995631430971</v>
      </c>
      <c r="J14" s="1"/>
      <c r="K14" s="1"/>
    </row>
    <row r="15" spans="1:11" ht="12.75" customHeight="1" thickBot="1" x14ac:dyDescent="0.25">
      <c r="A15" s="33">
        <v>40883</v>
      </c>
      <c r="B15" s="34"/>
      <c r="C15" s="3">
        <v>98.586845397949219</v>
      </c>
      <c r="D15" s="3">
        <v>0.4818548858165741</v>
      </c>
      <c r="E15" s="3">
        <v>0.17191754281520844</v>
      </c>
      <c r="F15" s="5">
        <v>0.19322390854358673</v>
      </c>
      <c r="G15" s="3">
        <v>0.36514145135879517</v>
      </c>
      <c r="H15" s="3">
        <v>38.277734540900909</v>
      </c>
      <c r="I15" s="3">
        <v>50.767300637657875</v>
      </c>
      <c r="J15" s="1"/>
      <c r="K15" s="1"/>
    </row>
    <row r="16" spans="1:11" ht="12.75" customHeight="1" thickBot="1" x14ac:dyDescent="0.25">
      <c r="A16" s="33">
        <v>40884</v>
      </c>
      <c r="B16" s="34"/>
      <c r="C16" s="3">
        <v>98.556449890136719</v>
      </c>
      <c r="D16" s="3">
        <v>0.49625620245933533</v>
      </c>
      <c r="E16" s="3">
        <v>0.17521728575229645</v>
      </c>
      <c r="F16" s="5">
        <v>0.19618125259876251</v>
      </c>
      <c r="G16" s="3">
        <v>0.37139853835105896</v>
      </c>
      <c r="H16" s="3">
        <v>38.286850840552589</v>
      </c>
      <c r="I16" s="3">
        <v>50.768674866724602</v>
      </c>
      <c r="J16" s="1"/>
      <c r="K16" s="1"/>
    </row>
    <row r="17" spans="1:11" ht="12.75" customHeight="1" thickBot="1" x14ac:dyDescent="0.25">
      <c r="A17" s="33">
        <v>40885</v>
      </c>
      <c r="B17" s="34"/>
      <c r="C17" s="3">
        <v>98.58831787109375</v>
      </c>
      <c r="D17" s="3">
        <v>0.47879147529602051</v>
      </c>
      <c r="E17" s="3">
        <v>0.17227967083454132</v>
      </c>
      <c r="F17" s="5">
        <v>0.19420535862445831</v>
      </c>
      <c r="G17" s="3">
        <v>0.36648502945899963</v>
      </c>
      <c r="H17" s="3">
        <v>38.277260337822788</v>
      </c>
      <c r="I17" s="3">
        <v>50.766144765670731</v>
      </c>
      <c r="J17" s="1"/>
      <c r="K17" s="1"/>
    </row>
    <row r="18" spans="1:11" ht="12.75" customHeight="1" thickBot="1" x14ac:dyDescent="0.25">
      <c r="A18" s="33">
        <v>40886</v>
      </c>
      <c r="B18" s="34"/>
      <c r="C18" s="3">
        <v>98.585853576660156</v>
      </c>
      <c r="D18" s="3">
        <v>0.47975003719329834</v>
      </c>
      <c r="E18" s="3">
        <v>0.17305280268192291</v>
      </c>
      <c r="F18" s="5">
        <v>0.19357071816921234</v>
      </c>
      <c r="G18" s="3">
        <v>0.36662352085113525</v>
      </c>
      <c r="H18" s="3">
        <v>38.279748518075507</v>
      </c>
      <c r="I18" s="3">
        <v>50.767616453955796</v>
      </c>
      <c r="J18" s="1"/>
      <c r="K18" s="1"/>
    </row>
    <row r="19" spans="1:11" ht="12.75" customHeight="1" thickBot="1" x14ac:dyDescent="0.25">
      <c r="A19" s="33">
        <v>40887</v>
      </c>
      <c r="B19" s="34"/>
      <c r="C19" s="3">
        <v>98.588172912597656</v>
      </c>
      <c r="D19" s="3">
        <v>0.48055809736251831</v>
      </c>
      <c r="E19" s="3">
        <v>0.1721724271774292</v>
      </c>
      <c r="F19" s="5">
        <v>0.19334122538566589</v>
      </c>
      <c r="G19" s="3">
        <v>0.36551365256309509</v>
      </c>
      <c r="H19" s="3">
        <v>38.276673411676256</v>
      </c>
      <c r="I19" s="3">
        <v>50.766505390389021</v>
      </c>
      <c r="J19" s="1"/>
      <c r="K19" s="1"/>
    </row>
    <row r="20" spans="1:11" ht="12.75" customHeight="1" thickBot="1" x14ac:dyDescent="0.25">
      <c r="A20" s="33">
        <v>40888</v>
      </c>
      <c r="B20" s="34"/>
      <c r="C20" s="3">
        <v>98.587600708007813</v>
      </c>
      <c r="D20" s="3">
        <v>0.48087647557258606</v>
      </c>
      <c r="E20" s="3">
        <v>0.17220145463943481</v>
      </c>
      <c r="F20" s="5">
        <v>0.19364210963249207</v>
      </c>
      <c r="G20" s="3">
        <v>0.36584356427192688</v>
      </c>
      <c r="H20" s="3">
        <v>38.276183429683456</v>
      </c>
      <c r="I20" s="3">
        <v>50.766001902209403</v>
      </c>
      <c r="J20" s="1"/>
      <c r="K20" s="1"/>
    </row>
    <row r="21" spans="1:11" ht="12.75" customHeight="1" thickBot="1" x14ac:dyDescent="0.25">
      <c r="A21" s="33">
        <v>40889</v>
      </c>
      <c r="B21" s="34"/>
      <c r="C21" s="3">
        <v>98.583946228027344</v>
      </c>
      <c r="D21" s="3">
        <v>0.48187750577926636</v>
      </c>
      <c r="E21" s="3">
        <v>0.17282991111278534</v>
      </c>
      <c r="F21" s="5">
        <v>0.19358097016811371</v>
      </c>
      <c r="G21" s="3">
        <v>0.36641088128089905</v>
      </c>
      <c r="H21" s="3">
        <v>38.27917761819824</v>
      </c>
      <c r="I21" s="3">
        <v>50.76740751270907</v>
      </c>
      <c r="J21" s="1"/>
      <c r="K21" s="1"/>
    </row>
    <row r="22" spans="1:11" ht="12.75" customHeight="1" thickBot="1" x14ac:dyDescent="0.25">
      <c r="A22" s="33">
        <v>40890</v>
      </c>
      <c r="B22" s="34"/>
      <c r="C22" s="3">
        <v>98.583206176757813</v>
      </c>
      <c r="D22" s="3">
        <v>0.48199856281280518</v>
      </c>
      <c r="E22" s="3">
        <v>0.17247453331947327</v>
      </c>
      <c r="F22" s="5">
        <v>0.19371038675308228</v>
      </c>
      <c r="G22" s="3">
        <v>0.36618492007255554</v>
      </c>
      <c r="H22" s="3">
        <v>38.279889354221474</v>
      </c>
      <c r="I22" s="3">
        <v>50.767877747722714</v>
      </c>
      <c r="J22" s="1"/>
      <c r="K22" s="1"/>
    </row>
    <row r="23" spans="1:11" ht="12.75" customHeight="1" thickBot="1" x14ac:dyDescent="0.25">
      <c r="A23" s="33">
        <v>40891</v>
      </c>
      <c r="B23" s="34"/>
      <c r="C23" s="3">
        <v>98.583168029785156</v>
      </c>
      <c r="D23" s="3">
        <v>0.48203179240226746</v>
      </c>
      <c r="E23" s="3">
        <v>0.17274090647697449</v>
      </c>
      <c r="F23" s="5">
        <v>0.1938805878162384</v>
      </c>
      <c r="G23" s="3">
        <v>0.36662149429321289</v>
      </c>
      <c r="H23" s="3">
        <v>38.279137553433429</v>
      </c>
      <c r="I23" s="3">
        <v>50.766473539053955</v>
      </c>
      <c r="J23" s="1"/>
      <c r="K23" s="1"/>
    </row>
    <row r="24" spans="1:11" ht="12.75" customHeight="1" thickBot="1" x14ac:dyDescent="0.25">
      <c r="A24" s="33">
        <v>40892</v>
      </c>
      <c r="B24" s="34"/>
      <c r="C24" s="3">
        <v>98.58343505859375</v>
      </c>
      <c r="D24" s="3">
        <v>0.48213014006614685</v>
      </c>
      <c r="E24" s="3">
        <v>0.1728794276714325</v>
      </c>
      <c r="F24" s="5">
        <v>0.19367341697216034</v>
      </c>
      <c r="G24" s="3">
        <v>0.36655282974243164</v>
      </c>
      <c r="H24" s="3">
        <v>38.278852287607911</v>
      </c>
      <c r="I24" s="3">
        <v>50.767138379482695</v>
      </c>
      <c r="J24" s="1"/>
      <c r="K24" s="1"/>
    </row>
    <row r="25" spans="1:11" ht="12.75" customHeight="1" thickBot="1" x14ac:dyDescent="0.25">
      <c r="A25" s="33">
        <v>40893</v>
      </c>
      <c r="B25" s="34"/>
      <c r="C25" s="3">
        <v>98.578300476074219</v>
      </c>
      <c r="D25" s="3">
        <v>0.48263603448867798</v>
      </c>
      <c r="E25" s="3">
        <v>0.17322318255901337</v>
      </c>
      <c r="F25" s="5">
        <v>0.19384527206420898</v>
      </c>
      <c r="G25" s="3">
        <v>0.36706846952438354</v>
      </c>
      <c r="H25" s="3">
        <v>38.284378731876991</v>
      </c>
      <c r="I25" s="3">
        <v>50.769906428522106</v>
      </c>
      <c r="J25" s="1"/>
      <c r="K25" s="1"/>
    </row>
    <row r="26" spans="1:11" ht="12.75" customHeight="1" thickBot="1" x14ac:dyDescent="0.25">
      <c r="A26" s="33">
        <v>40894</v>
      </c>
      <c r="B26" s="34"/>
      <c r="C26" s="3">
        <v>98.58154296875</v>
      </c>
      <c r="D26" s="3">
        <v>0.48280590772628784</v>
      </c>
      <c r="E26" s="3">
        <v>0.17277924716472626</v>
      </c>
      <c r="F26" s="5">
        <v>0.19408030807971954</v>
      </c>
      <c r="G26" s="3">
        <v>0.3668595552444458</v>
      </c>
      <c r="H26" s="3">
        <v>38.280445888159392</v>
      </c>
      <c r="I26" s="3">
        <v>50.767772250572875</v>
      </c>
      <c r="J26" s="1"/>
      <c r="K26" s="1"/>
    </row>
    <row r="27" spans="1:11" ht="12.75" customHeight="1" thickBot="1" x14ac:dyDescent="0.25">
      <c r="A27" s="33">
        <v>40895</v>
      </c>
      <c r="B27" s="34"/>
      <c r="C27" s="3">
        <v>98.581802368164062</v>
      </c>
      <c r="D27" s="3">
        <v>0.48309707641601563</v>
      </c>
      <c r="E27" s="3">
        <v>0.17295186221599579</v>
      </c>
      <c r="F27" s="5">
        <v>0.19428509473800659</v>
      </c>
      <c r="G27" s="3">
        <v>0.36723697185516357</v>
      </c>
      <c r="H27" s="3">
        <v>38.278793122391058</v>
      </c>
      <c r="I27" s="3">
        <v>50.766628800855493</v>
      </c>
      <c r="J27" s="1"/>
      <c r="K27" s="1"/>
    </row>
    <row r="28" spans="1:11" ht="12.75" customHeight="1" thickBot="1" x14ac:dyDescent="0.25">
      <c r="A28" s="33">
        <v>40896</v>
      </c>
      <c r="B28" s="34"/>
      <c r="C28" s="3">
        <v>98.581558227539063</v>
      </c>
      <c r="D28" s="3">
        <v>0.48337647318840027</v>
      </c>
      <c r="E28" s="3">
        <v>0.17308202385902405</v>
      </c>
      <c r="F28" s="5">
        <v>0.19420729577541351</v>
      </c>
      <c r="G28" s="3">
        <v>0.36728930473327637</v>
      </c>
      <c r="H28" s="3">
        <v>38.278552110682121</v>
      </c>
      <c r="I28" s="3">
        <v>50.766490120701278</v>
      </c>
      <c r="J28" s="1"/>
      <c r="K28" s="1"/>
    </row>
    <row r="29" spans="1:11" ht="12.75" customHeight="1" thickBot="1" x14ac:dyDescent="0.25">
      <c r="A29" s="33">
        <v>40897</v>
      </c>
      <c r="B29" s="34"/>
      <c r="C29" s="3">
        <v>98.579917907714844</v>
      </c>
      <c r="D29" s="3">
        <v>0.48398083448410034</v>
      </c>
      <c r="E29" s="3">
        <v>0.17344795167446136</v>
      </c>
      <c r="F29" s="5">
        <v>0.19426426291465759</v>
      </c>
      <c r="G29" s="3">
        <v>0.36771219968795776</v>
      </c>
      <c r="H29" s="3">
        <v>38.279520228042877</v>
      </c>
      <c r="I29" s="3">
        <v>50.766813400479634</v>
      </c>
      <c r="J29" s="1"/>
      <c r="K29" s="1"/>
    </row>
    <row r="30" spans="1:11" ht="12.75" customHeight="1" thickBot="1" x14ac:dyDescent="0.25">
      <c r="A30" s="33">
        <v>40898</v>
      </c>
      <c r="B30" s="34"/>
      <c r="C30" s="3">
        <v>98.578071594238281</v>
      </c>
      <c r="D30" s="3">
        <v>0.48511421680450439</v>
      </c>
      <c r="E30" s="3">
        <v>0.17345511913299561</v>
      </c>
      <c r="F30" s="5">
        <v>0.19456824660301208</v>
      </c>
      <c r="G30" s="3">
        <v>0.36802336573600769</v>
      </c>
      <c r="H30" s="3">
        <v>38.280319910480777</v>
      </c>
      <c r="I30" s="3">
        <v>50.766370478988932</v>
      </c>
      <c r="J30" s="1"/>
      <c r="K30" s="1"/>
    </row>
    <row r="31" spans="1:11" ht="12.75" customHeight="1" thickBot="1" x14ac:dyDescent="0.25">
      <c r="A31" s="33">
        <v>40899</v>
      </c>
      <c r="B31" s="34"/>
      <c r="C31" s="3">
        <v>98.579727172851563</v>
      </c>
      <c r="D31" s="3">
        <v>0.48482474684715271</v>
      </c>
      <c r="E31" s="3">
        <v>0.17318899929523468</v>
      </c>
      <c r="F31" s="5">
        <v>0.19445550441741943</v>
      </c>
      <c r="G31" s="3">
        <v>0.36764448881149292</v>
      </c>
      <c r="H31" s="3">
        <v>38.278712399639055</v>
      </c>
      <c r="I31" s="3">
        <v>50.766354092636242</v>
      </c>
      <c r="J31" s="1"/>
      <c r="K31" s="1"/>
    </row>
    <row r="32" spans="1:11" ht="12.75" customHeight="1" thickBot="1" x14ac:dyDescent="0.25">
      <c r="A32" s="33">
        <v>40900</v>
      </c>
      <c r="B32" s="34"/>
      <c r="C32" s="3">
        <v>98.5787353515625</v>
      </c>
      <c r="D32" s="3">
        <v>0.48535534739494324</v>
      </c>
      <c r="E32" s="3">
        <v>0.17319221794605255</v>
      </c>
      <c r="F32" s="5">
        <v>0.19456927478313446</v>
      </c>
      <c r="G32" s="3">
        <v>0.36776149272918701</v>
      </c>
      <c r="H32" s="3">
        <v>38.278937107959216</v>
      </c>
      <c r="I32" s="3">
        <v>50.766396640955712</v>
      </c>
      <c r="J32" s="1"/>
      <c r="K32" s="1"/>
    </row>
    <row r="33" spans="1:11" ht="12.75" customHeight="1" thickBot="1" x14ac:dyDescent="0.25">
      <c r="A33" s="33">
        <v>40901</v>
      </c>
      <c r="B33" s="34"/>
      <c r="C33" s="3">
        <v>98.578239440917969</v>
      </c>
      <c r="D33" s="3">
        <v>0.48515880107879639</v>
      </c>
      <c r="E33" s="3">
        <v>0.17333400249481201</v>
      </c>
      <c r="F33" s="5">
        <v>0.19457387924194336</v>
      </c>
      <c r="G33" s="3">
        <v>0.36790788173675537</v>
      </c>
      <c r="H33" s="3">
        <v>38.27943954141012</v>
      </c>
      <c r="I33" s="3">
        <v>50.766602611460286</v>
      </c>
      <c r="J33" s="1"/>
      <c r="K33" s="1"/>
    </row>
    <row r="34" spans="1:11" ht="12.75" customHeight="1" thickBot="1" x14ac:dyDescent="0.25">
      <c r="A34" s="33">
        <v>40902</v>
      </c>
      <c r="B34" s="34"/>
      <c r="C34" s="3">
        <v>98.583877563476563</v>
      </c>
      <c r="D34" s="3">
        <v>0.48402276635169983</v>
      </c>
      <c r="E34" s="3">
        <v>0.17239335179328918</v>
      </c>
      <c r="F34" s="5">
        <v>0.19475767016410828</v>
      </c>
      <c r="G34" s="3">
        <v>0.36715102195739746</v>
      </c>
      <c r="H34" s="3">
        <v>38.274143421412944</v>
      </c>
      <c r="I34" s="3">
        <v>50.763985505679805</v>
      </c>
      <c r="J34" s="1"/>
      <c r="K34" s="1"/>
    </row>
    <row r="35" spans="1:11" ht="12.75" customHeight="1" thickBot="1" x14ac:dyDescent="0.25">
      <c r="A35" s="33">
        <v>40903</v>
      </c>
      <c r="B35" s="34"/>
      <c r="C35" s="3">
        <v>98.600845336914063</v>
      </c>
      <c r="D35" s="3">
        <v>0.47651591897010803</v>
      </c>
      <c r="E35" s="3">
        <v>0.17135226726531982</v>
      </c>
      <c r="F35" s="5">
        <v>0.19076603651046753</v>
      </c>
      <c r="G35" s="3">
        <v>0.36211830377578735</v>
      </c>
      <c r="H35" s="3">
        <v>38.271799487052164</v>
      </c>
      <c r="I35" s="3">
        <v>50.76605087464403</v>
      </c>
      <c r="J35" s="1"/>
      <c r="K35" s="1"/>
    </row>
    <row r="36" spans="1:11" ht="12.75" customHeight="1" thickBot="1" x14ac:dyDescent="0.25">
      <c r="A36" s="33">
        <v>40904</v>
      </c>
      <c r="B36" s="34"/>
      <c r="C36" s="3">
        <v>98.628692626953125</v>
      </c>
      <c r="D36" s="3">
        <v>0.46483027935028076</v>
      </c>
      <c r="E36" s="3">
        <v>0.1689455658197403</v>
      </c>
      <c r="F36" s="5">
        <v>0.18570820987224579</v>
      </c>
      <c r="G36" s="3">
        <v>0.35465377569198608</v>
      </c>
      <c r="H36" s="3">
        <v>38.264953065199009</v>
      </c>
      <c r="I36" s="3">
        <v>50.767027691413816</v>
      </c>
      <c r="J36" s="1"/>
      <c r="K36" s="1"/>
    </row>
    <row r="37" spans="1:11" ht="12.75" customHeight="1" thickBot="1" x14ac:dyDescent="0.25">
      <c r="A37" s="33">
        <v>40905</v>
      </c>
      <c r="B37" s="34"/>
      <c r="C37" s="3">
        <v>98.575813293457031</v>
      </c>
      <c r="D37" s="3">
        <v>0.48373213410377502</v>
      </c>
      <c r="E37" s="3">
        <v>0.17281849682331085</v>
      </c>
      <c r="F37" s="5">
        <v>0.19472147524356842</v>
      </c>
      <c r="G37" s="3">
        <v>0.36753997206687927</v>
      </c>
      <c r="H37" s="3">
        <v>38.283776530452208</v>
      </c>
      <c r="I37" s="3">
        <v>50.769134442057414</v>
      </c>
      <c r="J37" s="1"/>
      <c r="K37" s="1"/>
    </row>
    <row r="38" spans="1:11" ht="12.75" customHeight="1" thickBot="1" x14ac:dyDescent="0.25">
      <c r="A38" s="33">
        <v>40906</v>
      </c>
      <c r="B38" s="34"/>
      <c r="C38" s="3">
        <v>98.576301574707031</v>
      </c>
      <c r="D38" s="3">
        <v>0.48349183797836304</v>
      </c>
      <c r="E38" s="3">
        <v>0.1726931631565094</v>
      </c>
      <c r="F38" s="5">
        <v>0.19437390565872192</v>
      </c>
      <c r="G38" s="3">
        <v>0.36706706881523132</v>
      </c>
      <c r="H38" s="3">
        <v>38.284479241479396</v>
      </c>
      <c r="I38" s="3">
        <v>50.769834829521621</v>
      </c>
      <c r="J38" s="1"/>
      <c r="K38" s="1"/>
    </row>
    <row r="39" spans="1:11" ht="12.75" customHeight="1" thickBot="1" x14ac:dyDescent="0.25">
      <c r="A39" s="33">
        <v>40907</v>
      </c>
      <c r="B39" s="34"/>
      <c r="C39" s="3">
        <v>98.572784423828125</v>
      </c>
      <c r="D39" s="3">
        <v>0.48506873846054077</v>
      </c>
      <c r="E39" s="3">
        <v>0.17342239618301392</v>
      </c>
      <c r="F39" s="5">
        <v>0.19428806006908417</v>
      </c>
      <c r="G39" s="3">
        <v>0.36771047115325928</v>
      </c>
      <c r="H39" s="3">
        <v>38.285791192440051</v>
      </c>
      <c r="I39" s="3">
        <v>50.770281462245457</v>
      </c>
      <c r="J39" s="1"/>
      <c r="K39" s="1"/>
    </row>
    <row r="40" spans="1:11" ht="12.75" customHeight="1" thickBot="1" x14ac:dyDescent="0.25">
      <c r="A40" s="33">
        <v>40908</v>
      </c>
      <c r="B40" s="34"/>
      <c r="C40" s="3">
        <v>98.570091247558594</v>
      </c>
      <c r="D40" s="3">
        <v>0.48631072044372559</v>
      </c>
      <c r="E40" s="3">
        <v>0.17377996444702148</v>
      </c>
      <c r="F40" s="5">
        <v>0.19473284482955933</v>
      </c>
      <c r="G40" s="3">
        <v>0.36851280927658081</v>
      </c>
      <c r="H40" s="3">
        <v>38.285873425050902</v>
      </c>
      <c r="I40" s="3">
        <v>50.769839742989426</v>
      </c>
      <c r="J40" s="1"/>
      <c r="K40" s="1"/>
    </row>
    <row r="41" spans="1:11" ht="12.75" customHeight="1" thickBot="1" x14ac:dyDescent="0.25">
      <c r="A41" s="31" t="s">
        <v>6</v>
      </c>
      <c r="B41" s="32"/>
      <c r="C41" s="6">
        <f t="shared" ref="C41:I41" si="0">AVERAGE(C10:C40)</f>
        <v>98.583099119124867</v>
      </c>
      <c r="D41" s="6">
        <f t="shared" si="0"/>
        <v>0.4825365005000945</v>
      </c>
      <c r="E41" s="6">
        <f t="shared" si="0"/>
        <v>0.1726576392689059</v>
      </c>
      <c r="F41" s="6">
        <f t="shared" si="0"/>
        <v>0.19369300959571714</v>
      </c>
      <c r="G41" s="6">
        <f t="shared" si="0"/>
        <v>0.36635064790325778</v>
      </c>
      <c r="H41" s="6">
        <f t="shared" si="0"/>
        <v>38.279309016467941</v>
      </c>
      <c r="I41" s="6">
        <f t="shared" si="0"/>
        <v>50.767436931410664</v>
      </c>
      <c r="J41" s="1"/>
      <c r="K41" s="1"/>
    </row>
    <row r="42" spans="1:11" ht="8.1" customHeight="1" x14ac:dyDescent="0.2"/>
    <row r="43" spans="1:11" ht="12.75" customHeight="1" x14ac:dyDescent="0.2">
      <c r="A43" s="7" t="s">
        <v>10</v>
      </c>
      <c r="H43" s="30" t="s">
        <v>23</v>
      </c>
      <c r="I43" s="30"/>
      <c r="J43" s="20"/>
      <c r="K43" s="20"/>
    </row>
    <row r="44" spans="1:11" ht="13.5" thickBot="1" x14ac:dyDescent="0.25"/>
    <row r="45" spans="1:11" ht="23.25" thickBot="1" x14ac:dyDescent="0.25">
      <c r="A45" s="37"/>
      <c r="B45" s="38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17</v>
      </c>
      <c r="I45" s="19" t="s">
        <v>16</v>
      </c>
    </row>
    <row r="46" spans="1:11" ht="13.5" thickBot="1" x14ac:dyDescent="0.25">
      <c r="A46" s="39" t="s">
        <v>85</v>
      </c>
      <c r="B46" s="40"/>
      <c r="C46" s="26">
        <f t="shared" ref="C46:I46" si="1">MAX(C10:C40)</f>
        <v>98.628692626953125</v>
      </c>
      <c r="D46" s="21">
        <f t="shared" si="1"/>
        <v>0.49625620245933533</v>
      </c>
      <c r="E46" s="26">
        <f t="shared" si="1"/>
        <v>0.17521728575229645</v>
      </c>
      <c r="F46" s="26">
        <f t="shared" si="1"/>
        <v>0.19618125259876251</v>
      </c>
      <c r="G46" s="21">
        <f t="shared" si="1"/>
        <v>0.37139853835105896</v>
      </c>
      <c r="H46" s="26">
        <f t="shared" si="1"/>
        <v>38.286850840552589</v>
      </c>
      <c r="I46" s="22">
        <f t="shared" si="1"/>
        <v>50.770281462245457</v>
      </c>
    </row>
    <row r="47" spans="1:11" ht="13.5" thickBot="1" x14ac:dyDescent="0.25">
      <c r="A47" s="39" t="s">
        <v>86</v>
      </c>
      <c r="B47" s="40"/>
      <c r="C47" s="23">
        <f t="shared" ref="C47:I47" si="2">MIN(C10:C40)</f>
        <v>98.556449890136719</v>
      </c>
      <c r="D47" s="26">
        <f t="shared" si="2"/>
        <v>0.46483027935028076</v>
      </c>
      <c r="E47" s="26">
        <f t="shared" si="2"/>
        <v>0.1689455658197403</v>
      </c>
      <c r="F47" s="23">
        <f t="shared" si="2"/>
        <v>0.18570820987224579</v>
      </c>
      <c r="G47" s="26">
        <f t="shared" si="2"/>
        <v>0.35465377569198608</v>
      </c>
      <c r="H47" s="23">
        <f t="shared" si="2"/>
        <v>38.264953065199009</v>
      </c>
      <c r="I47" s="26">
        <f t="shared" si="2"/>
        <v>50.763985505679805</v>
      </c>
    </row>
    <row r="48" spans="1:11" ht="13.5" thickBot="1" x14ac:dyDescent="0.25">
      <c r="A48" s="35" t="s">
        <v>87</v>
      </c>
      <c r="B48" s="36"/>
      <c r="C48" s="26">
        <f t="shared" ref="C48:I48" si="3">STDEV(C10:C40)</f>
        <v>1.1114907625451071E-2</v>
      </c>
      <c r="D48" s="24">
        <f t="shared" si="3"/>
        <v>4.5585084193192496E-3</v>
      </c>
      <c r="E48" s="26">
        <f t="shared" si="3"/>
        <v>1.0012118461647558E-3</v>
      </c>
      <c r="F48" s="26">
        <f t="shared" si="3"/>
        <v>1.7089086037718273E-3</v>
      </c>
      <c r="G48" s="24">
        <f t="shared" si="3"/>
        <v>2.6358149837285923E-3</v>
      </c>
      <c r="H48" s="26">
        <f t="shared" si="3"/>
        <v>4.2120757439620213E-3</v>
      </c>
      <c r="I48" s="25">
        <f t="shared" si="3"/>
        <v>1.3874058607265996E-3</v>
      </c>
    </row>
    <row r="50" spans="3:9" x14ac:dyDescent="0.2">
      <c r="C50" s="27" t="s">
        <v>100</v>
      </c>
      <c r="D50" s="27">
        <f>COUNTIF(D10:D40,"&gt;12.0")</f>
        <v>0</v>
      </c>
      <c r="E50" s="27">
        <f>COUNTIF(E10:E40,"&gt;8.0")</f>
        <v>0</v>
      </c>
      <c r="F50" s="27">
        <f>COUNTIF(F10:F40,"&gt;3.0")</f>
        <v>0</v>
      </c>
      <c r="G50" s="27">
        <f>COUNTIF(G10:G40,"&gt;8.0")</f>
        <v>0</v>
      </c>
      <c r="H50" s="27">
        <f>COUNTIF(H10:H40,"&lt;36.30")</f>
        <v>0</v>
      </c>
      <c r="I50" s="27">
        <f>COUNTIF(I10:I40,"&lt;46.20")</f>
        <v>0</v>
      </c>
    </row>
    <row r="51" spans="3:9" x14ac:dyDescent="0.2">
      <c r="G51" s="27"/>
      <c r="H51" s="27">
        <f>COUNTIF(H10:H40,"&gt;43.60")</f>
        <v>0</v>
      </c>
      <c r="I51" s="27">
        <f>COUNTIF(I10:I40,"&gt;53.20")</f>
        <v>0</v>
      </c>
    </row>
  </sheetData>
  <mergeCells count="45">
    <mergeCell ref="A32:B32"/>
    <mergeCell ref="A33:B33"/>
    <mergeCell ref="H43:I43"/>
    <mergeCell ref="A41:B41"/>
    <mergeCell ref="A34:B34"/>
    <mergeCell ref="A39:B39"/>
    <mergeCell ref="A47:B47"/>
    <mergeCell ref="A48:B48"/>
    <mergeCell ref="A36:B36"/>
    <mergeCell ref="A35:B35"/>
    <mergeCell ref="A37:B37"/>
    <mergeCell ref="A38:B38"/>
    <mergeCell ref="A45:B45"/>
    <mergeCell ref="A46:B46"/>
    <mergeCell ref="A40:B40"/>
    <mergeCell ref="A21:B21"/>
    <mergeCell ref="A24:B24"/>
    <mergeCell ref="A31:B31"/>
    <mergeCell ref="A26:B26"/>
    <mergeCell ref="A28:B28"/>
    <mergeCell ref="A29:B29"/>
    <mergeCell ref="A27:B27"/>
    <mergeCell ref="A30:B30"/>
    <mergeCell ref="A20:B20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8:B18"/>
    <mergeCell ref="A19:B19"/>
    <mergeCell ref="A9:B9"/>
    <mergeCell ref="A11:B11"/>
    <mergeCell ref="A12:B12"/>
    <mergeCell ref="A17:B17"/>
    <mergeCell ref="A7:B7"/>
    <mergeCell ref="A1:I1"/>
    <mergeCell ref="A3:I3"/>
    <mergeCell ref="A6:B6"/>
    <mergeCell ref="A4:I4"/>
    <mergeCell ref="A5:F5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outlinePr summaryBelow="0" summaryRight="0"/>
  </sheetPr>
  <dimension ref="A1:K51"/>
  <sheetViews>
    <sheetView showGridLines="0" topLeftCell="A31" zoomScale="90" zoomScaleNormal="90" workbookViewId="0">
      <selection activeCell="H52" sqref="H52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256" width="8.85546875" customWidth="1"/>
  </cols>
  <sheetData>
    <row r="1" spans="1:11" ht="24" customHeight="1" x14ac:dyDescent="0.2">
      <c r="A1" s="43" t="s">
        <v>11</v>
      </c>
      <c r="B1" s="43"/>
      <c r="C1" s="43"/>
      <c r="D1" s="43"/>
      <c r="E1" s="43"/>
      <c r="F1" s="43"/>
      <c r="G1" s="43"/>
      <c r="H1" s="43"/>
      <c r="I1" s="43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4" t="s">
        <v>8</v>
      </c>
      <c r="B3" s="44"/>
      <c r="C3" s="44"/>
      <c r="D3" s="44"/>
      <c r="E3" s="44"/>
      <c r="F3" s="44"/>
      <c r="G3" s="44"/>
      <c r="H3" s="44"/>
      <c r="I3" s="44"/>
      <c r="J3" s="2"/>
      <c r="K3" s="1"/>
    </row>
    <row r="4" spans="1:11" ht="18" customHeight="1" x14ac:dyDescent="0.2">
      <c r="A4" s="47" t="s">
        <v>9</v>
      </c>
      <c r="B4" s="47"/>
      <c r="C4" s="47"/>
      <c r="D4" s="47"/>
      <c r="E4" s="47"/>
      <c r="F4" s="47"/>
      <c r="G4" s="47"/>
      <c r="H4" s="47"/>
      <c r="I4" s="47"/>
      <c r="J4" s="2"/>
      <c r="K4" s="1"/>
    </row>
    <row r="5" spans="1:11" ht="14.1" customHeight="1" thickBot="1" x14ac:dyDescent="0.25">
      <c r="A5" s="48" t="s">
        <v>53</v>
      </c>
      <c r="B5" s="48"/>
      <c r="C5" s="48"/>
      <c r="D5" s="48"/>
      <c r="E5" s="48"/>
      <c r="F5" s="48"/>
      <c r="G5" s="1"/>
      <c r="H5" s="1"/>
      <c r="I5" s="18" t="s">
        <v>99</v>
      </c>
      <c r="J5" s="1"/>
      <c r="K5" s="1"/>
    </row>
    <row r="6" spans="1:11" ht="10.15" customHeight="1" x14ac:dyDescent="0.2">
      <c r="A6" s="45"/>
      <c r="B6" s="46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1" t="s">
        <v>3</v>
      </c>
      <c r="B7" s="42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41"/>
      <c r="B8" s="42"/>
      <c r="C8" s="9" t="s">
        <v>24</v>
      </c>
      <c r="D8" s="9" t="s">
        <v>26</v>
      </c>
      <c r="E8" s="9" t="s">
        <v>25</v>
      </c>
      <c r="F8" s="9" t="s">
        <v>19</v>
      </c>
      <c r="G8" s="9" t="s">
        <v>25</v>
      </c>
      <c r="H8" s="14" t="s">
        <v>27</v>
      </c>
      <c r="I8" s="17" t="s">
        <v>28</v>
      </c>
      <c r="J8" s="1"/>
      <c r="K8" s="1"/>
    </row>
    <row r="9" spans="1:11" ht="22.5" customHeight="1" thickBot="1" x14ac:dyDescent="0.25">
      <c r="A9" s="37"/>
      <c r="B9" s="38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33">
        <v>40878</v>
      </c>
      <c r="B10" s="34"/>
      <c r="C10" s="10">
        <v>99.569488525390625</v>
      </c>
      <c r="D10" s="10">
        <v>9.5900334417819977E-2</v>
      </c>
      <c r="E10" s="10">
        <v>8.1376299262046814E-2</v>
      </c>
      <c r="F10" s="11">
        <v>0.116535983979702</v>
      </c>
      <c r="G10" s="10">
        <v>0.19791227579116821</v>
      </c>
      <c r="H10" s="10">
        <v>37.857163363043682</v>
      </c>
      <c r="I10" s="10">
        <v>50.632546747918461</v>
      </c>
      <c r="J10" s="1"/>
      <c r="K10" s="1"/>
    </row>
    <row r="11" spans="1:11" ht="12.75" customHeight="1" thickBot="1" x14ac:dyDescent="0.25">
      <c r="A11" s="33">
        <v>40879</v>
      </c>
      <c r="B11" s="34"/>
      <c r="C11" s="3">
        <v>99.567329406738281</v>
      </c>
      <c r="D11" s="3">
        <v>9.6751436591148376E-2</v>
      </c>
      <c r="E11" s="3">
        <v>8.1625819206237793E-2</v>
      </c>
      <c r="F11" s="5">
        <v>0.11683035641908646</v>
      </c>
      <c r="G11" s="3">
        <v>0.19845616817474365</v>
      </c>
      <c r="H11" s="3">
        <v>37.858252901745182</v>
      </c>
      <c r="I11" s="3">
        <v>50.632816302495137</v>
      </c>
      <c r="J11" s="1"/>
      <c r="K11" s="1"/>
    </row>
    <row r="12" spans="1:11" ht="12.75" customHeight="1" thickBot="1" x14ac:dyDescent="0.25">
      <c r="A12" s="33">
        <v>40880</v>
      </c>
      <c r="B12" s="34"/>
      <c r="C12" s="3">
        <v>99.567092895507813</v>
      </c>
      <c r="D12" s="3">
        <v>9.6789047122001648E-2</v>
      </c>
      <c r="E12" s="3">
        <v>8.1784002482891083E-2</v>
      </c>
      <c r="F12" s="5">
        <v>0.11687217652797699</v>
      </c>
      <c r="G12" s="3">
        <v>0.19865617156028748</v>
      </c>
      <c r="H12" s="3">
        <v>37.858327313187075</v>
      </c>
      <c r="I12" s="3">
        <v>50.6327511757042</v>
      </c>
      <c r="J12" s="1"/>
      <c r="K12" s="1"/>
    </row>
    <row r="13" spans="1:11" ht="12.75" customHeight="1" thickBot="1" x14ac:dyDescent="0.25">
      <c r="A13" s="33">
        <v>40881</v>
      </c>
      <c r="B13" s="34"/>
      <c r="C13" s="3">
        <v>99.565193176269531</v>
      </c>
      <c r="D13" s="3">
        <v>9.7877129912376404E-2</v>
      </c>
      <c r="E13" s="3">
        <v>8.179628849029541E-2</v>
      </c>
      <c r="F13" s="5">
        <v>0.11702119559049606</v>
      </c>
      <c r="G13" s="3">
        <v>0.19881749153137207</v>
      </c>
      <c r="H13" s="3">
        <v>37.859172417619789</v>
      </c>
      <c r="I13" s="3">
        <v>50.633109493961371</v>
      </c>
      <c r="J13" s="1"/>
      <c r="K13" s="1"/>
    </row>
    <row r="14" spans="1:11" ht="12.75" customHeight="1" thickBot="1" x14ac:dyDescent="0.25">
      <c r="A14" s="33">
        <v>40882</v>
      </c>
      <c r="B14" s="34"/>
      <c r="C14" s="3">
        <v>99.561721801757813</v>
      </c>
      <c r="D14" s="3">
        <v>9.9374666810035706E-2</v>
      </c>
      <c r="E14" s="3">
        <v>8.2154214382171631E-2</v>
      </c>
      <c r="F14" s="5">
        <v>0.11743906885385513</v>
      </c>
      <c r="G14" s="3">
        <v>0.19959327578544617</v>
      </c>
      <c r="H14" s="3">
        <v>37.860647740195056</v>
      </c>
      <c r="I14" s="3">
        <v>50.633452386417787</v>
      </c>
      <c r="J14" s="1"/>
      <c r="K14" s="1"/>
    </row>
    <row r="15" spans="1:11" ht="12.75" customHeight="1" thickBot="1" x14ac:dyDescent="0.25">
      <c r="A15" s="33">
        <v>40883</v>
      </c>
      <c r="B15" s="34"/>
      <c r="C15" s="3">
        <v>99.559761047363281</v>
      </c>
      <c r="D15" s="3">
        <v>0.10029199719429016</v>
      </c>
      <c r="E15" s="3">
        <v>8.2191556692123413E-2</v>
      </c>
      <c r="F15" s="5">
        <v>0.11771596968173981</v>
      </c>
      <c r="G15" s="3">
        <v>0.19990752637386322</v>
      </c>
      <c r="H15" s="3">
        <v>37.861391742468861</v>
      </c>
      <c r="I15" s="3">
        <v>50.633645818229333</v>
      </c>
      <c r="J15" s="1"/>
      <c r="K15" s="1"/>
    </row>
    <row r="16" spans="1:11" ht="12.75" customHeight="1" thickBot="1" x14ac:dyDescent="0.25">
      <c r="A16" s="33">
        <v>40884</v>
      </c>
      <c r="B16" s="34"/>
      <c r="C16" s="3">
        <v>99.566902160644531</v>
      </c>
      <c r="D16" s="3">
        <v>9.7223401069641113E-2</v>
      </c>
      <c r="E16" s="3">
        <v>8.1426911056041718E-2</v>
      </c>
      <c r="F16" s="5">
        <v>0.11717109382152557</v>
      </c>
      <c r="G16" s="3">
        <v>0.19859799742698669</v>
      </c>
      <c r="H16" s="3">
        <v>37.85786192887582</v>
      </c>
      <c r="I16" s="3">
        <v>50.632447253128383</v>
      </c>
      <c r="J16" s="1"/>
      <c r="K16" s="1"/>
    </row>
    <row r="17" spans="1:11" ht="12.75" customHeight="1" thickBot="1" x14ac:dyDescent="0.25">
      <c r="A17" s="33">
        <v>40885</v>
      </c>
      <c r="B17" s="34"/>
      <c r="C17" s="3">
        <v>99.568595886230469</v>
      </c>
      <c r="D17" s="3">
        <v>9.6114933490753174E-2</v>
      </c>
      <c r="E17" s="3">
        <v>8.2039132714271545E-2</v>
      </c>
      <c r="F17" s="5">
        <v>0.11676051467657089</v>
      </c>
      <c r="G17" s="3">
        <v>0.19879963994026184</v>
      </c>
      <c r="H17" s="3">
        <v>37.856765132970637</v>
      </c>
      <c r="I17" s="3">
        <v>50.631841380650933</v>
      </c>
      <c r="J17" s="1"/>
      <c r="K17" s="1"/>
    </row>
    <row r="18" spans="1:11" ht="12.75" customHeight="1" thickBot="1" x14ac:dyDescent="0.25">
      <c r="A18" s="33">
        <v>40886</v>
      </c>
      <c r="B18" s="34"/>
      <c r="C18" s="3">
        <v>99.571578979492188</v>
      </c>
      <c r="D18" s="3">
        <v>9.4379901885986328E-2</v>
      </c>
      <c r="E18" s="3">
        <v>8.2441821694374084E-2</v>
      </c>
      <c r="F18" s="5">
        <v>0.11620040982961655</v>
      </c>
      <c r="G18" s="3">
        <v>0.19864222407341003</v>
      </c>
      <c r="H18" s="3">
        <v>37.855728274247191</v>
      </c>
      <c r="I18" s="3">
        <v>50.631477623357213</v>
      </c>
      <c r="J18" s="1"/>
      <c r="K18" s="1"/>
    </row>
    <row r="19" spans="1:11" ht="12.75" customHeight="1" thickBot="1" x14ac:dyDescent="0.25">
      <c r="A19" s="33">
        <v>40887</v>
      </c>
      <c r="B19" s="34"/>
      <c r="C19" s="3">
        <v>99.5694580078125</v>
      </c>
      <c r="D19" s="3">
        <v>9.5267251133918762E-2</v>
      </c>
      <c r="E19" s="3">
        <v>8.2569323480129242E-2</v>
      </c>
      <c r="F19" s="5">
        <v>0.11642597615718842</v>
      </c>
      <c r="G19" s="3">
        <v>0.19899529218673706</v>
      </c>
      <c r="H19" s="3">
        <v>37.856524587993917</v>
      </c>
      <c r="I19" s="3">
        <v>50.631695109273871</v>
      </c>
      <c r="J19" s="1"/>
      <c r="K19" s="1"/>
    </row>
    <row r="20" spans="1:11" ht="12.75" customHeight="1" thickBot="1" x14ac:dyDescent="0.25">
      <c r="A20" s="33">
        <v>40888</v>
      </c>
      <c r="B20" s="34"/>
      <c r="C20" s="3">
        <v>99.564834594726563</v>
      </c>
      <c r="D20" s="3">
        <v>9.7122699022293091E-2</v>
      </c>
      <c r="E20" s="3">
        <v>8.2704804837703705E-2</v>
      </c>
      <c r="F20" s="5">
        <v>0.11717897653579712</v>
      </c>
      <c r="G20" s="3">
        <v>0.19988378882408142</v>
      </c>
      <c r="H20" s="3">
        <v>37.858719445241043</v>
      </c>
      <c r="I20" s="3">
        <v>50.632298561232943</v>
      </c>
      <c r="J20" s="1"/>
      <c r="K20" s="1"/>
    </row>
    <row r="21" spans="1:11" ht="12.75" customHeight="1" thickBot="1" x14ac:dyDescent="0.25">
      <c r="A21" s="33">
        <v>40889</v>
      </c>
      <c r="B21" s="34"/>
      <c r="C21" s="3">
        <v>99.567527770996094</v>
      </c>
      <c r="D21" s="3">
        <v>9.5789544284343719E-2</v>
      </c>
      <c r="E21" s="3">
        <v>8.2765065133571625E-2</v>
      </c>
      <c r="F21" s="5">
        <v>0.11673150956630707</v>
      </c>
      <c r="G21" s="3">
        <v>0.1994965672492981</v>
      </c>
      <c r="H21" s="3">
        <v>37.857627904901022</v>
      </c>
      <c r="I21" s="3">
        <v>50.631988509373642</v>
      </c>
      <c r="J21" s="1"/>
      <c r="K21" s="1"/>
    </row>
    <row r="22" spans="1:11" ht="12.75" customHeight="1" thickBot="1" x14ac:dyDescent="0.25">
      <c r="A22" s="33">
        <v>40890</v>
      </c>
      <c r="B22" s="34"/>
      <c r="C22" s="3">
        <v>99.570465087890625</v>
      </c>
      <c r="D22" s="3">
        <v>9.4552807509899139E-2</v>
      </c>
      <c r="E22" s="3">
        <v>8.2531504333019257E-2</v>
      </c>
      <c r="F22" s="5">
        <v>0.11645837128162384</v>
      </c>
      <c r="G22" s="3">
        <v>0.1989898681640625</v>
      </c>
      <c r="H22" s="3">
        <v>37.856068176597176</v>
      </c>
      <c r="I22" s="3">
        <v>50.63143287295452</v>
      </c>
      <c r="J22" s="1"/>
      <c r="K22" s="1"/>
    </row>
    <row r="23" spans="1:11" ht="12.75" customHeight="1" thickBot="1" x14ac:dyDescent="0.25">
      <c r="A23" s="33">
        <v>40891</v>
      </c>
      <c r="B23" s="34"/>
      <c r="C23" s="3">
        <v>99.572021484375</v>
      </c>
      <c r="D23" s="3">
        <v>9.3739263713359833E-2</v>
      </c>
      <c r="E23" s="3">
        <v>8.2413725554943085E-2</v>
      </c>
      <c r="F23" s="5">
        <v>0.11616205424070358</v>
      </c>
      <c r="G23" s="3">
        <v>0.19857577979564667</v>
      </c>
      <c r="H23" s="3">
        <v>37.855831954488515</v>
      </c>
      <c r="I23" s="3">
        <v>50.631608196274613</v>
      </c>
      <c r="J23" s="1"/>
      <c r="K23" s="1"/>
    </row>
    <row r="24" spans="1:11" ht="12.75" customHeight="1" thickBot="1" x14ac:dyDescent="0.25">
      <c r="A24" s="33">
        <v>40892</v>
      </c>
      <c r="B24" s="34"/>
      <c r="C24" s="3">
        <v>99.574836730957031</v>
      </c>
      <c r="D24" s="3">
        <v>9.2346079647541046E-2</v>
      </c>
      <c r="E24" s="3">
        <v>8.2426860928535461E-2</v>
      </c>
      <c r="F24" s="5">
        <v>0.11604192107915878</v>
      </c>
      <c r="G24" s="3">
        <v>0.19846877455711365</v>
      </c>
      <c r="H24" s="3">
        <v>37.854318387181948</v>
      </c>
      <c r="I24" s="3">
        <v>50.630811995597732</v>
      </c>
      <c r="J24" s="1"/>
      <c r="K24" s="1"/>
    </row>
    <row r="25" spans="1:11" ht="12.75" customHeight="1" thickBot="1" x14ac:dyDescent="0.25">
      <c r="A25" s="33">
        <v>40893</v>
      </c>
      <c r="B25" s="34"/>
      <c r="C25" s="3">
        <v>99.571578979492188</v>
      </c>
      <c r="D25" s="3">
        <v>9.3838080763816833E-2</v>
      </c>
      <c r="E25" s="3">
        <v>8.2609675824642181E-2</v>
      </c>
      <c r="F25" s="5">
        <v>0.11648739874362946</v>
      </c>
      <c r="G25" s="3">
        <v>0.19909706711769104</v>
      </c>
      <c r="H25" s="3">
        <v>37.855736860367095</v>
      </c>
      <c r="I25" s="3">
        <v>50.631189489148795</v>
      </c>
      <c r="J25" s="1"/>
      <c r="K25" s="1"/>
    </row>
    <row r="26" spans="1:11" ht="12.75" customHeight="1" thickBot="1" x14ac:dyDescent="0.25">
      <c r="A26" s="33">
        <v>40894</v>
      </c>
      <c r="B26" s="34"/>
      <c r="C26" s="3">
        <v>99.56390380859375</v>
      </c>
      <c r="D26" s="3">
        <v>9.7804166376590729E-2</v>
      </c>
      <c r="E26" s="3">
        <v>8.2631155848503113E-2</v>
      </c>
      <c r="F26" s="5">
        <v>0.11737123131752014</v>
      </c>
      <c r="G26" s="3">
        <v>0.20000238716602325</v>
      </c>
      <c r="H26" s="3">
        <v>37.858761504503597</v>
      </c>
      <c r="I26" s="3">
        <v>50.632219862256449</v>
      </c>
      <c r="J26" s="1"/>
      <c r="K26" s="1"/>
    </row>
    <row r="27" spans="1:11" ht="12.75" customHeight="1" thickBot="1" x14ac:dyDescent="0.25">
      <c r="A27" s="33">
        <v>40895</v>
      </c>
      <c r="B27" s="34"/>
      <c r="C27" s="3">
        <v>99.556861877441406</v>
      </c>
      <c r="D27" s="3">
        <v>0.101091668009758</v>
      </c>
      <c r="E27" s="3">
        <v>8.3023801445960999E-2</v>
      </c>
      <c r="F27" s="5">
        <v>0.11814785003662109</v>
      </c>
      <c r="G27" s="3">
        <v>0.20117165148258209</v>
      </c>
      <c r="H27" s="3">
        <v>37.86208190287342</v>
      </c>
      <c r="I27" s="3">
        <v>50.633311170986737</v>
      </c>
      <c r="J27" s="1"/>
      <c r="K27" s="1"/>
    </row>
    <row r="28" spans="1:11" ht="12.75" customHeight="1" thickBot="1" x14ac:dyDescent="0.25">
      <c r="A28" s="33">
        <v>40896</v>
      </c>
      <c r="B28" s="34"/>
      <c r="C28" s="3">
        <v>99.555244445800781</v>
      </c>
      <c r="D28" s="3">
        <v>0.10176382213830948</v>
      </c>
      <c r="E28" s="3">
        <v>8.2974128425121307E-2</v>
      </c>
      <c r="F28" s="5">
        <v>0.11843111366033554</v>
      </c>
      <c r="G28" s="3">
        <v>0.20140524208545685</v>
      </c>
      <c r="H28" s="3">
        <v>37.862893780312483</v>
      </c>
      <c r="I28" s="3">
        <v>50.633579206807283</v>
      </c>
      <c r="J28" s="1"/>
      <c r="K28" s="1"/>
    </row>
    <row r="29" spans="1:11" ht="12.75" customHeight="1" thickBot="1" x14ac:dyDescent="0.25">
      <c r="A29" s="33">
        <v>40897</v>
      </c>
      <c r="B29" s="34"/>
      <c r="C29" s="3">
        <v>99.550987243652344</v>
      </c>
      <c r="D29" s="3">
        <v>0.10370847582817078</v>
      </c>
      <c r="E29" s="3">
        <v>8.3215422928333282E-2</v>
      </c>
      <c r="F29" s="5">
        <v>0.11896112561225891</v>
      </c>
      <c r="G29" s="3">
        <v>0.2021765410900116</v>
      </c>
      <c r="H29" s="3">
        <v>37.865060983452302</v>
      </c>
      <c r="I29" s="3">
        <v>50.634280738210613</v>
      </c>
      <c r="J29" s="1"/>
      <c r="K29" s="1"/>
    </row>
    <row r="30" spans="1:11" ht="12.75" customHeight="1" thickBot="1" x14ac:dyDescent="0.25">
      <c r="A30" s="33">
        <v>40898</v>
      </c>
      <c r="B30" s="34"/>
      <c r="C30" s="3">
        <v>99.553749084472656</v>
      </c>
      <c r="D30" s="3">
        <v>0.10225966572761536</v>
      </c>
      <c r="E30" s="3">
        <v>8.322916179895401E-2</v>
      </c>
      <c r="F30" s="5">
        <v>0.11882932484149933</v>
      </c>
      <c r="G30" s="3">
        <v>0.20205849409103394</v>
      </c>
      <c r="H30" s="3">
        <v>37.863440971338491</v>
      </c>
      <c r="I30" s="3">
        <v>50.633989823703523</v>
      </c>
      <c r="J30" s="1"/>
      <c r="K30" s="1"/>
    </row>
    <row r="31" spans="1:11" ht="12.75" customHeight="1" thickBot="1" x14ac:dyDescent="0.25">
      <c r="A31" s="33">
        <v>40899</v>
      </c>
      <c r="B31" s="34"/>
      <c r="C31" s="3">
        <v>99.554237365722656</v>
      </c>
      <c r="D31" s="3">
        <v>0.10203553736209869</v>
      </c>
      <c r="E31" s="3">
        <v>8.3322323858737946E-2</v>
      </c>
      <c r="F31" s="5">
        <v>0.11879263818264008</v>
      </c>
      <c r="G31" s="3">
        <v>0.20211496949195862</v>
      </c>
      <c r="H31" s="3">
        <v>37.862868061411753</v>
      </c>
      <c r="I31" s="3">
        <v>50.633131932893569</v>
      </c>
      <c r="J31" s="1"/>
      <c r="K31" s="1"/>
    </row>
    <row r="32" spans="1:11" ht="12.75" customHeight="1" thickBot="1" x14ac:dyDescent="0.25">
      <c r="A32" s="33">
        <v>40900</v>
      </c>
      <c r="B32" s="34"/>
      <c r="C32" s="3">
        <v>99.5516357421875</v>
      </c>
      <c r="D32" s="3">
        <v>0.10326766967773437</v>
      </c>
      <c r="E32" s="3">
        <v>8.3287402987480164E-2</v>
      </c>
      <c r="F32" s="5">
        <v>0.11910571902990341</v>
      </c>
      <c r="G32" s="3">
        <v>0.20239311456680298</v>
      </c>
      <c r="H32" s="3">
        <v>37.8641179870747</v>
      </c>
      <c r="I32" s="3">
        <v>50.633616078157679</v>
      </c>
      <c r="J32" s="1"/>
      <c r="K32" s="1"/>
    </row>
    <row r="33" spans="1:11" ht="12.75" customHeight="1" thickBot="1" x14ac:dyDescent="0.25">
      <c r="A33" s="33">
        <v>40901</v>
      </c>
      <c r="B33" s="34"/>
      <c r="C33" s="3">
        <v>99.550590515136719</v>
      </c>
      <c r="D33" s="3">
        <v>0.10364439338445663</v>
      </c>
      <c r="E33" s="3">
        <v>8.3324581384658813E-2</v>
      </c>
      <c r="F33" s="5">
        <v>0.11933672428131104</v>
      </c>
      <c r="G33" s="3">
        <v>0.20266130566596985</v>
      </c>
      <c r="H33" s="3">
        <v>37.86467639482624</v>
      </c>
      <c r="I33" s="3">
        <v>50.633739471183233</v>
      </c>
      <c r="J33" s="1"/>
      <c r="K33" s="1"/>
    </row>
    <row r="34" spans="1:11" ht="12.75" customHeight="1" thickBot="1" x14ac:dyDescent="0.25">
      <c r="A34" s="33">
        <v>40902</v>
      </c>
      <c r="B34" s="34"/>
      <c r="C34" s="3">
        <v>99.557174682617188</v>
      </c>
      <c r="D34" s="3">
        <v>0.10072717815637589</v>
      </c>
      <c r="E34" s="3">
        <v>8.2600459456443787E-2</v>
      </c>
      <c r="F34" s="5">
        <v>0.11875239014625549</v>
      </c>
      <c r="G34" s="3">
        <v>0.20135284960269928</v>
      </c>
      <c r="H34" s="3">
        <v>37.861372941170515</v>
      </c>
      <c r="I34" s="3">
        <v>50.632678811638996</v>
      </c>
      <c r="J34" s="1"/>
      <c r="K34" s="1"/>
    </row>
    <row r="35" spans="1:11" ht="12.75" customHeight="1" thickBot="1" x14ac:dyDescent="0.25">
      <c r="A35" s="33">
        <v>40903</v>
      </c>
      <c r="B35" s="34"/>
      <c r="C35" s="3">
        <v>99.565315246582031</v>
      </c>
      <c r="D35" s="3">
        <v>9.6980936825275421E-2</v>
      </c>
      <c r="E35" s="3">
        <v>8.2282163202762604E-2</v>
      </c>
      <c r="F35" s="5">
        <v>0.11776156723499298</v>
      </c>
      <c r="G35" s="3">
        <v>0.20004373788833618</v>
      </c>
      <c r="H35" s="3">
        <v>37.857768240028825</v>
      </c>
      <c r="I35" s="3">
        <v>50.631550017131055</v>
      </c>
      <c r="J35" s="1"/>
      <c r="K35" s="1"/>
    </row>
    <row r="36" spans="1:11" ht="12.75" customHeight="1" thickBot="1" x14ac:dyDescent="0.25">
      <c r="A36" s="33">
        <v>40904</v>
      </c>
      <c r="B36" s="34"/>
      <c r="C36" s="3">
        <v>99.564315795898438</v>
      </c>
      <c r="D36" s="3">
        <v>9.7283639013767242E-2</v>
      </c>
      <c r="E36" s="3">
        <v>8.2423463463783264E-2</v>
      </c>
      <c r="F36" s="5">
        <v>0.11799933761358261</v>
      </c>
      <c r="G36" s="3">
        <v>0.20042279362678528</v>
      </c>
      <c r="H36" s="3">
        <v>37.85815718820654</v>
      </c>
      <c r="I36" s="3">
        <v>50.631522307446879</v>
      </c>
      <c r="J36" s="1"/>
      <c r="K36" s="1"/>
    </row>
    <row r="37" spans="1:11" ht="12.75" customHeight="1" thickBot="1" x14ac:dyDescent="0.25">
      <c r="A37" s="33">
        <v>40905</v>
      </c>
      <c r="B37" s="34"/>
      <c r="C37" s="3">
        <v>99.560134887695313</v>
      </c>
      <c r="D37" s="3">
        <v>9.9172867834568024E-2</v>
      </c>
      <c r="E37" s="3">
        <v>8.2830242812633514E-2</v>
      </c>
      <c r="F37" s="5">
        <v>0.11836012452840805</v>
      </c>
      <c r="G37" s="3">
        <v>0.20119036734104156</v>
      </c>
      <c r="H37" s="3">
        <v>37.860101085731841</v>
      </c>
      <c r="I37" s="3">
        <v>50.632143764445878</v>
      </c>
      <c r="J37" s="1"/>
      <c r="K37" s="1"/>
    </row>
    <row r="38" spans="1:11" ht="12.75" customHeight="1" thickBot="1" x14ac:dyDescent="0.25">
      <c r="A38" s="33">
        <v>40906</v>
      </c>
      <c r="B38" s="34"/>
      <c r="C38" s="3">
        <v>99.560302734375</v>
      </c>
      <c r="D38" s="3">
        <v>9.9081523716449738E-2</v>
      </c>
      <c r="E38" s="3">
        <v>8.2662284374237061E-2</v>
      </c>
      <c r="F38" s="5">
        <v>0.11821476370096207</v>
      </c>
      <c r="G38" s="3">
        <v>0.20087704062461853</v>
      </c>
      <c r="H38" s="3">
        <v>37.860560960715972</v>
      </c>
      <c r="I38" s="3">
        <v>50.632586055145232</v>
      </c>
      <c r="J38" s="1"/>
      <c r="K38" s="1"/>
    </row>
    <row r="39" spans="1:11" ht="12.75" customHeight="1" thickBot="1" x14ac:dyDescent="0.25">
      <c r="A39" s="33">
        <v>40907</v>
      </c>
      <c r="B39" s="34"/>
      <c r="C39" s="3">
        <v>99.560623168945313</v>
      </c>
      <c r="D39" s="3">
        <v>9.88568514585495E-2</v>
      </c>
      <c r="E39" s="3">
        <v>8.2797005772590637E-2</v>
      </c>
      <c r="F39" s="5">
        <v>0.11827036738395691</v>
      </c>
      <c r="G39" s="3">
        <v>0.20106737315654755</v>
      </c>
      <c r="H39" s="3">
        <v>37.860104914681386</v>
      </c>
      <c r="I39" s="3">
        <v>50.632227149540391</v>
      </c>
      <c r="J39" s="1"/>
      <c r="K39" s="1"/>
    </row>
    <row r="40" spans="1:11" ht="12.75" customHeight="1" thickBot="1" x14ac:dyDescent="0.25">
      <c r="A40" s="33">
        <v>40908</v>
      </c>
      <c r="B40" s="34"/>
      <c r="C40" s="3">
        <v>99.554313659667969</v>
      </c>
      <c r="D40" s="3">
        <v>0.1015639528632164</v>
      </c>
      <c r="E40" s="3">
        <v>8.3086229860782623E-2</v>
      </c>
      <c r="F40" s="5">
        <v>0.11922373622655869</v>
      </c>
      <c r="G40" s="3">
        <v>0.20230996608734131</v>
      </c>
      <c r="H40" s="3">
        <v>37.862637037263319</v>
      </c>
      <c r="I40" s="3">
        <v>50.632801401573325</v>
      </c>
      <c r="J40" s="1"/>
      <c r="K40" s="1"/>
    </row>
    <row r="41" spans="1:11" ht="12.75" customHeight="1" thickBot="1" x14ac:dyDescent="0.25">
      <c r="A41" s="31" t="s">
        <v>6</v>
      </c>
      <c r="B41" s="32"/>
      <c r="C41" s="6">
        <f t="shared" ref="C41:I41" si="0">AVERAGE(C10:C40)</f>
        <v>99.562831509497855</v>
      </c>
      <c r="D41" s="6">
        <f t="shared" si="0"/>
        <v>9.8277449127166502E-2</v>
      </c>
      <c r="E41" s="6">
        <f t="shared" si="0"/>
        <v>8.2533768828838103E-2</v>
      </c>
      <c r="F41" s="6">
        <f t="shared" si="0"/>
        <v>0.11759970938005755</v>
      </c>
      <c r="G41" s="6">
        <f t="shared" si="0"/>
        <v>0.20013347556514124</v>
      </c>
      <c r="H41" s="6">
        <f t="shared" si="0"/>
        <v>37.859507809184365</v>
      </c>
      <c r="I41" s="6">
        <f t="shared" si="0"/>
        <v>50.632531958285149</v>
      </c>
      <c r="J41" s="1"/>
      <c r="K41" s="1"/>
    </row>
    <row r="42" spans="1:11" ht="8.1" customHeight="1" x14ac:dyDescent="0.2"/>
    <row r="43" spans="1:11" ht="12.75" customHeight="1" x14ac:dyDescent="0.2">
      <c r="A43" s="7" t="s">
        <v>10</v>
      </c>
      <c r="H43" s="30" t="s">
        <v>23</v>
      </c>
      <c r="I43" s="30"/>
      <c r="J43" s="20"/>
      <c r="K43" s="20"/>
    </row>
    <row r="44" spans="1:11" ht="13.5" thickBot="1" x14ac:dyDescent="0.25"/>
    <row r="45" spans="1:11" ht="23.25" thickBot="1" x14ac:dyDescent="0.25">
      <c r="A45" s="37"/>
      <c r="B45" s="38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17</v>
      </c>
      <c r="I45" s="19" t="s">
        <v>16</v>
      </c>
    </row>
    <row r="46" spans="1:11" ht="13.5" thickBot="1" x14ac:dyDescent="0.25">
      <c r="A46" s="39" t="s">
        <v>85</v>
      </c>
      <c r="B46" s="40"/>
      <c r="C46" s="26">
        <f t="shared" ref="C46:I46" si="1">MAX(C10:C40)</f>
        <v>99.574836730957031</v>
      </c>
      <c r="D46" s="21">
        <f t="shared" si="1"/>
        <v>0.10370847582817078</v>
      </c>
      <c r="E46" s="26">
        <f t="shared" si="1"/>
        <v>8.3324581384658813E-2</v>
      </c>
      <c r="F46" s="26">
        <f t="shared" si="1"/>
        <v>0.11933672428131104</v>
      </c>
      <c r="G46" s="21">
        <f t="shared" si="1"/>
        <v>0.20266130566596985</v>
      </c>
      <c r="H46" s="26">
        <f t="shared" si="1"/>
        <v>37.865060983452302</v>
      </c>
      <c r="I46" s="22">
        <f t="shared" si="1"/>
        <v>50.634280738210613</v>
      </c>
    </row>
    <row r="47" spans="1:11" ht="13.5" thickBot="1" x14ac:dyDescent="0.25">
      <c r="A47" s="39" t="s">
        <v>86</v>
      </c>
      <c r="B47" s="40"/>
      <c r="C47" s="23">
        <f t="shared" ref="C47:I47" si="2">MIN(C10:C40)</f>
        <v>99.550590515136719</v>
      </c>
      <c r="D47" s="26">
        <f t="shared" si="2"/>
        <v>9.2346079647541046E-2</v>
      </c>
      <c r="E47" s="26">
        <f t="shared" si="2"/>
        <v>8.1376299262046814E-2</v>
      </c>
      <c r="F47" s="23">
        <f t="shared" si="2"/>
        <v>0.11604192107915878</v>
      </c>
      <c r="G47" s="26">
        <f t="shared" si="2"/>
        <v>0.19791227579116821</v>
      </c>
      <c r="H47" s="23">
        <f t="shared" si="2"/>
        <v>37.854318387181948</v>
      </c>
      <c r="I47" s="26">
        <f t="shared" si="2"/>
        <v>50.630811995597732</v>
      </c>
    </row>
    <row r="48" spans="1:11" ht="13.5" thickBot="1" x14ac:dyDescent="0.25">
      <c r="A48" s="35" t="s">
        <v>87</v>
      </c>
      <c r="B48" s="36"/>
      <c r="C48" s="26">
        <f t="shared" ref="C48:I48" si="3">STDEV(C10:C40)</f>
        <v>6.9671851527509342E-3</v>
      </c>
      <c r="D48" s="24">
        <f t="shared" si="3"/>
        <v>3.1478802831626839E-3</v>
      </c>
      <c r="E48" s="26">
        <f t="shared" si="3"/>
        <v>5.4439403523898709E-4</v>
      </c>
      <c r="F48" s="26">
        <f t="shared" si="3"/>
        <v>1.0245423025091059E-3</v>
      </c>
      <c r="G48" s="24">
        <f t="shared" si="3"/>
        <v>1.4443008340291538E-3</v>
      </c>
      <c r="H48" s="26">
        <f t="shared" si="3"/>
        <v>2.9532104699688607E-3</v>
      </c>
      <c r="I48" s="25">
        <f t="shared" si="3"/>
        <v>9.0038449583845466E-4</v>
      </c>
    </row>
    <row r="50" spans="3:9" x14ac:dyDescent="0.2">
      <c r="C50" s="27" t="s">
        <v>100</v>
      </c>
      <c r="D50" s="27">
        <f>COUNTIF(D10:D40,"&gt;12.0")</f>
        <v>0</v>
      </c>
      <c r="E50" s="27">
        <f>COUNTIF(E10:E40,"&gt;8.0")</f>
        <v>0</v>
      </c>
      <c r="F50" s="27">
        <f>COUNTIF(F10:F40,"&gt;3.0")</f>
        <v>0</v>
      </c>
      <c r="G50" s="27">
        <f>COUNTIF(G10:G40,"&gt;8.0")</f>
        <v>0</v>
      </c>
      <c r="H50" s="27">
        <f>COUNTIF(H10:H40,"&lt;36.30")</f>
        <v>0</v>
      </c>
      <c r="I50" s="27">
        <f>COUNTIF(I10:I40,"&lt;46.20")</f>
        <v>0</v>
      </c>
    </row>
    <row r="51" spans="3:9" x14ac:dyDescent="0.2">
      <c r="G51" s="27"/>
      <c r="H51" s="27">
        <f>COUNTIF(H10:H40,"&gt;43.60")</f>
        <v>0</v>
      </c>
      <c r="I51" s="27">
        <f>COUNTIF(I10:I40,"&gt;53.20")</f>
        <v>0</v>
      </c>
    </row>
  </sheetData>
  <mergeCells count="45">
    <mergeCell ref="A32:B32"/>
    <mergeCell ref="A33:B33"/>
    <mergeCell ref="H43:I43"/>
    <mergeCell ref="A41:B41"/>
    <mergeCell ref="A34:B34"/>
    <mergeCell ref="A39:B39"/>
    <mergeCell ref="A47:B47"/>
    <mergeCell ref="A48:B48"/>
    <mergeCell ref="A36:B36"/>
    <mergeCell ref="A35:B35"/>
    <mergeCell ref="A37:B37"/>
    <mergeCell ref="A38:B38"/>
    <mergeCell ref="A45:B45"/>
    <mergeCell ref="A46:B46"/>
    <mergeCell ref="A40:B40"/>
    <mergeCell ref="A21:B21"/>
    <mergeCell ref="A24:B24"/>
    <mergeCell ref="A31:B31"/>
    <mergeCell ref="A26:B26"/>
    <mergeCell ref="A28:B28"/>
    <mergeCell ref="A29:B29"/>
    <mergeCell ref="A27:B27"/>
    <mergeCell ref="A30:B30"/>
    <mergeCell ref="A20:B20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8:B18"/>
    <mergeCell ref="A19:B19"/>
    <mergeCell ref="A9:B9"/>
    <mergeCell ref="A11:B11"/>
    <mergeCell ref="A12:B12"/>
    <mergeCell ref="A17:B17"/>
    <mergeCell ref="A7:B7"/>
    <mergeCell ref="A1:I1"/>
    <mergeCell ref="A3:I3"/>
    <mergeCell ref="A6:B6"/>
    <mergeCell ref="A4:I4"/>
    <mergeCell ref="A5:F5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outlinePr summaryBelow="0" summaryRight="0"/>
  </sheetPr>
  <dimension ref="A1:K51"/>
  <sheetViews>
    <sheetView showGridLines="0" topLeftCell="A31" zoomScale="90" zoomScaleNormal="90" workbookViewId="0">
      <selection activeCell="G50" sqref="G50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256" width="8.85546875" customWidth="1"/>
  </cols>
  <sheetData>
    <row r="1" spans="1:11" ht="24" customHeight="1" x14ac:dyDescent="0.2">
      <c r="A1" s="43" t="s">
        <v>11</v>
      </c>
      <c r="B1" s="43"/>
      <c r="C1" s="43"/>
      <c r="D1" s="43"/>
      <c r="E1" s="43"/>
      <c r="F1" s="43"/>
      <c r="G1" s="43"/>
      <c r="H1" s="43"/>
      <c r="I1" s="43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4" t="s">
        <v>8</v>
      </c>
      <c r="B3" s="44"/>
      <c r="C3" s="44"/>
      <c r="D3" s="44"/>
      <c r="E3" s="44"/>
      <c r="F3" s="44"/>
      <c r="G3" s="44"/>
      <c r="H3" s="44"/>
      <c r="I3" s="44"/>
      <c r="J3" s="2"/>
      <c r="K3" s="1"/>
    </row>
    <row r="4" spans="1:11" ht="18" customHeight="1" x14ac:dyDescent="0.2">
      <c r="A4" s="47" t="s">
        <v>9</v>
      </c>
      <c r="B4" s="47"/>
      <c r="C4" s="47"/>
      <c r="D4" s="47"/>
      <c r="E4" s="47"/>
      <c r="F4" s="47"/>
      <c r="G4" s="47"/>
      <c r="H4" s="47"/>
      <c r="I4" s="47"/>
      <c r="J4" s="2"/>
      <c r="K4" s="1"/>
    </row>
    <row r="5" spans="1:11" ht="14.1" customHeight="1" thickBot="1" x14ac:dyDescent="0.25">
      <c r="A5" s="48" t="s">
        <v>54</v>
      </c>
      <c r="B5" s="48"/>
      <c r="C5" s="48"/>
      <c r="D5" s="48"/>
      <c r="E5" s="48"/>
      <c r="F5" s="48"/>
      <c r="G5" s="1"/>
      <c r="H5" s="1"/>
      <c r="I5" s="18" t="s">
        <v>99</v>
      </c>
      <c r="J5" s="1"/>
      <c r="K5" s="1"/>
    </row>
    <row r="6" spans="1:11" ht="10.15" customHeight="1" x14ac:dyDescent="0.2">
      <c r="A6" s="45"/>
      <c r="B6" s="46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1" t="s">
        <v>3</v>
      </c>
      <c r="B7" s="42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41"/>
      <c r="B8" s="42"/>
      <c r="C8" s="9" t="s">
        <v>24</v>
      </c>
      <c r="D8" s="9" t="s">
        <v>26</v>
      </c>
      <c r="E8" s="9" t="s">
        <v>25</v>
      </c>
      <c r="F8" s="9" t="s">
        <v>19</v>
      </c>
      <c r="G8" s="9" t="s">
        <v>25</v>
      </c>
      <c r="H8" s="14" t="s">
        <v>27</v>
      </c>
      <c r="I8" s="17" t="s">
        <v>28</v>
      </c>
      <c r="J8" s="1"/>
      <c r="K8" s="1"/>
    </row>
    <row r="9" spans="1:11" ht="22.5" customHeight="1" thickBot="1" x14ac:dyDescent="0.25">
      <c r="A9" s="37"/>
      <c r="B9" s="38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33">
        <v>40878</v>
      </c>
      <c r="B10" s="34"/>
      <c r="C10" s="10">
        <v>99.328598022460938</v>
      </c>
      <c r="D10" s="10">
        <v>0.15889999270439148</v>
      </c>
      <c r="E10" s="10">
        <v>0.14049999415874481</v>
      </c>
      <c r="F10" s="11">
        <v>0.11630000174045563</v>
      </c>
      <c r="G10" s="10">
        <v>0.25679999589920044</v>
      </c>
      <c r="H10" s="10">
        <v>37.93448453078161</v>
      </c>
      <c r="I10" s="10">
        <v>50.646887443452258</v>
      </c>
      <c r="J10" s="1"/>
      <c r="K10" s="1"/>
    </row>
    <row r="11" spans="1:11" ht="12.75" customHeight="1" thickBot="1" x14ac:dyDescent="0.25">
      <c r="A11" s="33">
        <v>40879</v>
      </c>
      <c r="B11" s="34"/>
      <c r="C11" s="3">
        <v>99.329299926757812</v>
      </c>
      <c r="D11" s="3">
        <v>0.15850000083446503</v>
      </c>
      <c r="E11" s="3">
        <v>0.14030000567436218</v>
      </c>
      <c r="F11" s="5">
        <v>0.11720000952482224</v>
      </c>
      <c r="G11" s="3">
        <v>0.25750002264976501</v>
      </c>
      <c r="H11" s="3">
        <v>37.933702737716118</v>
      </c>
      <c r="I11" s="3">
        <v>50.645843660048278</v>
      </c>
      <c r="J11" s="1"/>
      <c r="K11" s="1"/>
    </row>
    <row r="12" spans="1:11" ht="12.75" customHeight="1" thickBot="1" x14ac:dyDescent="0.25">
      <c r="A12" s="33">
        <v>40880</v>
      </c>
      <c r="B12" s="34"/>
      <c r="C12" s="3">
        <v>99.33740234375</v>
      </c>
      <c r="D12" s="3">
        <v>0.15370014309883118</v>
      </c>
      <c r="E12" s="3">
        <v>0.13770012557506561</v>
      </c>
      <c r="F12" s="5">
        <v>0.11810010671615601</v>
      </c>
      <c r="G12" s="3">
        <v>0.25580024719238281</v>
      </c>
      <c r="H12" s="3">
        <v>37.932325579127962</v>
      </c>
      <c r="I12" s="3">
        <v>50.644004995390823</v>
      </c>
      <c r="J12" s="1"/>
      <c r="K12" s="1"/>
    </row>
    <row r="13" spans="1:11" ht="12.75" customHeight="1" thickBot="1" x14ac:dyDescent="0.25">
      <c r="A13" s="33">
        <v>40881</v>
      </c>
      <c r="B13" s="34"/>
      <c r="C13" s="3">
        <v>99.337898254394531</v>
      </c>
      <c r="D13" s="3">
        <v>0.15549999475479126</v>
      </c>
      <c r="E13" s="3">
        <v>0.13840000331401825</v>
      </c>
      <c r="F13" s="5">
        <v>0.11660000681877136</v>
      </c>
      <c r="G13" s="3">
        <v>0.25499999523162842</v>
      </c>
      <c r="H13" s="3">
        <v>37.931879113713372</v>
      </c>
      <c r="I13" s="3">
        <v>50.643408912858519</v>
      </c>
      <c r="J13" s="1"/>
      <c r="K13" s="1"/>
    </row>
    <row r="14" spans="1:11" ht="12.75" customHeight="1" thickBot="1" x14ac:dyDescent="0.25">
      <c r="A14" s="33">
        <v>40882</v>
      </c>
      <c r="B14" s="34"/>
      <c r="C14" s="3">
        <v>99.336700439453125</v>
      </c>
      <c r="D14" s="3">
        <v>0.15620000660419464</v>
      </c>
      <c r="E14" s="3">
        <v>0.13840000331401825</v>
      </c>
      <c r="F14" s="5">
        <v>0.11620000004768372</v>
      </c>
      <c r="G14" s="3">
        <v>0.25459998846054077</v>
      </c>
      <c r="H14" s="3">
        <v>37.933293749200431</v>
      </c>
      <c r="I14" s="3">
        <v>50.645297613474135</v>
      </c>
      <c r="J14" s="1"/>
      <c r="K14" s="1"/>
    </row>
    <row r="15" spans="1:11" ht="12.75" customHeight="1" thickBot="1" x14ac:dyDescent="0.25">
      <c r="A15" s="33">
        <v>40883</v>
      </c>
      <c r="B15" s="34"/>
      <c r="C15" s="3">
        <v>99.335700988769531</v>
      </c>
      <c r="D15" s="3">
        <v>0.15549999475479126</v>
      </c>
      <c r="E15" s="3">
        <v>0.13840000331401825</v>
      </c>
      <c r="F15" s="5">
        <v>0.11840000748634338</v>
      </c>
      <c r="G15" s="3">
        <v>0.25679999589920044</v>
      </c>
      <c r="H15" s="3">
        <v>37.932064959504423</v>
      </c>
      <c r="I15" s="3">
        <v>50.643657038303687</v>
      </c>
      <c r="J15" s="1"/>
      <c r="K15" s="1"/>
    </row>
    <row r="16" spans="1:11" ht="12.75" customHeight="1" thickBot="1" x14ac:dyDescent="0.25">
      <c r="A16" s="33">
        <v>40884</v>
      </c>
      <c r="B16" s="34"/>
      <c r="C16" s="3">
        <v>99.328109741210938</v>
      </c>
      <c r="D16" s="3">
        <v>0.16049858927726746</v>
      </c>
      <c r="E16" s="3">
        <v>0.14109869301319122</v>
      </c>
      <c r="F16" s="5">
        <v>0.11839888989925385</v>
      </c>
      <c r="G16" s="3">
        <v>0.25949758291244507</v>
      </c>
      <c r="H16" s="3">
        <v>37.932325126370912</v>
      </c>
      <c r="I16" s="3">
        <v>50.644004390908222</v>
      </c>
      <c r="J16" s="1"/>
      <c r="K16" s="1"/>
    </row>
    <row r="17" spans="1:11" ht="12.75" customHeight="1" thickBot="1" x14ac:dyDescent="0.25">
      <c r="A17" s="33">
        <v>40885</v>
      </c>
      <c r="B17" s="34"/>
      <c r="C17" s="3">
        <v>99.332099914550781</v>
      </c>
      <c r="D17" s="3">
        <v>0.15939968824386597</v>
      </c>
      <c r="E17" s="3">
        <v>0.14079971611499786</v>
      </c>
      <c r="F17" s="5">
        <v>0.11669977009296417</v>
      </c>
      <c r="G17" s="3">
        <v>0.25749948620796204</v>
      </c>
      <c r="H17" s="3">
        <v>37.932511548986085</v>
      </c>
      <c r="I17" s="3">
        <v>50.644253286479739</v>
      </c>
      <c r="J17" s="1"/>
      <c r="K17" s="1"/>
    </row>
    <row r="18" spans="1:11" ht="12.75" customHeight="1" thickBot="1" x14ac:dyDescent="0.25">
      <c r="A18" s="33">
        <v>40886</v>
      </c>
      <c r="B18" s="34"/>
      <c r="C18" s="3">
        <v>99.33990478515625</v>
      </c>
      <c r="D18" s="3">
        <v>0.1544998437166214</v>
      </c>
      <c r="E18" s="3">
        <v>0.13789987564086914</v>
      </c>
      <c r="F18" s="5">
        <v>0.11749989539384842</v>
      </c>
      <c r="G18" s="3">
        <v>0.25539976358413696</v>
      </c>
      <c r="H18" s="3">
        <v>37.931618358084648</v>
      </c>
      <c r="I18" s="3">
        <v>50.643060774188868</v>
      </c>
      <c r="J18" s="1"/>
      <c r="K18" s="1"/>
    </row>
    <row r="19" spans="1:11" ht="12.75" customHeight="1" thickBot="1" x14ac:dyDescent="0.25">
      <c r="A19" s="33">
        <v>40887</v>
      </c>
      <c r="B19" s="34"/>
      <c r="C19" s="3">
        <v>99.341293334960938</v>
      </c>
      <c r="D19" s="3">
        <v>0.15349999070167542</v>
      </c>
      <c r="E19" s="3">
        <v>0.1371999979019165</v>
      </c>
      <c r="F19" s="5">
        <v>0.11739999800920486</v>
      </c>
      <c r="G19" s="3">
        <v>0.25459998846054077</v>
      </c>
      <c r="H19" s="3">
        <v>37.931506842827069</v>
      </c>
      <c r="I19" s="3">
        <v>50.642911888530655</v>
      </c>
      <c r="J19" s="1"/>
      <c r="K19" s="1"/>
    </row>
    <row r="20" spans="1:11" ht="12.75" customHeight="1" thickBot="1" x14ac:dyDescent="0.25">
      <c r="A20" s="33">
        <v>40888</v>
      </c>
      <c r="B20" s="34"/>
      <c r="C20" s="3">
        <v>99.344894409179688</v>
      </c>
      <c r="D20" s="3">
        <v>0.15460015833377838</v>
      </c>
      <c r="E20" s="3">
        <v>0.13730011880397797</v>
      </c>
      <c r="F20" s="5">
        <v>0.1148001030087471</v>
      </c>
      <c r="G20" s="3">
        <v>0.25210022926330566</v>
      </c>
      <c r="H20" s="3">
        <v>37.930614140438301</v>
      </c>
      <c r="I20" s="3">
        <v>50.641720028460227</v>
      </c>
      <c r="J20" s="1"/>
      <c r="K20" s="1"/>
    </row>
    <row r="21" spans="1:11" ht="12.75" customHeight="1" thickBot="1" x14ac:dyDescent="0.25">
      <c r="A21" s="33">
        <v>40889</v>
      </c>
      <c r="B21" s="34"/>
      <c r="C21" s="3">
        <v>99.339599609375</v>
      </c>
      <c r="D21" s="3">
        <v>0.15740014612674713</v>
      </c>
      <c r="E21" s="3">
        <v>0.13810013234615326</v>
      </c>
      <c r="F21" s="5">
        <v>0.11370010673999786</v>
      </c>
      <c r="G21" s="3">
        <v>0.25180023908615112</v>
      </c>
      <c r="H21" s="3">
        <v>37.932214916372956</v>
      </c>
      <c r="I21" s="3">
        <v>50.643857247921289</v>
      </c>
      <c r="J21" s="1"/>
      <c r="K21" s="1"/>
    </row>
    <row r="22" spans="1:11" ht="12.75" customHeight="1" thickBot="1" x14ac:dyDescent="0.25">
      <c r="A22" s="33">
        <v>40890</v>
      </c>
      <c r="B22" s="34"/>
      <c r="C22" s="3">
        <v>99.34100341796875</v>
      </c>
      <c r="D22" s="3">
        <v>0.15520016849040985</v>
      </c>
      <c r="E22" s="3">
        <v>0.13640014827251434</v>
      </c>
      <c r="F22" s="5">
        <v>0.11510012298822403</v>
      </c>
      <c r="G22" s="3">
        <v>0.25150027871131897</v>
      </c>
      <c r="H22" s="3">
        <v>37.932140341789548</v>
      </c>
      <c r="I22" s="3">
        <v>50.6437576822997</v>
      </c>
      <c r="J22" s="1"/>
      <c r="K22" s="1"/>
    </row>
    <row r="23" spans="1:11" ht="12.75" customHeight="1" thickBot="1" x14ac:dyDescent="0.25">
      <c r="A23" s="33">
        <v>40891</v>
      </c>
      <c r="B23" s="34"/>
      <c r="C23" s="3">
        <v>99.344100952148438</v>
      </c>
      <c r="D23" s="3">
        <v>0.15490014851093292</v>
      </c>
      <c r="E23" s="3">
        <v>0.13620012998580933</v>
      </c>
      <c r="F23" s="5">
        <v>0.11360010504722595</v>
      </c>
      <c r="G23" s="3">
        <v>0.24980023503303528</v>
      </c>
      <c r="H23" s="3">
        <v>37.931694045175092</v>
      </c>
      <c r="I23" s="3">
        <v>50.643161825134953</v>
      </c>
      <c r="J23" s="1"/>
      <c r="K23" s="1"/>
    </row>
    <row r="24" spans="1:11" ht="12.75" customHeight="1" thickBot="1" x14ac:dyDescent="0.25">
      <c r="A24" s="33">
        <v>40892</v>
      </c>
      <c r="B24" s="34"/>
      <c r="C24" s="3">
        <v>99.343299865722656</v>
      </c>
      <c r="D24" s="3">
        <v>0.15590000152587891</v>
      </c>
      <c r="E24" s="3">
        <v>0.13570000231266022</v>
      </c>
      <c r="F24" s="5">
        <v>0.1120000034570694</v>
      </c>
      <c r="G24" s="3">
        <v>0.24770000576972961</v>
      </c>
      <c r="H24" s="3">
        <v>37.933667219470664</v>
      </c>
      <c r="I24" s="3">
        <v>50.645796239117111</v>
      </c>
      <c r="J24" s="1"/>
      <c r="K24" s="1"/>
    </row>
    <row r="25" spans="1:11" ht="12.75" customHeight="1" thickBot="1" x14ac:dyDescent="0.25">
      <c r="A25" s="33">
        <v>40893</v>
      </c>
      <c r="B25" s="34"/>
      <c r="C25" s="3">
        <v>99.33709716796875</v>
      </c>
      <c r="D25" s="3">
        <v>0.15660014748573303</v>
      </c>
      <c r="E25" s="3">
        <v>0.13620012998580933</v>
      </c>
      <c r="F25" s="5">
        <v>0.11330010741949081</v>
      </c>
      <c r="G25" s="3">
        <v>0.24950024485588074</v>
      </c>
      <c r="H25" s="3">
        <v>37.936123539359507</v>
      </c>
      <c r="I25" s="3">
        <v>50.649075707876854</v>
      </c>
      <c r="J25" s="1"/>
      <c r="K25" s="1"/>
    </row>
    <row r="26" spans="1:11" ht="12.75" customHeight="1" thickBot="1" x14ac:dyDescent="0.25">
      <c r="A26" s="33">
        <v>40894</v>
      </c>
      <c r="B26" s="34"/>
      <c r="C26" s="3">
        <v>99.341407775878906</v>
      </c>
      <c r="D26" s="3">
        <v>0.15239787101745605</v>
      </c>
      <c r="E26" s="3">
        <v>0.13619808852672577</v>
      </c>
      <c r="F26" s="5">
        <v>0.11329841613769531</v>
      </c>
      <c r="G26" s="3">
        <v>0.24949650466442108</v>
      </c>
      <c r="H26" s="3">
        <v>37.935081557308031</v>
      </c>
      <c r="I26" s="3">
        <v>50.647684542336258</v>
      </c>
      <c r="J26" s="1"/>
      <c r="K26" s="1"/>
    </row>
    <row r="27" spans="1:11" ht="12.75" customHeight="1" thickBot="1" x14ac:dyDescent="0.25">
      <c r="A27" s="33">
        <v>40895</v>
      </c>
      <c r="B27" s="34"/>
      <c r="C27" s="3">
        <v>99.337203979492187</v>
      </c>
      <c r="D27" s="3">
        <v>0.15590016543865204</v>
      </c>
      <c r="E27" s="3">
        <v>0.13560014963150024</v>
      </c>
      <c r="F27" s="5">
        <v>0.11340011656284332</v>
      </c>
      <c r="G27" s="3">
        <v>0.24900026619434357</v>
      </c>
      <c r="H27" s="3">
        <v>37.93657031150719</v>
      </c>
      <c r="I27" s="3">
        <v>50.649672199933008</v>
      </c>
      <c r="J27" s="1"/>
      <c r="K27" s="1"/>
    </row>
    <row r="28" spans="1:11" ht="12.75" customHeight="1" thickBot="1" x14ac:dyDescent="0.25">
      <c r="A28" s="33">
        <v>40896</v>
      </c>
      <c r="B28" s="34"/>
      <c r="C28" s="3">
        <v>99.346397399902344</v>
      </c>
      <c r="D28" s="3">
        <v>0.15090000629425049</v>
      </c>
      <c r="E28" s="3">
        <v>0.13230000436306</v>
      </c>
      <c r="F28" s="5">
        <v>0.11399999260902405</v>
      </c>
      <c r="G28" s="3">
        <v>0.24629999697208405</v>
      </c>
      <c r="H28" s="3">
        <v>37.93493274020809</v>
      </c>
      <c r="I28" s="3">
        <v>50.647485854440447</v>
      </c>
      <c r="J28" s="1"/>
      <c r="K28" s="1"/>
    </row>
    <row r="29" spans="1:11" ht="12.75" customHeight="1" thickBot="1" x14ac:dyDescent="0.25">
      <c r="A29" s="33">
        <v>40897</v>
      </c>
      <c r="B29" s="34"/>
      <c r="C29" s="3">
        <v>99.337898254394531</v>
      </c>
      <c r="D29" s="3">
        <v>0.15620000660419464</v>
      </c>
      <c r="E29" s="3">
        <v>0.13519999384880066</v>
      </c>
      <c r="F29" s="5">
        <v>0.11299999803304672</v>
      </c>
      <c r="G29" s="3">
        <v>0.24819999933242798</v>
      </c>
      <c r="H29" s="3">
        <v>37.936458766054322</v>
      </c>
      <c r="I29" s="3">
        <v>50.649523273960597</v>
      </c>
      <c r="J29" s="1"/>
      <c r="K29" s="1"/>
    </row>
    <row r="30" spans="1:11" ht="12.75" customHeight="1" thickBot="1" x14ac:dyDescent="0.25">
      <c r="A30" s="33">
        <v>40898</v>
      </c>
      <c r="B30" s="34"/>
      <c r="C30" s="3">
        <v>99.339096069335938</v>
      </c>
      <c r="D30" s="3">
        <v>0.15509982407093048</v>
      </c>
      <c r="E30" s="3">
        <v>0.13459986448287964</v>
      </c>
      <c r="F30" s="5">
        <v>0.11309988051652908</v>
      </c>
      <c r="G30" s="3">
        <v>0.24769973754882813</v>
      </c>
      <c r="H30" s="3">
        <v>37.936347083750412</v>
      </c>
      <c r="I30" s="3">
        <v>50.649374165276356</v>
      </c>
      <c r="J30" s="1"/>
      <c r="K30" s="1"/>
    </row>
    <row r="31" spans="1:11" ht="12.75" customHeight="1" thickBot="1" x14ac:dyDescent="0.25">
      <c r="A31" s="33">
        <v>40899</v>
      </c>
      <c r="B31" s="34"/>
      <c r="C31" s="3">
        <v>99.347503662109375</v>
      </c>
      <c r="D31" s="3">
        <v>0.15150000154972076</v>
      </c>
      <c r="E31" s="3">
        <v>0.13210000097751617</v>
      </c>
      <c r="F31" s="5">
        <v>0.11240000277757645</v>
      </c>
      <c r="G31" s="3">
        <v>0.24450001120567322</v>
      </c>
      <c r="H31" s="3">
        <v>37.935342554691502</v>
      </c>
      <c r="I31" s="3">
        <v>50.648033003776227</v>
      </c>
      <c r="J31" s="1"/>
      <c r="K31" s="1"/>
    </row>
    <row r="32" spans="1:11" ht="12.75" customHeight="1" thickBot="1" x14ac:dyDescent="0.25">
      <c r="A32" s="33">
        <v>40900</v>
      </c>
      <c r="B32" s="34"/>
      <c r="C32" s="3">
        <v>99.351394653320313</v>
      </c>
      <c r="D32" s="3">
        <v>0.15110105276107788</v>
      </c>
      <c r="E32" s="3">
        <v>0.13210092484951019</v>
      </c>
      <c r="F32" s="5">
        <v>0.11240078508853912</v>
      </c>
      <c r="G32" s="3">
        <v>0.24450170993804932</v>
      </c>
      <c r="H32" s="3">
        <v>37.933481244272699</v>
      </c>
      <c r="I32" s="3">
        <v>50.645547940898865</v>
      </c>
      <c r="J32" s="1"/>
      <c r="K32" s="1"/>
    </row>
    <row r="33" spans="1:11" ht="12.75" customHeight="1" thickBot="1" x14ac:dyDescent="0.25">
      <c r="A33" s="33">
        <v>40901</v>
      </c>
      <c r="B33" s="34"/>
      <c r="C33" s="3">
        <v>99.353004455566406</v>
      </c>
      <c r="D33" s="3">
        <v>0.15270015597343445</v>
      </c>
      <c r="E33" s="3">
        <v>0.13250014185905457</v>
      </c>
      <c r="F33" s="5">
        <v>0.11280012875795364</v>
      </c>
      <c r="G33" s="3">
        <v>0.24530026316642761</v>
      </c>
      <c r="H33" s="3">
        <v>37.932290153620109</v>
      </c>
      <c r="I33" s="3">
        <v>50.643957698274974</v>
      </c>
      <c r="J33" s="1"/>
      <c r="K33" s="1"/>
    </row>
    <row r="34" spans="1:11" ht="12.75" customHeight="1" thickBot="1" x14ac:dyDescent="0.25">
      <c r="A34" s="33">
        <v>40902</v>
      </c>
      <c r="B34" s="34"/>
      <c r="C34" s="3">
        <v>99.351188659667969</v>
      </c>
      <c r="D34" s="3">
        <v>0.15290199220180511</v>
      </c>
      <c r="E34" s="3">
        <v>0.13290172815322876</v>
      </c>
      <c r="F34" s="5">
        <v>0.11270146071910858</v>
      </c>
      <c r="G34" s="3">
        <v>0.24560318887233734</v>
      </c>
      <c r="H34" s="3">
        <v>37.93299812759907</v>
      </c>
      <c r="I34" s="3">
        <v>50.644902924732364</v>
      </c>
      <c r="J34" s="1"/>
      <c r="K34" s="1"/>
    </row>
    <row r="35" spans="1:11" ht="12.75" customHeight="1" thickBot="1" x14ac:dyDescent="0.25">
      <c r="A35" s="33">
        <v>40903</v>
      </c>
      <c r="B35" s="34"/>
      <c r="C35" s="3">
        <v>99.349098205566406</v>
      </c>
      <c r="D35" s="3">
        <v>0.15430000424385071</v>
      </c>
      <c r="E35" s="3">
        <v>0.1331000030040741</v>
      </c>
      <c r="F35" s="5">
        <v>0.11249999701976776</v>
      </c>
      <c r="G35" s="3">
        <v>0.24560000002384186</v>
      </c>
      <c r="H35" s="3">
        <v>37.933146300350131</v>
      </c>
      <c r="I35" s="3">
        <v>50.645100752348519</v>
      </c>
      <c r="J35" s="1"/>
      <c r="K35" s="1"/>
    </row>
    <row r="36" spans="1:11" ht="12.75" customHeight="1" thickBot="1" x14ac:dyDescent="0.25">
      <c r="A36" s="33">
        <v>40904</v>
      </c>
      <c r="B36" s="34"/>
      <c r="C36" s="3">
        <v>99.351707458496094</v>
      </c>
      <c r="D36" s="3">
        <v>0.15190030634403229</v>
      </c>
      <c r="E36" s="3">
        <v>0.13220027089118958</v>
      </c>
      <c r="F36" s="5">
        <v>0.112800233066082</v>
      </c>
      <c r="G36" s="3">
        <v>0.24500051140785217</v>
      </c>
      <c r="H36" s="3">
        <v>37.933332490232999</v>
      </c>
      <c r="I36" s="3">
        <v>50.645349337195718</v>
      </c>
      <c r="J36" s="1"/>
      <c r="K36" s="1"/>
    </row>
    <row r="37" spans="1:11" ht="12.75" customHeight="1" thickBot="1" x14ac:dyDescent="0.25">
      <c r="A37" s="33">
        <v>40905</v>
      </c>
      <c r="B37" s="34"/>
      <c r="C37" s="3">
        <v>99.352195739746094</v>
      </c>
      <c r="D37" s="3">
        <v>0.15140029788017273</v>
      </c>
      <c r="E37" s="3">
        <v>0.13190026581287384</v>
      </c>
      <c r="F37" s="5">
        <v>0.112800233066082</v>
      </c>
      <c r="G37" s="3">
        <v>0.24470049142837524</v>
      </c>
      <c r="H37" s="3">
        <v>37.933741982264614</v>
      </c>
      <c r="I37" s="3">
        <v>50.645896056021371</v>
      </c>
      <c r="J37" s="1"/>
      <c r="K37" s="1"/>
    </row>
    <row r="38" spans="1:11" ht="12.75" customHeight="1" thickBot="1" x14ac:dyDescent="0.25">
      <c r="A38" s="33">
        <v>40906</v>
      </c>
      <c r="B38" s="34"/>
      <c r="C38" s="3">
        <v>99.353500366210938</v>
      </c>
      <c r="D38" s="3">
        <v>0.15219999849796295</v>
      </c>
      <c r="E38" s="3">
        <v>0.13179999589920044</v>
      </c>
      <c r="F38" s="5">
        <v>0.11240000277757645</v>
      </c>
      <c r="G38" s="3">
        <v>0.24419999122619629</v>
      </c>
      <c r="H38" s="3">
        <v>37.932811437436754</v>
      </c>
      <c r="I38" s="3">
        <v>50.644653671954707</v>
      </c>
      <c r="J38" s="1"/>
      <c r="K38" s="1"/>
    </row>
    <row r="39" spans="1:11" ht="12.75" customHeight="1" thickBot="1" x14ac:dyDescent="0.25">
      <c r="A39" s="33">
        <v>40907</v>
      </c>
      <c r="B39" s="34"/>
      <c r="C39" s="3">
        <v>99.35699462890625</v>
      </c>
      <c r="D39" s="3">
        <v>0.15299998223781586</v>
      </c>
      <c r="E39" s="3">
        <v>0.13199999928474426</v>
      </c>
      <c r="F39" s="5">
        <v>0.11099999397993088</v>
      </c>
      <c r="G39" s="3">
        <v>0.24300000071525574</v>
      </c>
      <c r="H39" s="3">
        <v>37.93184380599412</v>
      </c>
      <c r="I39" s="3">
        <v>50.643361773003981</v>
      </c>
      <c r="J39" s="1"/>
      <c r="K39" s="1"/>
    </row>
    <row r="40" spans="1:11" ht="12.75" customHeight="1" thickBot="1" x14ac:dyDescent="0.25">
      <c r="A40" s="33">
        <v>40908</v>
      </c>
      <c r="B40" s="34"/>
      <c r="C40" s="3">
        <v>99.359001159667969</v>
      </c>
      <c r="D40" s="3">
        <v>0.15099999308586121</v>
      </c>
      <c r="E40" s="3">
        <v>0.13099999725818634</v>
      </c>
      <c r="F40" s="5">
        <v>0.1120000034570694</v>
      </c>
      <c r="G40" s="3">
        <v>0.24300000071525574</v>
      </c>
      <c r="H40" s="3">
        <v>37.931061945385856</v>
      </c>
      <c r="I40" s="3">
        <v>50.64231789942265</v>
      </c>
      <c r="J40" s="1"/>
      <c r="K40" s="1"/>
    </row>
    <row r="41" spans="1:11" ht="12.75" customHeight="1" thickBot="1" x14ac:dyDescent="0.25">
      <c r="A41" s="31" t="s">
        <v>6</v>
      </c>
      <c r="B41" s="32"/>
      <c r="C41" s="6">
        <f t="shared" ref="C41:I41" si="0">AVERAGE(C10:C40)</f>
        <v>99.342728891680323</v>
      </c>
      <c r="D41" s="6">
        <f t="shared" si="0"/>
        <v>0.15462260236663203</v>
      </c>
      <c r="E41" s="6">
        <f t="shared" si="0"/>
        <v>0.13568066156679584</v>
      </c>
      <c r="F41" s="6">
        <f t="shared" si="0"/>
        <v>0.11438388641803496</v>
      </c>
      <c r="G41" s="6">
        <f t="shared" si="0"/>
        <v>0.25006454750414819</v>
      </c>
      <c r="H41" s="6">
        <f t="shared" si="0"/>
        <v>37.933277653212734</v>
      </c>
      <c r="I41" s="6">
        <f t="shared" si="0"/>
        <v>50.645276123484564</v>
      </c>
      <c r="J41" s="1"/>
      <c r="K41" s="1"/>
    </row>
    <row r="42" spans="1:11" ht="8.1" customHeight="1" x14ac:dyDescent="0.2"/>
    <row r="43" spans="1:11" ht="12.75" customHeight="1" x14ac:dyDescent="0.2">
      <c r="A43" s="7" t="s">
        <v>10</v>
      </c>
      <c r="H43" s="30" t="s">
        <v>23</v>
      </c>
      <c r="I43" s="30"/>
      <c r="J43" s="20"/>
      <c r="K43" s="20"/>
    </row>
    <row r="44" spans="1:11" ht="13.5" thickBot="1" x14ac:dyDescent="0.25"/>
    <row r="45" spans="1:11" ht="23.25" thickBot="1" x14ac:dyDescent="0.25">
      <c r="A45" s="37"/>
      <c r="B45" s="38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17</v>
      </c>
      <c r="I45" s="19" t="s">
        <v>16</v>
      </c>
    </row>
    <row r="46" spans="1:11" ht="13.5" thickBot="1" x14ac:dyDescent="0.25">
      <c r="A46" s="39" t="s">
        <v>85</v>
      </c>
      <c r="B46" s="40"/>
      <c r="C46" s="26">
        <f t="shared" ref="C46:I46" si="1">MAX(C10:C40)</f>
        <v>99.359001159667969</v>
      </c>
      <c r="D46" s="21">
        <f t="shared" si="1"/>
        <v>0.16049858927726746</v>
      </c>
      <c r="E46" s="26">
        <f t="shared" si="1"/>
        <v>0.14109869301319122</v>
      </c>
      <c r="F46" s="26">
        <f t="shared" si="1"/>
        <v>0.11840000748634338</v>
      </c>
      <c r="G46" s="21">
        <f t="shared" si="1"/>
        <v>0.25949758291244507</v>
      </c>
      <c r="H46" s="26">
        <f t="shared" si="1"/>
        <v>37.93657031150719</v>
      </c>
      <c r="I46" s="22">
        <f t="shared" si="1"/>
        <v>50.649672199933008</v>
      </c>
    </row>
    <row r="47" spans="1:11" ht="13.5" thickBot="1" x14ac:dyDescent="0.25">
      <c r="A47" s="39" t="s">
        <v>86</v>
      </c>
      <c r="B47" s="40"/>
      <c r="C47" s="23">
        <f t="shared" ref="C47:I47" si="2">MIN(C10:C40)</f>
        <v>99.328109741210938</v>
      </c>
      <c r="D47" s="26">
        <f t="shared" si="2"/>
        <v>0.15090000629425049</v>
      </c>
      <c r="E47" s="26">
        <f t="shared" si="2"/>
        <v>0.13099999725818634</v>
      </c>
      <c r="F47" s="23">
        <f t="shared" si="2"/>
        <v>0.11099999397993088</v>
      </c>
      <c r="G47" s="26">
        <f t="shared" si="2"/>
        <v>0.24300000071525574</v>
      </c>
      <c r="H47" s="23">
        <f t="shared" si="2"/>
        <v>37.930614140438301</v>
      </c>
      <c r="I47" s="26">
        <f t="shared" si="2"/>
        <v>50.641720028460227</v>
      </c>
    </row>
    <row r="48" spans="1:11" ht="13.5" thickBot="1" x14ac:dyDescent="0.25">
      <c r="A48" s="35" t="s">
        <v>87</v>
      </c>
      <c r="B48" s="36"/>
      <c r="C48" s="26">
        <f t="shared" ref="C48:I48" si="3">STDEV(C10:C40)</f>
        <v>8.2825324766212082E-3</v>
      </c>
      <c r="D48" s="24">
        <f t="shared" si="3"/>
        <v>2.5947856770420405E-3</v>
      </c>
      <c r="E48" s="26">
        <f t="shared" si="3"/>
        <v>3.0730554808514779E-3</v>
      </c>
      <c r="F48" s="26">
        <f t="shared" si="3"/>
        <v>2.2163450329483175E-3</v>
      </c>
      <c r="G48" s="24">
        <f t="shared" si="3"/>
        <v>5.0665711772409751E-3</v>
      </c>
      <c r="H48" s="26">
        <f t="shared" si="3"/>
        <v>1.6611491757380621E-3</v>
      </c>
      <c r="I48" s="25">
        <f t="shared" si="3"/>
        <v>2.2178246619414298E-3</v>
      </c>
    </row>
    <row r="50" spans="3:9" x14ac:dyDescent="0.2">
      <c r="C50" s="27" t="s">
        <v>100</v>
      </c>
      <c r="D50" s="27">
        <f>COUNTIF(D10:D40,"&gt;12.0")</f>
        <v>0</v>
      </c>
      <c r="E50" s="27">
        <f>COUNTIF(E10:E40,"&gt;8.0")</f>
        <v>0</v>
      </c>
      <c r="F50" s="27">
        <f>COUNTIF(F10:F40,"&gt;3.0")</f>
        <v>0</v>
      </c>
      <c r="G50" s="27">
        <f>COUNTIF(G10:G40,"&gt;8.0")</f>
        <v>0</v>
      </c>
      <c r="H50" s="27">
        <f>COUNTIF(H10:H40,"&lt;36.30")</f>
        <v>0</v>
      </c>
      <c r="I50" s="27">
        <f>COUNTIF(I10:I40,"&lt;46.20")</f>
        <v>0</v>
      </c>
    </row>
    <row r="51" spans="3:9" x14ac:dyDescent="0.2">
      <c r="G51" s="27"/>
      <c r="H51" s="27">
        <f>COUNTIF(H10:H40,"&gt;43.60")</f>
        <v>0</v>
      </c>
      <c r="I51" s="27">
        <f>COUNTIF(I10:I40,"&gt;53.20")</f>
        <v>0</v>
      </c>
    </row>
  </sheetData>
  <mergeCells count="45">
    <mergeCell ref="A32:B32"/>
    <mergeCell ref="A33:B33"/>
    <mergeCell ref="H43:I43"/>
    <mergeCell ref="A41:B41"/>
    <mergeCell ref="A34:B34"/>
    <mergeCell ref="A39:B39"/>
    <mergeCell ref="A47:B47"/>
    <mergeCell ref="A48:B48"/>
    <mergeCell ref="A36:B36"/>
    <mergeCell ref="A35:B35"/>
    <mergeCell ref="A37:B37"/>
    <mergeCell ref="A38:B38"/>
    <mergeCell ref="A45:B45"/>
    <mergeCell ref="A46:B46"/>
    <mergeCell ref="A40:B40"/>
    <mergeCell ref="A21:B21"/>
    <mergeCell ref="A24:B24"/>
    <mergeCell ref="A31:B31"/>
    <mergeCell ref="A26:B26"/>
    <mergeCell ref="A28:B28"/>
    <mergeCell ref="A29:B29"/>
    <mergeCell ref="A27:B27"/>
    <mergeCell ref="A30:B30"/>
    <mergeCell ref="A20:B20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8:B18"/>
    <mergeCell ref="A19:B19"/>
    <mergeCell ref="A9:B9"/>
    <mergeCell ref="A11:B11"/>
    <mergeCell ref="A12:B12"/>
    <mergeCell ref="A17:B17"/>
    <mergeCell ref="A7:B7"/>
    <mergeCell ref="A1:I1"/>
    <mergeCell ref="A3:I3"/>
    <mergeCell ref="A6:B6"/>
    <mergeCell ref="A4:I4"/>
    <mergeCell ref="A5:F5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outlinePr summaryBelow="0" summaryRight="0"/>
  </sheetPr>
  <dimension ref="A1:K51"/>
  <sheetViews>
    <sheetView showGridLines="0" topLeftCell="A31" zoomScale="90" zoomScaleNormal="90" workbookViewId="0">
      <selection activeCell="H50" sqref="H50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256" width="8.85546875" customWidth="1"/>
  </cols>
  <sheetData>
    <row r="1" spans="1:11" ht="24" customHeight="1" x14ac:dyDescent="0.2">
      <c r="A1" s="43" t="s">
        <v>11</v>
      </c>
      <c r="B1" s="43"/>
      <c r="C1" s="43"/>
      <c r="D1" s="43"/>
      <c r="E1" s="43"/>
      <c r="F1" s="43"/>
      <c r="G1" s="43"/>
      <c r="H1" s="43"/>
      <c r="I1" s="43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4" t="s">
        <v>8</v>
      </c>
      <c r="B3" s="44"/>
      <c r="C3" s="44"/>
      <c r="D3" s="44"/>
      <c r="E3" s="44"/>
      <c r="F3" s="44"/>
      <c r="G3" s="44"/>
      <c r="H3" s="44"/>
      <c r="I3" s="44"/>
      <c r="J3" s="2"/>
      <c r="K3" s="1"/>
    </row>
    <row r="4" spans="1:11" ht="18" customHeight="1" x14ac:dyDescent="0.2">
      <c r="A4" s="47" t="s">
        <v>9</v>
      </c>
      <c r="B4" s="47"/>
      <c r="C4" s="47"/>
      <c r="D4" s="47"/>
      <c r="E4" s="47"/>
      <c r="F4" s="47"/>
      <c r="G4" s="47"/>
      <c r="H4" s="47"/>
      <c r="I4" s="47"/>
      <c r="J4" s="2"/>
      <c r="K4" s="1"/>
    </row>
    <row r="5" spans="1:11" ht="14.1" customHeight="1" thickBot="1" x14ac:dyDescent="0.25">
      <c r="A5" s="48" t="s">
        <v>55</v>
      </c>
      <c r="B5" s="48"/>
      <c r="C5" s="48"/>
      <c r="D5" s="48"/>
      <c r="E5" s="48"/>
      <c r="F5" s="48"/>
      <c r="G5" s="1"/>
      <c r="H5" s="1"/>
      <c r="I5" s="18" t="s">
        <v>99</v>
      </c>
      <c r="J5" s="1"/>
      <c r="K5" s="1"/>
    </row>
    <row r="6" spans="1:11" ht="10.15" customHeight="1" x14ac:dyDescent="0.2">
      <c r="A6" s="45"/>
      <c r="B6" s="46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1" t="s">
        <v>3</v>
      </c>
      <c r="B7" s="42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41"/>
      <c r="B8" s="42"/>
      <c r="C8" s="9" t="s">
        <v>24</v>
      </c>
      <c r="D8" s="9" t="s">
        <v>26</v>
      </c>
      <c r="E8" s="9" t="s">
        <v>25</v>
      </c>
      <c r="F8" s="9" t="s">
        <v>19</v>
      </c>
      <c r="G8" s="9" t="s">
        <v>25</v>
      </c>
      <c r="H8" s="14" t="s">
        <v>27</v>
      </c>
      <c r="I8" s="17" t="s">
        <v>28</v>
      </c>
      <c r="J8" s="1"/>
      <c r="K8" s="1"/>
    </row>
    <row r="9" spans="1:11" ht="22.5" customHeight="1" thickBot="1" x14ac:dyDescent="0.25">
      <c r="A9" s="37"/>
      <c r="B9" s="38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33">
        <v>40878</v>
      </c>
      <c r="B10" s="34"/>
      <c r="C10" s="10">
        <v>99.367401123046875</v>
      </c>
      <c r="D10" s="10">
        <v>0.19159999489784241</v>
      </c>
      <c r="E10" s="10">
        <v>0</v>
      </c>
      <c r="F10" s="11">
        <v>9.0699993073940277E-2</v>
      </c>
      <c r="G10" s="10">
        <v>9.0699993073940277E-2</v>
      </c>
      <c r="H10" s="10">
        <v>38.078788169493421</v>
      </c>
      <c r="I10" s="10">
        <v>50.807861061269207</v>
      </c>
      <c r="J10" s="1"/>
      <c r="K10" s="1"/>
    </row>
    <row r="11" spans="1:11" ht="12.75" customHeight="1" thickBot="1" x14ac:dyDescent="0.25">
      <c r="A11" s="33">
        <v>40879</v>
      </c>
      <c r="B11" s="34"/>
      <c r="C11" s="3">
        <v>99.366996765136719</v>
      </c>
      <c r="D11" s="3">
        <v>0.19159999489784241</v>
      </c>
      <c r="E11" s="3">
        <v>0</v>
      </c>
      <c r="F11" s="5">
        <v>9.0700000524520874E-2</v>
      </c>
      <c r="G11" s="3">
        <v>9.0700000524520874E-2</v>
      </c>
      <c r="H11" s="3">
        <v>38.079242284556585</v>
      </c>
      <c r="I11" s="3">
        <v>50.808466979055567</v>
      </c>
      <c r="J11" s="1"/>
      <c r="K11" s="1"/>
    </row>
    <row r="12" spans="1:11" ht="12.75" customHeight="1" thickBot="1" x14ac:dyDescent="0.25">
      <c r="A12" s="33">
        <v>40880</v>
      </c>
      <c r="B12" s="34"/>
      <c r="C12" s="3">
        <v>99.367202758789063</v>
      </c>
      <c r="D12" s="3">
        <v>0.19159999489784241</v>
      </c>
      <c r="E12" s="3">
        <v>0</v>
      </c>
      <c r="F12" s="5">
        <v>9.0700000524520874E-2</v>
      </c>
      <c r="G12" s="3">
        <v>9.0700000524520874E-2</v>
      </c>
      <c r="H12" s="3">
        <v>38.079015227972818</v>
      </c>
      <c r="I12" s="3">
        <v>50.808164021427046</v>
      </c>
      <c r="J12" s="1"/>
      <c r="K12" s="1"/>
    </row>
    <row r="13" spans="1:11" ht="12.75" customHeight="1" thickBot="1" x14ac:dyDescent="0.25">
      <c r="A13" s="33">
        <v>40881</v>
      </c>
      <c r="B13" s="34"/>
      <c r="C13" s="3">
        <v>99.367401123046875</v>
      </c>
      <c r="D13" s="3">
        <v>0.19169999659061432</v>
      </c>
      <c r="E13" s="3">
        <v>0</v>
      </c>
      <c r="F13" s="5">
        <v>9.0699993073940277E-2</v>
      </c>
      <c r="G13" s="3">
        <v>9.0699993073940277E-2</v>
      </c>
      <c r="H13" s="3">
        <v>38.0787881874639</v>
      </c>
      <c r="I13" s="3">
        <v>50.807861085246905</v>
      </c>
      <c r="J13" s="1"/>
      <c r="K13" s="1"/>
    </row>
    <row r="14" spans="1:11" ht="12.75" customHeight="1" thickBot="1" x14ac:dyDescent="0.25">
      <c r="A14" s="33">
        <v>40882</v>
      </c>
      <c r="B14" s="34"/>
      <c r="C14" s="3">
        <v>99.366798400878906</v>
      </c>
      <c r="D14" s="3">
        <v>0.19179999828338623</v>
      </c>
      <c r="E14" s="3">
        <v>0</v>
      </c>
      <c r="F14" s="5">
        <v>9.0700000524520874E-2</v>
      </c>
      <c r="G14" s="3">
        <v>9.0700000524520874E-2</v>
      </c>
      <c r="H14" s="3">
        <v>38.079298129340295</v>
      </c>
      <c r="I14" s="3">
        <v>50.808541491773752</v>
      </c>
      <c r="J14" s="1"/>
      <c r="K14" s="1"/>
    </row>
    <row r="15" spans="1:11" ht="12.75" customHeight="1" thickBot="1" x14ac:dyDescent="0.25">
      <c r="A15" s="33">
        <v>40883</v>
      </c>
      <c r="B15" s="34"/>
      <c r="C15" s="3">
        <v>99.366996765136719</v>
      </c>
      <c r="D15" s="3">
        <v>0.19189999997615814</v>
      </c>
      <c r="E15" s="3">
        <v>0</v>
      </c>
      <c r="F15" s="5">
        <v>9.0999998152256012E-2</v>
      </c>
      <c r="G15" s="3">
        <v>9.0999998152256012E-2</v>
      </c>
      <c r="H15" s="3">
        <v>38.078449397673317</v>
      </c>
      <c r="I15" s="3">
        <v>50.807409043954728</v>
      </c>
      <c r="J15" s="1"/>
      <c r="K15" s="1"/>
    </row>
    <row r="16" spans="1:11" ht="12.75" customHeight="1" thickBot="1" x14ac:dyDescent="0.25">
      <c r="A16" s="33">
        <v>40884</v>
      </c>
      <c r="B16" s="34"/>
      <c r="C16" s="3">
        <v>99.36669921875</v>
      </c>
      <c r="D16" s="3">
        <v>0.19239999353885651</v>
      </c>
      <c r="E16" s="3">
        <v>0</v>
      </c>
      <c r="F16" s="5">
        <v>9.1499999165534973E-2</v>
      </c>
      <c r="G16" s="3">
        <v>9.1499999165534973E-2</v>
      </c>
      <c r="H16" s="3">
        <v>38.077325192196611</v>
      </c>
      <c r="I16" s="3">
        <v>50.805909036249361</v>
      </c>
      <c r="J16" s="1"/>
      <c r="K16" s="1"/>
    </row>
    <row r="17" spans="1:11" ht="12.75" customHeight="1" thickBot="1" x14ac:dyDescent="0.25">
      <c r="A17" s="33">
        <v>40885</v>
      </c>
      <c r="B17" s="34"/>
      <c r="C17" s="3">
        <v>99.367103576660156</v>
      </c>
      <c r="D17" s="3">
        <v>0.19209998846054077</v>
      </c>
      <c r="E17" s="3">
        <v>0</v>
      </c>
      <c r="F17" s="5">
        <v>9.08999964594841E-2</v>
      </c>
      <c r="G17" s="3">
        <v>9.08999964594841E-2</v>
      </c>
      <c r="H17" s="3">
        <v>38.078118155654956</v>
      </c>
      <c r="I17" s="3">
        <v>50.806967073522998</v>
      </c>
      <c r="J17" s="1"/>
      <c r="K17" s="1"/>
    </row>
    <row r="18" spans="1:11" ht="12.75" customHeight="1" thickBot="1" x14ac:dyDescent="0.25">
      <c r="A18" s="33">
        <v>40886</v>
      </c>
      <c r="B18" s="34"/>
      <c r="C18" s="3">
        <v>99.367698669433594</v>
      </c>
      <c r="D18" s="3">
        <v>0.19169999659061432</v>
      </c>
      <c r="E18" s="3">
        <v>0</v>
      </c>
      <c r="F18" s="5">
        <v>9.0700000524520874E-2</v>
      </c>
      <c r="G18" s="3">
        <v>9.0700000524520874E-2</v>
      </c>
      <c r="H18" s="3">
        <v>38.078162851411754</v>
      </c>
      <c r="I18" s="3">
        <v>50.807026710289563</v>
      </c>
      <c r="J18" s="1"/>
      <c r="K18" s="1"/>
    </row>
    <row r="19" spans="1:11" ht="12.75" customHeight="1" thickBot="1" x14ac:dyDescent="0.25">
      <c r="A19" s="33">
        <v>40887</v>
      </c>
      <c r="B19" s="34"/>
      <c r="C19" s="3">
        <v>99.368896484375</v>
      </c>
      <c r="D19" s="3">
        <v>0.19140000641345978</v>
      </c>
      <c r="E19" s="3">
        <v>0</v>
      </c>
      <c r="F19" s="5">
        <v>9.0599998831748962E-2</v>
      </c>
      <c r="G19" s="3">
        <v>9.0599998831748962E-2</v>
      </c>
      <c r="H19" s="3">
        <v>38.077410999163327</v>
      </c>
      <c r="I19" s="3">
        <v>50.806023526984305</v>
      </c>
      <c r="J19" s="1"/>
      <c r="K19" s="1"/>
    </row>
    <row r="20" spans="1:11" ht="12.75" customHeight="1" thickBot="1" x14ac:dyDescent="0.25">
      <c r="A20" s="33">
        <v>40888</v>
      </c>
      <c r="B20" s="34"/>
      <c r="C20" s="3">
        <v>99.369903564453125</v>
      </c>
      <c r="D20" s="3">
        <v>0.19099999964237213</v>
      </c>
      <c r="E20" s="3">
        <v>0</v>
      </c>
      <c r="F20" s="5">
        <v>9.0599998831748962E-2</v>
      </c>
      <c r="G20" s="3">
        <v>9.0599998831748962E-2</v>
      </c>
      <c r="H20" s="3">
        <v>38.076785669059547</v>
      </c>
      <c r="I20" s="3">
        <v>50.809710267098858</v>
      </c>
      <c r="J20" s="1"/>
      <c r="K20" s="1"/>
    </row>
    <row r="21" spans="1:11" ht="12.75" customHeight="1" thickBot="1" x14ac:dyDescent="0.25">
      <c r="A21" s="33">
        <v>40889</v>
      </c>
      <c r="B21" s="34"/>
      <c r="C21" s="3">
        <v>99.371200561523438</v>
      </c>
      <c r="D21" s="3">
        <v>0.19020000100135803</v>
      </c>
      <c r="E21" s="3">
        <v>0</v>
      </c>
      <c r="F21" s="5">
        <v>9.0400002896785736E-2</v>
      </c>
      <c r="G21" s="3">
        <v>9.0400002896785736E-2</v>
      </c>
      <c r="H21" s="3">
        <v>38.076465609374438</v>
      </c>
      <c r="I21" s="3">
        <v>50.809283179056031</v>
      </c>
      <c r="J21" s="1"/>
      <c r="K21" s="1"/>
    </row>
    <row r="22" spans="1:11" ht="12.75" customHeight="1" thickBot="1" x14ac:dyDescent="0.25">
      <c r="A22" s="33">
        <v>40890</v>
      </c>
      <c r="B22" s="34"/>
      <c r="C22" s="3">
        <v>99.371696472167969</v>
      </c>
      <c r="D22" s="3">
        <v>0.18999999761581421</v>
      </c>
      <c r="E22" s="3">
        <v>0</v>
      </c>
      <c r="F22" s="5">
        <v>9.0300001204013824E-2</v>
      </c>
      <c r="G22" s="3">
        <v>9.0300001204013824E-2</v>
      </c>
      <c r="H22" s="3">
        <v>38.076391191303358</v>
      </c>
      <c r="I22" s="3">
        <v>50.809183875489197</v>
      </c>
      <c r="J22" s="1"/>
      <c r="K22" s="1"/>
    </row>
    <row r="23" spans="1:11" ht="12.75" customHeight="1" thickBot="1" x14ac:dyDescent="0.25">
      <c r="A23" s="33">
        <v>40891</v>
      </c>
      <c r="B23" s="34"/>
      <c r="C23" s="3">
        <v>99.372100830078125</v>
      </c>
      <c r="D23" s="3">
        <v>0.1898999959230423</v>
      </c>
      <c r="E23" s="3">
        <v>0</v>
      </c>
      <c r="F23" s="5">
        <v>9.0300001204013824E-2</v>
      </c>
      <c r="G23" s="3">
        <v>9.0300001204013824E-2</v>
      </c>
      <c r="H23" s="3">
        <v>38.076078543821424</v>
      </c>
      <c r="I23" s="3">
        <v>50.808766678299534</v>
      </c>
      <c r="J23" s="1"/>
      <c r="K23" s="1"/>
    </row>
    <row r="24" spans="1:11" ht="12.75" customHeight="1" thickBot="1" x14ac:dyDescent="0.25">
      <c r="A24" s="33">
        <v>40892</v>
      </c>
      <c r="B24" s="34"/>
      <c r="C24" s="3">
        <v>99.372703552246094</v>
      </c>
      <c r="D24" s="3">
        <v>0.18960000574588776</v>
      </c>
      <c r="E24" s="3">
        <v>0</v>
      </c>
      <c r="F24" s="5">
        <v>9.0199999511241913E-2</v>
      </c>
      <c r="G24" s="3">
        <v>9.0199999511241913E-2</v>
      </c>
      <c r="H24" s="3">
        <v>38.075862694965032</v>
      </c>
      <c r="I24" s="3">
        <v>50.808478649316463</v>
      </c>
      <c r="J24" s="1"/>
      <c r="K24" s="1"/>
    </row>
    <row r="25" spans="1:11" ht="12.75" customHeight="1" thickBot="1" x14ac:dyDescent="0.25">
      <c r="A25" s="33">
        <v>40893</v>
      </c>
      <c r="B25" s="34"/>
      <c r="C25" s="3">
        <v>99.371597290039063</v>
      </c>
      <c r="D25" s="3">
        <v>0.1898999959230423</v>
      </c>
      <c r="E25" s="3">
        <v>0</v>
      </c>
      <c r="F25" s="5">
        <v>9.0499997138977051E-2</v>
      </c>
      <c r="G25" s="3">
        <v>9.0499997138977051E-2</v>
      </c>
      <c r="H25" s="3">
        <v>38.076257165862536</v>
      </c>
      <c r="I25" s="3">
        <v>50.809005031773879</v>
      </c>
      <c r="J25" s="1"/>
      <c r="K25" s="1"/>
    </row>
    <row r="26" spans="1:11" ht="12.75" customHeight="1" thickBot="1" x14ac:dyDescent="0.25">
      <c r="A26" s="33">
        <v>40894</v>
      </c>
      <c r="B26" s="34"/>
      <c r="C26" s="3">
        <v>99.37030029296875</v>
      </c>
      <c r="D26" s="3">
        <v>0.19040000438690186</v>
      </c>
      <c r="E26" s="3">
        <v>0</v>
      </c>
      <c r="F26" s="5">
        <v>9.0800002217292786E-2</v>
      </c>
      <c r="G26" s="3">
        <v>9.0800002217292786E-2</v>
      </c>
      <c r="H26" s="3">
        <v>38.076655359609347</v>
      </c>
      <c r="I26" s="3">
        <v>50.809536382006051</v>
      </c>
      <c r="J26" s="1"/>
      <c r="K26" s="1"/>
    </row>
    <row r="27" spans="1:11" ht="12.75" customHeight="1" thickBot="1" x14ac:dyDescent="0.25">
      <c r="A27" s="33">
        <v>40895</v>
      </c>
      <c r="B27" s="34"/>
      <c r="C27" s="3">
        <v>99.370994567871094</v>
      </c>
      <c r="D27" s="3">
        <v>0.19019998610019684</v>
      </c>
      <c r="E27" s="3">
        <v>0</v>
      </c>
      <c r="F27" s="5">
        <v>9.0399995446205139E-2</v>
      </c>
      <c r="G27" s="3">
        <v>9.0399995446205139E-2</v>
      </c>
      <c r="H27" s="3">
        <v>38.076804334077558</v>
      </c>
      <c r="I27" s="3">
        <v>50.809735173722146</v>
      </c>
      <c r="J27" s="1"/>
      <c r="K27" s="1"/>
    </row>
    <row r="28" spans="1:11" ht="12.75" customHeight="1" thickBot="1" x14ac:dyDescent="0.25">
      <c r="A28" s="33">
        <v>40896</v>
      </c>
      <c r="B28" s="34"/>
      <c r="C28" s="3">
        <v>99.377799987792969</v>
      </c>
      <c r="D28" s="3">
        <v>0.18760000169277191</v>
      </c>
      <c r="E28" s="3">
        <v>0</v>
      </c>
      <c r="F28" s="5">
        <v>9.0000003576278687E-2</v>
      </c>
      <c r="G28" s="3">
        <v>9.0000003576278687E-2</v>
      </c>
      <c r="H28" s="3">
        <v>38.073361435039935</v>
      </c>
      <c r="I28" s="3">
        <v>50.805140964954091</v>
      </c>
      <c r="J28" s="1"/>
      <c r="K28" s="1"/>
    </row>
    <row r="29" spans="1:11" ht="12.75" customHeight="1" thickBot="1" x14ac:dyDescent="0.25">
      <c r="A29" s="33">
        <v>40897</v>
      </c>
      <c r="B29" s="34"/>
      <c r="C29" s="3">
        <v>99.370101928710937</v>
      </c>
      <c r="D29" s="3">
        <v>0.19039998948574066</v>
      </c>
      <c r="E29" s="3">
        <v>0</v>
      </c>
      <c r="F29" s="5">
        <v>9.0399995446205139E-2</v>
      </c>
      <c r="G29" s="3">
        <v>9.0399995446205139E-2</v>
      </c>
      <c r="H29" s="3">
        <v>38.077824247098867</v>
      </c>
      <c r="I29" s="3">
        <v>50.811096146929316</v>
      </c>
      <c r="J29" s="1"/>
      <c r="K29" s="1"/>
    </row>
    <row r="30" spans="1:11" ht="12.75" customHeight="1" thickBot="1" x14ac:dyDescent="0.25">
      <c r="A30" s="33">
        <v>40898</v>
      </c>
      <c r="B30" s="34"/>
      <c r="C30" s="3">
        <v>99.370903015136719</v>
      </c>
      <c r="D30" s="3">
        <v>0.19009999930858612</v>
      </c>
      <c r="E30" s="3">
        <v>0</v>
      </c>
      <c r="F30" s="5">
        <v>9.0099997818470001E-2</v>
      </c>
      <c r="G30" s="3">
        <v>9.0099997818470001E-2</v>
      </c>
      <c r="H30" s="3">
        <v>38.078163016156807</v>
      </c>
      <c r="I30" s="3">
        <v>50.811548200782575</v>
      </c>
      <c r="J30" s="1"/>
      <c r="K30" s="1"/>
    </row>
    <row r="31" spans="1:11" ht="12.75" customHeight="1" thickBot="1" x14ac:dyDescent="0.25">
      <c r="A31" s="33">
        <v>40899</v>
      </c>
      <c r="B31" s="34"/>
      <c r="C31" s="3">
        <v>99.377098083496094</v>
      </c>
      <c r="D31" s="3">
        <v>0.18719999492168427</v>
      </c>
      <c r="E31" s="3">
        <v>0</v>
      </c>
      <c r="F31" s="5">
        <v>9.0199999511241913E-2</v>
      </c>
      <c r="G31" s="3">
        <v>9.0199999511241913E-2</v>
      </c>
      <c r="H31" s="3">
        <v>38.073737344524332</v>
      </c>
      <c r="I31" s="3">
        <v>50.805642579038718</v>
      </c>
      <c r="J31" s="1"/>
      <c r="K31" s="1"/>
    </row>
    <row r="32" spans="1:11" ht="12.75" customHeight="1" thickBot="1" x14ac:dyDescent="0.25">
      <c r="A32" s="33">
        <v>40900</v>
      </c>
      <c r="B32" s="34"/>
      <c r="C32" s="3">
        <v>99.378501892089844</v>
      </c>
      <c r="D32" s="3">
        <v>0.18649999797344208</v>
      </c>
      <c r="E32" s="3">
        <v>0</v>
      </c>
      <c r="F32" s="5">
        <v>9.0300001204013824E-2</v>
      </c>
      <c r="G32" s="3">
        <v>9.0300001204013824E-2</v>
      </c>
      <c r="H32" s="3">
        <v>38.072907272070523</v>
      </c>
      <c r="I32" s="3">
        <v>50.804534929321505</v>
      </c>
      <c r="J32" s="1"/>
      <c r="K32" s="1"/>
    </row>
    <row r="33" spans="1:11" ht="12.75" customHeight="1" thickBot="1" x14ac:dyDescent="0.25">
      <c r="A33" s="33">
        <v>40901</v>
      </c>
      <c r="B33" s="34"/>
      <c r="C33" s="3">
        <v>99.378501892089844</v>
      </c>
      <c r="D33" s="3">
        <v>0.18629999458789825</v>
      </c>
      <c r="E33" s="3">
        <v>0</v>
      </c>
      <c r="F33" s="5">
        <v>9.0099997818470001E-2</v>
      </c>
      <c r="G33" s="3">
        <v>9.0099997818470001E-2</v>
      </c>
      <c r="H33" s="3">
        <v>38.07332048208275</v>
      </c>
      <c r="I33" s="3">
        <v>50.80508631727696</v>
      </c>
      <c r="J33" s="1"/>
      <c r="K33" s="1"/>
    </row>
    <row r="34" spans="1:11" ht="12.75" customHeight="1" thickBot="1" x14ac:dyDescent="0.25">
      <c r="A34" s="33">
        <v>40902</v>
      </c>
      <c r="B34" s="34"/>
      <c r="C34" s="3">
        <v>99.378097534179688</v>
      </c>
      <c r="D34" s="3">
        <v>0.18680000305175781</v>
      </c>
      <c r="E34" s="3">
        <v>0</v>
      </c>
      <c r="F34" s="5">
        <v>9.0800002217292786E-2</v>
      </c>
      <c r="G34" s="3">
        <v>9.0800002217292786E-2</v>
      </c>
      <c r="H34" s="3">
        <v>38.072121774636813</v>
      </c>
      <c r="I34" s="3">
        <v>50.80348676056667</v>
      </c>
      <c r="J34" s="1"/>
      <c r="K34" s="1"/>
    </row>
    <row r="35" spans="1:11" ht="12.75" customHeight="1" thickBot="1" x14ac:dyDescent="0.25">
      <c r="A35" s="33">
        <v>40903</v>
      </c>
      <c r="B35" s="34"/>
      <c r="C35" s="3">
        <v>99.37860107421875</v>
      </c>
      <c r="D35" s="3">
        <v>0.18649998307228088</v>
      </c>
      <c r="E35" s="3">
        <v>0</v>
      </c>
      <c r="F35" s="5">
        <v>9.0299993753433228E-2</v>
      </c>
      <c r="G35" s="3">
        <v>9.0299993753433228E-2</v>
      </c>
      <c r="H35" s="3">
        <v>38.072736044964081</v>
      </c>
      <c r="I35" s="3">
        <v>50.804306443657211</v>
      </c>
      <c r="J35" s="1"/>
      <c r="K35" s="1"/>
    </row>
    <row r="36" spans="1:11" ht="12.75" customHeight="1" thickBot="1" x14ac:dyDescent="0.25">
      <c r="A36" s="33">
        <v>40904</v>
      </c>
      <c r="B36" s="34"/>
      <c r="C36" s="3">
        <v>99.378196716308594</v>
      </c>
      <c r="D36" s="3">
        <v>0.1867000013589859</v>
      </c>
      <c r="E36" s="3">
        <v>0</v>
      </c>
      <c r="F36" s="5">
        <v>9.0300001204013824E-2</v>
      </c>
      <c r="G36" s="3">
        <v>9.0300001204013824E-2</v>
      </c>
      <c r="H36" s="3">
        <v>38.072963100663742</v>
      </c>
      <c r="I36" s="3">
        <v>50.804609427065891</v>
      </c>
      <c r="J36" s="1"/>
      <c r="K36" s="1"/>
    </row>
    <row r="37" spans="1:11" ht="12.75" customHeight="1" thickBot="1" x14ac:dyDescent="0.25">
      <c r="A37" s="33">
        <v>40905</v>
      </c>
      <c r="B37" s="34"/>
      <c r="C37" s="3">
        <v>99.37860107421875</v>
      </c>
      <c r="D37" s="3">
        <v>0.18669998645782471</v>
      </c>
      <c r="E37" s="3">
        <v>0</v>
      </c>
      <c r="F37" s="5">
        <v>8.999999612569809E-2</v>
      </c>
      <c r="G37" s="3">
        <v>8.999999612569809E-2</v>
      </c>
      <c r="H37" s="3">
        <v>38.072992962399574</v>
      </c>
      <c r="I37" s="3">
        <v>50.80464927460342</v>
      </c>
      <c r="J37" s="1"/>
      <c r="K37" s="1"/>
    </row>
    <row r="38" spans="1:11" ht="12.75" customHeight="1" thickBot="1" x14ac:dyDescent="0.25">
      <c r="A38" s="33">
        <v>40906</v>
      </c>
      <c r="B38" s="34"/>
      <c r="C38" s="3">
        <v>99.373695373535156</v>
      </c>
      <c r="D38" s="3">
        <v>0.18799999356269836</v>
      </c>
      <c r="E38" s="3">
        <v>0</v>
      </c>
      <c r="F38" s="5">
        <v>8.9800000190734863E-2</v>
      </c>
      <c r="G38" s="3">
        <v>8.9800000190734863E-2</v>
      </c>
      <c r="H38" s="3">
        <v>38.076778343977537</v>
      </c>
      <c r="I38" s="3">
        <v>50.809700492500284</v>
      </c>
      <c r="J38" s="1"/>
      <c r="K38" s="1"/>
    </row>
    <row r="39" spans="1:11" ht="12.75" customHeight="1" thickBot="1" x14ac:dyDescent="0.25">
      <c r="A39" s="33">
        <v>40907</v>
      </c>
      <c r="B39" s="34"/>
      <c r="C39" s="3">
        <v>99.370399475097656</v>
      </c>
      <c r="D39" s="3">
        <v>0.1882999986410141</v>
      </c>
      <c r="E39" s="3">
        <v>0</v>
      </c>
      <c r="F39" s="5">
        <v>8.9900001883506775E-2</v>
      </c>
      <c r="G39" s="3">
        <v>8.9900001883506775E-2</v>
      </c>
      <c r="H39" s="3">
        <v>38.079402378982124</v>
      </c>
      <c r="I39" s="3">
        <v>50.808680590247533</v>
      </c>
      <c r="J39" s="1"/>
      <c r="K39" s="1"/>
    </row>
    <row r="40" spans="1:11" ht="12.75" customHeight="1" thickBot="1" x14ac:dyDescent="0.25">
      <c r="A40" s="33">
        <v>40908</v>
      </c>
      <c r="B40" s="34"/>
      <c r="C40" s="3">
        <v>99.370002746582031</v>
      </c>
      <c r="D40" s="3">
        <v>0.18850000202655792</v>
      </c>
      <c r="E40" s="3">
        <v>0</v>
      </c>
      <c r="F40" s="5">
        <v>9.0000003576278687E-2</v>
      </c>
      <c r="G40" s="3">
        <v>9.0000003576278687E-2</v>
      </c>
      <c r="H40" s="3">
        <v>38.079476797764144</v>
      </c>
      <c r="I40" s="3">
        <v>50.80877988592681</v>
      </c>
      <c r="J40" s="1"/>
      <c r="K40" s="1"/>
    </row>
    <row r="41" spans="1:11" ht="12.75" customHeight="1" thickBot="1" x14ac:dyDescent="0.25">
      <c r="A41" s="31" t="s">
        <v>6</v>
      </c>
      <c r="B41" s="32"/>
      <c r="C41" s="6">
        <f t="shared" ref="C41:I41" si="0">AVERAGE(C10:C40)</f>
        <v>99.371748155163175</v>
      </c>
      <c r="D41" s="6">
        <f t="shared" si="0"/>
        <v>0.18963225474280695</v>
      </c>
      <c r="E41" s="6">
        <f t="shared" si="0"/>
        <v>0</v>
      </c>
      <c r="F41" s="6">
        <f t="shared" si="0"/>
        <v>9.0448386246158224E-2</v>
      </c>
      <c r="G41" s="6">
        <f t="shared" si="0"/>
        <v>9.0448386246158224E-2</v>
      </c>
      <c r="H41" s="6">
        <f t="shared" si="0"/>
        <v>38.076505947205227</v>
      </c>
      <c r="I41" s="6">
        <f t="shared" si="0"/>
        <v>50.807586815464731</v>
      </c>
      <c r="J41" s="1"/>
      <c r="K41" s="1"/>
    </row>
    <row r="42" spans="1:11" ht="8.1" customHeight="1" x14ac:dyDescent="0.2"/>
    <row r="43" spans="1:11" ht="12.75" customHeight="1" x14ac:dyDescent="0.2">
      <c r="A43" s="7" t="s">
        <v>10</v>
      </c>
      <c r="H43" s="30" t="s">
        <v>23</v>
      </c>
      <c r="I43" s="30"/>
      <c r="J43" s="20"/>
      <c r="K43" s="20"/>
    </row>
    <row r="44" spans="1:11" ht="13.5" thickBot="1" x14ac:dyDescent="0.25"/>
    <row r="45" spans="1:11" ht="23.25" thickBot="1" x14ac:dyDescent="0.25">
      <c r="A45" s="37"/>
      <c r="B45" s="38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17</v>
      </c>
      <c r="I45" s="19" t="s">
        <v>16</v>
      </c>
    </row>
    <row r="46" spans="1:11" ht="13.5" thickBot="1" x14ac:dyDescent="0.25">
      <c r="A46" s="39" t="s">
        <v>85</v>
      </c>
      <c r="B46" s="40"/>
      <c r="C46" s="26">
        <f t="shared" ref="C46:I46" si="1">MAX(C10:C40)</f>
        <v>99.37860107421875</v>
      </c>
      <c r="D46" s="21">
        <f t="shared" si="1"/>
        <v>0.19239999353885651</v>
      </c>
      <c r="E46" s="26">
        <f t="shared" si="1"/>
        <v>0</v>
      </c>
      <c r="F46" s="26">
        <f t="shared" si="1"/>
        <v>9.1499999165534973E-2</v>
      </c>
      <c r="G46" s="21">
        <f t="shared" si="1"/>
        <v>9.1499999165534973E-2</v>
      </c>
      <c r="H46" s="26">
        <f t="shared" si="1"/>
        <v>38.079476797764144</v>
      </c>
      <c r="I46" s="22">
        <f t="shared" si="1"/>
        <v>50.811548200782575</v>
      </c>
    </row>
    <row r="47" spans="1:11" ht="13.5" thickBot="1" x14ac:dyDescent="0.25">
      <c r="A47" s="39" t="s">
        <v>86</v>
      </c>
      <c r="B47" s="40"/>
      <c r="C47" s="23">
        <f t="shared" ref="C47:I47" si="2">MIN(C10:C40)</f>
        <v>99.36669921875</v>
      </c>
      <c r="D47" s="26">
        <f t="shared" si="2"/>
        <v>0.18629999458789825</v>
      </c>
      <c r="E47" s="26">
        <f t="shared" si="2"/>
        <v>0</v>
      </c>
      <c r="F47" s="23">
        <f t="shared" si="2"/>
        <v>8.9800000190734863E-2</v>
      </c>
      <c r="G47" s="26">
        <f t="shared" si="2"/>
        <v>8.9800000190734863E-2</v>
      </c>
      <c r="H47" s="23">
        <f t="shared" si="2"/>
        <v>38.072121774636813</v>
      </c>
      <c r="I47" s="26">
        <f t="shared" si="2"/>
        <v>50.80348676056667</v>
      </c>
    </row>
    <row r="48" spans="1:11" ht="13.5" thickBot="1" x14ac:dyDescent="0.25">
      <c r="A48" s="35" t="s">
        <v>87</v>
      </c>
      <c r="B48" s="36"/>
      <c r="C48" s="26">
        <f t="shared" ref="C48:I48" si="3">STDEV(C10:C40)</f>
        <v>4.2876028448523068E-3</v>
      </c>
      <c r="D48" s="24">
        <f t="shared" si="3"/>
        <v>2.0230982063402666E-3</v>
      </c>
      <c r="E48" s="26">
        <f t="shared" si="3"/>
        <v>0</v>
      </c>
      <c r="F48" s="26">
        <f t="shared" si="3"/>
        <v>3.6956766911753163E-4</v>
      </c>
      <c r="G48" s="24">
        <f t="shared" si="3"/>
        <v>3.6956766911753163E-4</v>
      </c>
      <c r="H48" s="26">
        <f t="shared" si="3"/>
        <v>2.339672526315215E-3</v>
      </c>
      <c r="I48" s="25">
        <f t="shared" si="3"/>
        <v>2.1307246938968459E-3</v>
      </c>
    </row>
    <row r="50" spans="3:9" x14ac:dyDescent="0.2">
      <c r="C50" s="27" t="s">
        <v>100</v>
      </c>
      <c r="D50" s="27">
        <f>COUNTIF(D10:D40,"&gt;12.0")</f>
        <v>0</v>
      </c>
      <c r="E50" s="27">
        <f>COUNTIF(E10:E40,"&gt;8.0")</f>
        <v>0</v>
      </c>
      <c r="F50" s="27">
        <f>COUNTIF(F10:F40,"&gt;3.0")</f>
        <v>0</v>
      </c>
      <c r="G50" s="27">
        <f>COUNTIF(G10:G40,"&gt;8.0")</f>
        <v>0</v>
      </c>
      <c r="H50" s="27">
        <f>COUNTIF(H10:H40,"&lt;36.30")</f>
        <v>0</v>
      </c>
      <c r="I50" s="27">
        <f>COUNTIF(I10:I40,"&lt;46.20")</f>
        <v>0</v>
      </c>
    </row>
    <row r="51" spans="3:9" x14ac:dyDescent="0.2">
      <c r="G51" s="27"/>
      <c r="H51" s="27">
        <f>COUNTIF(H10:H40,"&gt;43.60")</f>
        <v>0</v>
      </c>
      <c r="I51" s="27">
        <f>COUNTIF(I10:I40,"&gt;53.20")</f>
        <v>0</v>
      </c>
    </row>
  </sheetData>
  <mergeCells count="45">
    <mergeCell ref="A32:B32"/>
    <mergeCell ref="A33:B33"/>
    <mergeCell ref="H43:I43"/>
    <mergeCell ref="A41:B41"/>
    <mergeCell ref="A34:B34"/>
    <mergeCell ref="A39:B39"/>
    <mergeCell ref="A47:B47"/>
    <mergeCell ref="A48:B48"/>
    <mergeCell ref="A36:B36"/>
    <mergeCell ref="A35:B35"/>
    <mergeCell ref="A37:B37"/>
    <mergeCell ref="A38:B38"/>
    <mergeCell ref="A45:B45"/>
    <mergeCell ref="A46:B46"/>
    <mergeCell ref="A40:B40"/>
    <mergeCell ref="A21:B21"/>
    <mergeCell ref="A24:B24"/>
    <mergeCell ref="A31:B31"/>
    <mergeCell ref="A26:B26"/>
    <mergeCell ref="A28:B28"/>
    <mergeCell ref="A29:B29"/>
    <mergeCell ref="A27:B27"/>
    <mergeCell ref="A30:B30"/>
    <mergeCell ref="A20:B20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8:B18"/>
    <mergeCell ref="A19:B19"/>
    <mergeCell ref="A9:B9"/>
    <mergeCell ref="A11:B11"/>
    <mergeCell ref="A12:B12"/>
    <mergeCell ref="A17:B17"/>
    <mergeCell ref="A7:B7"/>
    <mergeCell ref="A1:I1"/>
    <mergeCell ref="A3:I3"/>
    <mergeCell ref="A6:B6"/>
    <mergeCell ref="A4:I4"/>
    <mergeCell ref="A5:F5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outlinePr summaryBelow="0" summaryRight="0"/>
  </sheetPr>
  <dimension ref="A1:K51"/>
  <sheetViews>
    <sheetView showGridLines="0" topLeftCell="A31" zoomScale="90" zoomScaleNormal="90" workbookViewId="0">
      <selection activeCell="E50" sqref="E50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256" width="8.85546875" customWidth="1"/>
  </cols>
  <sheetData>
    <row r="1" spans="1:11" ht="24" customHeight="1" x14ac:dyDescent="0.2">
      <c r="A1" s="43" t="s">
        <v>11</v>
      </c>
      <c r="B1" s="43"/>
      <c r="C1" s="43"/>
      <c r="D1" s="43"/>
      <c r="E1" s="43"/>
      <c r="F1" s="43"/>
      <c r="G1" s="43"/>
      <c r="H1" s="43"/>
      <c r="I1" s="43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4" t="s">
        <v>8</v>
      </c>
      <c r="B3" s="44"/>
      <c r="C3" s="44"/>
      <c r="D3" s="44"/>
      <c r="E3" s="44"/>
      <c r="F3" s="44"/>
      <c r="G3" s="44"/>
      <c r="H3" s="44"/>
      <c r="I3" s="44"/>
      <c r="J3" s="2"/>
      <c r="K3" s="1"/>
    </row>
    <row r="4" spans="1:11" ht="18" customHeight="1" x14ac:dyDescent="0.2">
      <c r="A4" s="47" t="s">
        <v>9</v>
      </c>
      <c r="B4" s="47"/>
      <c r="C4" s="47"/>
      <c r="D4" s="47"/>
      <c r="E4" s="47"/>
      <c r="F4" s="47"/>
      <c r="G4" s="47"/>
      <c r="H4" s="47"/>
      <c r="I4" s="47"/>
      <c r="J4" s="2"/>
      <c r="K4" s="1"/>
    </row>
    <row r="5" spans="1:11" ht="14.1" customHeight="1" thickBot="1" x14ac:dyDescent="0.25">
      <c r="A5" s="48" t="s">
        <v>56</v>
      </c>
      <c r="B5" s="48"/>
      <c r="C5" s="48"/>
      <c r="D5" s="48"/>
      <c r="E5" s="48"/>
      <c r="F5" s="48"/>
      <c r="G5" s="1"/>
      <c r="H5" s="1"/>
      <c r="I5" s="18" t="s">
        <v>99</v>
      </c>
      <c r="J5" s="1"/>
      <c r="K5" s="1"/>
    </row>
    <row r="6" spans="1:11" ht="10.15" customHeight="1" x14ac:dyDescent="0.2">
      <c r="A6" s="45"/>
      <c r="B6" s="46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1" t="s">
        <v>3</v>
      </c>
      <c r="B7" s="42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41"/>
      <c r="B8" s="42"/>
      <c r="C8" s="9" t="s">
        <v>24</v>
      </c>
      <c r="D8" s="9" t="s">
        <v>26</v>
      </c>
      <c r="E8" s="9" t="s">
        <v>25</v>
      </c>
      <c r="F8" s="9" t="s">
        <v>19</v>
      </c>
      <c r="G8" s="9" t="s">
        <v>25</v>
      </c>
      <c r="H8" s="14" t="s">
        <v>27</v>
      </c>
      <c r="I8" s="17" t="s">
        <v>28</v>
      </c>
      <c r="J8" s="1"/>
      <c r="K8" s="1"/>
    </row>
    <row r="9" spans="1:11" ht="22.5" customHeight="1" thickBot="1" x14ac:dyDescent="0.25">
      <c r="A9" s="37"/>
      <c r="B9" s="38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33">
        <v>40878</v>
      </c>
      <c r="B10" s="34"/>
      <c r="C10" s="10">
        <v>84.135002136230469</v>
      </c>
      <c r="D10" s="10">
        <v>7.6449999809265137</v>
      </c>
      <c r="E10" s="10">
        <v>6.309999942779541</v>
      </c>
      <c r="F10" s="11">
        <v>1.9999999552965164E-2</v>
      </c>
      <c r="G10" s="10">
        <v>6.3299999237060547</v>
      </c>
      <c r="H10" s="10">
        <v>38.621017831915985</v>
      </c>
      <c r="I10" s="10">
        <v>48.391867218454387</v>
      </c>
      <c r="J10" s="1"/>
      <c r="K10" s="1"/>
    </row>
    <row r="11" spans="1:11" ht="12.75" customHeight="1" thickBot="1" x14ac:dyDescent="0.25">
      <c r="A11" s="33">
        <v>40879</v>
      </c>
      <c r="B11" s="34"/>
      <c r="C11" s="3">
        <v>85.459999084472656</v>
      </c>
      <c r="D11" s="3">
        <v>7.8400001525878906</v>
      </c>
      <c r="E11" s="3">
        <v>6.2699999809265137</v>
      </c>
      <c r="F11" s="5">
        <v>3.5000000149011612E-2</v>
      </c>
      <c r="G11" s="3">
        <v>6.304999828338623</v>
      </c>
      <c r="H11" s="3">
        <v>37.865855313444769</v>
      </c>
      <c r="I11" s="3">
        <v>47.94480167464625</v>
      </c>
      <c r="J11" s="1"/>
      <c r="K11" s="1"/>
    </row>
    <row r="12" spans="1:11" ht="12.75" customHeight="1" thickBot="1" x14ac:dyDescent="0.25">
      <c r="A12" s="33">
        <v>40880</v>
      </c>
      <c r="B12" s="34"/>
      <c r="C12" s="3">
        <v>85.154998779296875</v>
      </c>
      <c r="D12" s="3">
        <v>7.7899999618530273</v>
      </c>
      <c r="E12" s="3">
        <v>6.679999828338623</v>
      </c>
      <c r="F12" s="5">
        <v>2.9999999329447746E-2</v>
      </c>
      <c r="G12" s="3">
        <v>6.7100000381469727</v>
      </c>
      <c r="H12" s="3">
        <v>37.65490122359342</v>
      </c>
      <c r="I12" s="3">
        <v>47.653127187365151</v>
      </c>
      <c r="J12" s="1"/>
      <c r="K12" s="1"/>
    </row>
    <row r="13" spans="1:11" ht="12.75" customHeight="1" thickBot="1" x14ac:dyDescent="0.25">
      <c r="A13" s="33">
        <v>40881</v>
      </c>
      <c r="B13" s="34"/>
      <c r="C13" s="3">
        <v>85.444999694824219</v>
      </c>
      <c r="D13" s="3">
        <v>7.25</v>
      </c>
      <c r="E13" s="3">
        <v>6.880000114440918</v>
      </c>
      <c r="F13" s="5">
        <v>4.5000001788139343E-2</v>
      </c>
      <c r="G13" s="3">
        <v>6.9250001907348633</v>
      </c>
      <c r="H13" s="3">
        <v>37.464516294648909</v>
      </c>
      <c r="I13" s="3">
        <v>47.434771016535464</v>
      </c>
      <c r="J13" s="1"/>
      <c r="K13" s="1"/>
    </row>
    <row r="14" spans="1:11" ht="12.75" customHeight="1" thickBot="1" x14ac:dyDescent="0.25">
      <c r="A14" s="33">
        <v>40882</v>
      </c>
      <c r="B14" s="34"/>
      <c r="C14" s="3">
        <v>86.135002136230469</v>
      </c>
      <c r="D14" s="3">
        <v>6.625</v>
      </c>
      <c r="E14" s="3">
        <v>6.809999942779541</v>
      </c>
      <c r="F14" s="5">
        <v>3.5000000149011612E-2</v>
      </c>
      <c r="G14" s="3">
        <v>6.8449997901916504</v>
      </c>
      <c r="H14" s="3">
        <v>37.353317949860809</v>
      </c>
      <c r="I14" s="3">
        <v>47.413495019080209</v>
      </c>
      <c r="J14" s="1"/>
      <c r="K14" s="1"/>
    </row>
    <row r="15" spans="1:11" ht="12.75" customHeight="1" thickBot="1" x14ac:dyDescent="0.25">
      <c r="A15" s="33">
        <v>40883</v>
      </c>
      <c r="B15" s="34"/>
      <c r="C15" s="3">
        <v>84.860000610351563</v>
      </c>
      <c r="D15" s="3">
        <v>7.434999942779541</v>
      </c>
      <c r="E15" s="3">
        <v>7.2300000190734863</v>
      </c>
      <c r="F15" s="5">
        <v>3.5000000149011612E-2</v>
      </c>
      <c r="G15" s="3">
        <v>7.2649998664855957</v>
      </c>
      <c r="H15" s="3">
        <v>37.460945083733392</v>
      </c>
      <c r="I15" s="3">
        <v>47.309850323486657</v>
      </c>
      <c r="J15" s="1"/>
      <c r="K15" s="1"/>
    </row>
    <row r="16" spans="1:11" ht="12.75" customHeight="1" thickBot="1" x14ac:dyDescent="0.25">
      <c r="A16" s="33">
        <v>40884</v>
      </c>
      <c r="B16" s="34"/>
      <c r="C16" s="3">
        <v>84.110000610351563</v>
      </c>
      <c r="D16" s="3">
        <v>7.8550000190734863</v>
      </c>
      <c r="E16" s="3">
        <v>7.304999828338623</v>
      </c>
      <c r="F16" s="5">
        <v>1.9999999552965164E-2</v>
      </c>
      <c r="G16" s="3">
        <v>7.3249998092651367</v>
      </c>
      <c r="H16" s="3">
        <v>37.65776367020149</v>
      </c>
      <c r="I16" s="3">
        <v>47.409443491080211</v>
      </c>
      <c r="J16" s="1"/>
      <c r="K16" s="1"/>
    </row>
    <row r="17" spans="1:11" ht="12.75" customHeight="1" thickBot="1" x14ac:dyDescent="0.25">
      <c r="A17" s="33">
        <v>40885</v>
      </c>
      <c r="B17" s="34"/>
      <c r="C17" s="3">
        <v>83.839996337890625</v>
      </c>
      <c r="D17" s="3">
        <v>8.7150001525878906</v>
      </c>
      <c r="E17" s="3">
        <v>6.809999942779541</v>
      </c>
      <c r="F17" s="5">
        <v>2.9999999329447746E-2</v>
      </c>
      <c r="G17" s="3">
        <v>6.8400001525878906</v>
      </c>
      <c r="H17" s="3">
        <v>38.009355310758586</v>
      </c>
      <c r="I17" s="3">
        <v>47.815731840006421</v>
      </c>
      <c r="J17" s="1"/>
      <c r="K17" s="1"/>
    </row>
    <row r="18" spans="1:11" ht="12.75" customHeight="1" thickBot="1" x14ac:dyDescent="0.25">
      <c r="A18" s="33">
        <v>40886</v>
      </c>
      <c r="B18" s="34"/>
      <c r="C18" s="3">
        <v>84.305000305175781</v>
      </c>
      <c r="D18" s="3">
        <v>8.3549995422363281</v>
      </c>
      <c r="E18" s="3">
        <v>6.744999885559082</v>
      </c>
      <c r="F18" s="5">
        <v>1.9999999552965164E-2</v>
      </c>
      <c r="G18" s="3">
        <v>6.7649998664855957</v>
      </c>
      <c r="H18" s="3">
        <v>37.947054047958922</v>
      </c>
      <c r="I18" s="3">
        <v>47.810332433625462</v>
      </c>
      <c r="J18" s="1"/>
      <c r="K18" s="1"/>
    </row>
    <row r="19" spans="1:11" ht="12.75" customHeight="1" thickBot="1" x14ac:dyDescent="0.25">
      <c r="A19" s="33">
        <v>40887</v>
      </c>
      <c r="B19" s="34"/>
      <c r="C19" s="3">
        <v>86.260002136230469</v>
      </c>
      <c r="D19" s="3">
        <v>7.505000114440918</v>
      </c>
      <c r="E19" s="3">
        <v>5.2699999809265137</v>
      </c>
      <c r="F19" s="5">
        <v>4.5000001788139343E-2</v>
      </c>
      <c r="G19" s="3">
        <v>5.315000057220459</v>
      </c>
      <c r="H19" s="3">
        <v>38.461914502335866</v>
      </c>
      <c r="I19" s="3">
        <v>48.707362551127638</v>
      </c>
      <c r="J19" s="1"/>
      <c r="K19" s="1"/>
    </row>
    <row r="20" spans="1:11" ht="12.75" customHeight="1" thickBot="1" x14ac:dyDescent="0.25">
      <c r="A20" s="33">
        <v>40888</v>
      </c>
      <c r="B20" s="34"/>
      <c r="C20" s="3">
        <v>86.925003051757813</v>
      </c>
      <c r="D20" s="3">
        <v>7.3299999237060547</v>
      </c>
      <c r="E20" s="3">
        <v>5.125</v>
      </c>
      <c r="F20" s="5">
        <v>2.9999999329447746E-2</v>
      </c>
      <c r="G20" s="3">
        <v>5.1550002098083496</v>
      </c>
      <c r="H20" s="3">
        <v>38.253299416819388</v>
      </c>
      <c r="I20" s="3">
        <v>48.653455898490677</v>
      </c>
      <c r="J20" s="1"/>
      <c r="K20" s="1"/>
    </row>
    <row r="21" spans="1:11" ht="12.75" customHeight="1" thickBot="1" x14ac:dyDescent="0.25">
      <c r="A21" s="33">
        <v>40889</v>
      </c>
      <c r="B21" s="34"/>
      <c r="C21" s="3">
        <v>85.180000305175781</v>
      </c>
      <c r="D21" s="3">
        <v>8.2349996566772461</v>
      </c>
      <c r="E21" s="3">
        <v>5.929999828338623</v>
      </c>
      <c r="F21" s="5">
        <v>2.9999999329447746E-2</v>
      </c>
      <c r="G21" s="3">
        <v>5.9600000381469727</v>
      </c>
      <c r="H21" s="3">
        <v>38.218403144349068</v>
      </c>
      <c r="I21" s="3">
        <v>48.299153718478813</v>
      </c>
      <c r="J21" s="1"/>
      <c r="K21" s="1"/>
    </row>
    <row r="22" spans="1:11" ht="12.75" customHeight="1" thickBot="1" x14ac:dyDescent="0.25">
      <c r="A22" s="33">
        <v>40890</v>
      </c>
      <c r="B22" s="34"/>
      <c r="C22" s="3">
        <v>85.464996337890625</v>
      </c>
      <c r="D22" s="3">
        <v>8.380000114440918</v>
      </c>
      <c r="E22" s="3">
        <v>5.4800000190734863</v>
      </c>
      <c r="F22" s="5">
        <v>4.5000001788139343E-2</v>
      </c>
      <c r="G22" s="3">
        <v>5.5250000953674316</v>
      </c>
      <c r="H22" s="3">
        <v>38.430767745100937</v>
      </c>
      <c r="I22" s="3">
        <v>48.601770741160621</v>
      </c>
      <c r="J22" s="1"/>
      <c r="K22" s="1"/>
    </row>
    <row r="23" spans="1:11" ht="12.75" customHeight="1" thickBot="1" x14ac:dyDescent="0.25">
      <c r="A23" s="33">
        <v>40891</v>
      </c>
      <c r="B23" s="34"/>
      <c r="C23" s="3">
        <v>87.139999389648437</v>
      </c>
      <c r="D23" s="3">
        <v>7.4650001525878906</v>
      </c>
      <c r="E23" s="3">
        <v>4.9600000381469727</v>
      </c>
      <c r="F23" s="5">
        <v>3.9999999105930328E-2</v>
      </c>
      <c r="G23" s="3">
        <v>5</v>
      </c>
      <c r="H23" s="3">
        <v>38.231107210401305</v>
      </c>
      <c r="I23" s="3">
        <v>48.703048296477647</v>
      </c>
      <c r="J23" s="1"/>
      <c r="K23" s="1"/>
    </row>
    <row r="24" spans="1:11" ht="12.75" customHeight="1" thickBot="1" x14ac:dyDescent="0.25">
      <c r="A24" s="33">
        <v>40892</v>
      </c>
      <c r="B24" s="34"/>
      <c r="C24" s="3">
        <v>86.699996948242188</v>
      </c>
      <c r="D24" s="3">
        <v>7.4600000381469727</v>
      </c>
      <c r="E24" s="3">
        <v>5.1750001907348633</v>
      </c>
      <c r="F24" s="5">
        <v>2.9999999329447746E-2</v>
      </c>
      <c r="G24" s="3">
        <v>5.2050004005432129</v>
      </c>
      <c r="H24" s="3">
        <v>38.302385871818586</v>
      </c>
      <c r="I24" s="3">
        <v>48.66170670251261</v>
      </c>
      <c r="J24" s="1"/>
      <c r="K24" s="1"/>
    </row>
    <row r="25" spans="1:11" ht="12.75" customHeight="1" thickBot="1" x14ac:dyDescent="0.25">
      <c r="A25" s="33">
        <v>40893</v>
      </c>
      <c r="B25" s="34"/>
      <c r="C25" s="3">
        <v>87.169998168945313</v>
      </c>
      <c r="D25" s="3">
        <v>7.1050000190734863</v>
      </c>
      <c r="E25" s="3">
        <v>4.8400001525878906</v>
      </c>
      <c r="F25" s="5">
        <v>4.5000001788139343E-2</v>
      </c>
      <c r="G25" s="3">
        <v>4.8850002288818359</v>
      </c>
      <c r="H25" s="3">
        <v>38.447268166871275</v>
      </c>
      <c r="I25" s="3">
        <v>48.878266660188785</v>
      </c>
      <c r="J25" s="1"/>
      <c r="K25" s="1"/>
    </row>
    <row r="26" spans="1:11" ht="12.75" customHeight="1" thickBot="1" x14ac:dyDescent="0.25">
      <c r="A26" s="33">
        <v>40894</v>
      </c>
      <c r="B26" s="34"/>
      <c r="C26" s="3">
        <v>86.540000915527344</v>
      </c>
      <c r="D26" s="3">
        <v>7.690000057220459</v>
      </c>
      <c r="E26" s="3">
        <v>5.2699999809265137</v>
      </c>
      <c r="F26" s="5">
        <v>3.5000000149011612E-2</v>
      </c>
      <c r="G26" s="3">
        <v>5.304999828338623</v>
      </c>
      <c r="H26" s="3">
        <v>38.222152797185885</v>
      </c>
      <c r="I26" s="3">
        <v>48.571167410035692</v>
      </c>
      <c r="J26" s="1"/>
      <c r="K26" s="1"/>
    </row>
    <row r="27" spans="1:11" ht="12.75" customHeight="1" thickBot="1" x14ac:dyDescent="0.25">
      <c r="A27" s="33">
        <v>40895</v>
      </c>
      <c r="B27" s="34"/>
      <c r="C27" s="3">
        <v>85.650001525878906</v>
      </c>
      <c r="D27" s="3">
        <v>8.3599996566772461</v>
      </c>
      <c r="E27" s="3">
        <v>5.4800000190734863</v>
      </c>
      <c r="F27" s="5">
        <v>1.9999999552965164E-2</v>
      </c>
      <c r="G27" s="3">
        <v>5.5</v>
      </c>
      <c r="H27" s="3">
        <v>38.362333072514851</v>
      </c>
      <c r="I27" s="3">
        <v>48.576794931139432</v>
      </c>
      <c r="J27" s="1"/>
      <c r="K27" s="1"/>
    </row>
    <row r="28" spans="1:11" ht="12.75" customHeight="1" thickBot="1" x14ac:dyDescent="0.25">
      <c r="A28" s="33">
        <v>40896</v>
      </c>
      <c r="B28" s="34"/>
      <c r="C28" s="3">
        <v>86.154998779296875</v>
      </c>
      <c r="D28" s="3">
        <v>7.6649999618530273</v>
      </c>
      <c r="E28" s="3">
        <v>5.7699999809265137</v>
      </c>
      <c r="F28" s="5">
        <v>1.4999999664723873E-2</v>
      </c>
      <c r="G28" s="3">
        <v>5.7849998474121094</v>
      </c>
      <c r="H28" s="3">
        <v>37.99421264446584</v>
      </c>
      <c r="I28" s="3">
        <v>48.240064551340332</v>
      </c>
      <c r="J28" s="1"/>
      <c r="K28" s="1"/>
    </row>
    <row r="29" spans="1:11" ht="12.75" customHeight="1" thickBot="1" x14ac:dyDescent="0.25">
      <c r="A29" s="33">
        <v>40897</v>
      </c>
      <c r="B29" s="34"/>
      <c r="C29" s="3">
        <v>86.120002746582031</v>
      </c>
      <c r="D29" s="3">
        <v>7.75</v>
      </c>
      <c r="E29" s="3">
        <v>5.6399998664855957</v>
      </c>
      <c r="F29" s="5">
        <v>1.4999999664723873E-2</v>
      </c>
      <c r="G29" s="3">
        <v>5.6549997329711914</v>
      </c>
      <c r="H29" s="3">
        <v>38.119751457746169</v>
      </c>
      <c r="I29" s="3">
        <v>48.369025084201013</v>
      </c>
      <c r="J29" s="1"/>
      <c r="K29" s="1"/>
    </row>
    <row r="30" spans="1:11" ht="12.75" customHeight="1" thickBot="1" x14ac:dyDescent="0.25">
      <c r="A30" s="33">
        <v>40898</v>
      </c>
      <c r="B30" s="34"/>
      <c r="C30" s="3">
        <v>86.760002136230469</v>
      </c>
      <c r="D30" s="3">
        <v>6.9149999618530273</v>
      </c>
      <c r="E30" s="3">
        <v>5.8899998664855957</v>
      </c>
      <c r="F30" s="5">
        <v>1.4999999664723873E-2</v>
      </c>
      <c r="G30" s="3">
        <v>5.9049997329711914</v>
      </c>
      <c r="H30" s="3">
        <v>37.753514921881631</v>
      </c>
      <c r="I30" s="3">
        <v>48.045825089306767</v>
      </c>
      <c r="J30" s="1"/>
      <c r="K30" s="1"/>
    </row>
    <row r="31" spans="1:11" ht="12.75" customHeight="1" thickBot="1" x14ac:dyDescent="0.25">
      <c r="A31" s="33">
        <v>40899</v>
      </c>
      <c r="B31" s="34"/>
      <c r="C31" s="3">
        <v>86.394996643066406</v>
      </c>
      <c r="D31" s="3">
        <v>7.369999885559082</v>
      </c>
      <c r="E31" s="3">
        <v>5.7899999618530273</v>
      </c>
      <c r="F31" s="5">
        <v>1.9999999552965164E-2</v>
      </c>
      <c r="G31" s="3">
        <v>5.809999942779541</v>
      </c>
      <c r="H31" s="3">
        <v>37.912563747495319</v>
      </c>
      <c r="I31" s="3">
        <v>48.179662465355136</v>
      </c>
      <c r="J31" s="1"/>
      <c r="K31" s="1"/>
    </row>
    <row r="32" spans="1:11" ht="12.75" customHeight="1" thickBot="1" x14ac:dyDescent="0.25">
      <c r="A32" s="33">
        <v>40900</v>
      </c>
      <c r="B32" s="34"/>
      <c r="C32" s="3">
        <v>85.699996948242188</v>
      </c>
      <c r="D32" s="3">
        <v>7.9050002098083496</v>
      </c>
      <c r="E32" s="3">
        <v>5.8449997901916504</v>
      </c>
      <c r="F32" s="5">
        <v>3.5000000149011612E-2</v>
      </c>
      <c r="G32" s="3">
        <v>5.8799996376037598</v>
      </c>
      <c r="H32" s="3">
        <v>38.094272302969237</v>
      </c>
      <c r="I32" s="3">
        <v>48.256558288066628</v>
      </c>
      <c r="J32" s="1"/>
      <c r="K32" s="1"/>
    </row>
    <row r="33" spans="1:11" ht="12.75" customHeight="1" thickBot="1" x14ac:dyDescent="0.25">
      <c r="A33" s="33">
        <v>40901</v>
      </c>
      <c r="B33" s="34"/>
      <c r="C33" s="3">
        <v>86.620002746582031</v>
      </c>
      <c r="D33" s="3">
        <v>6.9800000190734863</v>
      </c>
      <c r="E33" s="3">
        <v>6.0100002288818359</v>
      </c>
      <c r="F33" s="5">
        <v>2.500000037252903E-2</v>
      </c>
      <c r="G33" s="3">
        <v>6.0350003242492676</v>
      </c>
      <c r="H33" s="3">
        <v>37.683194823607629</v>
      </c>
      <c r="I33" s="3">
        <v>47.947541026268624</v>
      </c>
      <c r="J33" s="1"/>
      <c r="K33" s="1"/>
    </row>
    <row r="34" spans="1:11" ht="12.75" customHeight="1" thickBot="1" x14ac:dyDescent="0.25">
      <c r="A34" s="33">
        <v>40902</v>
      </c>
      <c r="B34" s="34"/>
      <c r="C34" s="3">
        <v>85.849998474121094</v>
      </c>
      <c r="D34" s="3">
        <v>7.7350001335144043</v>
      </c>
      <c r="E34" s="3">
        <v>5.9600000381469727</v>
      </c>
      <c r="F34" s="5">
        <v>3.5000000149011612E-2</v>
      </c>
      <c r="G34" s="3">
        <v>5.994999885559082</v>
      </c>
      <c r="H34" s="3">
        <v>37.948910208663399</v>
      </c>
      <c r="I34" s="3">
        <v>48.121946393066516</v>
      </c>
      <c r="J34" s="1"/>
      <c r="K34" s="1"/>
    </row>
    <row r="35" spans="1:11" ht="12.75" customHeight="1" thickBot="1" x14ac:dyDescent="0.25">
      <c r="A35" s="33">
        <v>40903</v>
      </c>
      <c r="B35" s="34"/>
      <c r="C35" s="3">
        <v>88.989997863769531</v>
      </c>
      <c r="D35" s="3">
        <v>5.619999885559082</v>
      </c>
      <c r="E35" s="3">
        <v>5.0250000953674316</v>
      </c>
      <c r="F35" s="5">
        <v>3.5000000149011612E-2</v>
      </c>
      <c r="G35" s="3">
        <v>5.059999942779541</v>
      </c>
      <c r="H35" s="3">
        <v>37.646341437249042</v>
      </c>
      <c r="I35" s="3">
        <v>48.330778327221253</v>
      </c>
      <c r="J35" s="1"/>
      <c r="K35" s="1"/>
    </row>
    <row r="36" spans="1:11" ht="12.75" customHeight="1" thickBot="1" x14ac:dyDescent="0.25">
      <c r="A36" s="33">
        <v>40904</v>
      </c>
      <c r="B36" s="34"/>
      <c r="C36" s="3">
        <v>86.790000915527344</v>
      </c>
      <c r="D36" s="3">
        <v>6.8899998664855957</v>
      </c>
      <c r="E36" s="3">
        <v>5.9149999618530273</v>
      </c>
      <c r="F36" s="5">
        <v>2.500000037252903E-2</v>
      </c>
      <c r="G36" s="3">
        <v>5.940000057220459</v>
      </c>
      <c r="H36" s="3">
        <v>37.709149690871783</v>
      </c>
      <c r="I36" s="3">
        <v>48.002448154061639</v>
      </c>
      <c r="J36" s="1"/>
      <c r="K36" s="1"/>
    </row>
    <row r="37" spans="1:11" ht="12.75" customHeight="1" thickBot="1" x14ac:dyDescent="0.25">
      <c r="A37" s="33">
        <v>40905</v>
      </c>
      <c r="B37" s="34"/>
      <c r="C37" s="3">
        <v>86.834999084472656</v>
      </c>
      <c r="D37" s="3">
        <v>6.5799999237060547</v>
      </c>
      <c r="E37" s="3">
        <v>6.2049999237060547</v>
      </c>
      <c r="F37" s="5">
        <v>1.4999999664723873E-2</v>
      </c>
      <c r="G37" s="3">
        <v>6.2199997901916504</v>
      </c>
      <c r="H37" s="3">
        <v>37.502910326680549</v>
      </c>
      <c r="I37" s="3">
        <v>47.764392715930754</v>
      </c>
      <c r="J37" s="1"/>
      <c r="K37" s="1"/>
    </row>
    <row r="38" spans="1:11" ht="12.75" customHeight="1" thickBot="1" x14ac:dyDescent="0.25">
      <c r="A38" s="33">
        <v>40906</v>
      </c>
      <c r="B38" s="34"/>
      <c r="C38" s="3">
        <v>86.620002746582031</v>
      </c>
      <c r="D38" s="3">
        <v>6.9800000190734863</v>
      </c>
      <c r="E38" s="3">
        <v>6.0100002288818359</v>
      </c>
      <c r="F38" s="5">
        <v>2.500000037252903E-2</v>
      </c>
      <c r="G38" s="3">
        <v>6.0350003242492676</v>
      </c>
      <c r="H38" s="3">
        <v>37.68319482360765</v>
      </c>
      <c r="I38" s="3">
        <v>47.947541026268659</v>
      </c>
      <c r="J38" s="1"/>
      <c r="K38" s="1"/>
    </row>
    <row r="39" spans="1:11" ht="12.75" customHeight="1" thickBot="1" x14ac:dyDescent="0.25">
      <c r="A39" s="33">
        <v>40907</v>
      </c>
      <c r="B39" s="34"/>
      <c r="C39" s="3">
        <v>87.339996337890625</v>
      </c>
      <c r="D39" s="3">
        <v>6.75</v>
      </c>
      <c r="E39" s="3">
        <v>5.5450000762939453</v>
      </c>
      <c r="F39" s="5">
        <v>1.9999999552965164E-2</v>
      </c>
      <c r="G39" s="3">
        <v>5.565000057220459</v>
      </c>
      <c r="H39" s="3">
        <v>37.778514643372553</v>
      </c>
      <c r="I39" s="3">
        <v>48.200974361975796</v>
      </c>
      <c r="J39" s="1"/>
      <c r="K39" s="1"/>
    </row>
    <row r="40" spans="1:11" ht="12.75" customHeight="1" thickBot="1" x14ac:dyDescent="0.25">
      <c r="A40" s="33">
        <v>40908</v>
      </c>
      <c r="B40" s="34"/>
      <c r="C40" s="3">
        <v>87.069999694824219</v>
      </c>
      <c r="D40" s="3">
        <v>6.7300000190734863</v>
      </c>
      <c r="E40" s="3">
        <v>5.7899999618530273</v>
      </c>
      <c r="F40" s="5">
        <v>2.500000037252903E-2</v>
      </c>
      <c r="G40" s="3">
        <v>5.815000057220459</v>
      </c>
      <c r="H40" s="3">
        <v>37.706785208625995</v>
      </c>
      <c r="I40" s="3">
        <v>48.05279547904204</v>
      </c>
      <c r="J40" s="1"/>
      <c r="K40" s="1"/>
    </row>
    <row r="41" spans="1:11" ht="12.75" customHeight="1" thickBot="1" x14ac:dyDescent="0.25">
      <c r="A41" s="31" t="s">
        <v>6</v>
      </c>
      <c r="B41" s="32"/>
      <c r="C41" s="6">
        <f t="shared" ref="C41:I41" si="0">AVERAGE(C10:C40)</f>
        <v>86.055483664235766</v>
      </c>
      <c r="D41" s="6">
        <f t="shared" si="0"/>
        <v>7.4487096571153213</v>
      </c>
      <c r="E41" s="6">
        <f t="shared" si="0"/>
        <v>5.934354828250024</v>
      </c>
      <c r="F41" s="6">
        <f t="shared" si="0"/>
        <v>2.8870967787600333E-2</v>
      </c>
      <c r="G41" s="6">
        <f t="shared" si="0"/>
        <v>5.963225795376685</v>
      </c>
      <c r="H41" s="6">
        <f t="shared" si="0"/>
        <v>37.95153789970162</v>
      </c>
      <c r="I41" s="6">
        <f t="shared" si="0"/>
        <v>48.138570970193456</v>
      </c>
      <c r="J41" s="1"/>
      <c r="K41" s="1"/>
    </row>
    <row r="42" spans="1:11" ht="8.1" customHeight="1" x14ac:dyDescent="0.2"/>
    <row r="43" spans="1:11" ht="12.75" customHeight="1" x14ac:dyDescent="0.2">
      <c r="A43" s="7" t="s">
        <v>10</v>
      </c>
      <c r="H43" s="30" t="s">
        <v>23</v>
      </c>
      <c r="I43" s="30"/>
      <c r="J43" s="20"/>
      <c r="K43" s="20"/>
    </row>
    <row r="44" spans="1:11" ht="13.5" thickBot="1" x14ac:dyDescent="0.25"/>
    <row r="45" spans="1:11" ht="23.25" thickBot="1" x14ac:dyDescent="0.25">
      <c r="A45" s="37"/>
      <c r="B45" s="38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17</v>
      </c>
      <c r="I45" s="19" t="s">
        <v>16</v>
      </c>
    </row>
    <row r="46" spans="1:11" ht="13.5" thickBot="1" x14ac:dyDescent="0.25">
      <c r="A46" s="39" t="s">
        <v>85</v>
      </c>
      <c r="B46" s="40"/>
      <c r="C46" s="26">
        <f t="shared" ref="C46:I46" si="1">MAX(C10:C40)</f>
        <v>88.989997863769531</v>
      </c>
      <c r="D46" s="21">
        <f t="shared" si="1"/>
        <v>8.7150001525878906</v>
      </c>
      <c r="E46" s="26">
        <f t="shared" si="1"/>
        <v>7.304999828338623</v>
      </c>
      <c r="F46" s="26">
        <f t="shared" si="1"/>
        <v>4.5000001788139343E-2</v>
      </c>
      <c r="G46" s="21">
        <f t="shared" si="1"/>
        <v>7.3249998092651367</v>
      </c>
      <c r="H46" s="26">
        <f t="shared" si="1"/>
        <v>38.621017831915985</v>
      </c>
      <c r="I46" s="22">
        <f t="shared" si="1"/>
        <v>48.878266660188785</v>
      </c>
    </row>
    <row r="47" spans="1:11" ht="13.5" thickBot="1" x14ac:dyDescent="0.25">
      <c r="A47" s="39" t="s">
        <v>86</v>
      </c>
      <c r="B47" s="40"/>
      <c r="C47" s="23">
        <f t="shared" ref="C47:I47" si="2">MIN(C10:C40)</f>
        <v>83.839996337890625</v>
      </c>
      <c r="D47" s="26">
        <f t="shared" si="2"/>
        <v>5.619999885559082</v>
      </c>
      <c r="E47" s="26">
        <f t="shared" si="2"/>
        <v>4.8400001525878906</v>
      </c>
      <c r="F47" s="23">
        <f t="shared" si="2"/>
        <v>1.4999999664723873E-2</v>
      </c>
      <c r="G47" s="26">
        <f t="shared" si="2"/>
        <v>4.8850002288818359</v>
      </c>
      <c r="H47" s="23">
        <f t="shared" si="2"/>
        <v>37.353317949860809</v>
      </c>
      <c r="I47" s="26">
        <f t="shared" si="2"/>
        <v>47.309850323486657</v>
      </c>
    </row>
    <row r="48" spans="1:11" ht="13.5" thickBot="1" x14ac:dyDescent="0.25">
      <c r="A48" s="35" t="s">
        <v>87</v>
      </c>
      <c r="B48" s="36"/>
      <c r="C48" s="26">
        <f t="shared" ref="C48:I48" si="3">STDEV(C10:C40)</f>
        <v>1.1170603137627235</v>
      </c>
      <c r="D48" s="24">
        <f t="shared" si="3"/>
        <v>0.65064322258530782</v>
      </c>
      <c r="E48" s="26">
        <f t="shared" si="3"/>
        <v>0.66722898289929222</v>
      </c>
      <c r="F48" s="26">
        <f t="shared" si="3"/>
        <v>9.5489688104119248E-3</v>
      </c>
      <c r="G48" s="24">
        <f t="shared" si="3"/>
        <v>0.66546914424679959</v>
      </c>
      <c r="H48" s="26">
        <f t="shared" si="3"/>
        <v>0.34100840685555012</v>
      </c>
      <c r="I48" s="25">
        <f t="shared" si="3"/>
        <v>0.42833103657790217</v>
      </c>
    </row>
    <row r="50" spans="3:9" x14ac:dyDescent="0.2">
      <c r="C50" s="27" t="s">
        <v>100</v>
      </c>
      <c r="D50" s="27">
        <f>COUNTIF(D10:D40,"&gt;12.0")</f>
        <v>0</v>
      </c>
      <c r="E50" s="27">
        <f>COUNTIF(E10:E40,"&gt;8.0")</f>
        <v>0</v>
      </c>
      <c r="F50" s="27">
        <f>COUNTIF(F10:F40,"&gt;3.0")</f>
        <v>0</v>
      </c>
      <c r="G50" s="27">
        <f>COUNTIF(G10:G40,"&gt;8.0")</f>
        <v>0</v>
      </c>
      <c r="H50" s="27">
        <f>COUNTIF(H10:H40,"&lt;36.30")</f>
        <v>0</v>
      </c>
      <c r="I50" s="27">
        <f>COUNTIF(I10:I40,"&lt;46.20")</f>
        <v>0</v>
      </c>
    </row>
    <row r="51" spans="3:9" x14ac:dyDescent="0.2">
      <c r="G51" s="27"/>
      <c r="H51" s="27">
        <f>COUNTIF(H10:H40,"&gt;43.60")</f>
        <v>0</v>
      </c>
      <c r="I51" s="27">
        <f>COUNTIF(I10:I40,"&gt;53.20")</f>
        <v>0</v>
      </c>
    </row>
  </sheetData>
  <mergeCells count="45">
    <mergeCell ref="A32:B32"/>
    <mergeCell ref="A33:B33"/>
    <mergeCell ref="H43:I43"/>
    <mergeCell ref="A41:B41"/>
    <mergeCell ref="A34:B34"/>
    <mergeCell ref="A39:B39"/>
    <mergeCell ref="A47:B47"/>
    <mergeCell ref="A48:B48"/>
    <mergeCell ref="A36:B36"/>
    <mergeCell ref="A35:B35"/>
    <mergeCell ref="A37:B37"/>
    <mergeCell ref="A38:B38"/>
    <mergeCell ref="A45:B45"/>
    <mergeCell ref="A46:B46"/>
    <mergeCell ref="A40:B40"/>
    <mergeCell ref="A21:B21"/>
    <mergeCell ref="A24:B24"/>
    <mergeCell ref="A31:B31"/>
    <mergeCell ref="A26:B26"/>
    <mergeCell ref="A28:B28"/>
    <mergeCell ref="A29:B29"/>
    <mergeCell ref="A27:B27"/>
    <mergeCell ref="A30:B30"/>
    <mergeCell ref="A20:B20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8:B18"/>
    <mergeCell ref="A19:B19"/>
    <mergeCell ref="A9:B9"/>
    <mergeCell ref="A11:B11"/>
    <mergeCell ref="A12:B12"/>
    <mergeCell ref="A17:B17"/>
    <mergeCell ref="A7:B7"/>
    <mergeCell ref="A1:I1"/>
    <mergeCell ref="A3:I3"/>
    <mergeCell ref="A6:B6"/>
    <mergeCell ref="A4:I4"/>
    <mergeCell ref="A5:F5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outlinePr summaryBelow="0" summaryRight="0"/>
  </sheetPr>
  <dimension ref="A1:K51"/>
  <sheetViews>
    <sheetView showGridLines="0" topLeftCell="A31" zoomScale="90" zoomScaleNormal="90" workbookViewId="0">
      <selection activeCell="D50" sqref="D50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256" width="8.85546875" customWidth="1"/>
  </cols>
  <sheetData>
    <row r="1" spans="1:11" ht="24" customHeight="1" x14ac:dyDescent="0.2">
      <c r="A1" s="43" t="s">
        <v>11</v>
      </c>
      <c r="B1" s="43"/>
      <c r="C1" s="43"/>
      <c r="D1" s="43"/>
      <c r="E1" s="43"/>
      <c r="F1" s="43"/>
      <c r="G1" s="43"/>
      <c r="H1" s="43"/>
      <c r="I1" s="43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4" t="s">
        <v>8</v>
      </c>
      <c r="B3" s="44"/>
      <c r="C3" s="44"/>
      <c r="D3" s="44"/>
      <c r="E3" s="44"/>
      <c r="F3" s="44"/>
      <c r="G3" s="44"/>
      <c r="H3" s="44"/>
      <c r="I3" s="44"/>
      <c r="J3" s="2"/>
      <c r="K3" s="1"/>
    </row>
    <row r="4" spans="1:11" ht="18" customHeight="1" x14ac:dyDescent="0.2">
      <c r="A4" s="47" t="s">
        <v>9</v>
      </c>
      <c r="B4" s="47"/>
      <c r="C4" s="47"/>
      <c r="D4" s="47"/>
      <c r="E4" s="47"/>
      <c r="F4" s="47"/>
      <c r="G4" s="47"/>
      <c r="H4" s="47"/>
      <c r="I4" s="47"/>
      <c r="J4" s="2"/>
      <c r="K4" s="1"/>
    </row>
    <row r="5" spans="1:11" ht="14.1" customHeight="1" thickBot="1" x14ac:dyDescent="0.25">
      <c r="A5" s="48" t="s">
        <v>57</v>
      </c>
      <c r="B5" s="48"/>
      <c r="C5" s="48"/>
      <c r="D5" s="48"/>
      <c r="E5" s="48"/>
      <c r="F5" s="48"/>
      <c r="G5" s="1"/>
      <c r="H5" s="1"/>
      <c r="I5" s="18" t="s">
        <v>99</v>
      </c>
      <c r="J5" s="1"/>
      <c r="K5" s="1"/>
    </row>
    <row r="6" spans="1:11" ht="10.15" customHeight="1" x14ac:dyDescent="0.2">
      <c r="A6" s="45"/>
      <c r="B6" s="46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1" t="s">
        <v>3</v>
      </c>
      <c r="B7" s="42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41"/>
      <c r="B8" s="42"/>
      <c r="C8" s="9" t="s">
        <v>24</v>
      </c>
      <c r="D8" s="9" t="s">
        <v>26</v>
      </c>
      <c r="E8" s="9" t="s">
        <v>25</v>
      </c>
      <c r="F8" s="9" t="s">
        <v>19</v>
      </c>
      <c r="G8" s="9" t="s">
        <v>25</v>
      </c>
      <c r="H8" s="14" t="s">
        <v>27</v>
      </c>
      <c r="I8" s="17" t="s">
        <v>28</v>
      </c>
      <c r="J8" s="1"/>
      <c r="K8" s="1"/>
    </row>
    <row r="9" spans="1:11" ht="22.5" customHeight="1" thickBot="1" x14ac:dyDescent="0.25">
      <c r="A9" s="37"/>
      <c r="B9" s="38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33">
        <v>40878</v>
      </c>
      <c r="B10" s="34"/>
      <c r="C10" s="10">
        <v>84.135002136230469</v>
      </c>
      <c r="D10" s="10">
        <v>7.6449999809265137</v>
      </c>
      <c r="E10" s="10">
        <v>6.309999942779541</v>
      </c>
      <c r="F10" s="11">
        <v>1.9999999552965164E-2</v>
      </c>
      <c r="G10" s="10">
        <v>6.3299999237060547</v>
      </c>
      <c r="H10" s="10">
        <v>38.621017831915985</v>
      </c>
      <c r="I10" s="10">
        <v>48.391867218454387</v>
      </c>
      <c r="J10" s="1"/>
      <c r="K10" s="1"/>
    </row>
    <row r="11" spans="1:11" ht="12.75" customHeight="1" thickBot="1" x14ac:dyDescent="0.25">
      <c r="A11" s="33">
        <v>40879</v>
      </c>
      <c r="B11" s="34"/>
      <c r="C11" s="3">
        <v>85.459999084472656</v>
      </c>
      <c r="D11" s="3">
        <v>7.8400001525878906</v>
      </c>
      <c r="E11" s="3">
        <v>6.2699999809265137</v>
      </c>
      <c r="F11" s="5">
        <v>3.5000000149011612E-2</v>
      </c>
      <c r="G11" s="3">
        <v>6.304999828338623</v>
      </c>
      <c r="H11" s="3">
        <v>37.865855313444769</v>
      </c>
      <c r="I11" s="3">
        <v>47.94480167464625</v>
      </c>
      <c r="J11" s="1"/>
      <c r="K11" s="1"/>
    </row>
    <row r="12" spans="1:11" ht="12.75" customHeight="1" thickBot="1" x14ac:dyDescent="0.25">
      <c r="A12" s="33">
        <v>40880</v>
      </c>
      <c r="B12" s="34"/>
      <c r="C12" s="3">
        <v>85.154998779296875</v>
      </c>
      <c r="D12" s="3">
        <v>7.7899999618530273</v>
      </c>
      <c r="E12" s="3">
        <v>6.679999828338623</v>
      </c>
      <c r="F12" s="5">
        <v>2.9999999329447746E-2</v>
      </c>
      <c r="G12" s="3">
        <v>6.7100000381469727</v>
      </c>
      <c r="H12" s="3">
        <v>37.65490122359342</v>
      </c>
      <c r="I12" s="3">
        <v>47.653127187365151</v>
      </c>
      <c r="J12" s="1"/>
      <c r="K12" s="1"/>
    </row>
    <row r="13" spans="1:11" ht="12.75" customHeight="1" thickBot="1" x14ac:dyDescent="0.25">
      <c r="A13" s="33">
        <v>40881</v>
      </c>
      <c r="B13" s="34"/>
      <c r="C13" s="3">
        <v>85.444999694824219</v>
      </c>
      <c r="D13" s="3">
        <v>7.25</v>
      </c>
      <c r="E13" s="3">
        <v>6.880000114440918</v>
      </c>
      <c r="F13" s="5">
        <v>4.5000001788139343E-2</v>
      </c>
      <c r="G13" s="3">
        <v>6.9250001907348633</v>
      </c>
      <c r="H13" s="3">
        <v>37.464516294648909</v>
      </c>
      <c r="I13" s="3">
        <v>47.434771016535464</v>
      </c>
      <c r="J13" s="1"/>
      <c r="K13" s="1"/>
    </row>
    <row r="14" spans="1:11" ht="12.75" customHeight="1" thickBot="1" x14ac:dyDescent="0.25">
      <c r="A14" s="33">
        <v>40882</v>
      </c>
      <c r="B14" s="34"/>
      <c r="C14" s="3">
        <v>86.135002136230469</v>
      </c>
      <c r="D14" s="3">
        <v>6.625</v>
      </c>
      <c r="E14" s="3">
        <v>6.809999942779541</v>
      </c>
      <c r="F14" s="5">
        <v>3.5000000149011612E-2</v>
      </c>
      <c r="G14" s="3">
        <v>6.8449997901916504</v>
      </c>
      <c r="H14" s="3">
        <v>37.353317949860809</v>
      </c>
      <c r="I14" s="3">
        <v>47.413495019080209</v>
      </c>
      <c r="J14" s="1"/>
      <c r="K14" s="1"/>
    </row>
    <row r="15" spans="1:11" ht="12.75" customHeight="1" thickBot="1" x14ac:dyDescent="0.25">
      <c r="A15" s="33">
        <v>40883</v>
      </c>
      <c r="B15" s="34"/>
      <c r="C15" s="3">
        <v>84.860000610351563</v>
      </c>
      <c r="D15" s="3">
        <v>7.434999942779541</v>
      </c>
      <c r="E15" s="3">
        <v>7.2300000190734863</v>
      </c>
      <c r="F15" s="5">
        <v>3.5000000149011612E-2</v>
      </c>
      <c r="G15" s="3">
        <v>7.2649998664855957</v>
      </c>
      <c r="H15" s="3">
        <v>37.460945083733392</v>
      </c>
      <c r="I15" s="3">
        <v>47.309850323486657</v>
      </c>
      <c r="J15" s="1"/>
      <c r="K15" s="1"/>
    </row>
    <row r="16" spans="1:11" ht="12.75" customHeight="1" thickBot="1" x14ac:dyDescent="0.25">
      <c r="A16" s="33">
        <v>40884</v>
      </c>
      <c r="B16" s="34"/>
      <c r="C16" s="3">
        <v>84.110000610351563</v>
      </c>
      <c r="D16" s="3">
        <v>7.8550000190734863</v>
      </c>
      <c r="E16" s="3">
        <v>7.304999828338623</v>
      </c>
      <c r="F16" s="5">
        <v>1.9999999552965164E-2</v>
      </c>
      <c r="G16" s="3">
        <v>7.3249998092651367</v>
      </c>
      <c r="H16" s="3">
        <v>37.65776367020149</v>
      </c>
      <c r="I16" s="3">
        <v>47.409443491080211</v>
      </c>
      <c r="J16" s="1"/>
      <c r="K16" s="1"/>
    </row>
    <row r="17" spans="1:11" ht="12.75" customHeight="1" thickBot="1" x14ac:dyDescent="0.25">
      <c r="A17" s="33">
        <v>40885</v>
      </c>
      <c r="B17" s="34"/>
      <c r="C17" s="3">
        <v>83.839996337890625</v>
      </c>
      <c r="D17" s="3">
        <v>8.7150001525878906</v>
      </c>
      <c r="E17" s="3">
        <v>6.809999942779541</v>
      </c>
      <c r="F17" s="5">
        <v>2.9999999329447746E-2</v>
      </c>
      <c r="G17" s="3">
        <v>6.8400001525878906</v>
      </c>
      <c r="H17" s="3">
        <v>38.009355310758586</v>
      </c>
      <c r="I17" s="3">
        <v>47.815731840006421</v>
      </c>
      <c r="J17" s="1"/>
      <c r="K17" s="1"/>
    </row>
    <row r="18" spans="1:11" ht="12.75" customHeight="1" thickBot="1" x14ac:dyDescent="0.25">
      <c r="A18" s="33">
        <v>40886</v>
      </c>
      <c r="B18" s="34"/>
      <c r="C18" s="3">
        <v>84.305000305175781</v>
      </c>
      <c r="D18" s="3">
        <v>8.3549995422363281</v>
      </c>
      <c r="E18" s="3">
        <v>6.744999885559082</v>
      </c>
      <c r="F18" s="5">
        <v>1.9999999552965164E-2</v>
      </c>
      <c r="G18" s="3">
        <v>6.7649998664855957</v>
      </c>
      <c r="H18" s="3">
        <v>37.947054047958922</v>
      </c>
      <c r="I18" s="3">
        <v>47.810332433625462</v>
      </c>
      <c r="J18" s="1"/>
      <c r="K18" s="1"/>
    </row>
    <row r="19" spans="1:11" ht="12.75" customHeight="1" thickBot="1" x14ac:dyDescent="0.25">
      <c r="A19" s="33">
        <v>40887</v>
      </c>
      <c r="B19" s="34"/>
      <c r="C19" s="3">
        <v>86.260002136230469</v>
      </c>
      <c r="D19" s="3">
        <v>7.505000114440918</v>
      </c>
      <c r="E19" s="3">
        <v>5.2699999809265137</v>
      </c>
      <c r="F19" s="5">
        <v>4.5000001788139343E-2</v>
      </c>
      <c r="G19" s="3">
        <v>5.315000057220459</v>
      </c>
      <c r="H19" s="3">
        <v>38.461914502335866</v>
      </c>
      <c r="I19" s="3">
        <v>48.707362551127638</v>
      </c>
      <c r="J19" s="1"/>
      <c r="K19" s="1"/>
    </row>
    <row r="20" spans="1:11" ht="12.75" customHeight="1" thickBot="1" x14ac:dyDescent="0.25">
      <c r="A20" s="33">
        <v>40888</v>
      </c>
      <c r="B20" s="34"/>
      <c r="C20" s="3">
        <v>86.925003051757813</v>
      </c>
      <c r="D20" s="3">
        <v>7.3299999237060547</v>
      </c>
      <c r="E20" s="3">
        <v>5.125</v>
      </c>
      <c r="F20" s="5">
        <v>2.9999999329447746E-2</v>
      </c>
      <c r="G20" s="3">
        <v>5.1550002098083496</v>
      </c>
      <c r="H20" s="3">
        <v>38.253299416819388</v>
      </c>
      <c r="I20" s="3">
        <v>48.653455898490677</v>
      </c>
      <c r="J20" s="1"/>
      <c r="K20" s="1"/>
    </row>
    <row r="21" spans="1:11" ht="12.75" customHeight="1" thickBot="1" x14ac:dyDescent="0.25">
      <c r="A21" s="33">
        <v>40889</v>
      </c>
      <c r="B21" s="34"/>
      <c r="C21" s="3">
        <v>85.180000305175781</v>
      </c>
      <c r="D21" s="3">
        <v>8.2349996566772461</v>
      </c>
      <c r="E21" s="3">
        <v>5.929999828338623</v>
      </c>
      <c r="F21" s="5">
        <v>2.9999999329447746E-2</v>
      </c>
      <c r="G21" s="3">
        <v>5.9600000381469727</v>
      </c>
      <c r="H21" s="3">
        <v>38.218403144349068</v>
      </c>
      <c r="I21" s="3">
        <v>48.299153718478813</v>
      </c>
      <c r="J21" s="1"/>
      <c r="K21" s="1"/>
    </row>
    <row r="22" spans="1:11" ht="12.75" customHeight="1" thickBot="1" x14ac:dyDescent="0.25">
      <c r="A22" s="33">
        <v>40890</v>
      </c>
      <c r="B22" s="34"/>
      <c r="C22" s="3">
        <v>85.464996337890625</v>
      </c>
      <c r="D22" s="3">
        <v>8.380000114440918</v>
      </c>
      <c r="E22" s="3">
        <v>5.4800000190734863</v>
      </c>
      <c r="F22" s="5">
        <v>4.5000001788139343E-2</v>
      </c>
      <c r="G22" s="3">
        <v>5.5250000953674316</v>
      </c>
      <c r="H22" s="3">
        <v>38.430767745100937</v>
      </c>
      <c r="I22" s="3">
        <v>48.601770741160621</v>
      </c>
      <c r="J22" s="1"/>
      <c r="K22" s="1"/>
    </row>
    <row r="23" spans="1:11" ht="12.75" customHeight="1" thickBot="1" x14ac:dyDescent="0.25">
      <c r="A23" s="33">
        <v>40891</v>
      </c>
      <c r="B23" s="34"/>
      <c r="C23" s="3">
        <v>87.139999389648437</v>
      </c>
      <c r="D23" s="3">
        <v>7.4650001525878906</v>
      </c>
      <c r="E23" s="3">
        <v>4.9600000381469727</v>
      </c>
      <c r="F23" s="5">
        <v>3.9999999105930328E-2</v>
      </c>
      <c r="G23" s="3">
        <v>5</v>
      </c>
      <c r="H23" s="3">
        <v>38.231107210401305</v>
      </c>
      <c r="I23" s="3">
        <v>48.703048296477647</v>
      </c>
      <c r="J23" s="1"/>
      <c r="K23" s="1"/>
    </row>
    <row r="24" spans="1:11" ht="12.75" customHeight="1" thickBot="1" x14ac:dyDescent="0.25">
      <c r="A24" s="33">
        <v>40892</v>
      </c>
      <c r="B24" s="34"/>
      <c r="C24" s="3">
        <v>86.699996948242188</v>
      </c>
      <c r="D24" s="3">
        <v>7.4600000381469727</v>
      </c>
      <c r="E24" s="3">
        <v>5.1750001907348633</v>
      </c>
      <c r="F24" s="5">
        <v>2.9999999329447746E-2</v>
      </c>
      <c r="G24" s="3">
        <v>5.2050004005432129</v>
      </c>
      <c r="H24" s="3">
        <v>38.302385871818586</v>
      </c>
      <c r="I24" s="3">
        <v>48.66170670251261</v>
      </c>
      <c r="J24" s="1"/>
      <c r="K24" s="1"/>
    </row>
    <row r="25" spans="1:11" ht="12.75" customHeight="1" thickBot="1" x14ac:dyDescent="0.25">
      <c r="A25" s="33">
        <v>40893</v>
      </c>
      <c r="B25" s="34"/>
      <c r="C25" s="3">
        <v>87.169998168945313</v>
      </c>
      <c r="D25" s="3">
        <v>7.1050000190734863</v>
      </c>
      <c r="E25" s="3">
        <v>4.8400001525878906</v>
      </c>
      <c r="F25" s="5">
        <v>4.5000001788139343E-2</v>
      </c>
      <c r="G25" s="3">
        <v>4.8850002288818359</v>
      </c>
      <c r="H25" s="3">
        <v>38.447268166871275</v>
      </c>
      <c r="I25" s="3">
        <v>48.878266660188785</v>
      </c>
      <c r="J25" s="1"/>
      <c r="K25" s="1"/>
    </row>
    <row r="26" spans="1:11" ht="12.75" customHeight="1" thickBot="1" x14ac:dyDescent="0.25">
      <c r="A26" s="33">
        <v>40894</v>
      </c>
      <c r="B26" s="34"/>
      <c r="C26" s="3">
        <v>86.540000915527344</v>
      </c>
      <c r="D26" s="3">
        <v>7.690000057220459</v>
      </c>
      <c r="E26" s="3">
        <v>5.2699999809265137</v>
      </c>
      <c r="F26" s="5">
        <v>3.5000000149011612E-2</v>
      </c>
      <c r="G26" s="3">
        <v>5.304999828338623</v>
      </c>
      <c r="H26" s="3">
        <v>38.222152797185885</v>
      </c>
      <c r="I26" s="3">
        <v>48.571167410035692</v>
      </c>
      <c r="J26" s="1"/>
      <c r="K26" s="1"/>
    </row>
    <row r="27" spans="1:11" ht="12.75" customHeight="1" thickBot="1" x14ac:dyDescent="0.25">
      <c r="A27" s="33">
        <v>40895</v>
      </c>
      <c r="B27" s="34"/>
      <c r="C27" s="3">
        <v>85.650001525878906</v>
      </c>
      <c r="D27" s="3">
        <v>8.3599996566772461</v>
      </c>
      <c r="E27" s="3">
        <v>5.4800000190734863</v>
      </c>
      <c r="F27" s="5">
        <v>1.9999999552965164E-2</v>
      </c>
      <c r="G27" s="3">
        <v>5.5</v>
      </c>
      <c r="H27" s="3">
        <v>38.362333072514851</v>
      </c>
      <c r="I27" s="3">
        <v>48.576794931139432</v>
      </c>
      <c r="J27" s="1"/>
      <c r="K27" s="1"/>
    </row>
    <row r="28" spans="1:11" ht="12.75" customHeight="1" thickBot="1" x14ac:dyDescent="0.25">
      <c r="A28" s="33">
        <v>40896</v>
      </c>
      <c r="B28" s="34"/>
      <c r="C28" s="3">
        <v>86.154998779296875</v>
      </c>
      <c r="D28" s="3">
        <v>7.6649999618530273</v>
      </c>
      <c r="E28" s="3">
        <v>5.7699999809265137</v>
      </c>
      <c r="F28" s="5">
        <v>1.4999999664723873E-2</v>
      </c>
      <c r="G28" s="3">
        <v>5.7849998474121094</v>
      </c>
      <c r="H28" s="3">
        <v>37.99421264446584</v>
      </c>
      <c r="I28" s="3">
        <v>48.240064551340332</v>
      </c>
      <c r="J28" s="1"/>
      <c r="K28" s="1"/>
    </row>
    <row r="29" spans="1:11" ht="12.75" customHeight="1" thickBot="1" x14ac:dyDescent="0.25">
      <c r="A29" s="33">
        <v>40897</v>
      </c>
      <c r="B29" s="34"/>
      <c r="C29" s="3">
        <v>86.120002746582031</v>
      </c>
      <c r="D29" s="3">
        <v>7.75</v>
      </c>
      <c r="E29" s="3">
        <v>5.6399998664855957</v>
      </c>
      <c r="F29" s="5">
        <v>1.4999999664723873E-2</v>
      </c>
      <c r="G29" s="3">
        <v>5.6549997329711914</v>
      </c>
      <c r="H29" s="3">
        <v>38.119751457746169</v>
      </c>
      <c r="I29" s="3">
        <v>48.369025084201013</v>
      </c>
      <c r="J29" s="1"/>
      <c r="K29" s="1"/>
    </row>
    <row r="30" spans="1:11" ht="12.75" customHeight="1" thickBot="1" x14ac:dyDescent="0.25">
      <c r="A30" s="33">
        <v>40898</v>
      </c>
      <c r="B30" s="34"/>
      <c r="C30" s="3">
        <v>86.760002136230469</v>
      </c>
      <c r="D30" s="3">
        <v>6.9149999618530273</v>
      </c>
      <c r="E30" s="3">
        <v>5.8899998664855957</v>
      </c>
      <c r="F30" s="5">
        <v>1.4999999664723873E-2</v>
      </c>
      <c r="G30" s="3">
        <v>5.9049997329711914</v>
      </c>
      <c r="H30" s="3">
        <v>37.753514921881631</v>
      </c>
      <c r="I30" s="3">
        <v>48.045825089306767</v>
      </c>
      <c r="J30" s="1"/>
      <c r="K30" s="1"/>
    </row>
    <row r="31" spans="1:11" ht="12.75" customHeight="1" thickBot="1" x14ac:dyDescent="0.25">
      <c r="A31" s="33">
        <v>40899</v>
      </c>
      <c r="B31" s="34"/>
      <c r="C31" s="3">
        <v>86.394996643066406</v>
      </c>
      <c r="D31" s="3">
        <v>7.369999885559082</v>
      </c>
      <c r="E31" s="3">
        <v>5.7899999618530273</v>
      </c>
      <c r="F31" s="5">
        <v>1.9999999552965164E-2</v>
      </c>
      <c r="G31" s="3">
        <v>5.809999942779541</v>
      </c>
      <c r="H31" s="3">
        <v>37.912563747495319</v>
      </c>
      <c r="I31" s="3">
        <v>48.179662465355136</v>
      </c>
      <c r="J31" s="1"/>
      <c r="K31" s="1"/>
    </row>
    <row r="32" spans="1:11" ht="12.75" customHeight="1" thickBot="1" x14ac:dyDescent="0.25">
      <c r="A32" s="33">
        <v>40900</v>
      </c>
      <c r="B32" s="34"/>
      <c r="C32" s="3">
        <v>85.699996948242188</v>
      </c>
      <c r="D32" s="3">
        <v>7.9050002098083496</v>
      </c>
      <c r="E32" s="3">
        <v>5.8449997901916504</v>
      </c>
      <c r="F32" s="5">
        <v>3.5000000149011612E-2</v>
      </c>
      <c r="G32" s="3">
        <v>5.8799996376037598</v>
      </c>
      <c r="H32" s="3">
        <v>38.094272302969237</v>
      </c>
      <c r="I32" s="3">
        <v>48.256558288066628</v>
      </c>
      <c r="J32" s="1"/>
      <c r="K32" s="1"/>
    </row>
    <row r="33" spans="1:11" ht="12.75" customHeight="1" thickBot="1" x14ac:dyDescent="0.25">
      <c r="A33" s="33">
        <v>40901</v>
      </c>
      <c r="B33" s="34"/>
      <c r="C33" s="3">
        <v>86.620002746582031</v>
      </c>
      <c r="D33" s="3">
        <v>6.9800000190734863</v>
      </c>
      <c r="E33" s="3">
        <v>6.0100002288818359</v>
      </c>
      <c r="F33" s="5">
        <v>2.500000037252903E-2</v>
      </c>
      <c r="G33" s="3">
        <v>6.0350003242492676</v>
      </c>
      <c r="H33" s="3">
        <v>37.683194823607629</v>
      </c>
      <c r="I33" s="3">
        <v>47.947541026268624</v>
      </c>
      <c r="J33" s="1"/>
      <c r="K33" s="1"/>
    </row>
    <row r="34" spans="1:11" ht="12.75" customHeight="1" thickBot="1" x14ac:dyDescent="0.25">
      <c r="A34" s="33">
        <v>40902</v>
      </c>
      <c r="B34" s="34"/>
      <c r="C34" s="3">
        <v>85.849998474121094</v>
      </c>
      <c r="D34" s="3">
        <v>7.7350001335144043</v>
      </c>
      <c r="E34" s="3">
        <v>5.9600000381469727</v>
      </c>
      <c r="F34" s="5">
        <v>3.5000000149011612E-2</v>
      </c>
      <c r="G34" s="3">
        <v>5.994999885559082</v>
      </c>
      <c r="H34" s="3">
        <v>37.948910208663399</v>
      </c>
      <c r="I34" s="3">
        <v>48.121946393066516</v>
      </c>
      <c r="J34" s="1"/>
      <c r="K34" s="1"/>
    </row>
    <row r="35" spans="1:11" ht="12.75" customHeight="1" thickBot="1" x14ac:dyDescent="0.25">
      <c r="A35" s="33">
        <v>40903</v>
      </c>
      <c r="B35" s="34"/>
      <c r="C35" s="3">
        <v>88.989997863769531</v>
      </c>
      <c r="D35" s="3">
        <v>5.619999885559082</v>
      </c>
      <c r="E35" s="3">
        <v>5.0250000953674316</v>
      </c>
      <c r="F35" s="5">
        <v>3.5000000149011612E-2</v>
      </c>
      <c r="G35" s="3">
        <v>5.059999942779541</v>
      </c>
      <c r="H35" s="3">
        <v>37.646341437249042</v>
      </c>
      <c r="I35" s="3">
        <v>48.330778327221253</v>
      </c>
      <c r="J35" s="1"/>
      <c r="K35" s="1"/>
    </row>
    <row r="36" spans="1:11" ht="12.75" customHeight="1" thickBot="1" x14ac:dyDescent="0.25">
      <c r="A36" s="33">
        <v>40904</v>
      </c>
      <c r="B36" s="34"/>
      <c r="C36" s="3">
        <v>86.790000915527344</v>
      </c>
      <c r="D36" s="3">
        <v>6.8899998664855957</v>
      </c>
      <c r="E36" s="3">
        <v>5.9149999618530273</v>
      </c>
      <c r="F36" s="5">
        <v>2.500000037252903E-2</v>
      </c>
      <c r="G36" s="3">
        <v>5.940000057220459</v>
      </c>
      <c r="H36" s="3">
        <v>37.709149690871783</v>
      </c>
      <c r="I36" s="3">
        <v>48.002448154061639</v>
      </c>
      <c r="J36" s="1"/>
      <c r="K36" s="1"/>
    </row>
    <row r="37" spans="1:11" ht="12.75" customHeight="1" thickBot="1" x14ac:dyDescent="0.25">
      <c r="A37" s="33">
        <v>40905</v>
      </c>
      <c r="B37" s="34"/>
      <c r="C37" s="3">
        <v>86.834999084472656</v>
      </c>
      <c r="D37" s="3">
        <v>6.5799999237060547</v>
      </c>
      <c r="E37" s="3">
        <v>6.2049999237060547</v>
      </c>
      <c r="F37" s="5">
        <v>1.4999999664723873E-2</v>
      </c>
      <c r="G37" s="3">
        <v>6.2199997901916504</v>
      </c>
      <c r="H37" s="3">
        <v>37.502910326680549</v>
      </c>
      <c r="I37" s="3">
        <v>47.764392715930754</v>
      </c>
      <c r="J37" s="1"/>
      <c r="K37" s="1"/>
    </row>
    <row r="38" spans="1:11" ht="12.75" customHeight="1" thickBot="1" x14ac:dyDescent="0.25">
      <c r="A38" s="33">
        <v>40906</v>
      </c>
      <c r="B38" s="34"/>
      <c r="C38" s="3">
        <v>86.620002746582031</v>
      </c>
      <c r="D38" s="3">
        <v>6.9800000190734863</v>
      </c>
      <c r="E38" s="3">
        <v>6.0100002288818359</v>
      </c>
      <c r="F38" s="5">
        <v>2.500000037252903E-2</v>
      </c>
      <c r="G38" s="3">
        <v>6.0350003242492676</v>
      </c>
      <c r="H38" s="3">
        <v>37.68319482360765</v>
      </c>
      <c r="I38" s="3">
        <v>47.947541026268659</v>
      </c>
      <c r="J38" s="1"/>
      <c r="K38" s="1"/>
    </row>
    <row r="39" spans="1:11" ht="12.75" customHeight="1" thickBot="1" x14ac:dyDescent="0.25">
      <c r="A39" s="33">
        <v>40907</v>
      </c>
      <c r="B39" s="34"/>
      <c r="C39" s="3">
        <v>87.339996337890625</v>
      </c>
      <c r="D39" s="3">
        <v>6.75</v>
      </c>
      <c r="E39" s="3">
        <v>5.5450000762939453</v>
      </c>
      <c r="F39" s="5">
        <v>1.9999999552965164E-2</v>
      </c>
      <c r="G39" s="3">
        <v>5.565000057220459</v>
      </c>
      <c r="H39" s="3">
        <v>37.778514643372553</v>
      </c>
      <c r="I39" s="3">
        <v>48.200974361975796</v>
      </c>
      <c r="J39" s="1"/>
      <c r="K39" s="1"/>
    </row>
    <row r="40" spans="1:11" ht="12.75" customHeight="1" thickBot="1" x14ac:dyDescent="0.25">
      <c r="A40" s="33">
        <v>40908</v>
      </c>
      <c r="B40" s="34"/>
      <c r="C40" s="3">
        <v>87.069999694824219</v>
      </c>
      <c r="D40" s="3">
        <v>6.7300000190734863</v>
      </c>
      <c r="E40" s="3">
        <v>5.7899999618530273</v>
      </c>
      <c r="F40" s="5">
        <v>2.500000037252903E-2</v>
      </c>
      <c r="G40" s="3">
        <v>5.815000057220459</v>
      </c>
      <c r="H40" s="3">
        <v>37.706785208625995</v>
      </c>
      <c r="I40" s="3">
        <v>48.05279547904204</v>
      </c>
      <c r="J40" s="1"/>
      <c r="K40" s="1"/>
    </row>
    <row r="41" spans="1:11" ht="12.75" customHeight="1" thickBot="1" x14ac:dyDescent="0.25">
      <c r="A41" s="31" t="s">
        <v>6</v>
      </c>
      <c r="B41" s="32"/>
      <c r="C41" s="6">
        <f t="shared" ref="C41:I41" si="0">AVERAGE(C10:C40)</f>
        <v>86.055483664235766</v>
      </c>
      <c r="D41" s="6">
        <f t="shared" si="0"/>
        <v>7.4487096571153213</v>
      </c>
      <c r="E41" s="6">
        <f t="shared" si="0"/>
        <v>5.934354828250024</v>
      </c>
      <c r="F41" s="6">
        <f t="shared" si="0"/>
        <v>2.8870967787600333E-2</v>
      </c>
      <c r="G41" s="6">
        <f t="shared" si="0"/>
        <v>5.963225795376685</v>
      </c>
      <c r="H41" s="6">
        <f t="shared" si="0"/>
        <v>37.95153789970162</v>
      </c>
      <c r="I41" s="6">
        <f t="shared" si="0"/>
        <v>48.138570970193456</v>
      </c>
      <c r="J41" s="1"/>
      <c r="K41" s="1"/>
    </row>
    <row r="42" spans="1:11" ht="8.1" customHeight="1" x14ac:dyDescent="0.2"/>
    <row r="43" spans="1:11" ht="12.75" customHeight="1" x14ac:dyDescent="0.2">
      <c r="A43" s="7" t="s">
        <v>10</v>
      </c>
      <c r="H43" s="30" t="s">
        <v>23</v>
      </c>
      <c r="I43" s="30"/>
      <c r="J43" s="20"/>
      <c r="K43" s="20"/>
    </row>
    <row r="44" spans="1:11" ht="13.5" thickBot="1" x14ac:dyDescent="0.25"/>
    <row r="45" spans="1:11" ht="23.25" thickBot="1" x14ac:dyDescent="0.25">
      <c r="A45" s="37"/>
      <c r="B45" s="38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17</v>
      </c>
      <c r="I45" s="19" t="s">
        <v>16</v>
      </c>
    </row>
    <row r="46" spans="1:11" ht="13.5" thickBot="1" x14ac:dyDescent="0.25">
      <c r="A46" s="39" t="s">
        <v>85</v>
      </c>
      <c r="B46" s="40"/>
      <c r="C46" s="26">
        <f t="shared" ref="C46:I46" si="1">MAX(C10:C40)</f>
        <v>88.989997863769531</v>
      </c>
      <c r="D46" s="21">
        <f t="shared" si="1"/>
        <v>8.7150001525878906</v>
      </c>
      <c r="E46" s="26">
        <f t="shared" si="1"/>
        <v>7.304999828338623</v>
      </c>
      <c r="F46" s="26">
        <f t="shared" si="1"/>
        <v>4.5000001788139343E-2</v>
      </c>
      <c r="G46" s="21">
        <f t="shared" si="1"/>
        <v>7.3249998092651367</v>
      </c>
      <c r="H46" s="26">
        <f t="shared" si="1"/>
        <v>38.621017831915985</v>
      </c>
      <c r="I46" s="22">
        <f t="shared" si="1"/>
        <v>48.878266660188785</v>
      </c>
    </row>
    <row r="47" spans="1:11" ht="13.5" thickBot="1" x14ac:dyDescent="0.25">
      <c r="A47" s="39" t="s">
        <v>86</v>
      </c>
      <c r="B47" s="40"/>
      <c r="C47" s="23">
        <f t="shared" ref="C47:I47" si="2">MIN(C10:C40)</f>
        <v>83.839996337890625</v>
      </c>
      <c r="D47" s="26">
        <f t="shared" si="2"/>
        <v>5.619999885559082</v>
      </c>
      <c r="E47" s="26">
        <f t="shared" si="2"/>
        <v>4.8400001525878906</v>
      </c>
      <c r="F47" s="23">
        <f t="shared" si="2"/>
        <v>1.4999999664723873E-2</v>
      </c>
      <c r="G47" s="26">
        <f t="shared" si="2"/>
        <v>4.8850002288818359</v>
      </c>
      <c r="H47" s="23">
        <f t="shared" si="2"/>
        <v>37.353317949860809</v>
      </c>
      <c r="I47" s="26">
        <f t="shared" si="2"/>
        <v>47.309850323486657</v>
      </c>
    </row>
    <row r="48" spans="1:11" ht="13.5" thickBot="1" x14ac:dyDescent="0.25">
      <c r="A48" s="35" t="s">
        <v>87</v>
      </c>
      <c r="B48" s="36"/>
      <c r="C48" s="26">
        <f t="shared" ref="C48:I48" si="3">STDEV(C10:C40)</f>
        <v>1.1170603137627235</v>
      </c>
      <c r="D48" s="24">
        <f t="shared" si="3"/>
        <v>0.65064322258530782</v>
      </c>
      <c r="E48" s="26">
        <f t="shared" si="3"/>
        <v>0.66722898289929222</v>
      </c>
      <c r="F48" s="26">
        <f t="shared" si="3"/>
        <v>9.5489688104119248E-3</v>
      </c>
      <c r="G48" s="24">
        <f t="shared" si="3"/>
        <v>0.66546914424679959</v>
      </c>
      <c r="H48" s="26">
        <f t="shared" si="3"/>
        <v>0.34100840685555012</v>
      </c>
      <c r="I48" s="25">
        <f t="shared" si="3"/>
        <v>0.42833103657790217</v>
      </c>
    </row>
    <row r="50" spans="3:9" x14ac:dyDescent="0.2">
      <c r="C50" s="27" t="s">
        <v>100</v>
      </c>
      <c r="D50" s="27">
        <f>COUNTIF(D10:D40,"&gt;12.0")</f>
        <v>0</v>
      </c>
      <c r="E50" s="27">
        <f>COUNTIF(E10:E40,"&gt;8.0")</f>
        <v>0</v>
      </c>
      <c r="F50" s="27">
        <f>COUNTIF(F10:F40,"&gt;3.0")</f>
        <v>0</v>
      </c>
      <c r="G50" s="27">
        <f>COUNTIF(G10:G40,"&gt;8.0")</f>
        <v>0</v>
      </c>
      <c r="H50" s="27">
        <f>COUNTIF(H10:H40,"&lt;36.30")</f>
        <v>0</v>
      </c>
      <c r="I50" s="27">
        <f>COUNTIF(I10:I40,"&lt;46.20")</f>
        <v>0</v>
      </c>
    </row>
    <row r="51" spans="3:9" x14ac:dyDescent="0.2">
      <c r="G51" s="27"/>
      <c r="H51" s="27">
        <f>COUNTIF(H10:H40,"&gt;43.60")</f>
        <v>0</v>
      </c>
      <c r="I51" s="27">
        <f>COUNTIF(I10:I40,"&gt;53.20")</f>
        <v>0</v>
      </c>
    </row>
  </sheetData>
  <mergeCells count="45">
    <mergeCell ref="A32:B32"/>
    <mergeCell ref="A33:B33"/>
    <mergeCell ref="H43:I43"/>
    <mergeCell ref="A41:B41"/>
    <mergeCell ref="A34:B34"/>
    <mergeCell ref="A39:B39"/>
    <mergeCell ref="A47:B47"/>
    <mergeCell ref="A48:B48"/>
    <mergeCell ref="A36:B36"/>
    <mergeCell ref="A35:B35"/>
    <mergeCell ref="A37:B37"/>
    <mergeCell ref="A38:B38"/>
    <mergeCell ref="A45:B45"/>
    <mergeCell ref="A46:B46"/>
    <mergeCell ref="A40:B40"/>
    <mergeCell ref="A21:B21"/>
    <mergeCell ref="A24:B24"/>
    <mergeCell ref="A31:B31"/>
    <mergeCell ref="A26:B26"/>
    <mergeCell ref="A28:B28"/>
    <mergeCell ref="A29:B29"/>
    <mergeCell ref="A27:B27"/>
    <mergeCell ref="A30:B30"/>
    <mergeCell ref="A20:B20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8:B18"/>
    <mergeCell ref="A19:B19"/>
    <mergeCell ref="A9:B9"/>
    <mergeCell ref="A11:B11"/>
    <mergeCell ref="A12:B12"/>
    <mergeCell ref="A17:B17"/>
    <mergeCell ref="A7:B7"/>
    <mergeCell ref="A1:I1"/>
    <mergeCell ref="A3:I3"/>
    <mergeCell ref="A6:B6"/>
    <mergeCell ref="A4:I4"/>
    <mergeCell ref="A5:F5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outlinePr summaryBelow="0" summaryRight="0"/>
  </sheetPr>
  <dimension ref="A1:K51"/>
  <sheetViews>
    <sheetView showGridLines="0" topLeftCell="A32" zoomScale="90" zoomScaleNormal="90" workbookViewId="0">
      <selection activeCell="G48" sqref="G48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256" width="8.85546875" customWidth="1"/>
  </cols>
  <sheetData>
    <row r="1" spans="1:11" ht="24" customHeight="1" x14ac:dyDescent="0.2">
      <c r="A1" s="43" t="s">
        <v>11</v>
      </c>
      <c r="B1" s="43"/>
      <c r="C1" s="43"/>
      <c r="D1" s="43"/>
      <c r="E1" s="43"/>
      <c r="F1" s="43"/>
      <c r="G1" s="43"/>
      <c r="H1" s="43"/>
      <c r="I1" s="43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4" t="s">
        <v>8</v>
      </c>
      <c r="B3" s="44"/>
      <c r="C3" s="44"/>
      <c r="D3" s="44"/>
      <c r="E3" s="44"/>
      <c r="F3" s="44"/>
      <c r="G3" s="44"/>
      <c r="H3" s="44"/>
      <c r="I3" s="44"/>
      <c r="J3" s="2"/>
      <c r="K3" s="1"/>
    </row>
    <row r="4" spans="1:11" ht="18" customHeight="1" x14ac:dyDescent="0.2">
      <c r="A4" s="47" t="s">
        <v>9</v>
      </c>
      <c r="B4" s="47"/>
      <c r="C4" s="47"/>
      <c r="D4" s="47"/>
      <c r="E4" s="47"/>
      <c r="F4" s="47"/>
      <c r="G4" s="47"/>
      <c r="H4" s="47"/>
      <c r="I4" s="47"/>
      <c r="J4" s="2"/>
      <c r="K4" s="1"/>
    </row>
    <row r="5" spans="1:11" ht="14.1" customHeight="1" thickBot="1" x14ac:dyDescent="0.25">
      <c r="A5" s="48" t="s">
        <v>58</v>
      </c>
      <c r="B5" s="48"/>
      <c r="C5" s="48"/>
      <c r="D5" s="48"/>
      <c r="E5" s="48"/>
      <c r="F5" s="48"/>
      <c r="G5" s="1"/>
      <c r="H5" s="1"/>
      <c r="I5" s="18" t="s">
        <v>99</v>
      </c>
      <c r="J5" s="1"/>
      <c r="K5" s="1"/>
    </row>
    <row r="6" spans="1:11" ht="10.15" customHeight="1" x14ac:dyDescent="0.2">
      <c r="A6" s="45"/>
      <c r="B6" s="46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1" t="s">
        <v>3</v>
      </c>
      <c r="B7" s="42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41"/>
      <c r="B8" s="42"/>
      <c r="C8" s="9" t="s">
        <v>24</v>
      </c>
      <c r="D8" s="9" t="s">
        <v>26</v>
      </c>
      <c r="E8" s="9" t="s">
        <v>25</v>
      </c>
      <c r="F8" s="9" t="s">
        <v>19</v>
      </c>
      <c r="G8" s="9" t="s">
        <v>25</v>
      </c>
      <c r="H8" s="14" t="s">
        <v>27</v>
      </c>
      <c r="I8" s="17" t="s">
        <v>28</v>
      </c>
      <c r="J8" s="1"/>
      <c r="K8" s="1"/>
    </row>
    <row r="9" spans="1:11" ht="22.5" customHeight="1" thickBot="1" x14ac:dyDescent="0.25">
      <c r="A9" s="37"/>
      <c r="B9" s="38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33">
        <v>40878</v>
      </c>
      <c r="B10" s="34"/>
      <c r="C10" s="10">
        <v>84.135002136230469</v>
      </c>
      <c r="D10" s="10">
        <v>7.6449999809265137</v>
      </c>
      <c r="E10" s="10">
        <v>6.309999942779541</v>
      </c>
      <c r="F10" s="11">
        <v>1.9999999552965164E-2</v>
      </c>
      <c r="G10" s="10">
        <v>6.3299999237060547</v>
      </c>
      <c r="H10" s="10">
        <v>38.621017831915999</v>
      </c>
      <c r="I10" s="10">
        <v>48.391867218454408</v>
      </c>
      <c r="J10" s="1"/>
      <c r="K10" s="1"/>
    </row>
    <row r="11" spans="1:11" ht="12.75" customHeight="1" thickBot="1" x14ac:dyDescent="0.25">
      <c r="A11" s="33">
        <v>40879</v>
      </c>
      <c r="B11" s="34"/>
      <c r="C11" s="3">
        <v>85.459999084472656</v>
      </c>
      <c r="D11" s="3">
        <v>7.8400001525878906</v>
      </c>
      <c r="E11" s="3">
        <v>6.2699999809265137</v>
      </c>
      <c r="F11" s="5">
        <v>3.5000000149011612E-2</v>
      </c>
      <c r="G11" s="3">
        <v>6.304999828338623</v>
      </c>
      <c r="H11" s="3">
        <v>37.865855313444769</v>
      </c>
      <c r="I11" s="3">
        <v>47.94480167464625</v>
      </c>
      <c r="J11" s="1"/>
      <c r="K11" s="1"/>
    </row>
    <row r="12" spans="1:11" ht="12.75" customHeight="1" thickBot="1" x14ac:dyDescent="0.25">
      <c r="A12" s="33">
        <v>40880</v>
      </c>
      <c r="B12" s="34"/>
      <c r="C12" s="3">
        <v>85.154998779296875</v>
      </c>
      <c r="D12" s="3">
        <v>7.7899999618530273</v>
      </c>
      <c r="E12" s="3">
        <v>6.679999828338623</v>
      </c>
      <c r="F12" s="5">
        <v>2.9999999329447746E-2</v>
      </c>
      <c r="G12" s="3">
        <v>6.7100000381469727</v>
      </c>
      <c r="H12" s="3">
        <v>37.654901223593399</v>
      </c>
      <c r="I12" s="3">
        <v>47.653127187365136</v>
      </c>
      <c r="J12" s="1"/>
      <c r="K12" s="1"/>
    </row>
    <row r="13" spans="1:11" ht="12.75" customHeight="1" thickBot="1" x14ac:dyDescent="0.25">
      <c r="A13" s="33">
        <v>40881</v>
      </c>
      <c r="B13" s="34"/>
      <c r="C13" s="3">
        <v>85.444999694824219</v>
      </c>
      <c r="D13" s="3">
        <v>7.25</v>
      </c>
      <c r="E13" s="3">
        <v>6.880000114440918</v>
      </c>
      <c r="F13" s="5">
        <v>4.5000001788139343E-2</v>
      </c>
      <c r="G13" s="3">
        <v>6.9250001907348633</v>
      </c>
      <c r="H13" s="3">
        <v>37.464516294648909</v>
      </c>
      <c r="I13" s="3">
        <v>47.434771016535464</v>
      </c>
      <c r="J13" s="1"/>
      <c r="K13" s="1"/>
    </row>
    <row r="14" spans="1:11" ht="12.75" customHeight="1" thickBot="1" x14ac:dyDescent="0.25">
      <c r="A14" s="33">
        <v>40882</v>
      </c>
      <c r="B14" s="34"/>
      <c r="C14" s="3">
        <v>86.135002136230469</v>
      </c>
      <c r="D14" s="3">
        <v>6.625</v>
      </c>
      <c r="E14" s="3">
        <v>6.809999942779541</v>
      </c>
      <c r="F14" s="5">
        <v>3.5000000149011612E-2</v>
      </c>
      <c r="G14" s="3">
        <v>6.8449997901916504</v>
      </c>
      <c r="H14" s="3">
        <v>37.353317949860823</v>
      </c>
      <c r="I14" s="3">
        <v>47.413495019080223</v>
      </c>
      <c r="J14" s="1"/>
      <c r="K14" s="1"/>
    </row>
    <row r="15" spans="1:11" ht="12.75" customHeight="1" thickBot="1" x14ac:dyDescent="0.25">
      <c r="A15" s="33">
        <v>40883</v>
      </c>
      <c r="B15" s="34"/>
      <c r="C15" s="3">
        <v>84.860000610351563</v>
      </c>
      <c r="D15" s="3">
        <v>7.434999942779541</v>
      </c>
      <c r="E15" s="3">
        <v>7.2300000190734863</v>
      </c>
      <c r="F15" s="5">
        <v>3.5000000149011612E-2</v>
      </c>
      <c r="G15" s="3">
        <v>7.2649998664855957</v>
      </c>
      <c r="H15" s="3">
        <v>37.460945083733371</v>
      </c>
      <c r="I15" s="3">
        <v>47.309850323486629</v>
      </c>
      <c r="J15" s="1"/>
      <c r="K15" s="1"/>
    </row>
    <row r="16" spans="1:11" ht="12.75" customHeight="1" thickBot="1" x14ac:dyDescent="0.25">
      <c r="A16" s="33">
        <v>40884</v>
      </c>
      <c r="B16" s="34"/>
      <c r="C16" s="3">
        <v>84.110000610351563</v>
      </c>
      <c r="D16" s="3">
        <v>7.8550000190734863</v>
      </c>
      <c r="E16" s="3">
        <v>7.304999828338623</v>
      </c>
      <c r="F16" s="5">
        <v>1.9999999552965164E-2</v>
      </c>
      <c r="G16" s="3">
        <v>7.3249998092651367</v>
      </c>
      <c r="H16" s="3">
        <v>37.657763670201483</v>
      </c>
      <c r="I16" s="3">
        <v>47.409443491080204</v>
      </c>
      <c r="J16" s="1"/>
      <c r="K16" s="1"/>
    </row>
    <row r="17" spans="1:11" ht="12.75" customHeight="1" thickBot="1" x14ac:dyDescent="0.25">
      <c r="A17" s="33">
        <v>40885</v>
      </c>
      <c r="B17" s="34"/>
      <c r="C17" s="3">
        <v>83.839996337890625</v>
      </c>
      <c r="D17" s="3">
        <v>8.7150001525878906</v>
      </c>
      <c r="E17" s="3">
        <v>6.809999942779541</v>
      </c>
      <c r="F17" s="5">
        <v>2.9999999329447746E-2</v>
      </c>
      <c r="G17" s="3">
        <v>6.8400001525878906</v>
      </c>
      <c r="H17" s="3">
        <v>38.0093553107586</v>
      </c>
      <c r="I17" s="3">
        <v>47.81573184000645</v>
      </c>
      <c r="J17" s="1"/>
      <c r="K17" s="1"/>
    </row>
    <row r="18" spans="1:11" ht="12.75" customHeight="1" thickBot="1" x14ac:dyDescent="0.25">
      <c r="A18" s="33">
        <v>40886</v>
      </c>
      <c r="B18" s="34"/>
      <c r="C18" s="3">
        <v>84.305000305175781</v>
      </c>
      <c r="D18" s="3">
        <v>8.3549995422363281</v>
      </c>
      <c r="E18" s="3">
        <v>6.744999885559082</v>
      </c>
      <c r="F18" s="5">
        <v>1.9999999552965164E-2</v>
      </c>
      <c r="G18" s="3">
        <v>6.7649998664855957</v>
      </c>
      <c r="H18" s="3">
        <v>37.9470540479589</v>
      </c>
      <c r="I18" s="3">
        <v>47.810332433625433</v>
      </c>
      <c r="J18" s="1"/>
      <c r="K18" s="1"/>
    </row>
    <row r="19" spans="1:11" ht="12.75" customHeight="1" thickBot="1" x14ac:dyDescent="0.25">
      <c r="A19" s="33">
        <v>40887</v>
      </c>
      <c r="B19" s="34"/>
      <c r="C19" s="3">
        <v>86.260002136230469</v>
      </c>
      <c r="D19" s="3">
        <v>7.505000114440918</v>
      </c>
      <c r="E19" s="3">
        <v>5.2699999809265137</v>
      </c>
      <c r="F19" s="5">
        <v>4.5000001788139343E-2</v>
      </c>
      <c r="G19" s="3">
        <v>5.315000057220459</v>
      </c>
      <c r="H19" s="3">
        <v>38.461914502335894</v>
      </c>
      <c r="I19" s="3">
        <v>48.707362551127659</v>
      </c>
      <c r="J19" s="1"/>
      <c r="K19" s="1"/>
    </row>
    <row r="20" spans="1:11" ht="12.75" customHeight="1" thickBot="1" x14ac:dyDescent="0.25">
      <c r="A20" s="33">
        <v>40888</v>
      </c>
      <c r="B20" s="34"/>
      <c r="C20" s="3">
        <v>86.925003051757813</v>
      </c>
      <c r="D20" s="3">
        <v>7.3299999237060547</v>
      </c>
      <c r="E20" s="3">
        <v>5.125</v>
      </c>
      <c r="F20" s="5">
        <v>2.9999999329447746E-2</v>
      </c>
      <c r="G20" s="3">
        <v>5.1550002098083496</v>
      </c>
      <c r="H20" s="3">
        <v>38.253299416819395</v>
      </c>
      <c r="I20" s="3">
        <v>48.653455898490684</v>
      </c>
      <c r="J20" s="1"/>
      <c r="K20" s="1"/>
    </row>
    <row r="21" spans="1:11" ht="12.75" customHeight="1" thickBot="1" x14ac:dyDescent="0.25">
      <c r="A21" s="33">
        <v>40889</v>
      </c>
      <c r="B21" s="34"/>
      <c r="C21" s="3">
        <v>85.180000305175781</v>
      </c>
      <c r="D21" s="3">
        <v>8.2349996566772461</v>
      </c>
      <c r="E21" s="3">
        <v>5.929999828338623</v>
      </c>
      <c r="F21" s="5">
        <v>2.9999999329447746E-2</v>
      </c>
      <c r="G21" s="3">
        <v>5.9600000381469727</v>
      </c>
      <c r="H21" s="3">
        <v>38.218403144349047</v>
      </c>
      <c r="I21" s="3">
        <v>48.299153718478777</v>
      </c>
      <c r="J21" s="1"/>
      <c r="K21" s="1"/>
    </row>
    <row r="22" spans="1:11" ht="12.75" customHeight="1" thickBot="1" x14ac:dyDescent="0.25">
      <c r="A22" s="33">
        <v>40890</v>
      </c>
      <c r="B22" s="34"/>
      <c r="C22" s="3">
        <v>85.464996337890625</v>
      </c>
      <c r="D22" s="3">
        <v>8.380000114440918</v>
      </c>
      <c r="E22" s="3">
        <v>5.4800000190734863</v>
      </c>
      <c r="F22" s="5">
        <v>4.5000001788139343E-2</v>
      </c>
      <c r="G22" s="3">
        <v>5.5250000953674316</v>
      </c>
      <c r="H22" s="3">
        <v>38.430767745100958</v>
      </c>
      <c r="I22" s="3">
        <v>48.601770741160657</v>
      </c>
      <c r="J22" s="1"/>
      <c r="K22" s="1"/>
    </row>
    <row r="23" spans="1:11" ht="12.75" customHeight="1" thickBot="1" x14ac:dyDescent="0.25">
      <c r="A23" s="33">
        <v>40891</v>
      </c>
      <c r="B23" s="34"/>
      <c r="C23" s="3">
        <v>87.139999389648437</v>
      </c>
      <c r="D23" s="3">
        <v>7.4650001525878906</v>
      </c>
      <c r="E23" s="3">
        <v>4.9600000381469727</v>
      </c>
      <c r="F23" s="5">
        <v>3.9999999105930328E-2</v>
      </c>
      <c r="G23" s="3">
        <v>5</v>
      </c>
      <c r="H23" s="3">
        <v>38.231107210401305</v>
      </c>
      <c r="I23" s="3">
        <v>48.703048296477647</v>
      </c>
      <c r="J23" s="1"/>
      <c r="K23" s="1"/>
    </row>
    <row r="24" spans="1:11" ht="12.75" customHeight="1" thickBot="1" x14ac:dyDescent="0.25">
      <c r="A24" s="33">
        <v>40892</v>
      </c>
      <c r="B24" s="34"/>
      <c r="C24" s="3">
        <v>86.699996948242188</v>
      </c>
      <c r="D24" s="3">
        <v>7.4600000381469727</v>
      </c>
      <c r="E24" s="3">
        <v>5.1750001907348633</v>
      </c>
      <c r="F24" s="5">
        <v>2.9999999329447746E-2</v>
      </c>
      <c r="G24" s="3">
        <v>5.2050004005432129</v>
      </c>
      <c r="H24" s="3">
        <v>38.302385871818593</v>
      </c>
      <c r="I24" s="3">
        <v>48.661706702512632</v>
      </c>
      <c r="J24" s="1"/>
      <c r="K24" s="1"/>
    </row>
    <row r="25" spans="1:11" ht="12.75" customHeight="1" thickBot="1" x14ac:dyDescent="0.25">
      <c r="A25" s="33">
        <v>40893</v>
      </c>
      <c r="B25" s="34"/>
      <c r="C25" s="3">
        <v>87.169998168945313</v>
      </c>
      <c r="D25" s="3">
        <v>7.1050000190734863</v>
      </c>
      <c r="E25" s="3">
        <v>4.8400001525878906</v>
      </c>
      <c r="F25" s="5">
        <v>4.5000001788139343E-2</v>
      </c>
      <c r="G25" s="3">
        <v>4.8850002288818359</v>
      </c>
      <c r="H25" s="3">
        <v>38.447268166871233</v>
      </c>
      <c r="I25" s="3">
        <v>48.87826666018875</v>
      </c>
      <c r="J25" s="1"/>
      <c r="K25" s="1"/>
    </row>
    <row r="26" spans="1:11" ht="12.75" customHeight="1" thickBot="1" x14ac:dyDescent="0.25">
      <c r="A26" s="33">
        <v>40894</v>
      </c>
      <c r="B26" s="34"/>
      <c r="C26" s="3">
        <v>86.540000915527344</v>
      </c>
      <c r="D26" s="3">
        <v>7.690000057220459</v>
      </c>
      <c r="E26" s="3">
        <v>5.2699999809265137</v>
      </c>
      <c r="F26" s="5">
        <v>3.5000000149011612E-2</v>
      </c>
      <c r="G26" s="3">
        <v>5.304999828338623</v>
      </c>
      <c r="H26" s="3">
        <v>38.222152797185871</v>
      </c>
      <c r="I26" s="3">
        <v>48.571167410035677</v>
      </c>
      <c r="J26" s="1"/>
      <c r="K26" s="1"/>
    </row>
    <row r="27" spans="1:11" ht="12.75" customHeight="1" thickBot="1" x14ac:dyDescent="0.25">
      <c r="A27" s="33">
        <v>40895</v>
      </c>
      <c r="B27" s="34"/>
      <c r="C27" s="3">
        <v>85.650001525878906</v>
      </c>
      <c r="D27" s="3">
        <v>8.3599996566772461</v>
      </c>
      <c r="E27" s="3">
        <v>5.4800000190734863</v>
      </c>
      <c r="F27" s="5">
        <v>1.9999999552965164E-2</v>
      </c>
      <c r="G27" s="3">
        <v>5.5</v>
      </c>
      <c r="H27" s="3">
        <v>38.362333072514879</v>
      </c>
      <c r="I27" s="3">
        <v>48.576794931139482</v>
      </c>
      <c r="J27" s="1"/>
      <c r="K27" s="1"/>
    </row>
    <row r="28" spans="1:11" ht="12.75" customHeight="1" thickBot="1" x14ac:dyDescent="0.25">
      <c r="A28" s="33">
        <v>40896</v>
      </c>
      <c r="B28" s="34"/>
      <c r="C28" s="3">
        <v>86.154998779296875</v>
      </c>
      <c r="D28" s="3">
        <v>7.6649999618530273</v>
      </c>
      <c r="E28" s="3">
        <v>5.7699999809265137</v>
      </c>
      <c r="F28" s="5">
        <v>1.4999999664723873E-2</v>
      </c>
      <c r="G28" s="3">
        <v>5.7849998474121094</v>
      </c>
      <c r="H28" s="3">
        <v>37.994212644465833</v>
      </c>
      <c r="I28" s="3">
        <v>48.240064551340318</v>
      </c>
      <c r="J28" s="1"/>
      <c r="K28" s="1"/>
    </row>
    <row r="29" spans="1:11" ht="12.75" customHeight="1" thickBot="1" x14ac:dyDescent="0.25">
      <c r="A29" s="33">
        <v>40897</v>
      </c>
      <c r="B29" s="34"/>
      <c r="C29" s="3">
        <v>86.120002746582031</v>
      </c>
      <c r="D29" s="3">
        <v>7.75</v>
      </c>
      <c r="E29" s="3">
        <v>5.6399998664855957</v>
      </c>
      <c r="F29" s="5">
        <v>1.4999999664723873E-2</v>
      </c>
      <c r="G29" s="3">
        <v>5.6549997329711914</v>
      </c>
      <c r="H29" s="3">
        <v>38.119751457746162</v>
      </c>
      <c r="I29" s="3">
        <v>48.369025084201006</v>
      </c>
      <c r="J29" s="1"/>
      <c r="K29" s="1"/>
    </row>
    <row r="30" spans="1:11" ht="12.75" customHeight="1" thickBot="1" x14ac:dyDescent="0.25">
      <c r="A30" s="33">
        <v>40898</v>
      </c>
      <c r="B30" s="34"/>
      <c r="C30" s="3">
        <v>86.760002136230469</v>
      </c>
      <c r="D30" s="3">
        <v>6.9149999618530273</v>
      </c>
      <c r="E30" s="3">
        <v>5.8899998664855957</v>
      </c>
      <c r="F30" s="5">
        <v>1.4999999664723873E-2</v>
      </c>
      <c r="G30" s="3">
        <v>5.9049997329711914</v>
      </c>
      <c r="H30" s="3">
        <v>37.753514921881631</v>
      </c>
      <c r="I30" s="3">
        <v>48.045825089306767</v>
      </c>
      <c r="J30" s="1"/>
      <c r="K30" s="1"/>
    </row>
    <row r="31" spans="1:11" ht="12.75" customHeight="1" thickBot="1" x14ac:dyDescent="0.25">
      <c r="A31" s="33">
        <v>40899</v>
      </c>
      <c r="B31" s="34"/>
      <c r="C31" s="3">
        <v>86.394996643066406</v>
      </c>
      <c r="D31" s="3">
        <v>7.369999885559082</v>
      </c>
      <c r="E31" s="3">
        <v>5.7899999618530273</v>
      </c>
      <c r="F31" s="5">
        <v>1.9999999552965164E-2</v>
      </c>
      <c r="G31" s="3">
        <v>5.809999942779541</v>
      </c>
      <c r="H31" s="3">
        <v>37.912563747495312</v>
      </c>
      <c r="I31" s="3">
        <v>48.179662465355129</v>
      </c>
      <c r="J31" s="1"/>
      <c r="K31" s="1"/>
    </row>
    <row r="32" spans="1:11" ht="12.75" customHeight="1" thickBot="1" x14ac:dyDescent="0.25">
      <c r="A32" s="33">
        <v>40900</v>
      </c>
      <c r="B32" s="34"/>
      <c r="C32" s="3">
        <v>85.699996948242188</v>
      </c>
      <c r="D32" s="3">
        <v>7.9050002098083496</v>
      </c>
      <c r="E32" s="3">
        <v>5.8449997901916504</v>
      </c>
      <c r="F32" s="5">
        <v>3.5000000149011612E-2</v>
      </c>
      <c r="G32" s="3">
        <v>5.8799996376037598</v>
      </c>
      <c r="H32" s="3">
        <v>38.094272302969216</v>
      </c>
      <c r="I32" s="3">
        <v>48.2565582880666</v>
      </c>
      <c r="J32" s="1"/>
      <c r="K32" s="1"/>
    </row>
    <row r="33" spans="1:11" ht="12.75" customHeight="1" thickBot="1" x14ac:dyDescent="0.25">
      <c r="A33" s="33">
        <v>40901</v>
      </c>
      <c r="B33" s="34"/>
      <c r="C33" s="3">
        <v>86.620002746582031</v>
      </c>
      <c r="D33" s="3">
        <v>6.9800000190734863</v>
      </c>
      <c r="E33" s="3">
        <v>6.0100002288818359</v>
      </c>
      <c r="F33" s="5">
        <v>2.500000037252903E-2</v>
      </c>
      <c r="G33" s="3">
        <v>6.0350003242492676</v>
      </c>
      <c r="H33" s="3">
        <v>37.683194823607636</v>
      </c>
      <c r="I33" s="3">
        <v>47.947541026268631</v>
      </c>
      <c r="J33" s="1"/>
      <c r="K33" s="1"/>
    </row>
    <row r="34" spans="1:11" ht="12.75" customHeight="1" thickBot="1" x14ac:dyDescent="0.25">
      <c r="A34" s="33">
        <v>40902</v>
      </c>
      <c r="B34" s="34"/>
      <c r="C34" s="3">
        <v>85.849998474121094</v>
      </c>
      <c r="D34" s="3">
        <v>7.7350001335144043</v>
      </c>
      <c r="E34" s="3">
        <v>5.9600000381469727</v>
      </c>
      <c r="F34" s="5">
        <v>3.5000000149011612E-2</v>
      </c>
      <c r="G34" s="3">
        <v>5.994999885559082</v>
      </c>
      <c r="H34" s="3">
        <v>37.948910208663399</v>
      </c>
      <c r="I34" s="3">
        <v>48.121946393066516</v>
      </c>
      <c r="J34" s="1"/>
      <c r="K34" s="1"/>
    </row>
    <row r="35" spans="1:11" ht="12.75" customHeight="1" thickBot="1" x14ac:dyDescent="0.25">
      <c r="A35" s="33">
        <v>40903</v>
      </c>
      <c r="B35" s="34"/>
      <c r="C35" s="3">
        <v>88.989997863769531</v>
      </c>
      <c r="D35" s="3">
        <v>5.619999885559082</v>
      </c>
      <c r="E35" s="3">
        <v>5.0250000953674316</v>
      </c>
      <c r="F35" s="5">
        <v>3.5000000149011612E-2</v>
      </c>
      <c r="G35" s="3">
        <v>5.059999942779541</v>
      </c>
      <c r="H35" s="3">
        <v>37.646341437249013</v>
      </c>
      <c r="I35" s="3">
        <v>48.330778327221225</v>
      </c>
      <c r="J35" s="1"/>
      <c r="K35" s="1"/>
    </row>
    <row r="36" spans="1:11" ht="12.75" customHeight="1" thickBot="1" x14ac:dyDescent="0.25">
      <c r="A36" s="33">
        <v>40904</v>
      </c>
      <c r="B36" s="34"/>
      <c r="C36" s="3">
        <v>86.790000915527344</v>
      </c>
      <c r="D36" s="3">
        <v>6.8899998664855957</v>
      </c>
      <c r="E36" s="3">
        <v>5.9149999618530273</v>
      </c>
      <c r="F36" s="5">
        <v>2.500000037252903E-2</v>
      </c>
      <c r="G36" s="3">
        <v>5.940000057220459</v>
      </c>
      <c r="H36" s="3">
        <v>37.709149690871797</v>
      </c>
      <c r="I36" s="3">
        <v>48.002448154061653</v>
      </c>
      <c r="J36" s="1"/>
      <c r="K36" s="1"/>
    </row>
    <row r="37" spans="1:11" ht="12.75" customHeight="1" thickBot="1" x14ac:dyDescent="0.25">
      <c r="A37" s="33">
        <v>40905</v>
      </c>
      <c r="B37" s="34"/>
      <c r="C37" s="3">
        <v>86.834999084472656</v>
      </c>
      <c r="D37" s="3">
        <v>6.5799999237060547</v>
      </c>
      <c r="E37" s="3">
        <v>6.2049999237060547</v>
      </c>
      <c r="F37" s="5">
        <v>1.4999999664723873E-2</v>
      </c>
      <c r="G37" s="3">
        <v>6.2199997901916504</v>
      </c>
      <c r="H37" s="3">
        <v>37.502910326680549</v>
      </c>
      <c r="I37" s="3">
        <v>47.764392715930754</v>
      </c>
      <c r="J37" s="1"/>
      <c r="K37" s="1"/>
    </row>
    <row r="38" spans="1:11" ht="12.75" customHeight="1" thickBot="1" x14ac:dyDescent="0.25">
      <c r="A38" s="33">
        <v>40906</v>
      </c>
      <c r="B38" s="34"/>
      <c r="C38" s="3">
        <v>86.620002746582031</v>
      </c>
      <c r="D38" s="3">
        <v>6.9800000190734863</v>
      </c>
      <c r="E38" s="3">
        <v>6.0100002288818359</v>
      </c>
      <c r="F38" s="5">
        <v>2.500000037252903E-2</v>
      </c>
      <c r="G38" s="3">
        <v>6.0350003242492676</v>
      </c>
      <c r="H38" s="3">
        <v>37.683194823607636</v>
      </c>
      <c r="I38" s="3">
        <v>47.947541026268631</v>
      </c>
      <c r="J38" s="1"/>
      <c r="K38" s="1"/>
    </row>
    <row r="39" spans="1:11" ht="12.75" customHeight="1" thickBot="1" x14ac:dyDescent="0.25">
      <c r="A39" s="33">
        <v>40907</v>
      </c>
      <c r="B39" s="34"/>
      <c r="C39" s="3">
        <v>87.339996337890625</v>
      </c>
      <c r="D39" s="3">
        <v>6.75</v>
      </c>
      <c r="E39" s="3">
        <v>5.5450000762939453</v>
      </c>
      <c r="F39" s="5">
        <v>1.9999999552965164E-2</v>
      </c>
      <c r="G39" s="3">
        <v>5.565000057220459</v>
      </c>
      <c r="H39" s="3">
        <v>37.778514643372546</v>
      </c>
      <c r="I39" s="3">
        <v>48.200974361975788</v>
      </c>
      <c r="J39" s="1"/>
      <c r="K39" s="1"/>
    </row>
    <row r="40" spans="1:11" ht="12.75" customHeight="1" thickBot="1" x14ac:dyDescent="0.25">
      <c r="A40" s="33">
        <v>40908</v>
      </c>
      <c r="B40" s="34"/>
      <c r="C40" s="3">
        <v>87.069999694824219</v>
      </c>
      <c r="D40" s="3">
        <v>6.7300000190734863</v>
      </c>
      <c r="E40" s="3">
        <v>5.7899999618530273</v>
      </c>
      <c r="F40" s="5">
        <v>2.500000037252903E-2</v>
      </c>
      <c r="G40" s="3">
        <v>5.815000057220459</v>
      </c>
      <c r="H40" s="3">
        <v>37.706785208625973</v>
      </c>
      <c r="I40" s="3">
        <v>48.052795479042011</v>
      </c>
      <c r="J40" s="1"/>
      <c r="K40" s="1"/>
    </row>
    <row r="41" spans="1:11" ht="12.75" customHeight="1" thickBot="1" x14ac:dyDescent="0.25">
      <c r="A41" s="31" t="s">
        <v>6</v>
      </c>
      <c r="B41" s="32"/>
      <c r="C41" s="6">
        <f t="shared" ref="C41:I41" si="0">AVERAGE(C10:C40)</f>
        <v>86.055483664235766</v>
      </c>
      <c r="D41" s="6">
        <f t="shared" si="0"/>
        <v>7.4487096571153213</v>
      </c>
      <c r="E41" s="6">
        <f t="shared" si="0"/>
        <v>5.934354828250024</v>
      </c>
      <c r="F41" s="6">
        <f t="shared" si="0"/>
        <v>2.8870967787600333E-2</v>
      </c>
      <c r="G41" s="6">
        <f t="shared" si="0"/>
        <v>5.963225795376685</v>
      </c>
      <c r="H41" s="6">
        <f t="shared" si="0"/>
        <v>37.951537899701627</v>
      </c>
      <c r="I41" s="6">
        <f t="shared" si="0"/>
        <v>48.13857097019347</v>
      </c>
      <c r="J41" s="1"/>
      <c r="K41" s="1"/>
    </row>
    <row r="42" spans="1:11" ht="8.1" customHeight="1" x14ac:dyDescent="0.2"/>
    <row r="43" spans="1:11" ht="12.75" customHeight="1" x14ac:dyDescent="0.2">
      <c r="A43" s="7" t="s">
        <v>10</v>
      </c>
      <c r="H43" s="30" t="s">
        <v>23</v>
      </c>
      <c r="I43" s="30"/>
      <c r="J43" s="20"/>
      <c r="K43" s="20"/>
    </row>
    <row r="44" spans="1:11" ht="13.5" thickBot="1" x14ac:dyDescent="0.25"/>
    <row r="45" spans="1:11" ht="23.25" thickBot="1" x14ac:dyDescent="0.25">
      <c r="A45" s="37"/>
      <c r="B45" s="38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17</v>
      </c>
      <c r="I45" s="19" t="s">
        <v>16</v>
      </c>
    </row>
    <row r="46" spans="1:11" ht="13.5" thickBot="1" x14ac:dyDescent="0.25">
      <c r="A46" s="39" t="s">
        <v>85</v>
      </c>
      <c r="B46" s="40"/>
      <c r="C46" s="26">
        <f t="shared" ref="C46:I46" si="1">MAX(C10:C40)</f>
        <v>88.989997863769531</v>
      </c>
      <c r="D46" s="21">
        <f t="shared" si="1"/>
        <v>8.7150001525878906</v>
      </c>
      <c r="E46" s="26">
        <f t="shared" si="1"/>
        <v>7.304999828338623</v>
      </c>
      <c r="F46" s="26">
        <f t="shared" si="1"/>
        <v>4.5000001788139343E-2</v>
      </c>
      <c r="G46" s="21">
        <f t="shared" si="1"/>
        <v>7.3249998092651367</v>
      </c>
      <c r="H46" s="26">
        <f t="shared" si="1"/>
        <v>38.621017831915999</v>
      </c>
      <c r="I46" s="22">
        <f t="shared" si="1"/>
        <v>48.87826666018875</v>
      </c>
    </row>
    <row r="47" spans="1:11" ht="13.5" thickBot="1" x14ac:dyDescent="0.25">
      <c r="A47" s="39" t="s">
        <v>86</v>
      </c>
      <c r="B47" s="40"/>
      <c r="C47" s="23">
        <f t="shared" ref="C47:I47" si="2">MIN(C10:C40)</f>
        <v>83.839996337890625</v>
      </c>
      <c r="D47" s="26">
        <f t="shared" si="2"/>
        <v>5.619999885559082</v>
      </c>
      <c r="E47" s="26">
        <f t="shared" si="2"/>
        <v>4.8400001525878906</v>
      </c>
      <c r="F47" s="23">
        <f t="shared" si="2"/>
        <v>1.4999999664723873E-2</v>
      </c>
      <c r="G47" s="26">
        <f t="shared" si="2"/>
        <v>4.8850002288818359</v>
      </c>
      <c r="H47" s="23">
        <f t="shared" si="2"/>
        <v>37.353317949860823</v>
      </c>
      <c r="I47" s="26">
        <f t="shared" si="2"/>
        <v>47.309850323486629</v>
      </c>
    </row>
    <row r="48" spans="1:11" ht="13.5" thickBot="1" x14ac:dyDescent="0.25">
      <c r="A48" s="35" t="s">
        <v>87</v>
      </c>
      <c r="B48" s="36"/>
      <c r="C48" s="26">
        <f t="shared" ref="C48:I48" si="3">STDEV(C10:C40)</f>
        <v>1.1170603137627235</v>
      </c>
      <c r="D48" s="24">
        <f t="shared" si="3"/>
        <v>0.65064322258530782</v>
      </c>
      <c r="E48" s="26">
        <f t="shared" si="3"/>
        <v>0.66722898289929222</v>
      </c>
      <c r="F48" s="26">
        <f t="shared" si="3"/>
        <v>9.5489688104119248E-3</v>
      </c>
      <c r="G48" s="24">
        <f t="shared" si="3"/>
        <v>0.66546914424679959</v>
      </c>
      <c r="H48" s="26">
        <f t="shared" si="3"/>
        <v>0.341008406855554</v>
      </c>
      <c r="I48" s="25">
        <f t="shared" si="3"/>
        <v>0.42833103657790605</v>
      </c>
    </row>
    <row r="50" spans="3:9" x14ac:dyDescent="0.2">
      <c r="C50" s="27" t="s">
        <v>100</v>
      </c>
      <c r="D50" s="27">
        <f>COUNTIF(D10:D40,"&gt;12.0")</f>
        <v>0</v>
      </c>
      <c r="E50" s="27">
        <f>COUNTIF(E10:E40,"&gt;8.0")</f>
        <v>0</v>
      </c>
      <c r="F50" s="27">
        <f>COUNTIF(F10:F40,"&gt;3.0")</f>
        <v>0</v>
      </c>
      <c r="G50" s="27">
        <f>COUNTIF(G10:G40,"&gt;8.0")</f>
        <v>0</v>
      </c>
      <c r="H50" s="27">
        <f>COUNTIF(H10:H40,"&lt;36.30")</f>
        <v>0</v>
      </c>
      <c r="I50" s="27">
        <f>COUNTIF(I10:I40,"&lt;46.20")</f>
        <v>0</v>
      </c>
    </row>
    <row r="51" spans="3:9" x14ac:dyDescent="0.2">
      <c r="G51" s="27"/>
      <c r="H51" s="27">
        <f>COUNTIF(H10:H40,"&gt;43.60")</f>
        <v>0</v>
      </c>
      <c r="I51" s="27">
        <f>COUNTIF(I10:I40,"&gt;53.20")</f>
        <v>0</v>
      </c>
    </row>
  </sheetData>
  <mergeCells count="45">
    <mergeCell ref="A22:B22"/>
    <mergeCell ref="A25:B25"/>
    <mergeCell ref="A23:B23"/>
    <mergeCell ref="A31:B31"/>
    <mergeCell ref="A26:B26"/>
    <mergeCell ref="A28:B28"/>
    <mergeCell ref="A7:B7"/>
    <mergeCell ref="A8:B8"/>
    <mergeCell ref="A13:B13"/>
    <mergeCell ref="A15:B15"/>
    <mergeCell ref="A14:B14"/>
    <mergeCell ref="A9:B9"/>
    <mergeCell ref="A11:B11"/>
    <mergeCell ref="A12:B12"/>
    <mergeCell ref="A10:B10"/>
    <mergeCell ref="A45:B45"/>
    <mergeCell ref="A46:B46"/>
    <mergeCell ref="A47:B47"/>
    <mergeCell ref="A48:B48"/>
    <mergeCell ref="A1:I1"/>
    <mergeCell ref="A3:I3"/>
    <mergeCell ref="A6:B6"/>
    <mergeCell ref="A4:I4"/>
    <mergeCell ref="A5:F5"/>
    <mergeCell ref="A17:B17"/>
    <mergeCell ref="A20:B20"/>
    <mergeCell ref="A16:B16"/>
    <mergeCell ref="A21:B21"/>
    <mergeCell ref="A18:B18"/>
    <mergeCell ref="A19:B19"/>
    <mergeCell ref="A24:B24"/>
    <mergeCell ref="A29:B29"/>
    <mergeCell ref="A27:B27"/>
    <mergeCell ref="A30:B30"/>
    <mergeCell ref="A40:B40"/>
    <mergeCell ref="A32:B32"/>
    <mergeCell ref="A33:B33"/>
    <mergeCell ref="A39:B39"/>
    <mergeCell ref="H43:I43"/>
    <mergeCell ref="A41:B41"/>
    <mergeCell ref="A34:B34"/>
    <mergeCell ref="A36:B36"/>
    <mergeCell ref="A35:B35"/>
    <mergeCell ref="A37:B37"/>
    <mergeCell ref="A38:B38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outlinePr summaryBelow="0" summaryRight="0"/>
  </sheetPr>
  <dimension ref="A1:K51"/>
  <sheetViews>
    <sheetView showGridLines="0" topLeftCell="A30" zoomScale="90" zoomScaleNormal="90" workbookViewId="0">
      <selection activeCell="C50" sqref="C50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256" width="8.85546875" customWidth="1"/>
  </cols>
  <sheetData>
    <row r="1" spans="1:11" ht="24" customHeight="1" x14ac:dyDescent="0.2">
      <c r="A1" s="43" t="s">
        <v>11</v>
      </c>
      <c r="B1" s="43"/>
      <c r="C1" s="43"/>
      <c r="D1" s="43"/>
      <c r="E1" s="43"/>
      <c r="F1" s="43"/>
      <c r="G1" s="43"/>
      <c r="H1" s="43"/>
      <c r="I1" s="43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4" t="s">
        <v>8</v>
      </c>
      <c r="B3" s="44"/>
      <c r="C3" s="44"/>
      <c r="D3" s="44"/>
      <c r="E3" s="44"/>
      <c r="F3" s="44"/>
      <c r="G3" s="44"/>
      <c r="H3" s="44"/>
      <c r="I3" s="44"/>
      <c r="J3" s="2"/>
      <c r="K3" s="1"/>
    </row>
    <row r="4" spans="1:11" ht="18" customHeight="1" x14ac:dyDescent="0.2">
      <c r="A4" s="47" t="s">
        <v>9</v>
      </c>
      <c r="B4" s="47"/>
      <c r="C4" s="47"/>
      <c r="D4" s="47"/>
      <c r="E4" s="47"/>
      <c r="F4" s="47"/>
      <c r="G4" s="47"/>
      <c r="H4" s="47"/>
      <c r="I4" s="47"/>
      <c r="J4" s="2"/>
      <c r="K4" s="1"/>
    </row>
    <row r="5" spans="1:11" ht="14.1" customHeight="1" thickBot="1" x14ac:dyDescent="0.25">
      <c r="A5" s="48" t="s">
        <v>59</v>
      </c>
      <c r="B5" s="48"/>
      <c r="C5" s="48"/>
      <c r="D5" s="48"/>
      <c r="E5" s="48"/>
      <c r="F5" s="48"/>
      <c r="G5" s="1"/>
      <c r="H5" s="1"/>
      <c r="I5" s="18" t="s">
        <v>99</v>
      </c>
      <c r="J5" s="1"/>
      <c r="K5" s="1"/>
    </row>
    <row r="6" spans="1:11" ht="10.15" customHeight="1" x14ac:dyDescent="0.2">
      <c r="A6" s="45"/>
      <c r="B6" s="46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1" t="s">
        <v>3</v>
      </c>
      <c r="B7" s="42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41"/>
      <c r="B8" s="42"/>
      <c r="C8" s="9" t="s">
        <v>24</v>
      </c>
      <c r="D8" s="9" t="s">
        <v>26</v>
      </c>
      <c r="E8" s="9" t="s">
        <v>25</v>
      </c>
      <c r="F8" s="9" t="s">
        <v>19</v>
      </c>
      <c r="G8" s="9" t="s">
        <v>25</v>
      </c>
      <c r="H8" s="14" t="s">
        <v>27</v>
      </c>
      <c r="I8" s="17" t="s">
        <v>28</v>
      </c>
      <c r="J8" s="1"/>
      <c r="K8" s="1"/>
    </row>
    <row r="9" spans="1:11" ht="22.5" customHeight="1" thickBot="1" x14ac:dyDescent="0.25">
      <c r="A9" s="37"/>
      <c r="B9" s="38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33">
        <v>40878</v>
      </c>
      <c r="B10" s="34"/>
      <c r="C10" s="10">
        <v>87.059219360351562</v>
      </c>
      <c r="D10" s="10">
        <v>6.1644415855407715</v>
      </c>
      <c r="E10" s="10">
        <v>6.3795895576477051</v>
      </c>
      <c r="F10" s="11">
        <v>4.2181104421615601E-2</v>
      </c>
      <c r="G10" s="10">
        <v>6.4217705726623535</v>
      </c>
      <c r="H10" s="10">
        <v>37.272276083729864</v>
      </c>
      <c r="I10" s="10">
        <v>47.553951841759826</v>
      </c>
      <c r="J10" s="1"/>
      <c r="K10" s="1"/>
    </row>
    <row r="11" spans="1:11" ht="12.75" customHeight="1" thickBot="1" x14ac:dyDescent="0.25">
      <c r="A11" s="33">
        <v>40879</v>
      </c>
      <c r="B11" s="34"/>
      <c r="C11" s="3">
        <v>86.5919189453125</v>
      </c>
      <c r="D11" s="3">
        <v>6.7690553665161133</v>
      </c>
      <c r="E11" s="3">
        <v>6.2665801048278809</v>
      </c>
      <c r="F11" s="5">
        <v>4.0556933730840683E-2</v>
      </c>
      <c r="G11" s="3">
        <v>6.3071370124816895</v>
      </c>
      <c r="H11" s="3">
        <v>37.504368276451139</v>
      </c>
      <c r="I11" s="3">
        <v>47.74138805232284</v>
      </c>
      <c r="J11" s="1"/>
      <c r="K11" s="1"/>
    </row>
    <row r="12" spans="1:11" ht="12.75" customHeight="1" thickBot="1" x14ac:dyDescent="0.25">
      <c r="A12" s="33">
        <v>40880</v>
      </c>
      <c r="B12" s="34"/>
      <c r="C12" s="3">
        <v>86.6766357421875</v>
      </c>
      <c r="D12" s="3">
        <v>6.6416640281677246</v>
      </c>
      <c r="E12" s="3">
        <v>6.3393034934997559</v>
      </c>
      <c r="F12" s="5">
        <v>5.0702791661024094E-2</v>
      </c>
      <c r="G12" s="3">
        <v>6.3900060653686523</v>
      </c>
      <c r="H12" s="3">
        <v>37.431519132158265</v>
      </c>
      <c r="I12" s="3">
        <v>47.658317110983305</v>
      </c>
      <c r="J12" s="1"/>
      <c r="K12" s="1"/>
    </row>
    <row r="13" spans="1:11" ht="12.75" customHeight="1" thickBot="1" x14ac:dyDescent="0.25">
      <c r="A13" s="33">
        <v>40881</v>
      </c>
      <c r="B13" s="34"/>
      <c r="C13" s="3">
        <v>87.106880187988281</v>
      </c>
      <c r="D13" s="3">
        <v>6.2317123413085937</v>
      </c>
      <c r="E13" s="3">
        <v>6.306647777557373</v>
      </c>
      <c r="F13" s="5">
        <v>5.883469432592392E-2</v>
      </c>
      <c r="G13" s="3">
        <v>6.3654823303222656</v>
      </c>
      <c r="H13" s="3">
        <v>37.347034535408937</v>
      </c>
      <c r="I13" s="3">
        <v>47.640190683572548</v>
      </c>
      <c r="J13" s="1"/>
      <c r="K13" s="1"/>
    </row>
    <row r="14" spans="1:11" ht="12.75" customHeight="1" thickBot="1" x14ac:dyDescent="0.25">
      <c r="A14" s="33">
        <v>40882</v>
      </c>
      <c r="B14" s="34"/>
      <c r="C14" s="3">
        <v>87.518997192382812</v>
      </c>
      <c r="D14" s="3">
        <v>5.5922088623046875</v>
      </c>
      <c r="E14" s="3">
        <v>6.5588717460632324</v>
      </c>
      <c r="F14" s="5">
        <v>4.5832980424165726E-2</v>
      </c>
      <c r="G14" s="3">
        <v>6.6047048568725586</v>
      </c>
      <c r="H14" s="3">
        <v>36.975062976008914</v>
      </c>
      <c r="I14" s="3">
        <v>47.318828002864727</v>
      </c>
      <c r="J14" s="1"/>
      <c r="K14" s="1"/>
    </row>
    <row r="15" spans="1:11" ht="12.75" customHeight="1" thickBot="1" x14ac:dyDescent="0.25">
      <c r="A15" s="33">
        <v>40883</v>
      </c>
      <c r="B15" s="34"/>
      <c r="C15" s="3">
        <v>87.587287902832031</v>
      </c>
      <c r="D15" s="3">
        <v>5.5788393020629883</v>
      </c>
      <c r="E15" s="3">
        <v>6.5515079498291016</v>
      </c>
      <c r="F15" s="5">
        <v>5.1530815660953522E-2</v>
      </c>
      <c r="G15" s="3">
        <v>6.6030387878417969</v>
      </c>
      <c r="H15" s="3">
        <v>37.003230612308712</v>
      </c>
      <c r="I15" s="3">
        <v>47.327775167266829</v>
      </c>
      <c r="J15" s="1"/>
      <c r="K15" s="1"/>
    </row>
    <row r="16" spans="1:11" ht="12.75" customHeight="1" thickBot="1" x14ac:dyDescent="0.25">
      <c r="A16" s="33">
        <v>40884</v>
      </c>
      <c r="B16" s="34"/>
      <c r="C16" s="3">
        <v>86.198173522949219</v>
      </c>
      <c r="D16" s="3">
        <v>6.5403094291687012</v>
      </c>
      <c r="E16" s="3">
        <v>6.7627921104431152</v>
      </c>
      <c r="F16" s="5">
        <v>3.996991366147995E-2</v>
      </c>
      <c r="G16" s="3">
        <v>6.8027620315551758</v>
      </c>
      <c r="H16" s="3">
        <v>37.365900501060359</v>
      </c>
      <c r="I16" s="3">
        <v>47.495325189807652</v>
      </c>
      <c r="J16" s="1"/>
      <c r="K16" s="1"/>
    </row>
    <row r="17" spans="1:11" ht="12.75" customHeight="1" thickBot="1" x14ac:dyDescent="0.25">
      <c r="A17" s="33">
        <v>40885</v>
      </c>
      <c r="B17" s="34"/>
      <c r="C17" s="3">
        <v>84.87078857421875</v>
      </c>
      <c r="D17" s="3">
        <v>7.6949310302734375</v>
      </c>
      <c r="E17" s="3">
        <v>6.8689813613891602</v>
      </c>
      <c r="F17" s="5">
        <v>3.8364093750715256E-2</v>
      </c>
      <c r="G17" s="3">
        <v>6.9073452949523926</v>
      </c>
      <c r="H17" s="3">
        <v>37.670396330779859</v>
      </c>
      <c r="I17" s="3">
        <v>47.637618053436427</v>
      </c>
      <c r="J17" s="1"/>
      <c r="K17" s="1"/>
    </row>
    <row r="18" spans="1:11" ht="12.75" customHeight="1" thickBot="1" x14ac:dyDescent="0.25">
      <c r="A18" s="33">
        <v>40886</v>
      </c>
      <c r="B18" s="34"/>
      <c r="C18" s="3">
        <v>85.202537536621094</v>
      </c>
      <c r="D18" s="3">
        <v>7.6417555809020996</v>
      </c>
      <c r="E18" s="3">
        <v>6.6044988632202148</v>
      </c>
      <c r="F18" s="5">
        <v>3.7835586816072464E-2</v>
      </c>
      <c r="G18" s="3">
        <v>6.6423344612121582</v>
      </c>
      <c r="H18" s="3">
        <v>37.723285854168438</v>
      </c>
      <c r="I18" s="3">
        <v>47.750095240197822</v>
      </c>
      <c r="J18" s="1"/>
      <c r="K18" s="1"/>
    </row>
    <row r="19" spans="1:11" ht="12.75" customHeight="1" thickBot="1" x14ac:dyDescent="0.25">
      <c r="A19" s="33">
        <v>40887</v>
      </c>
      <c r="B19" s="34"/>
      <c r="C19" s="3">
        <v>87.159194946289063</v>
      </c>
      <c r="D19" s="3">
        <v>6.7699337005615234</v>
      </c>
      <c r="E19" s="3">
        <v>5.5793724060058594</v>
      </c>
      <c r="F19" s="5">
        <v>4.9509234726428986E-2</v>
      </c>
      <c r="G19" s="3">
        <v>5.6288814544677734</v>
      </c>
      <c r="H19" s="3">
        <v>37.833556185126326</v>
      </c>
      <c r="I19" s="3">
        <v>48.214578645407883</v>
      </c>
      <c r="J19" s="1"/>
      <c r="K19" s="1"/>
    </row>
    <row r="20" spans="1:11" ht="12.75" customHeight="1" thickBot="1" x14ac:dyDescent="0.25">
      <c r="A20" s="33">
        <v>40888</v>
      </c>
      <c r="B20" s="34"/>
      <c r="C20" s="3">
        <v>87.528007507324219</v>
      </c>
      <c r="D20" s="3">
        <v>6.4553890228271484</v>
      </c>
      <c r="E20" s="3">
        <v>5.4882268905639648</v>
      </c>
      <c r="F20" s="5">
        <v>4.2452793568372726E-2</v>
      </c>
      <c r="G20" s="3">
        <v>5.5306797027587891</v>
      </c>
      <c r="H20" s="3">
        <v>37.808241510447424</v>
      </c>
      <c r="I20" s="3">
        <v>48.243911371521996</v>
      </c>
      <c r="J20" s="1"/>
      <c r="K20" s="1"/>
    </row>
    <row r="21" spans="1:11" ht="12.75" customHeight="1" thickBot="1" x14ac:dyDescent="0.25">
      <c r="A21" s="33">
        <v>40889</v>
      </c>
      <c r="B21" s="34"/>
      <c r="C21" s="3">
        <v>88.509124755859375</v>
      </c>
      <c r="D21" s="3">
        <v>5.7903637886047363</v>
      </c>
      <c r="E21" s="3">
        <v>5.1449732780456543</v>
      </c>
      <c r="F21" s="5">
        <v>5.1124967634677887E-2</v>
      </c>
      <c r="G21" s="3">
        <v>5.1960983276367187</v>
      </c>
      <c r="H21" s="3">
        <v>37.741105869534316</v>
      </c>
      <c r="I21" s="3">
        <v>48.339933317814058</v>
      </c>
      <c r="J21" s="1"/>
      <c r="K21" s="1"/>
    </row>
    <row r="22" spans="1:11" ht="12.75" customHeight="1" thickBot="1" x14ac:dyDescent="0.25">
      <c r="A22" s="33">
        <v>40890</v>
      </c>
      <c r="B22" s="34"/>
      <c r="C22" s="3">
        <v>86.339981079101563</v>
      </c>
      <c r="D22" s="3">
        <v>7.2916169166564941</v>
      </c>
      <c r="E22" s="3">
        <v>5.7627735137939453</v>
      </c>
      <c r="F22" s="5">
        <v>3.6655262112617493E-2</v>
      </c>
      <c r="G22" s="3">
        <v>5.7994289398193359</v>
      </c>
      <c r="H22" s="3">
        <v>38.01295444516883</v>
      </c>
      <c r="I22" s="3">
        <v>48.25210405133361</v>
      </c>
      <c r="J22" s="1"/>
      <c r="K22" s="1"/>
    </row>
    <row r="23" spans="1:11" ht="12.75" customHeight="1" thickBot="1" x14ac:dyDescent="0.25">
      <c r="A23" s="33">
        <v>40891</v>
      </c>
      <c r="B23" s="34"/>
      <c r="C23" s="3">
        <v>93.602996826171875</v>
      </c>
      <c r="D23" s="3">
        <v>1.6936670541763306</v>
      </c>
      <c r="E23" s="3">
        <v>4.615333080291748</v>
      </c>
      <c r="F23" s="5">
        <v>5.2000001072883606E-2</v>
      </c>
      <c r="G23" s="3">
        <v>4.6673331260681152</v>
      </c>
      <c r="H23" s="3">
        <v>36.523040110922182</v>
      </c>
      <c r="I23" s="3">
        <v>47.820918828695198</v>
      </c>
      <c r="J23" s="1"/>
      <c r="K23" s="1"/>
    </row>
    <row r="24" spans="1:11" ht="12.75" customHeight="1" thickBot="1" x14ac:dyDescent="0.25">
      <c r="A24" s="33">
        <v>40892</v>
      </c>
      <c r="B24" s="34"/>
      <c r="C24" s="3">
        <v>93.985000610351563</v>
      </c>
      <c r="D24" s="3">
        <v>1.5360000133514404</v>
      </c>
      <c r="E24" s="3">
        <v>4.4149999618530273</v>
      </c>
      <c r="F24" s="5">
        <v>3.8332998752593994E-2</v>
      </c>
      <c r="G24" s="3">
        <v>4.4533329010009766</v>
      </c>
      <c r="H24" s="3">
        <v>36.553332910770031</v>
      </c>
      <c r="I24" s="3">
        <v>47.935778117727892</v>
      </c>
      <c r="J24" s="1"/>
      <c r="K24" s="1"/>
    </row>
    <row r="25" spans="1:11" ht="12.75" customHeight="1" thickBot="1" x14ac:dyDescent="0.25">
      <c r="A25" s="33">
        <v>40893</v>
      </c>
      <c r="B25" s="34"/>
      <c r="C25" s="3">
        <v>93.651664733886719</v>
      </c>
      <c r="D25" s="3">
        <v>1.5373330116271973</v>
      </c>
      <c r="E25" s="3">
        <v>4.7150001525878906</v>
      </c>
      <c r="F25" s="5">
        <v>7.2999998927116394E-2</v>
      </c>
      <c r="G25" s="3">
        <v>4.7880001068115234</v>
      </c>
      <c r="H25" s="3">
        <v>36.425843934779742</v>
      </c>
      <c r="I25" s="3">
        <v>47.704876772859834</v>
      </c>
      <c r="J25" s="1"/>
      <c r="K25" s="1"/>
    </row>
    <row r="26" spans="1:11" ht="12.75" customHeight="1" thickBot="1" x14ac:dyDescent="0.25">
      <c r="A26" s="33">
        <v>40894</v>
      </c>
      <c r="B26" s="34"/>
      <c r="C26" s="3">
        <v>94.127998352050781</v>
      </c>
      <c r="D26" s="3">
        <v>1.6499999761581421</v>
      </c>
      <c r="E26" s="3">
        <v>4.1556668281555176</v>
      </c>
      <c r="F26" s="5">
        <v>4.1333001106977463E-2</v>
      </c>
      <c r="G26" s="3">
        <v>4.1970000267028809</v>
      </c>
      <c r="H26" s="3">
        <v>36.682017183003595</v>
      </c>
      <c r="I26" s="3">
        <v>48.124889347088818</v>
      </c>
      <c r="J26" s="1"/>
      <c r="K26" s="1"/>
    </row>
    <row r="27" spans="1:11" ht="12.75" customHeight="1" thickBot="1" x14ac:dyDescent="0.25">
      <c r="A27" s="33">
        <v>40895</v>
      </c>
      <c r="B27" s="34"/>
      <c r="C27" s="3">
        <v>93.339332580566406</v>
      </c>
      <c r="D27" s="3">
        <v>1.8503329753875732</v>
      </c>
      <c r="E27" s="3">
        <v>4.7290000915527344</v>
      </c>
      <c r="F27" s="5">
        <v>3.8667000830173492E-2</v>
      </c>
      <c r="G27" s="3">
        <v>4.767667293548584</v>
      </c>
      <c r="H27" s="3">
        <v>36.533304004898561</v>
      </c>
      <c r="I27" s="3">
        <v>47.786503787426383</v>
      </c>
      <c r="J27" s="1"/>
      <c r="K27" s="1"/>
    </row>
    <row r="28" spans="1:11" ht="12.75" customHeight="1" thickBot="1" x14ac:dyDescent="0.25">
      <c r="A28" s="33">
        <v>40896</v>
      </c>
      <c r="B28" s="34"/>
      <c r="C28" s="3">
        <v>93.404335021972656</v>
      </c>
      <c r="D28" s="3">
        <v>1.75</v>
      </c>
      <c r="E28" s="3">
        <v>4.7663331031799316</v>
      </c>
      <c r="F28" s="5">
        <v>4.7332998365163803E-2</v>
      </c>
      <c r="G28" s="3">
        <v>4.8136658668518066</v>
      </c>
      <c r="H28" s="3">
        <v>36.481480174331828</v>
      </c>
      <c r="I28" s="3">
        <v>47.73322515514262</v>
      </c>
      <c r="J28" s="1"/>
      <c r="K28" s="1"/>
    </row>
    <row r="29" spans="1:11" ht="12.75" customHeight="1" thickBot="1" x14ac:dyDescent="0.25">
      <c r="A29" s="33">
        <v>40897</v>
      </c>
      <c r="B29" s="34"/>
      <c r="C29" s="3">
        <v>93.217666625976562</v>
      </c>
      <c r="D29" s="3">
        <v>2.0473330020904541</v>
      </c>
      <c r="E29" s="3">
        <v>4.6553330421447754</v>
      </c>
      <c r="F29" s="5">
        <v>3.6332998424768448E-2</v>
      </c>
      <c r="G29" s="3">
        <v>4.6916661262512207</v>
      </c>
      <c r="H29" s="3">
        <v>36.618164779132158</v>
      </c>
      <c r="I29" s="3">
        <v>47.871283107899558</v>
      </c>
      <c r="J29" s="1"/>
      <c r="K29" s="1"/>
    </row>
    <row r="30" spans="1:11" ht="12.75" customHeight="1" thickBot="1" x14ac:dyDescent="0.25">
      <c r="A30" s="33">
        <v>40898</v>
      </c>
      <c r="B30" s="34"/>
      <c r="C30" s="3">
        <v>93.200996398925781</v>
      </c>
      <c r="D30" s="3">
        <v>1.926332950592041</v>
      </c>
      <c r="E30" s="3">
        <v>4.7543330192565918</v>
      </c>
      <c r="F30" s="5">
        <v>6.8999998271465302E-2</v>
      </c>
      <c r="G30" s="3">
        <v>4.8233327865600586</v>
      </c>
      <c r="H30" s="3">
        <v>36.537583173600602</v>
      </c>
      <c r="I30" s="3">
        <v>47.758047598016972</v>
      </c>
      <c r="J30" s="1"/>
      <c r="K30" s="1"/>
    </row>
    <row r="31" spans="1:11" ht="12.75" customHeight="1" thickBot="1" x14ac:dyDescent="0.25">
      <c r="A31" s="33">
        <v>40899</v>
      </c>
      <c r="B31" s="34"/>
      <c r="C31" s="3">
        <v>93.317329406738281</v>
      </c>
      <c r="D31" s="3">
        <v>1.9206670522689819</v>
      </c>
      <c r="E31" s="3">
        <v>4.6543331146240234</v>
      </c>
      <c r="F31" s="5">
        <v>6.8000003695487976E-2</v>
      </c>
      <c r="G31" s="3">
        <v>4.7223329544067383</v>
      </c>
      <c r="H31" s="3">
        <v>36.568636328644352</v>
      </c>
      <c r="I31" s="3">
        <v>47.820872788870361</v>
      </c>
      <c r="J31" s="1"/>
      <c r="K31" s="1"/>
    </row>
    <row r="32" spans="1:11" ht="12.75" customHeight="1" thickBot="1" x14ac:dyDescent="0.25">
      <c r="A32" s="33">
        <v>40900</v>
      </c>
      <c r="B32" s="34"/>
      <c r="C32" s="3">
        <v>93.163330078125</v>
      </c>
      <c r="D32" s="3">
        <v>1.9036669731140137</v>
      </c>
      <c r="E32" s="3">
        <v>4.804999828338623</v>
      </c>
      <c r="F32" s="5">
        <v>6.6666997969150543E-2</v>
      </c>
      <c r="G32" s="3">
        <v>4.8716669082641602</v>
      </c>
      <c r="H32" s="3">
        <v>36.519713341653365</v>
      </c>
      <c r="I32" s="3">
        <v>47.726824430173778</v>
      </c>
      <c r="J32" s="1"/>
      <c r="K32" s="1"/>
    </row>
    <row r="33" spans="1:11" ht="12.75" customHeight="1" thickBot="1" x14ac:dyDescent="0.25">
      <c r="A33" s="33">
        <v>40901</v>
      </c>
      <c r="B33" s="34"/>
      <c r="C33" s="3">
        <v>93.384330749511719</v>
      </c>
      <c r="D33" s="3">
        <v>1.9243329763412476</v>
      </c>
      <c r="E33" s="3">
        <v>4.561333179473877</v>
      </c>
      <c r="F33" s="5">
        <v>7.8666999936103821E-2</v>
      </c>
      <c r="G33" s="3">
        <v>4.6400003433227539</v>
      </c>
      <c r="H33" s="3">
        <v>36.607365643109027</v>
      </c>
      <c r="I33" s="3">
        <v>47.877617277055542</v>
      </c>
      <c r="J33" s="1"/>
      <c r="K33" s="1"/>
    </row>
    <row r="34" spans="1:11" ht="12.75" customHeight="1" thickBot="1" x14ac:dyDescent="0.25">
      <c r="A34" s="33">
        <v>40902</v>
      </c>
      <c r="B34" s="34"/>
      <c r="C34" s="3">
        <v>93.073997497558594</v>
      </c>
      <c r="D34" s="3">
        <v>1.9910000562667847</v>
      </c>
      <c r="E34" s="3">
        <v>4.8333330154418945</v>
      </c>
      <c r="F34" s="5">
        <v>7.9332999885082245E-2</v>
      </c>
      <c r="G34" s="3">
        <v>4.912665843963623</v>
      </c>
      <c r="H34" s="3">
        <v>36.506875167824965</v>
      </c>
      <c r="I34" s="3">
        <v>47.698428151254006</v>
      </c>
      <c r="J34" s="1"/>
      <c r="K34" s="1"/>
    </row>
    <row r="35" spans="1:11" ht="12.75" customHeight="1" thickBot="1" x14ac:dyDescent="0.25">
      <c r="A35" s="33">
        <v>40903</v>
      </c>
      <c r="B35" s="34"/>
      <c r="C35" s="3">
        <v>93.377334594726563</v>
      </c>
      <c r="D35" s="3">
        <v>1.9326670169830322</v>
      </c>
      <c r="E35" s="3">
        <v>4.5729999542236328</v>
      </c>
      <c r="F35" s="5">
        <v>9.03329998254776E-2</v>
      </c>
      <c r="G35" s="3">
        <v>4.6633329391479492</v>
      </c>
      <c r="H35" s="3">
        <v>36.586944685945944</v>
      </c>
      <c r="I35" s="3">
        <v>47.852492548082566</v>
      </c>
      <c r="J35" s="1"/>
      <c r="K35" s="1"/>
    </row>
    <row r="36" spans="1:11" ht="12.75" customHeight="1" thickBot="1" x14ac:dyDescent="0.25">
      <c r="A36" s="33">
        <v>40904</v>
      </c>
      <c r="B36" s="34"/>
      <c r="C36" s="3">
        <v>93.577667236328125</v>
      </c>
      <c r="D36" s="3">
        <v>1.5906670093536377</v>
      </c>
      <c r="E36" s="3">
        <v>4.7319998741149902</v>
      </c>
      <c r="F36" s="5">
        <v>7.433299720287323E-2</v>
      </c>
      <c r="G36" s="3">
        <v>4.806333065032959</v>
      </c>
      <c r="H36" s="3">
        <v>36.435347749299396</v>
      </c>
      <c r="I36" s="3">
        <v>47.70235913040618</v>
      </c>
      <c r="J36" s="1"/>
      <c r="K36" s="1"/>
    </row>
    <row r="37" spans="1:11" ht="12.75" customHeight="1" thickBot="1" x14ac:dyDescent="0.25">
      <c r="A37" s="33">
        <v>40905</v>
      </c>
      <c r="B37" s="34"/>
      <c r="C37" s="3">
        <v>93.208335876464844</v>
      </c>
      <c r="D37" s="3">
        <v>1.9279999732971191</v>
      </c>
      <c r="E37" s="3">
        <v>4.7513332366943359</v>
      </c>
      <c r="F37" s="5">
        <v>8.1000000238418579E-2</v>
      </c>
      <c r="G37" s="3">
        <v>4.8323330879211426</v>
      </c>
      <c r="H37" s="3">
        <v>36.524460869100722</v>
      </c>
      <c r="I37" s="3">
        <v>47.74348455748153</v>
      </c>
      <c r="J37" s="1"/>
      <c r="K37" s="1"/>
    </row>
    <row r="38" spans="1:11" ht="12.75" customHeight="1" thickBot="1" x14ac:dyDescent="0.25">
      <c r="A38" s="33">
        <v>40906</v>
      </c>
      <c r="B38" s="34"/>
      <c r="C38" s="3">
        <v>92.466667175292969</v>
      </c>
      <c r="D38" s="3">
        <v>2.3586668968200684</v>
      </c>
      <c r="E38" s="3">
        <v>5.0673332214355469</v>
      </c>
      <c r="F38" s="5">
        <v>8.433300256729126E-2</v>
      </c>
      <c r="G38" s="3">
        <v>5.1516661643981934</v>
      </c>
      <c r="H38" s="3">
        <v>36.521141049612076</v>
      </c>
      <c r="I38" s="3">
        <v>47.602889468081727</v>
      </c>
      <c r="J38" s="1"/>
      <c r="K38" s="1"/>
    </row>
    <row r="39" spans="1:11" ht="12.75" customHeight="1" thickBot="1" x14ac:dyDescent="0.25">
      <c r="A39" s="33">
        <v>40907</v>
      </c>
      <c r="B39" s="34"/>
      <c r="C39" s="3">
        <v>92.127662658691406</v>
      </c>
      <c r="D39" s="3">
        <v>2.3146660327911377</v>
      </c>
      <c r="E39" s="3">
        <v>5.4260001182556152</v>
      </c>
      <c r="F39" s="5">
        <v>0.10233300179243088</v>
      </c>
      <c r="G39" s="3">
        <v>5.5283331871032715</v>
      </c>
      <c r="H39" s="3">
        <v>36.34902276632674</v>
      </c>
      <c r="I39" s="3">
        <v>47.33271814892349</v>
      </c>
      <c r="J39" s="1"/>
      <c r="K39" s="1"/>
    </row>
    <row r="40" spans="1:11" ht="12.75" customHeight="1" thickBot="1" x14ac:dyDescent="0.25">
      <c r="A40" s="33">
        <v>40908</v>
      </c>
      <c r="B40" s="34"/>
      <c r="C40" s="3">
        <v>93.340667724609375</v>
      </c>
      <c r="D40" s="3">
        <v>1.6222330331802368</v>
      </c>
      <c r="E40" s="3">
        <v>4.9250001907348633</v>
      </c>
      <c r="F40" s="5">
        <v>7.4000000953674316E-2</v>
      </c>
      <c r="G40" s="3">
        <v>4.999000072479248</v>
      </c>
      <c r="H40" s="3">
        <v>36.357843142144084</v>
      </c>
      <c r="I40" s="3">
        <v>47.571863322775016</v>
      </c>
      <c r="J40" s="1"/>
      <c r="K40" s="1"/>
    </row>
    <row r="41" spans="1:11" ht="12.75" customHeight="1" thickBot="1" x14ac:dyDescent="0.25">
      <c r="A41" s="31" t="s">
        <v>6</v>
      </c>
      <c r="B41" s="32"/>
      <c r="C41" s="6">
        <f t="shared" ref="C41:I41" si="0">AVERAGE(C10:C40)</f>
        <v>90.577937464560236</v>
      </c>
      <c r="D41" s="6">
        <f t="shared" si="0"/>
        <v>3.8270899018933697</v>
      </c>
      <c r="E41" s="6">
        <f t="shared" si="0"/>
        <v>5.346734969846664</v>
      </c>
      <c r="F41" s="6">
        <f t="shared" si="0"/>
        <v>5.7437070074581334E-2</v>
      </c>
      <c r="G41" s="6">
        <f t="shared" si="0"/>
        <v>5.4041720205737702</v>
      </c>
      <c r="H41" s="6">
        <f t="shared" si="0"/>
        <v>36.936162881530663</v>
      </c>
      <c r="I41" s="6">
        <f t="shared" si="0"/>
        <v>47.769002879556481</v>
      </c>
      <c r="J41" s="1"/>
      <c r="K41" s="1"/>
    </row>
    <row r="42" spans="1:11" ht="8.1" customHeight="1" x14ac:dyDescent="0.2"/>
    <row r="43" spans="1:11" ht="12.75" customHeight="1" x14ac:dyDescent="0.2">
      <c r="A43" s="7" t="s">
        <v>10</v>
      </c>
      <c r="H43" s="30" t="s">
        <v>23</v>
      </c>
      <c r="I43" s="30"/>
      <c r="J43" s="20"/>
      <c r="K43" s="20"/>
    </row>
    <row r="44" spans="1:11" ht="13.5" thickBot="1" x14ac:dyDescent="0.25"/>
    <row r="45" spans="1:11" ht="23.25" thickBot="1" x14ac:dyDescent="0.25">
      <c r="A45" s="37"/>
      <c r="B45" s="38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17</v>
      </c>
      <c r="I45" s="19" t="s">
        <v>16</v>
      </c>
    </row>
    <row r="46" spans="1:11" ht="13.5" thickBot="1" x14ac:dyDescent="0.25">
      <c r="A46" s="39" t="s">
        <v>85</v>
      </c>
      <c r="B46" s="40"/>
      <c r="C46" s="26">
        <f t="shared" ref="C46:I46" si="1">MAX(C10:C40)</f>
        <v>94.127998352050781</v>
      </c>
      <c r="D46" s="21">
        <f t="shared" si="1"/>
        <v>7.6949310302734375</v>
      </c>
      <c r="E46" s="26">
        <f t="shared" si="1"/>
        <v>6.8689813613891602</v>
      </c>
      <c r="F46" s="26">
        <f t="shared" si="1"/>
        <v>0.10233300179243088</v>
      </c>
      <c r="G46" s="21">
        <f t="shared" si="1"/>
        <v>6.9073452949523926</v>
      </c>
      <c r="H46" s="26">
        <f t="shared" si="1"/>
        <v>38.01295444516883</v>
      </c>
      <c r="I46" s="22">
        <f t="shared" si="1"/>
        <v>48.339933317814058</v>
      </c>
    </row>
    <row r="47" spans="1:11" ht="13.5" thickBot="1" x14ac:dyDescent="0.25">
      <c r="A47" s="39" t="s">
        <v>86</v>
      </c>
      <c r="B47" s="40"/>
      <c r="C47" s="23">
        <f t="shared" ref="C47:I47" si="2">MIN(C10:C40)</f>
        <v>84.87078857421875</v>
      </c>
      <c r="D47" s="26">
        <f t="shared" si="2"/>
        <v>1.5360000133514404</v>
      </c>
      <c r="E47" s="26">
        <f t="shared" si="2"/>
        <v>4.1556668281555176</v>
      </c>
      <c r="F47" s="23">
        <f t="shared" si="2"/>
        <v>3.6332998424768448E-2</v>
      </c>
      <c r="G47" s="26">
        <f t="shared" si="2"/>
        <v>4.1970000267028809</v>
      </c>
      <c r="H47" s="23">
        <f t="shared" si="2"/>
        <v>36.34902276632674</v>
      </c>
      <c r="I47" s="26">
        <f t="shared" si="2"/>
        <v>47.318828002864727</v>
      </c>
    </row>
    <row r="48" spans="1:11" ht="13.5" thickBot="1" x14ac:dyDescent="0.25">
      <c r="A48" s="35" t="s">
        <v>87</v>
      </c>
      <c r="B48" s="36"/>
      <c r="C48" s="26">
        <f t="shared" ref="C48:I48" si="3">STDEV(C10:C40)</f>
        <v>3.3448502225041148</v>
      </c>
      <c r="D48" s="24">
        <f t="shared" si="3"/>
        <v>2.4008271558129195</v>
      </c>
      <c r="E48" s="26">
        <f t="shared" si="3"/>
        <v>0.83561358870354085</v>
      </c>
      <c r="F48" s="26">
        <f t="shared" si="3"/>
        <v>1.8743349974286325E-2</v>
      </c>
      <c r="G48" s="24">
        <f t="shared" si="3"/>
        <v>0.82811996404800148</v>
      </c>
      <c r="H48" s="26">
        <f t="shared" si="3"/>
        <v>0.5427855159269902</v>
      </c>
      <c r="I48" s="25">
        <f t="shared" si="3"/>
        <v>0.25901689480664331</v>
      </c>
    </row>
    <row r="50" spans="3:9" x14ac:dyDescent="0.2">
      <c r="C50" s="27" t="s">
        <v>100</v>
      </c>
      <c r="D50" s="27">
        <f>COUNTIF(D10:D40,"&gt;12.0")</f>
        <v>0</v>
      </c>
      <c r="E50" s="27">
        <f>COUNTIF(E10:E40,"&gt;8.0")</f>
        <v>0</v>
      </c>
      <c r="F50" s="27">
        <f>COUNTIF(F10:F40,"&gt;3.0")</f>
        <v>0</v>
      </c>
      <c r="G50" s="27">
        <f>COUNTIF(G10:G40,"&gt;8.0")</f>
        <v>0</v>
      </c>
      <c r="H50" s="27">
        <f>COUNTIF(H10:H40,"&lt;36.30")</f>
        <v>0</v>
      </c>
      <c r="I50" s="27">
        <f>COUNTIF(I10:I40,"&lt;46.20")</f>
        <v>0</v>
      </c>
    </row>
    <row r="51" spans="3:9" x14ac:dyDescent="0.2">
      <c r="G51" s="27"/>
      <c r="H51" s="27">
        <f>COUNTIF(H10:H40,"&gt;43.60")</f>
        <v>0</v>
      </c>
      <c r="I51" s="27">
        <f>COUNTIF(I10:I40,"&gt;53.20")</f>
        <v>0</v>
      </c>
    </row>
  </sheetData>
  <mergeCells count="45">
    <mergeCell ref="A32:B32"/>
    <mergeCell ref="A33:B33"/>
    <mergeCell ref="H43:I43"/>
    <mergeCell ref="A41:B41"/>
    <mergeCell ref="A34:B34"/>
    <mergeCell ref="A39:B39"/>
    <mergeCell ref="A47:B47"/>
    <mergeCell ref="A48:B48"/>
    <mergeCell ref="A36:B36"/>
    <mergeCell ref="A35:B35"/>
    <mergeCell ref="A37:B37"/>
    <mergeCell ref="A38:B38"/>
    <mergeCell ref="A45:B45"/>
    <mergeCell ref="A46:B46"/>
    <mergeCell ref="A40:B40"/>
    <mergeCell ref="A21:B21"/>
    <mergeCell ref="A24:B24"/>
    <mergeCell ref="A31:B31"/>
    <mergeCell ref="A26:B26"/>
    <mergeCell ref="A28:B28"/>
    <mergeCell ref="A29:B29"/>
    <mergeCell ref="A27:B27"/>
    <mergeCell ref="A30:B30"/>
    <mergeCell ref="A20:B20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8:B18"/>
    <mergeCell ref="A19:B19"/>
    <mergeCell ref="A9:B9"/>
    <mergeCell ref="A11:B11"/>
    <mergeCell ref="A12:B12"/>
    <mergeCell ref="A17:B17"/>
    <mergeCell ref="A7:B7"/>
    <mergeCell ref="A1:I1"/>
    <mergeCell ref="A3:I3"/>
    <mergeCell ref="A6:B6"/>
    <mergeCell ref="A4:I4"/>
    <mergeCell ref="A5:F5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outlinePr summaryBelow="0" summaryRight="0"/>
  </sheetPr>
  <dimension ref="A1:K51"/>
  <sheetViews>
    <sheetView showGridLines="0" topLeftCell="A31" zoomScale="90" zoomScaleNormal="90" workbookViewId="0">
      <selection activeCell="H52" sqref="H52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256" width="8.85546875" customWidth="1"/>
  </cols>
  <sheetData>
    <row r="1" spans="1:11" ht="24" customHeight="1" x14ac:dyDescent="0.2">
      <c r="A1" s="43" t="s">
        <v>11</v>
      </c>
      <c r="B1" s="43"/>
      <c r="C1" s="43"/>
      <c r="D1" s="43"/>
      <c r="E1" s="43"/>
      <c r="F1" s="43"/>
      <c r="G1" s="43"/>
      <c r="H1" s="43"/>
      <c r="I1" s="43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4" t="s">
        <v>8</v>
      </c>
      <c r="B3" s="44"/>
      <c r="C3" s="44"/>
      <c r="D3" s="44"/>
      <c r="E3" s="44"/>
      <c r="F3" s="44"/>
      <c r="G3" s="44"/>
      <c r="H3" s="44"/>
      <c r="I3" s="44"/>
      <c r="J3" s="2"/>
      <c r="K3" s="1"/>
    </row>
    <row r="4" spans="1:11" ht="18" customHeight="1" x14ac:dyDescent="0.2">
      <c r="A4" s="47" t="s">
        <v>9</v>
      </c>
      <c r="B4" s="47"/>
      <c r="C4" s="47"/>
      <c r="D4" s="47"/>
      <c r="E4" s="47"/>
      <c r="F4" s="47"/>
      <c r="G4" s="47"/>
      <c r="H4" s="47"/>
      <c r="I4" s="47"/>
      <c r="J4" s="2"/>
      <c r="K4" s="1"/>
    </row>
    <row r="5" spans="1:11" ht="14.1" customHeight="1" thickBot="1" x14ac:dyDescent="0.25">
      <c r="A5" s="48" t="s">
        <v>60</v>
      </c>
      <c r="B5" s="48"/>
      <c r="C5" s="48"/>
      <c r="D5" s="48"/>
      <c r="E5" s="48"/>
      <c r="F5" s="48"/>
      <c r="G5" s="1"/>
      <c r="H5" s="1"/>
      <c r="I5" s="18" t="s">
        <v>99</v>
      </c>
      <c r="J5" s="1"/>
      <c r="K5" s="1"/>
    </row>
    <row r="6" spans="1:11" ht="10.15" customHeight="1" x14ac:dyDescent="0.2">
      <c r="A6" s="45"/>
      <c r="B6" s="46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1" t="s">
        <v>3</v>
      </c>
      <c r="B7" s="42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41"/>
      <c r="B8" s="42"/>
      <c r="C8" s="9" t="s">
        <v>24</v>
      </c>
      <c r="D8" s="9" t="s">
        <v>26</v>
      </c>
      <c r="E8" s="9" t="s">
        <v>25</v>
      </c>
      <c r="F8" s="9" t="s">
        <v>19</v>
      </c>
      <c r="G8" s="9" t="s">
        <v>25</v>
      </c>
      <c r="H8" s="14" t="s">
        <v>27</v>
      </c>
      <c r="I8" s="17" t="s">
        <v>28</v>
      </c>
      <c r="J8" s="1"/>
      <c r="K8" s="1"/>
    </row>
    <row r="9" spans="1:11" ht="22.5" customHeight="1" thickBot="1" x14ac:dyDescent="0.25">
      <c r="A9" s="37"/>
      <c r="B9" s="38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33">
        <v>40878</v>
      </c>
      <c r="B10" s="34"/>
      <c r="C10" s="10">
        <v>90.232955932617187</v>
      </c>
      <c r="D10" s="10">
        <v>3.6902525424957275</v>
      </c>
      <c r="E10" s="10">
        <v>5.754521369934082</v>
      </c>
      <c r="F10" s="11">
        <v>9.2993363738059998E-2</v>
      </c>
      <c r="G10" s="10">
        <v>5.8475146293640137</v>
      </c>
      <c r="H10" s="10">
        <v>36.787566556848837</v>
      </c>
      <c r="I10" s="10">
        <v>47.473861734446729</v>
      </c>
      <c r="J10" s="1"/>
      <c r="K10" s="1"/>
    </row>
    <row r="11" spans="1:11" ht="12.75" customHeight="1" thickBot="1" x14ac:dyDescent="0.25">
      <c r="A11" s="33">
        <v>40879</v>
      </c>
      <c r="B11" s="34"/>
      <c r="C11" s="3">
        <v>90.6258544921875</v>
      </c>
      <c r="D11" s="3">
        <v>3.5224850177764893</v>
      </c>
      <c r="E11" s="3">
        <v>5.5263714790344238</v>
      </c>
      <c r="F11" s="5">
        <v>0.10014234483242035</v>
      </c>
      <c r="G11" s="3">
        <v>5.6265139579772949</v>
      </c>
      <c r="H11" s="3">
        <v>36.798489192610894</v>
      </c>
      <c r="I11" s="3">
        <v>47.570382274977931</v>
      </c>
      <c r="J11" s="1"/>
      <c r="K11" s="1"/>
    </row>
    <row r="12" spans="1:11" ht="12.75" customHeight="1" thickBot="1" x14ac:dyDescent="0.25">
      <c r="A12" s="33">
        <v>40880</v>
      </c>
      <c r="B12" s="34"/>
      <c r="C12" s="3">
        <v>89.752082824707031</v>
      </c>
      <c r="D12" s="3">
        <v>4.3611693382263184</v>
      </c>
      <c r="E12" s="3">
        <v>5.541496753692627</v>
      </c>
      <c r="F12" s="5">
        <v>0.10175158083438873</v>
      </c>
      <c r="G12" s="3">
        <v>5.6432485580444336</v>
      </c>
      <c r="H12" s="3">
        <v>37.009578821513898</v>
      </c>
      <c r="I12" s="3">
        <v>47.690735449549017</v>
      </c>
      <c r="J12" s="1"/>
      <c r="K12" s="1"/>
    </row>
    <row r="13" spans="1:11" ht="12.75" customHeight="1" thickBot="1" x14ac:dyDescent="0.25">
      <c r="A13" s="33">
        <v>40881</v>
      </c>
      <c r="B13" s="34"/>
      <c r="C13" s="3">
        <v>89.535453796386719</v>
      </c>
      <c r="D13" s="3">
        <v>4.9760904312133789</v>
      </c>
      <c r="E13" s="3">
        <v>5.1111602783203125</v>
      </c>
      <c r="F13" s="5">
        <v>0.11415549367666245</v>
      </c>
      <c r="G13" s="3">
        <v>5.2253155708312988</v>
      </c>
      <c r="H13" s="3">
        <v>37.326734770236861</v>
      </c>
      <c r="I13" s="3">
        <v>48.047425584977169</v>
      </c>
      <c r="J13" s="1"/>
      <c r="K13" s="1"/>
    </row>
    <row r="14" spans="1:11" ht="12.75" customHeight="1" thickBot="1" x14ac:dyDescent="0.25">
      <c r="A14" s="33">
        <v>40882</v>
      </c>
      <c r="B14" s="34"/>
      <c r="C14" s="3">
        <v>90.888740539550781</v>
      </c>
      <c r="D14" s="3">
        <v>3.1162741184234619</v>
      </c>
      <c r="E14" s="3">
        <v>5.6856789588928223</v>
      </c>
      <c r="F14" s="5">
        <v>9.7457297146320343E-2</v>
      </c>
      <c r="G14" s="3">
        <v>5.7831363677978516</v>
      </c>
      <c r="H14" s="3">
        <v>36.638240303359105</v>
      </c>
      <c r="I14" s="3">
        <v>47.406412935229774</v>
      </c>
      <c r="J14" s="1"/>
      <c r="K14" s="1"/>
    </row>
    <row r="15" spans="1:11" ht="12.75" customHeight="1" thickBot="1" x14ac:dyDescent="0.25">
      <c r="A15" s="33">
        <v>40883</v>
      </c>
      <c r="B15" s="34"/>
      <c r="C15" s="3">
        <v>89.830795288085937</v>
      </c>
      <c r="D15" s="3">
        <v>4.2127103805541992</v>
      </c>
      <c r="E15" s="3">
        <v>5.6909756660461426</v>
      </c>
      <c r="F15" s="5">
        <v>8.7560437619686127E-2</v>
      </c>
      <c r="G15" s="3">
        <v>5.778536319732666</v>
      </c>
      <c r="H15" s="3">
        <v>36.91509579814592</v>
      </c>
      <c r="I15" s="3">
        <v>47.586465447620007</v>
      </c>
      <c r="J15" s="1"/>
      <c r="K15" s="1"/>
    </row>
    <row r="16" spans="1:11" ht="12.75" customHeight="1" thickBot="1" x14ac:dyDescent="0.25">
      <c r="A16" s="33">
        <v>40884</v>
      </c>
      <c r="B16" s="34"/>
      <c r="C16" s="3">
        <v>89.533638000488281</v>
      </c>
      <c r="D16" s="3">
        <v>4.9502129554748535</v>
      </c>
      <c r="E16" s="3">
        <v>5.0670871734619141</v>
      </c>
      <c r="F16" s="5">
        <v>0.10514771938323975</v>
      </c>
      <c r="G16" s="3">
        <v>5.1722350120544434</v>
      </c>
      <c r="H16" s="3">
        <v>37.441825727127615</v>
      </c>
      <c r="I16" s="3">
        <v>48.149342595728669</v>
      </c>
      <c r="J16" s="1"/>
      <c r="K16" s="1"/>
    </row>
    <row r="17" spans="1:11" ht="12.75" customHeight="1" thickBot="1" x14ac:dyDescent="0.25">
      <c r="A17" s="33">
        <v>40885</v>
      </c>
      <c r="B17" s="34"/>
      <c r="C17" s="3">
        <v>89.972923278808594</v>
      </c>
      <c r="D17" s="3">
        <v>5.2648053169250488</v>
      </c>
      <c r="E17" s="3">
        <v>4.393437385559082</v>
      </c>
      <c r="F17" s="5">
        <v>0.12030637264251709</v>
      </c>
      <c r="G17" s="3">
        <v>4.5137438774108887</v>
      </c>
      <c r="H17" s="3">
        <v>37.718127776235043</v>
      </c>
      <c r="I17" s="3">
        <v>48.597231953614248</v>
      </c>
      <c r="J17" s="1"/>
      <c r="K17" s="1"/>
    </row>
    <row r="18" spans="1:11" ht="12.75" customHeight="1" thickBot="1" x14ac:dyDescent="0.25">
      <c r="A18" s="33">
        <v>40886</v>
      </c>
      <c r="B18" s="34"/>
      <c r="C18" s="3">
        <v>90.941635131835938</v>
      </c>
      <c r="D18" s="3">
        <v>3.7179481983184814</v>
      </c>
      <c r="E18" s="3">
        <v>5.0776515007019043</v>
      </c>
      <c r="F18" s="5">
        <v>0.10745634138584137</v>
      </c>
      <c r="G18" s="3">
        <v>5.1851077079772949</v>
      </c>
      <c r="H18" s="3">
        <v>37.003895446207395</v>
      </c>
      <c r="I18" s="3">
        <v>47.888614218401202</v>
      </c>
      <c r="J18" s="1"/>
      <c r="K18" s="1"/>
    </row>
    <row r="19" spans="1:11" ht="12.75" customHeight="1" thickBot="1" x14ac:dyDescent="0.25">
      <c r="A19" s="33">
        <v>40887</v>
      </c>
      <c r="B19" s="34"/>
      <c r="C19" s="3">
        <v>90.747703552246094</v>
      </c>
      <c r="D19" s="3">
        <v>4.1132049560546875</v>
      </c>
      <c r="E19" s="3">
        <v>4.9343256950378418</v>
      </c>
      <c r="F19" s="5">
        <v>0.11398276686668396</v>
      </c>
      <c r="G19" s="3">
        <v>5.0483083724975586</v>
      </c>
      <c r="H19" s="3">
        <v>37.089912460951496</v>
      </c>
      <c r="I19" s="3">
        <v>47.99151637392923</v>
      </c>
      <c r="J19" s="1"/>
      <c r="K19" s="1"/>
    </row>
    <row r="20" spans="1:11" ht="12.75" customHeight="1" thickBot="1" x14ac:dyDescent="0.25">
      <c r="A20" s="33">
        <v>40888</v>
      </c>
      <c r="B20" s="34"/>
      <c r="C20" s="3">
        <v>91.292716979980469</v>
      </c>
      <c r="D20" s="3">
        <v>3.5354342460632324</v>
      </c>
      <c r="E20" s="3">
        <v>4.9320812225341797</v>
      </c>
      <c r="F20" s="5">
        <v>0.1132177859544754</v>
      </c>
      <c r="G20" s="3">
        <v>5.0452990531921387</v>
      </c>
      <c r="H20" s="3">
        <v>36.948572721380479</v>
      </c>
      <c r="I20" s="3">
        <v>47.9067821174378</v>
      </c>
      <c r="J20" s="1"/>
      <c r="K20" s="1"/>
    </row>
    <row r="21" spans="1:11" ht="12.75" customHeight="1" thickBot="1" x14ac:dyDescent="0.25">
      <c r="A21" s="33">
        <v>40889</v>
      </c>
      <c r="B21" s="34"/>
      <c r="C21" s="3">
        <v>91.238357543945313</v>
      </c>
      <c r="D21" s="3">
        <v>3.6946091651916504</v>
      </c>
      <c r="E21" s="3">
        <v>4.8529758453369141</v>
      </c>
      <c r="F21" s="5">
        <v>0.10304176062345505</v>
      </c>
      <c r="G21" s="3">
        <v>4.9560174942016602</v>
      </c>
      <c r="H21" s="3">
        <v>37.029662708598302</v>
      </c>
      <c r="I21" s="3">
        <v>47.996197806123256</v>
      </c>
      <c r="J21" s="1"/>
      <c r="K21" s="1"/>
    </row>
    <row r="22" spans="1:11" ht="12.75" customHeight="1" thickBot="1" x14ac:dyDescent="0.25">
      <c r="A22" s="33">
        <v>40890</v>
      </c>
      <c r="B22" s="34"/>
      <c r="C22" s="3">
        <v>88.925048828125</v>
      </c>
      <c r="D22" s="3">
        <v>4.6194272041320801</v>
      </c>
      <c r="E22" s="3">
        <v>5.5594205856323242</v>
      </c>
      <c r="F22" s="5">
        <v>0.11519259959459305</v>
      </c>
      <c r="G22" s="3">
        <v>5.6746129989624023</v>
      </c>
      <c r="H22" s="3">
        <v>37.458220117434003</v>
      </c>
      <c r="I22" s="3">
        <v>47.933479907182225</v>
      </c>
      <c r="J22" s="1"/>
      <c r="K22" s="1"/>
    </row>
    <row r="23" spans="1:11" ht="12.75" customHeight="1" thickBot="1" x14ac:dyDescent="0.25">
      <c r="A23" s="33">
        <v>40891</v>
      </c>
      <c r="B23" s="34"/>
      <c r="C23" s="3">
        <v>90.89666748046875</v>
      </c>
      <c r="D23" s="3">
        <v>4.2106661796569824</v>
      </c>
      <c r="E23" s="3">
        <v>4.621333122253418</v>
      </c>
      <c r="F23" s="5">
        <v>0.13500000536441803</v>
      </c>
      <c r="G23" s="3">
        <v>4.7563333511352539</v>
      </c>
      <c r="H23" s="3">
        <v>37.242711687025732</v>
      </c>
      <c r="I23" s="3">
        <v>48.196384176813147</v>
      </c>
      <c r="J23" s="1"/>
      <c r="K23" s="1"/>
    </row>
    <row r="24" spans="1:11" ht="12.75" customHeight="1" thickBot="1" x14ac:dyDescent="0.25">
      <c r="A24" s="33">
        <v>40892</v>
      </c>
      <c r="B24" s="34"/>
      <c r="C24" s="3">
        <v>91.005332946777344</v>
      </c>
      <c r="D24" s="3">
        <v>4.3359999656677246</v>
      </c>
      <c r="E24" s="3">
        <v>4.418665885925293</v>
      </c>
      <c r="F24" s="5">
        <v>0.11566600203514099</v>
      </c>
      <c r="G24" s="3">
        <v>4.5343317985534668</v>
      </c>
      <c r="H24" s="3">
        <v>37.355224427695909</v>
      </c>
      <c r="I24" s="3">
        <v>48.363426183861087</v>
      </c>
      <c r="J24" s="1"/>
      <c r="K24" s="1"/>
    </row>
    <row r="25" spans="1:11" ht="12.75" customHeight="1" thickBot="1" x14ac:dyDescent="0.25">
      <c r="A25" s="33">
        <v>40893</v>
      </c>
      <c r="B25" s="34"/>
      <c r="C25" s="3">
        <v>90.786003112792969</v>
      </c>
      <c r="D25" s="3">
        <v>3.9053330421447754</v>
      </c>
      <c r="E25" s="3">
        <v>5.0749998092651367</v>
      </c>
      <c r="F25" s="5">
        <v>0.1163330003619194</v>
      </c>
      <c r="G25" s="3">
        <v>5.1913328170776367</v>
      </c>
      <c r="H25" s="3">
        <v>36.981253900725385</v>
      </c>
      <c r="I25" s="3">
        <v>47.857353923564737</v>
      </c>
      <c r="J25" s="1"/>
      <c r="K25" s="1"/>
    </row>
    <row r="26" spans="1:11" ht="12.75" customHeight="1" thickBot="1" x14ac:dyDescent="0.25">
      <c r="A26" s="33">
        <v>40894</v>
      </c>
      <c r="B26" s="34"/>
      <c r="C26" s="3">
        <v>93.920669555664063</v>
      </c>
      <c r="D26" s="3">
        <v>1.6510000228881836</v>
      </c>
      <c r="E26" s="3">
        <v>4.2899999618530273</v>
      </c>
      <c r="F26" s="5">
        <v>0.1073329970240593</v>
      </c>
      <c r="G26" s="3">
        <v>4.3973331451416016</v>
      </c>
      <c r="H26" s="3">
        <v>36.593713324817813</v>
      </c>
      <c r="I26" s="3">
        <v>47.968761363532813</v>
      </c>
      <c r="J26" s="1"/>
      <c r="K26" s="1"/>
    </row>
    <row r="27" spans="1:11" ht="12.75" customHeight="1" thickBot="1" x14ac:dyDescent="0.25">
      <c r="A27" s="33">
        <v>40895</v>
      </c>
      <c r="B27" s="34"/>
      <c r="C27" s="3">
        <v>93.079666137695312</v>
      </c>
      <c r="D27" s="3">
        <v>2.1196670532226562</v>
      </c>
      <c r="E27" s="3">
        <v>4.6389999389648437</v>
      </c>
      <c r="F27" s="5">
        <v>0.11733300238847733</v>
      </c>
      <c r="G27" s="3">
        <v>4.7563328742980957</v>
      </c>
      <c r="H27" s="3">
        <v>36.598449785068972</v>
      </c>
      <c r="I27" s="3">
        <v>47.812887643024347</v>
      </c>
      <c r="J27" s="1"/>
      <c r="K27" s="1"/>
    </row>
    <row r="28" spans="1:11" ht="12.75" customHeight="1" thickBot="1" x14ac:dyDescent="0.25">
      <c r="A28" s="33">
        <v>40896</v>
      </c>
      <c r="B28" s="34"/>
      <c r="C28" s="3">
        <v>92.662330627441406</v>
      </c>
      <c r="D28" s="3">
        <v>2.4630000591278076</v>
      </c>
      <c r="E28" s="3">
        <v>4.7033329010009766</v>
      </c>
      <c r="F28" s="5">
        <v>0.11766699701547623</v>
      </c>
      <c r="G28" s="3">
        <v>4.8210000991821289</v>
      </c>
      <c r="H28" s="3">
        <v>36.676552178262668</v>
      </c>
      <c r="I28" s="3">
        <v>47.831972027841687</v>
      </c>
      <c r="J28" s="1"/>
      <c r="K28" s="1"/>
    </row>
    <row r="29" spans="1:11" ht="12.75" customHeight="1" thickBot="1" x14ac:dyDescent="0.25">
      <c r="A29" s="33">
        <v>40897</v>
      </c>
      <c r="B29" s="34"/>
      <c r="C29" s="3">
        <v>92.433998107910156</v>
      </c>
      <c r="D29" s="3">
        <v>2.7880001068115234</v>
      </c>
      <c r="E29" s="3">
        <v>4.5986671447753906</v>
      </c>
      <c r="F29" s="5">
        <v>0.10499999672174454</v>
      </c>
      <c r="G29" s="3">
        <v>4.703667163848877</v>
      </c>
      <c r="H29" s="3">
        <v>36.824595386137801</v>
      </c>
      <c r="I29" s="3">
        <v>47.974814851470441</v>
      </c>
      <c r="J29" s="1"/>
      <c r="K29" s="1"/>
    </row>
    <row r="30" spans="1:11" ht="12.75" customHeight="1" thickBot="1" x14ac:dyDescent="0.25">
      <c r="A30" s="33">
        <v>40898</v>
      </c>
      <c r="B30" s="34"/>
      <c r="C30" s="3">
        <v>93.135665893554688</v>
      </c>
      <c r="D30" s="3">
        <v>1.9393329620361328</v>
      </c>
      <c r="E30" s="3">
        <v>4.7753329277038574</v>
      </c>
      <c r="F30" s="5">
        <v>0.11333300173282623</v>
      </c>
      <c r="G30" s="3">
        <v>4.8886661529541016</v>
      </c>
      <c r="H30" s="3">
        <v>36.492886607982449</v>
      </c>
      <c r="I30" s="3">
        <v>47.692622091198537</v>
      </c>
      <c r="J30" s="1"/>
      <c r="K30" s="1"/>
    </row>
    <row r="31" spans="1:11" ht="12.75" customHeight="1" thickBot="1" x14ac:dyDescent="0.25">
      <c r="A31" s="33">
        <v>40899</v>
      </c>
      <c r="B31" s="34"/>
      <c r="C31" s="3">
        <v>92.896003723144531</v>
      </c>
      <c r="D31" s="3">
        <v>2.3953330516815186</v>
      </c>
      <c r="E31" s="3">
        <v>4.547332763671875</v>
      </c>
      <c r="F31" s="5">
        <v>0.10400000214576721</v>
      </c>
      <c r="G31" s="3">
        <v>4.6513328552246094</v>
      </c>
      <c r="H31" s="3">
        <v>36.723523676121268</v>
      </c>
      <c r="I31" s="3">
        <v>47.936885349136695</v>
      </c>
      <c r="J31" s="1"/>
      <c r="K31" s="1"/>
    </row>
    <row r="32" spans="1:11" ht="12.75" customHeight="1" thickBot="1" x14ac:dyDescent="0.25">
      <c r="A32" s="33">
        <v>40900</v>
      </c>
      <c r="B32" s="34"/>
      <c r="C32" s="3">
        <v>92.093002319335937</v>
      </c>
      <c r="D32" s="3">
        <v>2.1146669387817383</v>
      </c>
      <c r="E32" s="3">
        <v>5.632667064666748</v>
      </c>
      <c r="F32" s="5">
        <v>8.5666999220848083E-2</v>
      </c>
      <c r="G32" s="3">
        <v>5.7183341979980469</v>
      </c>
      <c r="H32" s="3">
        <v>36.250639509321566</v>
      </c>
      <c r="I32" s="3">
        <v>47.195317503043171</v>
      </c>
      <c r="J32" s="1"/>
      <c r="K32" s="1"/>
    </row>
    <row r="33" spans="1:11" ht="12.75" customHeight="1" thickBot="1" x14ac:dyDescent="0.25">
      <c r="A33" s="33">
        <v>40901</v>
      </c>
      <c r="B33" s="34"/>
      <c r="C33" s="3">
        <v>91.804000854492188</v>
      </c>
      <c r="D33" s="3">
        <v>2.7823328971862793</v>
      </c>
      <c r="E33" s="3">
        <v>5.2486667633056641</v>
      </c>
      <c r="F33" s="5">
        <v>8.2667000591754913E-2</v>
      </c>
      <c r="G33" s="3">
        <v>5.3313336372375488</v>
      </c>
      <c r="H33" s="3">
        <v>36.590550968030101</v>
      </c>
      <c r="I33" s="3">
        <v>47.56842721502818</v>
      </c>
      <c r="J33" s="1"/>
      <c r="K33" s="1"/>
    </row>
    <row r="34" spans="1:11" ht="12.75" customHeight="1" thickBot="1" x14ac:dyDescent="0.25">
      <c r="A34" s="33">
        <v>40902</v>
      </c>
      <c r="B34" s="34"/>
      <c r="C34" s="3">
        <v>92.712669372558594</v>
      </c>
      <c r="D34" s="3">
        <v>1.9356670379638672</v>
      </c>
      <c r="E34" s="3">
        <v>5.2263331413269043</v>
      </c>
      <c r="F34" s="5">
        <v>7.8000001609325409E-2</v>
      </c>
      <c r="G34" s="3">
        <v>5.3043332099914551</v>
      </c>
      <c r="H34" s="3">
        <v>36.341148143327715</v>
      </c>
      <c r="I34" s="3">
        <v>47.429213400407569</v>
      </c>
      <c r="J34" s="1"/>
      <c r="K34" s="1"/>
    </row>
    <row r="35" spans="1:11" ht="12.75" customHeight="1" thickBot="1" x14ac:dyDescent="0.25">
      <c r="A35" s="33">
        <v>40903</v>
      </c>
      <c r="B35" s="34"/>
      <c r="C35" s="3">
        <v>93.377334594726563</v>
      </c>
      <c r="D35" s="3">
        <v>1.9326670169830322</v>
      </c>
      <c r="E35" s="3">
        <v>4.5729999542236328</v>
      </c>
      <c r="F35" s="5">
        <v>9.03329998254776E-2</v>
      </c>
      <c r="G35" s="3">
        <v>4.6633329391479492</v>
      </c>
      <c r="H35" s="3">
        <v>36.570600063719752</v>
      </c>
      <c r="I35" s="3">
        <v>47.842602118556862</v>
      </c>
      <c r="J35" s="1"/>
      <c r="K35" s="1"/>
    </row>
    <row r="36" spans="1:11" ht="12.75" customHeight="1" thickBot="1" x14ac:dyDescent="0.25">
      <c r="A36" s="33">
        <v>40904</v>
      </c>
      <c r="B36" s="34"/>
      <c r="C36" s="3">
        <v>93.879669189453125</v>
      </c>
      <c r="D36" s="3">
        <v>1.5193330049514771</v>
      </c>
      <c r="E36" s="3">
        <v>4.4973330497741699</v>
      </c>
      <c r="F36" s="5">
        <v>7.5999997556209564E-2</v>
      </c>
      <c r="G36" s="3">
        <v>4.5733332633972168</v>
      </c>
      <c r="H36" s="3">
        <v>36.504436707288896</v>
      </c>
      <c r="I36" s="3">
        <v>47.845218866564942</v>
      </c>
      <c r="J36" s="1"/>
      <c r="K36" s="1"/>
    </row>
    <row r="37" spans="1:11" ht="12.75" customHeight="1" thickBot="1" x14ac:dyDescent="0.25">
      <c r="A37" s="33">
        <v>40905</v>
      </c>
      <c r="B37" s="34"/>
      <c r="C37" s="3">
        <v>93.230667114257813</v>
      </c>
      <c r="D37" s="3">
        <v>1.9309999942779541</v>
      </c>
      <c r="E37" s="3">
        <v>4.7316670417785645</v>
      </c>
      <c r="F37" s="5">
        <v>7.6999999582767487E-2</v>
      </c>
      <c r="G37" s="3">
        <v>4.8086671829223633</v>
      </c>
      <c r="H37" s="3">
        <v>36.516958212258317</v>
      </c>
      <c r="I37" s="3">
        <v>47.750088332585925</v>
      </c>
      <c r="J37" s="1"/>
      <c r="K37" s="1"/>
    </row>
    <row r="38" spans="1:11" ht="12.75" customHeight="1" thickBot="1" x14ac:dyDescent="0.25">
      <c r="A38" s="33">
        <v>40906</v>
      </c>
      <c r="B38" s="34"/>
      <c r="C38" s="3">
        <v>91.16400146484375</v>
      </c>
      <c r="D38" s="3">
        <v>3.6376669406890869</v>
      </c>
      <c r="E38" s="3">
        <v>5.0560002326965332</v>
      </c>
      <c r="F38" s="5">
        <v>8.5666999220848083E-2</v>
      </c>
      <c r="G38" s="3">
        <v>5.141667366027832</v>
      </c>
      <c r="H38" s="3">
        <v>36.889846293421868</v>
      </c>
      <c r="I38" s="3">
        <v>47.830159334786529</v>
      </c>
      <c r="J38" s="1"/>
      <c r="K38" s="1"/>
    </row>
    <row r="39" spans="1:11" ht="12.75" customHeight="1" thickBot="1" x14ac:dyDescent="0.25">
      <c r="A39" s="33">
        <v>40907</v>
      </c>
      <c r="B39" s="34"/>
      <c r="C39" s="3">
        <v>90.632667541503906</v>
      </c>
      <c r="D39" s="3">
        <v>4.2916660308837891</v>
      </c>
      <c r="E39" s="3">
        <v>4.8896660804748535</v>
      </c>
      <c r="F39" s="5">
        <v>0.11133299767971039</v>
      </c>
      <c r="G39" s="3">
        <v>5.0009989738464355</v>
      </c>
      <c r="H39" s="3">
        <v>37.133664143661413</v>
      </c>
      <c r="I39" s="3">
        <v>48.031483893785065</v>
      </c>
      <c r="J39" s="1"/>
      <c r="K39" s="1"/>
    </row>
    <row r="40" spans="1:11" ht="12.75" customHeight="1" thickBot="1" x14ac:dyDescent="0.25">
      <c r="A40" s="33">
        <v>40908</v>
      </c>
      <c r="B40" s="34"/>
      <c r="C40" s="3">
        <v>91.982330322265625</v>
      </c>
      <c r="D40" s="3">
        <v>3.2126660346984863</v>
      </c>
      <c r="E40" s="3">
        <v>4.5803332328796387</v>
      </c>
      <c r="F40" s="5">
        <v>9.7000002861022949E-2</v>
      </c>
      <c r="G40" s="3">
        <v>4.6773333549499512</v>
      </c>
      <c r="H40" s="3">
        <v>36.980320143599108</v>
      </c>
      <c r="I40" s="3">
        <v>48.081601215043065</v>
      </c>
      <c r="J40" s="1"/>
      <c r="K40" s="1"/>
    </row>
    <row r="41" spans="1:11" ht="12.75" customHeight="1" thickBot="1" x14ac:dyDescent="0.25">
      <c r="A41" s="31" t="s">
        <v>6</v>
      </c>
      <c r="B41" s="32"/>
      <c r="C41" s="6">
        <f t="shared" ref="C41:I41" si="0">AVERAGE(C10:C40)</f>
        <v>91.45840601767263</v>
      </c>
      <c r="D41" s="6">
        <f t="shared" si="0"/>
        <v>3.3206652325968586</v>
      </c>
      <c r="E41" s="6">
        <f t="shared" si="0"/>
        <v>4.9752101590556483</v>
      </c>
      <c r="F41" s="6">
        <f t="shared" si="0"/>
        <v>0.10283025378181089</v>
      </c>
      <c r="G41" s="6">
        <f t="shared" si="0"/>
        <v>5.0780404613864034</v>
      </c>
      <c r="H41" s="6">
        <f t="shared" si="0"/>
        <v>36.884935405132801</v>
      </c>
      <c r="I41" s="6">
        <f t="shared" si="0"/>
        <v>47.853150577079425</v>
      </c>
      <c r="J41" s="1"/>
      <c r="K41" s="1"/>
    </row>
    <row r="42" spans="1:11" ht="8.1" customHeight="1" x14ac:dyDescent="0.2"/>
    <row r="43" spans="1:11" ht="12.75" customHeight="1" x14ac:dyDescent="0.2">
      <c r="A43" s="7" t="s">
        <v>10</v>
      </c>
      <c r="H43" s="30" t="s">
        <v>23</v>
      </c>
      <c r="I43" s="30"/>
      <c r="J43" s="20"/>
      <c r="K43" s="20"/>
    </row>
    <row r="44" spans="1:11" ht="13.5" thickBot="1" x14ac:dyDescent="0.25"/>
    <row r="45" spans="1:11" ht="23.25" thickBot="1" x14ac:dyDescent="0.25">
      <c r="A45" s="37"/>
      <c r="B45" s="38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17</v>
      </c>
      <c r="I45" s="19" t="s">
        <v>16</v>
      </c>
    </row>
    <row r="46" spans="1:11" ht="13.5" thickBot="1" x14ac:dyDescent="0.25">
      <c r="A46" s="39" t="s">
        <v>85</v>
      </c>
      <c r="B46" s="40"/>
      <c r="C46" s="26">
        <f t="shared" ref="C46:I46" si="1">MAX(C10:C40)</f>
        <v>93.920669555664063</v>
      </c>
      <c r="D46" s="21">
        <f t="shared" si="1"/>
        <v>5.2648053169250488</v>
      </c>
      <c r="E46" s="26">
        <f t="shared" si="1"/>
        <v>5.754521369934082</v>
      </c>
      <c r="F46" s="26">
        <f t="shared" si="1"/>
        <v>0.13500000536441803</v>
      </c>
      <c r="G46" s="21">
        <f t="shared" si="1"/>
        <v>5.8475146293640137</v>
      </c>
      <c r="H46" s="26">
        <f t="shared" si="1"/>
        <v>37.718127776235043</v>
      </c>
      <c r="I46" s="22">
        <f t="shared" si="1"/>
        <v>48.597231953614248</v>
      </c>
    </row>
    <row r="47" spans="1:11" ht="13.5" thickBot="1" x14ac:dyDescent="0.25">
      <c r="A47" s="39" t="s">
        <v>86</v>
      </c>
      <c r="B47" s="40"/>
      <c r="C47" s="23">
        <f t="shared" ref="C47:I47" si="2">MIN(C10:C40)</f>
        <v>88.925048828125</v>
      </c>
      <c r="D47" s="26">
        <f t="shared" si="2"/>
        <v>1.5193330049514771</v>
      </c>
      <c r="E47" s="26">
        <f t="shared" si="2"/>
        <v>4.2899999618530273</v>
      </c>
      <c r="F47" s="23">
        <f t="shared" si="2"/>
        <v>7.5999997556209564E-2</v>
      </c>
      <c r="G47" s="26">
        <f t="shared" si="2"/>
        <v>4.3973331451416016</v>
      </c>
      <c r="H47" s="23">
        <f t="shared" si="2"/>
        <v>36.250639509321566</v>
      </c>
      <c r="I47" s="26">
        <f t="shared" si="2"/>
        <v>47.195317503043171</v>
      </c>
    </row>
    <row r="48" spans="1:11" ht="13.5" thickBot="1" x14ac:dyDescent="0.25">
      <c r="A48" s="35" t="s">
        <v>87</v>
      </c>
      <c r="B48" s="36"/>
      <c r="C48" s="26">
        <f t="shared" ref="C48:I48" si="3">STDEV(C10:C40)</f>
        <v>1.3871365464716225</v>
      </c>
      <c r="D48" s="24">
        <f t="shared" si="3"/>
        <v>1.0943848707292947</v>
      </c>
      <c r="E48" s="26">
        <f t="shared" si="3"/>
        <v>0.43359161613764524</v>
      </c>
      <c r="F48" s="26">
        <f t="shared" si="3"/>
        <v>1.4632914486686591E-2</v>
      </c>
      <c r="G48" s="24">
        <f t="shared" si="3"/>
        <v>0.42940152691053579</v>
      </c>
      <c r="H48" s="26">
        <f t="shared" si="3"/>
        <v>0.3507342875267675</v>
      </c>
      <c r="I48" s="25">
        <f t="shared" si="3"/>
        <v>0.28753518040518877</v>
      </c>
    </row>
    <row r="50" spans="3:9" x14ac:dyDescent="0.2">
      <c r="C50" s="27" t="s">
        <v>100</v>
      </c>
      <c r="D50" s="27">
        <f>COUNTIF(D10:D40,"&gt;12.0")</f>
        <v>0</v>
      </c>
      <c r="E50" s="27">
        <f>COUNTIF(E10:E40,"&gt;8.0")</f>
        <v>0</v>
      </c>
      <c r="F50" s="27">
        <f>COUNTIF(F10:F40,"&gt;3.0")</f>
        <v>0</v>
      </c>
      <c r="G50" s="27">
        <f>COUNTIF(G10:G40,"&gt;8.0")</f>
        <v>0</v>
      </c>
      <c r="H50" s="27">
        <f>COUNTIF(H10:H40,"&lt;36.30")</f>
        <v>1</v>
      </c>
      <c r="I50" s="27">
        <f>COUNTIF(I10:I40,"&lt;46.20")</f>
        <v>0</v>
      </c>
    </row>
    <row r="51" spans="3:9" x14ac:dyDescent="0.2">
      <c r="G51" s="27"/>
      <c r="H51" s="27">
        <f>COUNTIF(H10:H40,"&gt;43.60")</f>
        <v>0</v>
      </c>
      <c r="I51" s="27">
        <f>COUNTIF(I10:I40,"&gt;53.20")</f>
        <v>0</v>
      </c>
    </row>
  </sheetData>
  <mergeCells count="45">
    <mergeCell ref="A22:B22"/>
    <mergeCell ref="A25:B25"/>
    <mergeCell ref="A23:B23"/>
    <mergeCell ref="A31:B31"/>
    <mergeCell ref="A26:B26"/>
    <mergeCell ref="A28:B28"/>
    <mergeCell ref="A7:B7"/>
    <mergeCell ref="A8:B8"/>
    <mergeCell ref="A13:B13"/>
    <mergeCell ref="A15:B15"/>
    <mergeCell ref="A14:B14"/>
    <mergeCell ref="A9:B9"/>
    <mergeCell ref="A11:B11"/>
    <mergeCell ref="A12:B12"/>
    <mergeCell ref="A10:B10"/>
    <mergeCell ref="A45:B45"/>
    <mergeCell ref="A46:B46"/>
    <mergeCell ref="A47:B47"/>
    <mergeCell ref="A48:B48"/>
    <mergeCell ref="A1:I1"/>
    <mergeCell ref="A3:I3"/>
    <mergeCell ref="A6:B6"/>
    <mergeCell ref="A4:I4"/>
    <mergeCell ref="A5:F5"/>
    <mergeCell ref="A17:B17"/>
    <mergeCell ref="A20:B20"/>
    <mergeCell ref="A16:B16"/>
    <mergeCell ref="A21:B21"/>
    <mergeCell ref="A18:B18"/>
    <mergeCell ref="A19:B19"/>
    <mergeCell ref="A24:B24"/>
    <mergeCell ref="A29:B29"/>
    <mergeCell ref="A27:B27"/>
    <mergeCell ref="A30:B30"/>
    <mergeCell ref="A40:B40"/>
    <mergeCell ref="A32:B32"/>
    <mergeCell ref="A33:B33"/>
    <mergeCell ref="A39:B39"/>
    <mergeCell ref="H43:I43"/>
    <mergeCell ref="A41:B41"/>
    <mergeCell ref="A34:B34"/>
    <mergeCell ref="A36:B36"/>
    <mergeCell ref="A35:B35"/>
    <mergeCell ref="A37:B37"/>
    <mergeCell ref="A38:B38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outlinePr summaryBelow="0" summaryRight="0"/>
  </sheetPr>
  <dimension ref="A1:K51"/>
  <sheetViews>
    <sheetView showGridLines="0" topLeftCell="A31" zoomScale="90" zoomScaleNormal="90" workbookViewId="0">
      <selection activeCell="C50" sqref="C50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256" width="8.85546875" customWidth="1"/>
  </cols>
  <sheetData>
    <row r="1" spans="1:11" ht="24" customHeight="1" x14ac:dyDescent="0.2">
      <c r="A1" s="43" t="s">
        <v>11</v>
      </c>
      <c r="B1" s="43"/>
      <c r="C1" s="43"/>
      <c r="D1" s="43"/>
      <c r="E1" s="43"/>
      <c r="F1" s="43"/>
      <c r="G1" s="43"/>
      <c r="H1" s="43"/>
      <c r="I1" s="43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4" t="s">
        <v>8</v>
      </c>
      <c r="B3" s="44"/>
      <c r="C3" s="44"/>
      <c r="D3" s="44"/>
      <c r="E3" s="44"/>
      <c r="F3" s="44"/>
      <c r="G3" s="44"/>
      <c r="H3" s="44"/>
      <c r="I3" s="44"/>
      <c r="J3" s="2"/>
      <c r="K3" s="1"/>
    </row>
    <row r="4" spans="1:11" ht="18" customHeight="1" x14ac:dyDescent="0.2">
      <c r="A4" s="47" t="s">
        <v>9</v>
      </c>
      <c r="B4" s="47"/>
      <c r="C4" s="47"/>
      <c r="D4" s="47"/>
      <c r="E4" s="47"/>
      <c r="F4" s="47"/>
      <c r="G4" s="47"/>
      <c r="H4" s="47"/>
      <c r="I4" s="47"/>
      <c r="J4" s="2"/>
      <c r="K4" s="1"/>
    </row>
    <row r="5" spans="1:11" ht="14.1" customHeight="1" thickBot="1" x14ac:dyDescent="0.25">
      <c r="A5" s="48" t="s">
        <v>89</v>
      </c>
      <c r="B5" s="48"/>
      <c r="C5" s="48"/>
      <c r="D5" s="48"/>
      <c r="E5" s="48"/>
      <c r="F5" s="48"/>
      <c r="G5" s="1"/>
      <c r="H5" s="1"/>
      <c r="I5" s="18" t="s">
        <v>99</v>
      </c>
      <c r="J5" s="1"/>
      <c r="K5" s="1"/>
    </row>
    <row r="6" spans="1:11" ht="10.15" customHeight="1" x14ac:dyDescent="0.2">
      <c r="A6" s="45"/>
      <c r="B6" s="46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1" t="s">
        <v>3</v>
      </c>
      <c r="B7" s="42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41"/>
      <c r="B8" s="42"/>
      <c r="C8" s="9" t="s">
        <v>39</v>
      </c>
      <c r="D8" s="9" t="s">
        <v>40</v>
      </c>
      <c r="E8" s="9" t="s">
        <v>41</v>
      </c>
      <c r="F8" s="9" t="s">
        <v>19</v>
      </c>
      <c r="G8" s="9" t="s">
        <v>41</v>
      </c>
      <c r="H8" s="14" t="s">
        <v>42</v>
      </c>
      <c r="I8" s="17" t="s">
        <v>43</v>
      </c>
      <c r="J8" s="1"/>
      <c r="K8" s="1"/>
    </row>
    <row r="9" spans="1:11" ht="22.5" customHeight="1" thickBot="1" x14ac:dyDescent="0.25">
      <c r="A9" s="37"/>
      <c r="B9" s="38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33">
        <v>40878</v>
      </c>
      <c r="B10" s="34"/>
      <c r="C10" s="10">
        <v>94.349861145019531</v>
      </c>
      <c r="D10" s="10">
        <v>4.2791752815246582</v>
      </c>
      <c r="E10" s="10">
        <v>0.24676789343357086</v>
      </c>
      <c r="F10" s="11">
        <v>1.0526385307312012</v>
      </c>
      <c r="G10" s="10">
        <v>1.2994064092636108</v>
      </c>
      <c r="H10" s="10">
        <v>38.564701180578389</v>
      </c>
      <c r="I10" s="10">
        <v>50.297009678529832</v>
      </c>
      <c r="J10" s="1"/>
      <c r="K10" s="1"/>
    </row>
    <row r="11" spans="1:11" ht="12.75" customHeight="1" thickBot="1" x14ac:dyDescent="0.25">
      <c r="A11" s="33">
        <v>40879</v>
      </c>
      <c r="B11" s="34"/>
      <c r="C11" s="3">
        <v>94.52703857421875</v>
      </c>
      <c r="D11" s="3">
        <v>4.0537357330322266</v>
      </c>
      <c r="E11" s="3">
        <v>0.24578136205673218</v>
      </c>
      <c r="F11" s="5">
        <v>1.0564843416213989</v>
      </c>
      <c r="G11" s="3">
        <v>1.3022656440734863</v>
      </c>
      <c r="H11" s="3">
        <v>38.531165296376336</v>
      </c>
      <c r="I11" s="3">
        <v>50.275299030372878</v>
      </c>
      <c r="J11" s="1"/>
      <c r="K11" s="1"/>
    </row>
    <row r="12" spans="1:11" ht="12.75" customHeight="1" thickBot="1" x14ac:dyDescent="0.25">
      <c r="A12" s="33">
        <v>40880</v>
      </c>
      <c r="B12" s="34"/>
      <c r="C12" s="3">
        <v>94.410003662109375</v>
      </c>
      <c r="D12" s="3">
        <v>4.2166008949279785</v>
      </c>
      <c r="E12" s="3">
        <v>0.24831418693065643</v>
      </c>
      <c r="F12" s="5">
        <v>1.0337674617767334</v>
      </c>
      <c r="G12" s="3">
        <v>1.2820816040039063</v>
      </c>
      <c r="H12" s="3">
        <v>38.569532454238406</v>
      </c>
      <c r="I12" s="3">
        <v>50.311950033324521</v>
      </c>
      <c r="J12" s="1"/>
      <c r="K12" s="1"/>
    </row>
    <row r="13" spans="1:11" ht="12.75" customHeight="1" thickBot="1" x14ac:dyDescent="0.25">
      <c r="A13" s="33">
        <v>40881</v>
      </c>
      <c r="B13" s="34"/>
      <c r="C13" s="3">
        <v>94.160133361816406</v>
      </c>
      <c r="D13" s="3">
        <v>4.412839412689209</v>
      </c>
      <c r="E13" s="3">
        <v>0.24687798321247101</v>
      </c>
      <c r="F13" s="5">
        <v>1.0951955318450928</v>
      </c>
      <c r="G13" s="3">
        <v>1.3420735597610474</v>
      </c>
      <c r="H13" s="3">
        <v>38.59633731313275</v>
      </c>
      <c r="I13" s="3">
        <v>50.285726150127935</v>
      </c>
      <c r="J13" s="1"/>
      <c r="K13" s="1"/>
    </row>
    <row r="14" spans="1:11" ht="12.75" customHeight="1" thickBot="1" x14ac:dyDescent="0.25">
      <c r="A14" s="33">
        <v>40882</v>
      </c>
      <c r="B14" s="34"/>
      <c r="C14" s="3">
        <v>94.124458312988281</v>
      </c>
      <c r="D14" s="3">
        <v>4.4453191757202148</v>
      </c>
      <c r="E14" s="3">
        <v>0.24503873288631439</v>
      </c>
      <c r="F14" s="5">
        <v>1.0857703685760498</v>
      </c>
      <c r="G14" s="3">
        <v>1.3308091163635254</v>
      </c>
      <c r="H14" s="3">
        <v>38.618863295491778</v>
      </c>
      <c r="I14" s="3">
        <v>50.305913696036328</v>
      </c>
      <c r="J14" s="1"/>
      <c r="K14" s="1"/>
    </row>
    <row r="15" spans="1:11" ht="12.75" customHeight="1" thickBot="1" x14ac:dyDescent="0.25">
      <c r="A15" s="33">
        <v>40883</v>
      </c>
      <c r="B15" s="34"/>
      <c r="C15" s="3">
        <v>94.201530456542969</v>
      </c>
      <c r="D15" s="3">
        <v>4.3565568923950195</v>
      </c>
      <c r="E15" s="3">
        <v>0.24175913631916046</v>
      </c>
      <c r="F15" s="5">
        <v>1.083532452583313</v>
      </c>
      <c r="G15" s="3">
        <v>1.325291633605957</v>
      </c>
      <c r="H15" s="3">
        <v>38.605746989917634</v>
      </c>
      <c r="I15" s="3">
        <v>50.301347253248778</v>
      </c>
      <c r="J15" s="1"/>
      <c r="K15" s="1"/>
    </row>
    <row r="16" spans="1:11" ht="12.75" customHeight="1" thickBot="1" x14ac:dyDescent="0.25">
      <c r="A16" s="33">
        <v>40884</v>
      </c>
      <c r="B16" s="34"/>
      <c r="C16" s="3">
        <v>94.275000000000006</v>
      </c>
      <c r="D16" s="3">
        <v>4.3108000000000004</v>
      </c>
      <c r="E16" s="3">
        <v>0.2437</v>
      </c>
      <c r="F16" s="5">
        <v>1.0795999999999999</v>
      </c>
      <c r="G16" s="3">
        <v>1.3232999999999999</v>
      </c>
      <c r="H16" s="3">
        <v>38.575994210310455</v>
      </c>
      <c r="I16" s="3">
        <v>50.285629734121407</v>
      </c>
      <c r="J16" s="1"/>
      <c r="K16" s="1"/>
    </row>
    <row r="17" spans="1:11" ht="12.75" customHeight="1" thickBot="1" x14ac:dyDescent="0.25">
      <c r="A17" s="33">
        <v>40885</v>
      </c>
      <c r="B17" s="34"/>
      <c r="C17" s="3">
        <v>94.246612548828125</v>
      </c>
      <c r="D17" s="3">
        <v>4.323575496673584</v>
      </c>
      <c r="E17" s="3">
        <v>0.24803291261196136</v>
      </c>
      <c r="F17" s="5">
        <v>1.0789035558700562</v>
      </c>
      <c r="G17" s="3">
        <v>1.3269364833831787</v>
      </c>
      <c r="H17" s="3">
        <v>38.583231128072697</v>
      </c>
      <c r="I17" s="3">
        <v>50.288869379231862</v>
      </c>
      <c r="J17" s="1"/>
      <c r="K17" s="1"/>
    </row>
    <row r="18" spans="1:11" ht="12.75" customHeight="1" thickBot="1" x14ac:dyDescent="0.25">
      <c r="A18" s="33">
        <v>40886</v>
      </c>
      <c r="B18" s="34"/>
      <c r="C18" s="3">
        <v>94.194496154785156</v>
      </c>
      <c r="D18" s="3">
        <v>4.3865652084350586</v>
      </c>
      <c r="E18" s="3">
        <v>0.2466963529586792</v>
      </c>
      <c r="F18" s="5">
        <v>1.0839345455169678</v>
      </c>
      <c r="G18" s="3">
        <v>1.330630898475647</v>
      </c>
      <c r="H18" s="3">
        <v>38.592516428766658</v>
      </c>
      <c r="I18" s="3">
        <v>50.291386236473656</v>
      </c>
      <c r="J18" s="1"/>
      <c r="K18" s="1"/>
    </row>
    <row r="19" spans="1:11" ht="12.75" customHeight="1" thickBot="1" x14ac:dyDescent="0.25">
      <c r="A19" s="33">
        <v>40887</v>
      </c>
      <c r="B19" s="34"/>
      <c r="C19" s="3">
        <v>94.078872680664063</v>
      </c>
      <c r="D19" s="3">
        <v>4.4872889518737793</v>
      </c>
      <c r="E19" s="3">
        <v>0.24341997504234314</v>
      </c>
      <c r="F19" s="5">
        <v>1.0906456708908081</v>
      </c>
      <c r="G19" s="3">
        <v>1.3340656757354736</v>
      </c>
      <c r="H19" s="3">
        <v>38.628140478968874</v>
      </c>
      <c r="I19" s="3">
        <v>50.308637026119456</v>
      </c>
      <c r="J19" s="1"/>
      <c r="K19" s="1"/>
    </row>
    <row r="20" spans="1:11" ht="12.75" customHeight="1" thickBot="1" x14ac:dyDescent="0.25">
      <c r="A20" s="33">
        <v>40888</v>
      </c>
      <c r="B20" s="34"/>
      <c r="C20" s="3">
        <v>93.970718383789063</v>
      </c>
      <c r="D20" s="3">
        <v>4.6270604133605957</v>
      </c>
      <c r="E20" s="3">
        <v>0.24354992806911469</v>
      </c>
      <c r="F20" s="5">
        <v>1.0656958818435669</v>
      </c>
      <c r="G20" s="3">
        <v>1.3092458248138428</v>
      </c>
      <c r="H20" s="3">
        <v>38.66670263804108</v>
      </c>
      <c r="I20" s="3">
        <v>50.347993202587929</v>
      </c>
      <c r="J20" s="1"/>
      <c r="K20" s="1"/>
    </row>
    <row r="21" spans="1:11" ht="12.75" customHeight="1" thickBot="1" x14ac:dyDescent="0.25">
      <c r="A21" s="33">
        <v>40889</v>
      </c>
      <c r="B21" s="34"/>
      <c r="C21" s="3">
        <v>94.099258422851562</v>
      </c>
      <c r="D21" s="3">
        <v>4.4389863014221191</v>
      </c>
      <c r="E21" s="3">
        <v>0.24222579598426819</v>
      </c>
      <c r="F21" s="5">
        <v>1.0853592157363892</v>
      </c>
      <c r="G21" s="3">
        <v>1.327584981918335</v>
      </c>
      <c r="H21" s="3">
        <v>38.635515961736296</v>
      </c>
      <c r="I21" s="3">
        <v>50.31693027105684</v>
      </c>
      <c r="J21" s="1"/>
      <c r="K21" s="1"/>
    </row>
    <row r="22" spans="1:11" ht="12.75" customHeight="1" thickBot="1" x14ac:dyDescent="0.25">
      <c r="A22" s="33">
        <v>40890</v>
      </c>
      <c r="B22" s="34"/>
      <c r="C22" s="3">
        <v>94.159027099609375</v>
      </c>
      <c r="D22" s="3">
        <v>4.4160900115966797</v>
      </c>
      <c r="E22" s="3">
        <v>0.24065735936164856</v>
      </c>
      <c r="F22" s="5">
        <v>1.0833444595336914</v>
      </c>
      <c r="G22" s="3">
        <v>1.3240017890930176</v>
      </c>
      <c r="H22" s="3">
        <v>38.611366033463007</v>
      </c>
      <c r="I22" s="3">
        <v>50.305275970359702</v>
      </c>
      <c r="J22" s="1"/>
      <c r="K22" s="1"/>
    </row>
    <row r="23" spans="1:11" ht="12.75" customHeight="1" thickBot="1" x14ac:dyDescent="0.25">
      <c r="A23" s="33">
        <v>40891</v>
      </c>
      <c r="B23" s="34"/>
      <c r="C23" s="3">
        <v>94.212800000000001</v>
      </c>
      <c r="D23" s="3">
        <v>4.3597000000000001</v>
      </c>
      <c r="E23" s="3">
        <v>0.2432</v>
      </c>
      <c r="F23" s="5">
        <v>1.0854999999999999</v>
      </c>
      <c r="G23" s="3">
        <v>1.3287</v>
      </c>
      <c r="H23" s="3">
        <v>38.594841735512119</v>
      </c>
      <c r="I23" s="3">
        <v>50.293109382370844</v>
      </c>
      <c r="J23" s="1"/>
      <c r="K23" s="1"/>
    </row>
    <row r="24" spans="1:11" ht="12.75" customHeight="1" thickBot="1" x14ac:dyDescent="0.25">
      <c r="A24" s="33">
        <v>40892</v>
      </c>
      <c r="B24" s="34"/>
      <c r="C24" s="3">
        <v>94.206169128417969</v>
      </c>
      <c r="D24" s="3">
        <v>4.3572287559509277</v>
      </c>
      <c r="E24" s="3">
        <v>0.24501043558120728</v>
      </c>
      <c r="F24" s="5">
        <v>1.0662258863449097</v>
      </c>
      <c r="G24" s="3">
        <v>1.3112363815307617</v>
      </c>
      <c r="H24" s="3">
        <v>38.615582496352111</v>
      </c>
      <c r="I24" s="3">
        <v>50.317398234367367</v>
      </c>
      <c r="J24" s="1"/>
      <c r="K24" s="1"/>
    </row>
    <row r="25" spans="1:11" ht="12.75" customHeight="1" thickBot="1" x14ac:dyDescent="0.25">
      <c r="A25" s="33">
        <v>40893</v>
      </c>
      <c r="B25" s="34"/>
      <c r="C25" s="3">
        <v>94.146926879882813</v>
      </c>
      <c r="D25" s="3">
        <v>4.4462814331054687</v>
      </c>
      <c r="E25" s="3">
        <v>0.24559977650642395</v>
      </c>
      <c r="F25" s="5">
        <v>1.0722227096557617</v>
      </c>
      <c r="G25" s="3">
        <v>1.3178224563598633</v>
      </c>
      <c r="H25" s="3">
        <v>38.616549701077155</v>
      </c>
      <c r="I25" s="3">
        <v>50.313750203824092</v>
      </c>
      <c r="J25" s="1"/>
      <c r="K25" s="1"/>
    </row>
    <row r="26" spans="1:11" ht="12.75" customHeight="1" thickBot="1" x14ac:dyDescent="0.25">
      <c r="A26" s="33">
        <v>40894</v>
      </c>
      <c r="B26" s="34"/>
      <c r="C26" s="3">
        <v>94.026763916015625</v>
      </c>
      <c r="D26" s="3">
        <v>4.552067756652832</v>
      </c>
      <c r="E26" s="3">
        <v>0.25336042046546936</v>
      </c>
      <c r="F26" s="5">
        <v>1.0797147750854492</v>
      </c>
      <c r="G26" s="3">
        <v>1.3330751657485962</v>
      </c>
      <c r="H26" s="3">
        <v>38.637353889640195</v>
      </c>
      <c r="I26" s="3">
        <v>50.31703994524873</v>
      </c>
      <c r="J26" s="1"/>
      <c r="K26" s="1"/>
    </row>
    <row r="27" spans="1:11" ht="12.75" customHeight="1" thickBot="1" x14ac:dyDescent="0.25">
      <c r="A27" s="33">
        <v>40895</v>
      </c>
      <c r="B27" s="34"/>
      <c r="C27" s="3">
        <v>94.228485107421875</v>
      </c>
      <c r="D27" s="3">
        <v>4.3839511871337891</v>
      </c>
      <c r="E27" s="3">
        <v>0.24992276728153229</v>
      </c>
      <c r="F27" s="5">
        <v>1.0603222846984863</v>
      </c>
      <c r="G27" s="3">
        <v>1.3102450370788574</v>
      </c>
      <c r="H27" s="3">
        <v>38.591471833625121</v>
      </c>
      <c r="I27" s="3">
        <v>50.305656931251612</v>
      </c>
      <c r="J27" s="1"/>
      <c r="K27" s="1"/>
    </row>
    <row r="28" spans="1:11" ht="12.75" customHeight="1" thickBot="1" x14ac:dyDescent="0.25">
      <c r="A28" s="33">
        <v>40896</v>
      </c>
      <c r="B28" s="34"/>
      <c r="C28" s="3">
        <v>94.247573852539063</v>
      </c>
      <c r="D28" s="3">
        <v>4.3437285423278809</v>
      </c>
      <c r="E28" s="3">
        <v>0.24803878366947174</v>
      </c>
      <c r="F28" s="5">
        <v>1.052250862121582</v>
      </c>
      <c r="G28" s="3">
        <v>1.3002896308898926</v>
      </c>
      <c r="H28" s="3">
        <v>38.605889060219425</v>
      </c>
      <c r="I28" s="3">
        <v>50.320159330883122</v>
      </c>
      <c r="J28" s="1"/>
      <c r="K28" s="1"/>
    </row>
    <row r="29" spans="1:11" ht="12.75" customHeight="1" thickBot="1" x14ac:dyDescent="0.25">
      <c r="A29" s="33">
        <v>40897</v>
      </c>
      <c r="B29" s="34"/>
      <c r="C29" s="3">
        <v>94.291404724121094</v>
      </c>
      <c r="D29" s="3">
        <v>4.2454738616943359</v>
      </c>
      <c r="E29" s="3">
        <v>0.24969582259654999</v>
      </c>
      <c r="F29" s="5">
        <v>1.076880931854248</v>
      </c>
      <c r="G29" s="3">
        <v>1.3265767097473145</v>
      </c>
      <c r="H29" s="3">
        <v>38.599263261546987</v>
      </c>
      <c r="I29" s="3">
        <v>50.298304790499259</v>
      </c>
      <c r="J29" s="1"/>
      <c r="K29" s="1"/>
    </row>
    <row r="30" spans="1:11" ht="12.75" customHeight="1" thickBot="1" x14ac:dyDescent="0.25">
      <c r="A30" s="33">
        <v>40898</v>
      </c>
      <c r="B30" s="34"/>
      <c r="C30" s="3">
        <v>94.369900000000001</v>
      </c>
      <c r="D30" s="3">
        <v>4.2137000000000002</v>
      </c>
      <c r="E30" s="3">
        <v>0.25159999999999999</v>
      </c>
      <c r="F30" s="5">
        <v>1.0671999999999999</v>
      </c>
      <c r="G30" s="3">
        <v>1.3188</v>
      </c>
      <c r="H30" s="3">
        <v>38.560737708942497</v>
      </c>
      <c r="I30" s="3">
        <v>50.282833686021633</v>
      </c>
      <c r="J30" s="1"/>
      <c r="K30" s="1"/>
    </row>
    <row r="31" spans="1:11" ht="12.75" customHeight="1" thickBot="1" x14ac:dyDescent="0.25">
      <c r="A31" s="33">
        <v>40899</v>
      </c>
      <c r="B31" s="34"/>
      <c r="C31" s="3">
        <v>94.31768798828125</v>
      </c>
      <c r="D31" s="3">
        <v>4.2615518569946289</v>
      </c>
      <c r="E31" s="3">
        <v>0.25148585438728333</v>
      </c>
      <c r="F31" s="5">
        <v>1.0704319477081299</v>
      </c>
      <c r="G31" s="3">
        <v>1.3219177722930908</v>
      </c>
      <c r="H31" s="3">
        <v>38.57192258123488</v>
      </c>
      <c r="I31" s="3">
        <v>50.286570986675095</v>
      </c>
      <c r="J31" s="1"/>
      <c r="K31" s="1"/>
    </row>
    <row r="32" spans="1:11" ht="12.75" customHeight="1" thickBot="1" x14ac:dyDescent="0.25">
      <c r="A32" s="33">
        <v>40900</v>
      </c>
      <c r="B32" s="34"/>
      <c r="C32" s="3">
        <v>94.346420288085938</v>
      </c>
      <c r="D32" s="3">
        <v>4.237642765045166</v>
      </c>
      <c r="E32" s="3">
        <v>0.25118783116340637</v>
      </c>
      <c r="F32" s="5">
        <v>1.060909628868103</v>
      </c>
      <c r="G32" s="3">
        <v>1.312097430229187</v>
      </c>
      <c r="H32" s="3">
        <v>38.570336397550591</v>
      </c>
      <c r="I32" s="3">
        <v>50.292355060780324</v>
      </c>
      <c r="J32" s="1"/>
      <c r="K32" s="1"/>
    </row>
    <row r="33" spans="1:11" ht="12.75" customHeight="1" thickBot="1" x14ac:dyDescent="0.25">
      <c r="A33" s="33">
        <v>40901</v>
      </c>
      <c r="B33" s="34"/>
      <c r="C33" s="3">
        <v>94.331253051757813</v>
      </c>
      <c r="D33" s="3">
        <v>4.2553186416625977</v>
      </c>
      <c r="E33" s="3">
        <v>0.24763879179954529</v>
      </c>
      <c r="F33" s="5">
        <v>1.0656002759933472</v>
      </c>
      <c r="G33" s="3">
        <v>1.3132390975952148</v>
      </c>
      <c r="H33" s="3">
        <v>38.572463685575585</v>
      </c>
      <c r="I33" s="3">
        <v>50.29196910040379</v>
      </c>
      <c r="J33" s="1"/>
      <c r="K33" s="1"/>
    </row>
    <row r="34" spans="1:11" ht="12.75" customHeight="1" thickBot="1" x14ac:dyDescent="0.25">
      <c r="A34" s="33">
        <v>40902</v>
      </c>
      <c r="B34" s="34"/>
      <c r="C34" s="3">
        <v>94.269485473632812</v>
      </c>
      <c r="D34" s="3">
        <v>4.2643232345581055</v>
      </c>
      <c r="E34" s="3">
        <v>0.24717868864536285</v>
      </c>
      <c r="F34" s="5">
        <v>1.1115748882293701</v>
      </c>
      <c r="G34" s="3">
        <v>1.3587535619735718</v>
      </c>
      <c r="H34" s="3">
        <v>38.561361107608725</v>
      </c>
      <c r="I34" s="3">
        <v>50.254123504870819</v>
      </c>
      <c r="J34" s="1"/>
      <c r="K34" s="1"/>
    </row>
    <row r="35" spans="1:11" ht="12.75" customHeight="1" thickBot="1" x14ac:dyDescent="0.25">
      <c r="A35" s="33">
        <v>40903</v>
      </c>
      <c r="B35" s="34"/>
      <c r="C35" s="3">
        <v>94.191703796386719</v>
      </c>
      <c r="D35" s="3">
        <v>4.331352710723877</v>
      </c>
      <c r="E35" s="3">
        <v>0.25091990828514099</v>
      </c>
      <c r="F35" s="5">
        <v>1.1087756156921387</v>
      </c>
      <c r="G35" s="3">
        <v>1.3596955537796021</v>
      </c>
      <c r="H35" s="3">
        <v>38.588279872121845</v>
      </c>
      <c r="I35" s="3">
        <v>50.269756074890992</v>
      </c>
      <c r="J35" s="1"/>
      <c r="K35" s="1"/>
    </row>
    <row r="36" spans="1:11" ht="12.75" customHeight="1" thickBot="1" x14ac:dyDescent="0.25">
      <c r="A36" s="33">
        <v>40904</v>
      </c>
      <c r="B36" s="34"/>
      <c r="C36" s="3">
        <v>94.213394165039062</v>
      </c>
      <c r="D36" s="3">
        <v>4.2529387474060059</v>
      </c>
      <c r="E36" s="3">
        <v>0.2525084912776947</v>
      </c>
      <c r="F36" s="5">
        <v>1.0927616357803345</v>
      </c>
      <c r="G36" s="3">
        <v>1.3452701568603516</v>
      </c>
      <c r="H36" s="3">
        <v>38.61497312802679</v>
      </c>
      <c r="I36" s="3">
        <v>50.295062907093325</v>
      </c>
      <c r="J36" s="1"/>
      <c r="K36" s="1"/>
    </row>
    <row r="37" spans="1:11" ht="12.75" customHeight="1" thickBot="1" x14ac:dyDescent="0.25">
      <c r="A37" s="33">
        <v>40905</v>
      </c>
      <c r="B37" s="34"/>
      <c r="C37" s="3">
        <v>94.289436340332031</v>
      </c>
      <c r="D37" s="3">
        <v>4.2411484718322754</v>
      </c>
      <c r="E37" s="3">
        <v>0.25096318125724792</v>
      </c>
      <c r="F37" s="5">
        <v>1.0982850790023804</v>
      </c>
      <c r="G37" s="3">
        <v>1.3492482900619507</v>
      </c>
      <c r="H37" s="3">
        <v>38.568417371896267</v>
      </c>
      <c r="I37" s="3">
        <v>50.26554057988659</v>
      </c>
      <c r="J37" s="1"/>
      <c r="K37" s="1"/>
    </row>
    <row r="38" spans="1:11" ht="12.75" customHeight="1" thickBot="1" x14ac:dyDescent="0.25">
      <c r="A38" s="33">
        <v>40906</v>
      </c>
      <c r="B38" s="34"/>
      <c r="C38" s="3">
        <v>94.2655029296875</v>
      </c>
      <c r="D38" s="3">
        <v>4.2822046279907227</v>
      </c>
      <c r="E38" s="3">
        <v>0.25238662958145142</v>
      </c>
      <c r="F38" s="5">
        <v>1.0902495384216309</v>
      </c>
      <c r="G38" s="3">
        <v>1.3426361083984375</v>
      </c>
      <c r="H38" s="3">
        <v>38.574994886277501</v>
      </c>
      <c r="I38" s="3">
        <v>50.274257999012214</v>
      </c>
      <c r="J38" s="1"/>
      <c r="K38" s="1"/>
    </row>
    <row r="39" spans="1:11" ht="12.75" customHeight="1" thickBot="1" x14ac:dyDescent="0.25">
      <c r="A39" s="33">
        <v>40907</v>
      </c>
      <c r="B39" s="34"/>
      <c r="C39" s="3">
        <v>94.273971557617188</v>
      </c>
      <c r="D39" s="3">
        <v>4.2967014312744141</v>
      </c>
      <c r="E39" s="3">
        <v>0.25232699513435364</v>
      </c>
      <c r="F39" s="5">
        <v>1.0807712078094482</v>
      </c>
      <c r="G39" s="3">
        <v>1.3330981731414795</v>
      </c>
      <c r="H39" s="3">
        <v>38.575539371799927</v>
      </c>
      <c r="I39" s="3">
        <v>50.28116575067591</v>
      </c>
      <c r="J39" s="1"/>
      <c r="K39" s="1"/>
    </row>
    <row r="40" spans="1:11" ht="12.75" customHeight="1" thickBot="1" x14ac:dyDescent="0.25">
      <c r="A40" s="33">
        <v>40908</v>
      </c>
      <c r="B40" s="34"/>
      <c r="C40" s="3">
        <v>94.112449645996094</v>
      </c>
      <c r="D40" s="3">
        <v>4.4560503959655762</v>
      </c>
      <c r="E40" s="3">
        <v>0.24643772840499878</v>
      </c>
      <c r="F40" s="5">
        <v>1.0932736396789551</v>
      </c>
      <c r="G40" s="3">
        <v>1.3397114276885986</v>
      </c>
      <c r="H40" s="3">
        <v>38.613112349893981</v>
      </c>
      <c r="I40" s="3">
        <v>50.29686068917043</v>
      </c>
      <c r="J40" s="1"/>
      <c r="K40" s="1"/>
    </row>
    <row r="41" spans="1:11" ht="12.75" customHeight="1" thickBot="1" x14ac:dyDescent="0.25">
      <c r="A41" s="31" t="s">
        <v>6</v>
      </c>
      <c r="B41" s="32"/>
      <c r="C41" s="6">
        <f t="shared" ref="C41:I41" si="0">AVERAGE(C10:C40)</f>
        <v>94.230269020917333</v>
      </c>
      <c r="D41" s="6">
        <f t="shared" si="0"/>
        <v>4.3398696191603143</v>
      </c>
      <c r="E41" s="6">
        <f t="shared" si="0"/>
        <v>0.24749302338400195</v>
      </c>
      <c r="F41" s="6">
        <f t="shared" si="0"/>
        <v>1.0776717072086948</v>
      </c>
      <c r="G41" s="6">
        <f t="shared" si="0"/>
        <v>1.3251647281892838</v>
      </c>
      <c r="H41" s="6">
        <f t="shared" si="0"/>
        <v>38.59396464025793</v>
      </c>
      <c r="I41" s="6">
        <f t="shared" si="0"/>
        <v>50.296060736113468</v>
      </c>
      <c r="J41" s="1"/>
      <c r="K41" s="1"/>
    </row>
    <row r="42" spans="1:11" ht="8.1" customHeight="1" x14ac:dyDescent="0.2"/>
    <row r="43" spans="1:11" ht="12.75" customHeight="1" x14ac:dyDescent="0.2">
      <c r="A43" s="7" t="s">
        <v>10</v>
      </c>
      <c r="H43" s="30" t="s">
        <v>44</v>
      </c>
      <c r="I43" s="30"/>
      <c r="J43" s="20"/>
      <c r="K43" s="20"/>
    </row>
    <row r="44" spans="1:11" ht="13.5" thickBot="1" x14ac:dyDescent="0.25"/>
    <row r="45" spans="1:11" ht="13.5" thickBot="1" x14ac:dyDescent="0.25">
      <c r="A45" s="37"/>
      <c r="B45" s="38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31</v>
      </c>
      <c r="I45" s="19" t="s">
        <v>32</v>
      </c>
    </row>
    <row r="46" spans="1:11" ht="13.5" thickBot="1" x14ac:dyDescent="0.25">
      <c r="A46" s="39" t="s">
        <v>85</v>
      </c>
      <c r="B46" s="40"/>
      <c r="C46" s="26">
        <f t="shared" ref="C46:I46" si="1">MAX(C10:C40)</f>
        <v>94.52703857421875</v>
      </c>
      <c r="D46" s="21">
        <f t="shared" si="1"/>
        <v>4.6270604133605957</v>
      </c>
      <c r="E46" s="26">
        <f t="shared" si="1"/>
        <v>0.25336042046546936</v>
      </c>
      <c r="F46" s="26">
        <f t="shared" si="1"/>
        <v>1.1115748882293701</v>
      </c>
      <c r="G46" s="21">
        <f t="shared" si="1"/>
        <v>1.3596955537796021</v>
      </c>
      <c r="H46" s="26">
        <f t="shared" si="1"/>
        <v>38.66670263804108</v>
      </c>
      <c r="I46" s="22">
        <f t="shared" si="1"/>
        <v>50.347993202587929</v>
      </c>
    </row>
    <row r="47" spans="1:11" ht="13.5" thickBot="1" x14ac:dyDescent="0.25">
      <c r="A47" s="39" t="s">
        <v>86</v>
      </c>
      <c r="B47" s="40"/>
      <c r="C47" s="23">
        <f t="shared" ref="C47:I47" si="2">MIN(C10:C40)</f>
        <v>93.970718383789063</v>
      </c>
      <c r="D47" s="26">
        <f t="shared" si="2"/>
        <v>4.0537357330322266</v>
      </c>
      <c r="E47" s="26">
        <f t="shared" si="2"/>
        <v>0.24065735936164856</v>
      </c>
      <c r="F47" s="23">
        <f t="shared" si="2"/>
        <v>1.0337674617767334</v>
      </c>
      <c r="G47" s="26">
        <f t="shared" si="2"/>
        <v>1.2820816040039063</v>
      </c>
      <c r="H47" s="23">
        <f t="shared" si="2"/>
        <v>38.531165296376336</v>
      </c>
      <c r="I47" s="26">
        <f t="shared" si="2"/>
        <v>50.254123504870819</v>
      </c>
    </row>
    <row r="48" spans="1:11" ht="13.5" thickBot="1" x14ac:dyDescent="0.25">
      <c r="A48" s="35" t="s">
        <v>87</v>
      </c>
      <c r="B48" s="36"/>
      <c r="C48" s="26">
        <f t="shared" ref="C48:I48" si="3">STDEV(C10:C40)</f>
        <v>0.11484072110107443</v>
      </c>
      <c r="D48" s="24">
        <f t="shared" si="3"/>
        <v>0.11400960179972135</v>
      </c>
      <c r="E48" s="26">
        <f t="shared" si="3"/>
        <v>3.5727595573767927E-3</v>
      </c>
      <c r="F48" s="26">
        <f t="shared" si="3"/>
        <v>1.7128079663370446E-2</v>
      </c>
      <c r="G48" s="24">
        <f t="shared" si="3"/>
        <v>1.746724645231763E-2</v>
      </c>
      <c r="H48" s="26">
        <f t="shared" si="3"/>
        <v>2.8280067473019553E-2</v>
      </c>
      <c r="I48" s="25">
        <f t="shared" si="3"/>
        <v>1.8925837299452096E-2</v>
      </c>
    </row>
    <row r="50" spans="3:9" x14ac:dyDescent="0.2">
      <c r="C50" s="28">
        <f>COUNTIF(C10:C40,"&lt;84.0")</f>
        <v>0</v>
      </c>
      <c r="D50" s="28">
        <f>COUNTIF(D10:D40,"&gt;11.0")</f>
        <v>0</v>
      </c>
      <c r="E50" s="28">
        <f>COUNTIF(E10:E40,"&gt;4.0")</f>
        <v>0</v>
      </c>
      <c r="F50" s="28">
        <f>COUNTIF(F10:F40,"&gt;3.0")</f>
        <v>0</v>
      </c>
      <c r="G50" s="28">
        <f>COUNTIF(G10:G40,"&gt;4.0")</f>
        <v>0</v>
      </c>
      <c r="H50" s="28">
        <f>COUNTIF(H10:H40,"&lt;37.30")</f>
        <v>0</v>
      </c>
      <c r="I50" s="28">
        <f>COUNTIF(I10:I40,"&lt;48.20")</f>
        <v>0</v>
      </c>
    </row>
    <row r="51" spans="3:9" x14ac:dyDescent="0.2">
      <c r="C51" s="29"/>
      <c r="D51" s="29"/>
      <c r="E51" s="29"/>
      <c r="F51" s="29"/>
      <c r="G51" s="28"/>
      <c r="H51" s="28">
        <f>COUNTIF(H10:H40,"&gt;43.60")</f>
        <v>0</v>
      </c>
      <c r="I51" s="28">
        <f>COUNTIF(I10:I40,"&gt;53.20")</f>
        <v>0</v>
      </c>
    </row>
  </sheetData>
  <mergeCells count="45">
    <mergeCell ref="A32:B32"/>
    <mergeCell ref="A33:B33"/>
    <mergeCell ref="H43:I43"/>
    <mergeCell ref="A41:B41"/>
    <mergeCell ref="A34:B34"/>
    <mergeCell ref="A36:B36"/>
    <mergeCell ref="A35:B35"/>
    <mergeCell ref="A37:B37"/>
    <mergeCell ref="A40:B40"/>
    <mergeCell ref="A39:B39"/>
    <mergeCell ref="A26:B26"/>
    <mergeCell ref="A28:B28"/>
    <mergeCell ref="A29:B29"/>
    <mergeCell ref="A27:B27"/>
    <mergeCell ref="A30:B30"/>
    <mergeCell ref="A7:B7"/>
    <mergeCell ref="A8:B8"/>
    <mergeCell ref="A13:B13"/>
    <mergeCell ref="A15:B15"/>
    <mergeCell ref="A10:B10"/>
    <mergeCell ref="A14:B14"/>
    <mergeCell ref="A9:B9"/>
    <mergeCell ref="A11:B11"/>
    <mergeCell ref="A12:B12"/>
    <mergeCell ref="A1:I1"/>
    <mergeCell ref="A3:I3"/>
    <mergeCell ref="A6:B6"/>
    <mergeCell ref="A4:I4"/>
    <mergeCell ref="A5:F5"/>
    <mergeCell ref="A46:B46"/>
    <mergeCell ref="A47:B47"/>
    <mergeCell ref="A48:B48"/>
    <mergeCell ref="A16:B16"/>
    <mergeCell ref="A45:B45"/>
    <mergeCell ref="A22:B22"/>
    <mergeCell ref="A38:B38"/>
    <mergeCell ref="A24:B24"/>
    <mergeCell ref="A25:B25"/>
    <mergeCell ref="A23:B23"/>
    <mergeCell ref="A17:B17"/>
    <mergeCell ref="A20:B20"/>
    <mergeCell ref="A21:B21"/>
    <mergeCell ref="A18:B18"/>
    <mergeCell ref="A19:B19"/>
    <mergeCell ref="A31:B31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outlinePr summaryBelow="0" summaryRight="0"/>
  </sheetPr>
  <dimension ref="A1:K51"/>
  <sheetViews>
    <sheetView showGridLines="0" topLeftCell="A31" zoomScale="90" zoomScaleNormal="90" workbookViewId="0">
      <selection activeCell="C50" sqref="C50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256" width="8.85546875" customWidth="1"/>
  </cols>
  <sheetData>
    <row r="1" spans="1:11" ht="24" customHeight="1" x14ac:dyDescent="0.2">
      <c r="A1" s="43" t="s">
        <v>11</v>
      </c>
      <c r="B1" s="43"/>
      <c r="C1" s="43"/>
      <c r="D1" s="43"/>
      <c r="E1" s="43"/>
      <c r="F1" s="43"/>
      <c r="G1" s="43"/>
      <c r="H1" s="43"/>
      <c r="I1" s="43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4" t="s">
        <v>8</v>
      </c>
      <c r="B3" s="44"/>
      <c r="C3" s="44"/>
      <c r="D3" s="44"/>
      <c r="E3" s="44"/>
      <c r="F3" s="44"/>
      <c r="G3" s="44"/>
      <c r="H3" s="44"/>
      <c r="I3" s="44"/>
      <c r="J3" s="2"/>
      <c r="K3" s="1"/>
    </row>
    <row r="4" spans="1:11" ht="18" customHeight="1" x14ac:dyDescent="0.2">
      <c r="A4" s="47" t="s">
        <v>9</v>
      </c>
      <c r="B4" s="47"/>
      <c r="C4" s="47"/>
      <c r="D4" s="47"/>
      <c r="E4" s="47"/>
      <c r="F4" s="47"/>
      <c r="G4" s="47"/>
      <c r="H4" s="47"/>
      <c r="I4" s="47"/>
      <c r="J4" s="2"/>
      <c r="K4" s="1"/>
    </row>
    <row r="5" spans="1:11" ht="14.1" customHeight="1" thickBot="1" x14ac:dyDescent="0.25">
      <c r="A5" s="48" t="s">
        <v>61</v>
      </c>
      <c r="B5" s="48"/>
      <c r="C5" s="48"/>
      <c r="D5" s="48"/>
      <c r="E5" s="48"/>
      <c r="F5" s="48"/>
      <c r="G5" s="1"/>
      <c r="H5" s="1"/>
      <c r="I5" s="18" t="s">
        <v>99</v>
      </c>
      <c r="J5" s="1"/>
      <c r="K5" s="1"/>
    </row>
    <row r="6" spans="1:11" ht="10.15" customHeight="1" x14ac:dyDescent="0.2">
      <c r="A6" s="45"/>
      <c r="B6" s="46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1" t="s">
        <v>3</v>
      </c>
      <c r="B7" s="42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41"/>
      <c r="B8" s="42"/>
      <c r="C8" s="9" t="s">
        <v>39</v>
      </c>
      <c r="D8" s="9" t="s">
        <v>40</v>
      </c>
      <c r="E8" s="9" t="s">
        <v>41</v>
      </c>
      <c r="F8" s="9" t="s">
        <v>19</v>
      </c>
      <c r="G8" s="9" t="s">
        <v>41</v>
      </c>
      <c r="H8" s="14" t="s">
        <v>42</v>
      </c>
      <c r="I8" s="17" t="s">
        <v>43</v>
      </c>
      <c r="J8" s="1"/>
      <c r="K8" s="1"/>
    </row>
    <row r="9" spans="1:11" ht="22.5" customHeight="1" thickBot="1" x14ac:dyDescent="0.25">
      <c r="A9" s="37"/>
      <c r="B9" s="38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33">
        <v>40878</v>
      </c>
      <c r="B10" s="34"/>
      <c r="C10" s="10">
        <v>94.349861145019531</v>
      </c>
      <c r="D10" s="10">
        <v>4.2791752815246582</v>
      </c>
      <c r="E10" s="10">
        <v>0.24676789343357086</v>
      </c>
      <c r="F10" s="11">
        <v>1.0526385307312012</v>
      </c>
      <c r="G10" s="10">
        <v>1.2994064092636108</v>
      </c>
      <c r="H10" s="10">
        <v>38.564701180578389</v>
      </c>
      <c r="I10" s="10">
        <v>50.297009678529832</v>
      </c>
      <c r="J10" s="1"/>
      <c r="K10" s="1"/>
    </row>
    <row r="11" spans="1:11" ht="12.75" customHeight="1" thickBot="1" x14ac:dyDescent="0.25">
      <c r="A11" s="33">
        <v>40879</v>
      </c>
      <c r="B11" s="34"/>
      <c r="C11" s="3">
        <v>94.52703857421875</v>
      </c>
      <c r="D11" s="3">
        <v>4.0537357330322266</v>
      </c>
      <c r="E11" s="3">
        <v>0.24578136205673218</v>
      </c>
      <c r="F11" s="5">
        <v>1.0564843416213989</v>
      </c>
      <c r="G11" s="3">
        <v>1.3022656440734863</v>
      </c>
      <c r="H11" s="3">
        <v>38.531165296376336</v>
      </c>
      <c r="I11" s="3">
        <v>50.275299030372878</v>
      </c>
      <c r="J11" s="1"/>
      <c r="K11" s="1"/>
    </row>
    <row r="12" spans="1:11" ht="12.75" customHeight="1" thickBot="1" x14ac:dyDescent="0.25">
      <c r="A12" s="33">
        <v>40880</v>
      </c>
      <c r="B12" s="34"/>
      <c r="C12" s="3">
        <v>94.410003662109375</v>
      </c>
      <c r="D12" s="3">
        <v>4.2166008949279785</v>
      </c>
      <c r="E12" s="3">
        <v>0.24831418693065643</v>
      </c>
      <c r="F12" s="5">
        <v>1.0337674617767334</v>
      </c>
      <c r="G12" s="3">
        <v>1.2820816040039063</v>
      </c>
      <c r="H12" s="3">
        <v>38.569532454238406</v>
      </c>
      <c r="I12" s="3">
        <v>50.311950033324521</v>
      </c>
      <c r="J12" s="1"/>
      <c r="K12" s="1"/>
    </row>
    <row r="13" spans="1:11" ht="12.75" customHeight="1" thickBot="1" x14ac:dyDescent="0.25">
      <c r="A13" s="33">
        <v>40881</v>
      </c>
      <c r="B13" s="34"/>
      <c r="C13" s="3">
        <v>94.160133361816406</v>
      </c>
      <c r="D13" s="3">
        <v>4.412839412689209</v>
      </c>
      <c r="E13" s="3">
        <v>0.24687798321247101</v>
      </c>
      <c r="F13" s="5">
        <v>1.0951955318450928</v>
      </c>
      <c r="G13" s="3">
        <v>1.3420735597610474</v>
      </c>
      <c r="H13" s="3">
        <v>38.59633731313275</v>
      </c>
      <c r="I13" s="3">
        <v>50.285726150127935</v>
      </c>
      <c r="J13" s="1"/>
      <c r="K13" s="1"/>
    </row>
    <row r="14" spans="1:11" ht="12.75" customHeight="1" thickBot="1" x14ac:dyDescent="0.25">
      <c r="A14" s="33">
        <v>40882</v>
      </c>
      <c r="B14" s="34"/>
      <c r="C14" s="3">
        <v>94.124458312988281</v>
      </c>
      <c r="D14" s="3">
        <v>4.4453191757202148</v>
      </c>
      <c r="E14" s="3">
        <v>0.24503873288631439</v>
      </c>
      <c r="F14" s="5">
        <v>1.0857703685760498</v>
      </c>
      <c r="G14" s="3">
        <v>1.3308091163635254</v>
      </c>
      <c r="H14" s="3">
        <v>38.618863295491778</v>
      </c>
      <c r="I14" s="3">
        <v>50.305913696036328</v>
      </c>
      <c r="J14" s="1"/>
      <c r="K14" s="1"/>
    </row>
    <row r="15" spans="1:11" ht="12.75" customHeight="1" thickBot="1" x14ac:dyDescent="0.25">
      <c r="A15" s="33">
        <v>40883</v>
      </c>
      <c r="B15" s="34"/>
      <c r="C15" s="3">
        <v>94.201530456542969</v>
      </c>
      <c r="D15" s="3">
        <v>4.3565568923950195</v>
      </c>
      <c r="E15" s="3">
        <v>0.24175913631916046</v>
      </c>
      <c r="F15" s="5">
        <v>1.083532452583313</v>
      </c>
      <c r="G15" s="3">
        <v>1.325291633605957</v>
      </c>
      <c r="H15" s="3">
        <v>38.605746989917634</v>
      </c>
      <c r="I15" s="3">
        <v>50.301347253248778</v>
      </c>
      <c r="J15" s="1"/>
      <c r="K15" s="1"/>
    </row>
    <row r="16" spans="1:11" ht="12.75" customHeight="1" thickBot="1" x14ac:dyDescent="0.25">
      <c r="A16" s="33">
        <v>40884</v>
      </c>
      <c r="B16" s="34"/>
      <c r="C16" s="3">
        <v>94.275000000000006</v>
      </c>
      <c r="D16" s="3">
        <v>4.3108000000000004</v>
      </c>
      <c r="E16" s="3">
        <v>0.2437</v>
      </c>
      <c r="F16" s="5">
        <v>1.0795999999999999</v>
      </c>
      <c r="G16" s="3">
        <v>1.3232999999999999</v>
      </c>
      <c r="H16" s="3">
        <v>38.575994210310455</v>
      </c>
      <c r="I16" s="3">
        <v>50.285629734121407</v>
      </c>
      <c r="J16" s="1"/>
      <c r="K16" s="1"/>
    </row>
    <row r="17" spans="1:11" ht="12.75" customHeight="1" thickBot="1" x14ac:dyDescent="0.25">
      <c r="A17" s="33">
        <v>40885</v>
      </c>
      <c r="B17" s="34"/>
      <c r="C17" s="3">
        <v>94.246612548828125</v>
      </c>
      <c r="D17" s="3">
        <v>4.323575496673584</v>
      </c>
      <c r="E17" s="3">
        <v>0.24803291261196136</v>
      </c>
      <c r="F17" s="5">
        <v>1.0789035558700562</v>
      </c>
      <c r="G17" s="3">
        <v>1.3269364833831787</v>
      </c>
      <c r="H17" s="3">
        <v>38.583231128072697</v>
      </c>
      <c r="I17" s="3">
        <v>50.288869379231862</v>
      </c>
      <c r="J17" s="1"/>
      <c r="K17" s="1"/>
    </row>
    <row r="18" spans="1:11" ht="12.75" customHeight="1" thickBot="1" x14ac:dyDescent="0.25">
      <c r="A18" s="33">
        <v>40886</v>
      </c>
      <c r="B18" s="34"/>
      <c r="C18" s="3">
        <v>94.194496154785156</v>
      </c>
      <c r="D18" s="3">
        <v>4.3865652084350586</v>
      </c>
      <c r="E18" s="3">
        <v>0.2466963529586792</v>
      </c>
      <c r="F18" s="5">
        <v>1.0839345455169678</v>
      </c>
      <c r="G18" s="3">
        <v>1.330630898475647</v>
      </c>
      <c r="H18" s="3">
        <v>38.592516428766658</v>
      </c>
      <c r="I18" s="3">
        <v>50.291386236473656</v>
      </c>
      <c r="J18" s="1"/>
      <c r="K18" s="1"/>
    </row>
    <row r="19" spans="1:11" ht="12.75" customHeight="1" thickBot="1" x14ac:dyDescent="0.25">
      <c r="A19" s="33">
        <v>40887</v>
      </c>
      <c r="B19" s="34"/>
      <c r="C19" s="3">
        <v>94.078872680664063</v>
      </c>
      <c r="D19" s="3">
        <v>4.4872889518737793</v>
      </c>
      <c r="E19" s="3">
        <v>0.24341997504234314</v>
      </c>
      <c r="F19" s="5">
        <v>1.0906456708908081</v>
      </c>
      <c r="G19" s="3">
        <v>1.3340656757354736</v>
      </c>
      <c r="H19" s="3">
        <v>38.628140478968874</v>
      </c>
      <c r="I19" s="3">
        <v>50.308637026119456</v>
      </c>
      <c r="J19" s="1"/>
      <c r="K19" s="1"/>
    </row>
    <row r="20" spans="1:11" ht="12.75" customHeight="1" thickBot="1" x14ac:dyDescent="0.25">
      <c r="A20" s="33">
        <v>40888</v>
      </c>
      <c r="B20" s="34"/>
      <c r="C20" s="3">
        <v>93.970718383789063</v>
      </c>
      <c r="D20" s="3">
        <v>4.6270604133605957</v>
      </c>
      <c r="E20" s="3">
        <v>0.24354992806911469</v>
      </c>
      <c r="F20" s="5">
        <v>1.0656958818435669</v>
      </c>
      <c r="G20" s="3">
        <v>1.3092458248138428</v>
      </c>
      <c r="H20" s="3">
        <v>38.66670263804108</v>
      </c>
      <c r="I20" s="3">
        <v>50.347993202587929</v>
      </c>
      <c r="J20" s="1"/>
      <c r="K20" s="1"/>
    </row>
    <row r="21" spans="1:11" ht="12.75" customHeight="1" thickBot="1" x14ac:dyDescent="0.25">
      <c r="A21" s="33">
        <v>40889</v>
      </c>
      <c r="B21" s="34"/>
      <c r="C21" s="3">
        <v>94.099258422851562</v>
      </c>
      <c r="D21" s="3">
        <v>4.4389863014221191</v>
      </c>
      <c r="E21" s="3">
        <v>0.24222579598426819</v>
      </c>
      <c r="F21" s="5">
        <v>1.0853592157363892</v>
      </c>
      <c r="G21" s="3">
        <v>1.327584981918335</v>
      </c>
      <c r="H21" s="3">
        <v>38.635515961736296</v>
      </c>
      <c r="I21" s="3">
        <v>50.31693027105684</v>
      </c>
      <c r="J21" s="1"/>
      <c r="K21" s="1"/>
    </row>
    <row r="22" spans="1:11" ht="12.75" customHeight="1" thickBot="1" x14ac:dyDescent="0.25">
      <c r="A22" s="33">
        <v>40890</v>
      </c>
      <c r="B22" s="34"/>
      <c r="C22" s="3">
        <v>94.159027099609375</v>
      </c>
      <c r="D22" s="3">
        <v>4.4160900115966797</v>
      </c>
      <c r="E22" s="3">
        <v>0.24065735936164856</v>
      </c>
      <c r="F22" s="5">
        <v>1.0833444595336914</v>
      </c>
      <c r="G22" s="3">
        <v>1.3240017890930176</v>
      </c>
      <c r="H22" s="3">
        <v>38.611366033463007</v>
      </c>
      <c r="I22" s="3">
        <v>50.305275970359702</v>
      </c>
      <c r="J22" s="1"/>
      <c r="K22" s="1"/>
    </row>
    <row r="23" spans="1:11" ht="12.75" customHeight="1" thickBot="1" x14ac:dyDescent="0.25">
      <c r="A23" s="33">
        <v>40891</v>
      </c>
      <c r="B23" s="34"/>
      <c r="C23" s="3">
        <v>94.212800000000001</v>
      </c>
      <c r="D23" s="3">
        <v>4.3597000000000001</v>
      </c>
      <c r="E23" s="3">
        <v>0.2432</v>
      </c>
      <c r="F23" s="5">
        <v>1.0854999999999999</v>
      </c>
      <c r="G23" s="3">
        <v>1.3287</v>
      </c>
      <c r="H23" s="3">
        <v>38.594841735512119</v>
      </c>
      <c r="I23" s="3">
        <v>50.293109382370844</v>
      </c>
      <c r="J23" s="1"/>
      <c r="K23" s="1"/>
    </row>
    <row r="24" spans="1:11" ht="12.75" customHeight="1" thickBot="1" x14ac:dyDescent="0.25">
      <c r="A24" s="33">
        <v>40892</v>
      </c>
      <c r="B24" s="34"/>
      <c r="C24" s="3">
        <v>94.206169128417969</v>
      </c>
      <c r="D24" s="3">
        <v>4.3572287559509277</v>
      </c>
      <c r="E24" s="3">
        <v>0.24501043558120728</v>
      </c>
      <c r="F24" s="5">
        <v>1.0662258863449097</v>
      </c>
      <c r="G24" s="3">
        <v>1.3112363815307617</v>
      </c>
      <c r="H24" s="3">
        <v>38.615582496352111</v>
      </c>
      <c r="I24" s="3">
        <v>50.317398234367367</v>
      </c>
      <c r="J24" s="1"/>
      <c r="K24" s="1"/>
    </row>
    <row r="25" spans="1:11" ht="12.75" customHeight="1" thickBot="1" x14ac:dyDescent="0.25">
      <c r="A25" s="33">
        <v>40893</v>
      </c>
      <c r="B25" s="34"/>
      <c r="C25" s="3">
        <v>94.146926879882813</v>
      </c>
      <c r="D25" s="3">
        <v>4.4462814331054687</v>
      </c>
      <c r="E25" s="3">
        <v>0.24559977650642395</v>
      </c>
      <c r="F25" s="5">
        <v>1.0722227096557617</v>
      </c>
      <c r="G25" s="3">
        <v>1.3178224563598633</v>
      </c>
      <c r="H25" s="3">
        <v>38.616549701077155</v>
      </c>
      <c r="I25" s="3">
        <v>50.313750203824092</v>
      </c>
      <c r="J25" s="1"/>
      <c r="K25" s="1"/>
    </row>
    <row r="26" spans="1:11" ht="12.75" customHeight="1" thickBot="1" x14ac:dyDescent="0.25">
      <c r="A26" s="33">
        <v>40894</v>
      </c>
      <c r="B26" s="34"/>
      <c r="C26" s="3">
        <v>94.026763916015625</v>
      </c>
      <c r="D26" s="3">
        <v>4.552067756652832</v>
      </c>
      <c r="E26" s="3">
        <v>0.25336042046546936</v>
      </c>
      <c r="F26" s="5">
        <v>1.0797147750854492</v>
      </c>
      <c r="G26" s="3">
        <v>1.3330751657485962</v>
      </c>
      <c r="H26" s="3">
        <v>38.637353889640195</v>
      </c>
      <c r="I26" s="3">
        <v>50.31703994524873</v>
      </c>
      <c r="J26" s="1"/>
      <c r="K26" s="1"/>
    </row>
    <row r="27" spans="1:11" ht="12.75" customHeight="1" thickBot="1" x14ac:dyDescent="0.25">
      <c r="A27" s="33">
        <v>40895</v>
      </c>
      <c r="B27" s="34"/>
      <c r="C27" s="3">
        <v>94.228485107421875</v>
      </c>
      <c r="D27" s="3">
        <v>4.3839511871337891</v>
      </c>
      <c r="E27" s="3">
        <v>0.24992276728153229</v>
      </c>
      <c r="F27" s="5">
        <v>1.0603222846984863</v>
      </c>
      <c r="G27" s="3">
        <v>1.3102450370788574</v>
      </c>
      <c r="H27" s="3">
        <v>38.591471833625121</v>
      </c>
      <c r="I27" s="3">
        <v>50.305656931251612</v>
      </c>
      <c r="J27" s="1"/>
      <c r="K27" s="1"/>
    </row>
    <row r="28" spans="1:11" ht="12.75" customHeight="1" thickBot="1" x14ac:dyDescent="0.25">
      <c r="A28" s="33">
        <v>40896</v>
      </c>
      <c r="B28" s="34"/>
      <c r="C28" s="3">
        <v>94.247573852539063</v>
      </c>
      <c r="D28" s="3">
        <v>4.3437285423278809</v>
      </c>
      <c r="E28" s="3">
        <v>0.24803878366947174</v>
      </c>
      <c r="F28" s="5">
        <v>1.052250862121582</v>
      </c>
      <c r="G28" s="3">
        <v>1.3002896308898926</v>
      </c>
      <c r="H28" s="3">
        <v>38.605889060219425</v>
      </c>
      <c r="I28" s="3">
        <v>50.320159330883122</v>
      </c>
      <c r="J28" s="1"/>
      <c r="K28" s="1"/>
    </row>
    <row r="29" spans="1:11" ht="12.75" customHeight="1" thickBot="1" x14ac:dyDescent="0.25">
      <c r="A29" s="33">
        <v>40897</v>
      </c>
      <c r="B29" s="34"/>
      <c r="C29" s="3">
        <v>94.291404724121094</v>
      </c>
      <c r="D29" s="3">
        <v>4.2454738616943359</v>
      </c>
      <c r="E29" s="3">
        <v>0.24969582259654999</v>
      </c>
      <c r="F29" s="5">
        <v>1.076880931854248</v>
      </c>
      <c r="G29" s="3">
        <v>1.3265767097473145</v>
      </c>
      <c r="H29" s="3">
        <v>38.599263261546987</v>
      </c>
      <c r="I29" s="3">
        <v>50.298304790499259</v>
      </c>
      <c r="J29" s="1"/>
      <c r="K29" s="1"/>
    </row>
    <row r="30" spans="1:11" ht="12.75" customHeight="1" thickBot="1" x14ac:dyDescent="0.25">
      <c r="A30" s="33">
        <v>40898</v>
      </c>
      <c r="B30" s="34"/>
      <c r="C30" s="3">
        <v>94.369900000000001</v>
      </c>
      <c r="D30" s="3">
        <v>4.2137000000000002</v>
      </c>
      <c r="E30" s="3">
        <v>0.25159999999999999</v>
      </c>
      <c r="F30" s="5">
        <v>1.0671999999999999</v>
      </c>
      <c r="G30" s="3">
        <v>1.3188</v>
      </c>
      <c r="H30" s="3">
        <v>38.560737708942497</v>
      </c>
      <c r="I30" s="3">
        <v>50.282833686021633</v>
      </c>
      <c r="J30" s="1"/>
      <c r="K30" s="1"/>
    </row>
    <row r="31" spans="1:11" ht="12.75" customHeight="1" thickBot="1" x14ac:dyDescent="0.25">
      <c r="A31" s="33">
        <v>40899</v>
      </c>
      <c r="B31" s="34"/>
      <c r="C31" s="3">
        <v>94.31768798828125</v>
      </c>
      <c r="D31" s="3">
        <v>4.2615518569946289</v>
      </c>
      <c r="E31" s="3">
        <v>0.25148585438728333</v>
      </c>
      <c r="F31" s="5">
        <v>1.0704319477081299</v>
      </c>
      <c r="G31" s="3">
        <v>1.3219177722930908</v>
      </c>
      <c r="H31" s="3">
        <v>38.57192258123488</v>
      </c>
      <c r="I31" s="3">
        <v>50.286570986675095</v>
      </c>
      <c r="J31" s="1"/>
      <c r="K31" s="1"/>
    </row>
    <row r="32" spans="1:11" ht="12.75" customHeight="1" thickBot="1" x14ac:dyDescent="0.25">
      <c r="A32" s="33">
        <v>40900</v>
      </c>
      <c r="B32" s="34"/>
      <c r="C32" s="3">
        <v>94.346420288085938</v>
      </c>
      <c r="D32" s="3">
        <v>4.237642765045166</v>
      </c>
      <c r="E32" s="3">
        <v>0.25118783116340637</v>
      </c>
      <c r="F32" s="5">
        <v>1.060909628868103</v>
      </c>
      <c r="G32" s="3">
        <v>1.312097430229187</v>
      </c>
      <c r="H32" s="3">
        <v>38.570336397550591</v>
      </c>
      <c r="I32" s="3">
        <v>50.292355060780324</v>
      </c>
      <c r="J32" s="1"/>
      <c r="K32" s="1"/>
    </row>
    <row r="33" spans="1:11" ht="12.75" customHeight="1" thickBot="1" x14ac:dyDescent="0.25">
      <c r="A33" s="33">
        <v>40901</v>
      </c>
      <c r="B33" s="34"/>
      <c r="C33" s="3">
        <v>94.331253051757813</v>
      </c>
      <c r="D33" s="3">
        <v>4.2553186416625977</v>
      </c>
      <c r="E33" s="3">
        <v>0.24763879179954529</v>
      </c>
      <c r="F33" s="5">
        <v>1.0656002759933472</v>
      </c>
      <c r="G33" s="3">
        <v>1.3132390975952148</v>
      </c>
      <c r="H33" s="3">
        <v>38.572463685575585</v>
      </c>
      <c r="I33" s="3">
        <v>50.29196910040379</v>
      </c>
      <c r="J33" s="1"/>
      <c r="K33" s="1"/>
    </row>
    <row r="34" spans="1:11" ht="12.75" customHeight="1" thickBot="1" x14ac:dyDescent="0.25">
      <c r="A34" s="33">
        <v>40902</v>
      </c>
      <c r="B34" s="34"/>
      <c r="C34" s="3">
        <v>94.269485473632812</v>
      </c>
      <c r="D34" s="3">
        <v>4.2643232345581055</v>
      </c>
      <c r="E34" s="3">
        <v>0.24717868864536285</v>
      </c>
      <c r="F34" s="5">
        <v>1.1115748882293701</v>
      </c>
      <c r="G34" s="3">
        <v>1.3587535619735718</v>
      </c>
      <c r="H34" s="3">
        <v>38.561361107608725</v>
      </c>
      <c r="I34" s="3">
        <v>50.254123504870819</v>
      </c>
      <c r="J34" s="1"/>
      <c r="K34" s="1"/>
    </row>
    <row r="35" spans="1:11" ht="12.75" customHeight="1" thickBot="1" x14ac:dyDescent="0.25">
      <c r="A35" s="33">
        <v>40903</v>
      </c>
      <c r="B35" s="34"/>
      <c r="C35" s="3">
        <v>94.191703796386719</v>
      </c>
      <c r="D35" s="3">
        <v>4.331352710723877</v>
      </c>
      <c r="E35" s="3">
        <v>0.25091990828514099</v>
      </c>
      <c r="F35" s="5">
        <v>1.1087756156921387</v>
      </c>
      <c r="G35" s="3">
        <v>1.3596955537796021</v>
      </c>
      <c r="H35" s="3">
        <v>38.588279872121845</v>
      </c>
      <c r="I35" s="3">
        <v>50.269756074890992</v>
      </c>
      <c r="J35" s="1"/>
      <c r="K35" s="1"/>
    </row>
    <row r="36" spans="1:11" ht="12.75" customHeight="1" thickBot="1" x14ac:dyDescent="0.25">
      <c r="A36" s="33">
        <v>40904</v>
      </c>
      <c r="B36" s="34"/>
      <c r="C36" s="3">
        <v>94.213394165039062</v>
      </c>
      <c r="D36" s="3">
        <v>4.2529387474060059</v>
      </c>
      <c r="E36" s="3">
        <v>0.2525084912776947</v>
      </c>
      <c r="F36" s="5">
        <v>1.0927616357803345</v>
      </c>
      <c r="G36" s="3">
        <v>1.3452701568603516</v>
      </c>
      <c r="H36" s="3">
        <v>38.61497312802679</v>
      </c>
      <c r="I36" s="3">
        <v>50.295062907093325</v>
      </c>
      <c r="J36" s="1"/>
      <c r="K36" s="1"/>
    </row>
    <row r="37" spans="1:11" ht="12.75" customHeight="1" thickBot="1" x14ac:dyDescent="0.25">
      <c r="A37" s="33">
        <v>40905</v>
      </c>
      <c r="B37" s="34"/>
      <c r="C37" s="3">
        <v>94.289436340332031</v>
      </c>
      <c r="D37" s="3">
        <v>4.2411484718322754</v>
      </c>
      <c r="E37" s="3">
        <v>0.25096318125724792</v>
      </c>
      <c r="F37" s="5">
        <v>1.0982850790023804</v>
      </c>
      <c r="G37" s="3">
        <v>1.3492482900619507</v>
      </c>
      <c r="H37" s="3">
        <v>38.568417371896267</v>
      </c>
      <c r="I37" s="3">
        <v>50.26554057988659</v>
      </c>
      <c r="J37" s="1"/>
      <c r="K37" s="1"/>
    </row>
    <row r="38" spans="1:11" ht="12.75" customHeight="1" thickBot="1" x14ac:dyDescent="0.25">
      <c r="A38" s="33">
        <v>40906</v>
      </c>
      <c r="B38" s="34"/>
      <c r="C38" s="3">
        <v>94.2655029296875</v>
      </c>
      <c r="D38" s="3">
        <v>4.2822046279907227</v>
      </c>
      <c r="E38" s="3">
        <v>0.25238662958145142</v>
      </c>
      <c r="F38" s="5">
        <v>1.0902495384216309</v>
      </c>
      <c r="G38" s="3">
        <v>1.3426361083984375</v>
      </c>
      <c r="H38" s="3">
        <v>38.574994886277501</v>
      </c>
      <c r="I38" s="3">
        <v>50.274257999012214</v>
      </c>
      <c r="J38" s="1"/>
      <c r="K38" s="1"/>
    </row>
    <row r="39" spans="1:11" ht="12.75" customHeight="1" thickBot="1" x14ac:dyDescent="0.25">
      <c r="A39" s="33">
        <v>40907</v>
      </c>
      <c r="B39" s="34"/>
      <c r="C39" s="3">
        <v>94.273971557617188</v>
      </c>
      <c r="D39" s="3">
        <v>4.2967014312744141</v>
      </c>
      <c r="E39" s="3">
        <v>0.25232699513435364</v>
      </c>
      <c r="F39" s="5">
        <v>1.0807712078094482</v>
      </c>
      <c r="G39" s="3">
        <v>1.3330981731414795</v>
      </c>
      <c r="H39" s="3">
        <v>38.575539371799927</v>
      </c>
      <c r="I39" s="3">
        <v>50.28116575067591</v>
      </c>
      <c r="J39" s="1"/>
      <c r="K39" s="1"/>
    </row>
    <row r="40" spans="1:11" ht="12.75" customHeight="1" thickBot="1" x14ac:dyDescent="0.25">
      <c r="A40" s="33">
        <v>40908</v>
      </c>
      <c r="B40" s="34"/>
      <c r="C40" s="3">
        <v>94.112449645996094</v>
      </c>
      <c r="D40" s="3">
        <v>4.4560503959655762</v>
      </c>
      <c r="E40" s="3">
        <v>0.24643772840499878</v>
      </c>
      <c r="F40" s="5">
        <v>1.0932736396789551</v>
      </c>
      <c r="G40" s="3">
        <v>1.3397114276885986</v>
      </c>
      <c r="H40" s="3">
        <v>38.613112349893981</v>
      </c>
      <c r="I40" s="3">
        <v>50.29686068917043</v>
      </c>
      <c r="J40" s="1"/>
      <c r="K40" s="1"/>
    </row>
    <row r="41" spans="1:11" ht="12.75" customHeight="1" thickBot="1" x14ac:dyDescent="0.25">
      <c r="A41" s="31" t="s">
        <v>6</v>
      </c>
      <c r="B41" s="32"/>
      <c r="C41" s="6">
        <f t="shared" ref="C41:I41" si="0">AVERAGE(C10:C40)</f>
        <v>94.230269020917333</v>
      </c>
      <c r="D41" s="6">
        <f t="shared" si="0"/>
        <v>4.3398696191603143</v>
      </c>
      <c r="E41" s="6">
        <f t="shared" si="0"/>
        <v>0.24749302338400195</v>
      </c>
      <c r="F41" s="6">
        <f t="shared" si="0"/>
        <v>1.0776717072086948</v>
      </c>
      <c r="G41" s="6">
        <f t="shared" si="0"/>
        <v>1.3251647281892838</v>
      </c>
      <c r="H41" s="6">
        <f t="shared" si="0"/>
        <v>38.59396464025793</v>
      </c>
      <c r="I41" s="6">
        <f t="shared" si="0"/>
        <v>50.296060736113468</v>
      </c>
      <c r="J41" s="1"/>
      <c r="K41" s="1"/>
    </row>
    <row r="42" spans="1:11" ht="8.1" customHeight="1" x14ac:dyDescent="0.2"/>
    <row r="43" spans="1:11" ht="12.75" customHeight="1" x14ac:dyDescent="0.2">
      <c r="A43" s="7" t="s">
        <v>10</v>
      </c>
      <c r="H43" s="30" t="s">
        <v>44</v>
      </c>
      <c r="I43" s="30"/>
      <c r="J43" s="20"/>
      <c r="K43" s="20"/>
    </row>
    <row r="44" spans="1:11" ht="13.5" thickBot="1" x14ac:dyDescent="0.25"/>
    <row r="45" spans="1:11" ht="23.25" thickBot="1" x14ac:dyDescent="0.25">
      <c r="A45" s="37"/>
      <c r="B45" s="38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17</v>
      </c>
      <c r="I45" s="19" t="s">
        <v>16</v>
      </c>
    </row>
    <row r="46" spans="1:11" ht="13.5" thickBot="1" x14ac:dyDescent="0.25">
      <c r="A46" s="39" t="s">
        <v>85</v>
      </c>
      <c r="B46" s="40"/>
      <c r="C46" s="26">
        <f t="shared" ref="C46:I46" si="1">MAX(C10:C40)</f>
        <v>94.52703857421875</v>
      </c>
      <c r="D46" s="21">
        <f t="shared" si="1"/>
        <v>4.6270604133605957</v>
      </c>
      <c r="E46" s="26">
        <f t="shared" si="1"/>
        <v>0.25336042046546936</v>
      </c>
      <c r="F46" s="26">
        <f t="shared" si="1"/>
        <v>1.1115748882293701</v>
      </c>
      <c r="G46" s="21">
        <f t="shared" si="1"/>
        <v>1.3596955537796021</v>
      </c>
      <c r="H46" s="26">
        <f t="shared" si="1"/>
        <v>38.66670263804108</v>
      </c>
      <c r="I46" s="22">
        <f t="shared" si="1"/>
        <v>50.347993202587929</v>
      </c>
    </row>
    <row r="47" spans="1:11" ht="13.5" thickBot="1" x14ac:dyDescent="0.25">
      <c r="A47" s="39" t="s">
        <v>86</v>
      </c>
      <c r="B47" s="40"/>
      <c r="C47" s="23">
        <f t="shared" ref="C47:I47" si="2">MIN(C10:C40)</f>
        <v>93.970718383789063</v>
      </c>
      <c r="D47" s="26">
        <f t="shared" si="2"/>
        <v>4.0537357330322266</v>
      </c>
      <c r="E47" s="26">
        <f t="shared" si="2"/>
        <v>0.24065735936164856</v>
      </c>
      <c r="F47" s="23">
        <f t="shared" si="2"/>
        <v>1.0337674617767334</v>
      </c>
      <c r="G47" s="26">
        <f t="shared" si="2"/>
        <v>1.2820816040039063</v>
      </c>
      <c r="H47" s="23">
        <f t="shared" si="2"/>
        <v>38.531165296376336</v>
      </c>
      <c r="I47" s="26">
        <f t="shared" si="2"/>
        <v>50.254123504870819</v>
      </c>
    </row>
    <row r="48" spans="1:11" ht="13.5" thickBot="1" x14ac:dyDescent="0.25">
      <c r="A48" s="35" t="s">
        <v>87</v>
      </c>
      <c r="B48" s="36"/>
      <c r="C48" s="26">
        <f t="shared" ref="C48:I48" si="3">STDEV(C10:C40)</f>
        <v>0.11484072110107443</v>
      </c>
      <c r="D48" s="24">
        <f t="shared" si="3"/>
        <v>0.11400960179972135</v>
      </c>
      <c r="E48" s="26">
        <f t="shared" si="3"/>
        <v>3.5727595573767927E-3</v>
      </c>
      <c r="F48" s="26">
        <f t="shared" si="3"/>
        <v>1.7128079663370446E-2</v>
      </c>
      <c r="G48" s="24">
        <f t="shared" si="3"/>
        <v>1.746724645231763E-2</v>
      </c>
      <c r="H48" s="26">
        <f t="shared" si="3"/>
        <v>2.8280067473019553E-2</v>
      </c>
      <c r="I48" s="25">
        <f t="shared" si="3"/>
        <v>1.8925837299452096E-2</v>
      </c>
    </row>
    <row r="50" spans="3:9" x14ac:dyDescent="0.2">
      <c r="C50" s="28">
        <f>COUNTIF(C10:C40,"&lt;84.0")</f>
        <v>0</v>
      </c>
      <c r="D50" s="28">
        <f>COUNTIF(D10:D40,"&gt;11.0")</f>
        <v>0</v>
      </c>
      <c r="E50" s="28">
        <f>COUNTIF(E10:E40,"&gt;4.0")</f>
        <v>0</v>
      </c>
      <c r="F50" s="28">
        <f>COUNTIF(F10:F40,"&gt;3.0")</f>
        <v>0</v>
      </c>
      <c r="G50" s="28">
        <f>COUNTIF(G10:G40,"&gt;4.0")</f>
        <v>0</v>
      </c>
      <c r="H50" s="28">
        <f>COUNTIF(H10:H40,"&lt;37.30")</f>
        <v>0</v>
      </c>
      <c r="I50" s="28">
        <f>COUNTIF(I10:I40,"&lt;48.20")</f>
        <v>0</v>
      </c>
    </row>
    <row r="51" spans="3:9" x14ac:dyDescent="0.2">
      <c r="C51" s="29"/>
      <c r="D51" s="29"/>
      <c r="E51" s="29"/>
      <c r="F51" s="29"/>
      <c r="G51" s="28"/>
      <c r="H51" s="28">
        <f>COUNTIF(H10:H40,"&gt;43.60")</f>
        <v>0</v>
      </c>
      <c r="I51" s="28">
        <f>COUNTIF(I10:I40,"&gt;53.20")</f>
        <v>0</v>
      </c>
    </row>
  </sheetData>
  <mergeCells count="45">
    <mergeCell ref="A22:B22"/>
    <mergeCell ref="A25:B25"/>
    <mergeCell ref="A23:B23"/>
    <mergeCell ref="A31:B31"/>
    <mergeCell ref="A26:B26"/>
    <mergeCell ref="A28:B28"/>
    <mergeCell ref="A7:B7"/>
    <mergeCell ref="A8:B8"/>
    <mergeCell ref="A13:B13"/>
    <mergeCell ref="A15:B15"/>
    <mergeCell ref="A14:B14"/>
    <mergeCell ref="A9:B9"/>
    <mergeCell ref="A11:B11"/>
    <mergeCell ref="A12:B12"/>
    <mergeCell ref="A10:B10"/>
    <mergeCell ref="A45:B45"/>
    <mergeCell ref="A46:B46"/>
    <mergeCell ref="A47:B47"/>
    <mergeCell ref="A48:B48"/>
    <mergeCell ref="A1:I1"/>
    <mergeCell ref="A3:I3"/>
    <mergeCell ref="A6:B6"/>
    <mergeCell ref="A4:I4"/>
    <mergeCell ref="A5:F5"/>
    <mergeCell ref="A17:B17"/>
    <mergeCell ref="A20:B20"/>
    <mergeCell ref="A16:B16"/>
    <mergeCell ref="A21:B21"/>
    <mergeCell ref="A18:B18"/>
    <mergeCell ref="A19:B19"/>
    <mergeCell ref="A24:B24"/>
    <mergeCell ref="A29:B29"/>
    <mergeCell ref="A27:B27"/>
    <mergeCell ref="A30:B30"/>
    <mergeCell ref="A40:B40"/>
    <mergeCell ref="A32:B32"/>
    <mergeCell ref="A33:B33"/>
    <mergeCell ref="A39:B39"/>
    <mergeCell ref="H43:I43"/>
    <mergeCell ref="A41:B41"/>
    <mergeCell ref="A34:B34"/>
    <mergeCell ref="A36:B36"/>
    <mergeCell ref="A35:B35"/>
    <mergeCell ref="A37:B37"/>
    <mergeCell ref="A38:B38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outlinePr summaryBelow="0" summaryRight="0"/>
  </sheetPr>
  <dimension ref="A1:K51"/>
  <sheetViews>
    <sheetView showGridLines="0" topLeftCell="A31" zoomScale="90" zoomScaleNormal="90" workbookViewId="0">
      <selection activeCell="G50" sqref="G50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256" width="8.85546875" customWidth="1"/>
  </cols>
  <sheetData>
    <row r="1" spans="1:11" ht="24" customHeight="1" x14ac:dyDescent="0.2">
      <c r="A1" s="43" t="s">
        <v>11</v>
      </c>
      <c r="B1" s="43"/>
      <c r="C1" s="43"/>
      <c r="D1" s="43"/>
      <c r="E1" s="43"/>
      <c r="F1" s="43"/>
      <c r="G1" s="43"/>
      <c r="H1" s="43"/>
      <c r="I1" s="43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4" t="s">
        <v>8</v>
      </c>
      <c r="B3" s="44"/>
      <c r="C3" s="44"/>
      <c r="D3" s="44"/>
      <c r="E3" s="44"/>
      <c r="F3" s="44"/>
      <c r="G3" s="44"/>
      <c r="H3" s="44"/>
      <c r="I3" s="44"/>
      <c r="J3" s="2"/>
      <c r="K3" s="1"/>
    </row>
    <row r="4" spans="1:11" ht="18" customHeight="1" x14ac:dyDescent="0.2">
      <c r="A4" s="47" t="s">
        <v>9</v>
      </c>
      <c r="B4" s="47"/>
      <c r="C4" s="47"/>
      <c r="D4" s="47"/>
      <c r="E4" s="47"/>
      <c r="F4" s="47"/>
      <c r="G4" s="47"/>
      <c r="H4" s="47"/>
      <c r="I4" s="47"/>
      <c r="J4" s="2"/>
      <c r="K4" s="1"/>
    </row>
    <row r="5" spans="1:11" ht="14.1" customHeight="1" thickBot="1" x14ac:dyDescent="0.25">
      <c r="A5" s="48" t="s">
        <v>62</v>
      </c>
      <c r="B5" s="48"/>
      <c r="C5" s="48"/>
      <c r="D5" s="48"/>
      <c r="E5" s="48"/>
      <c r="F5" s="48"/>
      <c r="G5" s="1"/>
      <c r="H5" s="1"/>
      <c r="I5" s="18" t="s">
        <v>99</v>
      </c>
      <c r="J5" s="1"/>
      <c r="K5" s="1"/>
    </row>
    <row r="6" spans="1:11" ht="10.15" customHeight="1" x14ac:dyDescent="0.2">
      <c r="A6" s="45"/>
      <c r="B6" s="46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1" t="s">
        <v>3</v>
      </c>
      <c r="B7" s="42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41"/>
      <c r="B8" s="42"/>
      <c r="C8" s="9" t="s">
        <v>39</v>
      </c>
      <c r="D8" s="9" t="s">
        <v>40</v>
      </c>
      <c r="E8" s="9" t="s">
        <v>41</v>
      </c>
      <c r="F8" s="9" t="s">
        <v>19</v>
      </c>
      <c r="G8" s="9" t="s">
        <v>41</v>
      </c>
      <c r="H8" s="14" t="s">
        <v>42</v>
      </c>
      <c r="I8" s="17" t="s">
        <v>43</v>
      </c>
      <c r="J8" s="1"/>
      <c r="K8" s="1"/>
    </row>
    <row r="9" spans="1:11" ht="22.5" customHeight="1" thickBot="1" x14ac:dyDescent="0.25">
      <c r="A9" s="37"/>
      <c r="B9" s="38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33">
        <v>40878</v>
      </c>
      <c r="B10" s="34"/>
      <c r="C10" s="10">
        <v>94.354148864746094</v>
      </c>
      <c r="D10" s="10">
        <v>4.278317928314209</v>
      </c>
      <c r="E10" s="10">
        <v>0.24661992490291595</v>
      </c>
      <c r="F10" s="11">
        <v>1.050387978553772</v>
      </c>
      <c r="G10" s="10">
        <v>1.2970079183578491</v>
      </c>
      <c r="H10" s="10">
        <v>38.564117434125976</v>
      </c>
      <c r="I10" s="10">
        <v>50.298303531306047</v>
      </c>
      <c r="J10" s="1"/>
      <c r="K10" s="1"/>
    </row>
    <row r="11" spans="1:11" ht="12.75" customHeight="1" thickBot="1" x14ac:dyDescent="0.25">
      <c r="A11" s="33">
        <v>40879</v>
      </c>
      <c r="B11" s="34"/>
      <c r="C11" s="3">
        <v>94.530311584472656</v>
      </c>
      <c r="D11" s="3">
        <v>4.0401110649108887</v>
      </c>
      <c r="E11" s="3">
        <v>0.24783970415592194</v>
      </c>
      <c r="F11" s="5">
        <v>1.0608235597610474</v>
      </c>
      <c r="G11" s="3">
        <v>1.3086632490158081</v>
      </c>
      <c r="H11" s="3">
        <v>38.52667224174553</v>
      </c>
      <c r="I11" s="3">
        <v>50.267225303942965</v>
      </c>
      <c r="J11" s="1"/>
      <c r="K11" s="1"/>
    </row>
    <row r="12" spans="1:11" ht="12.75" customHeight="1" thickBot="1" x14ac:dyDescent="0.25">
      <c r="A12" s="33">
        <v>40880</v>
      </c>
      <c r="B12" s="34"/>
      <c r="C12" s="3">
        <v>94.428054809570313</v>
      </c>
      <c r="D12" s="3">
        <v>4.1938610076904297</v>
      </c>
      <c r="E12" s="3">
        <v>0.25290271639823914</v>
      </c>
      <c r="F12" s="5">
        <v>1.0321496725082397</v>
      </c>
      <c r="G12" s="3">
        <v>1.2850524187088013</v>
      </c>
      <c r="H12" s="3">
        <v>38.563187181910081</v>
      </c>
      <c r="I12" s="3">
        <v>50.307336531717787</v>
      </c>
      <c r="J12" s="1"/>
      <c r="K12" s="1"/>
    </row>
    <row r="13" spans="1:11" ht="12.75" customHeight="1" thickBot="1" x14ac:dyDescent="0.25">
      <c r="A13" s="33">
        <v>40881</v>
      </c>
      <c r="B13" s="34"/>
      <c r="C13" s="3">
        <v>94.158157348632813</v>
      </c>
      <c r="D13" s="3">
        <v>4.4156675338745117</v>
      </c>
      <c r="E13" s="3">
        <v>0.24675361812114716</v>
      </c>
      <c r="F13" s="5">
        <v>1.0950958728790283</v>
      </c>
      <c r="G13" s="3">
        <v>1.3418494462966919</v>
      </c>
      <c r="H13" s="3">
        <v>38.596525849480251</v>
      </c>
      <c r="I13" s="3">
        <v>50.285966699361367</v>
      </c>
      <c r="J13" s="1"/>
      <c r="K13" s="1"/>
    </row>
    <row r="14" spans="1:11" ht="12.75" customHeight="1" thickBot="1" x14ac:dyDescent="0.25">
      <c r="A14" s="33">
        <v>40882</v>
      </c>
      <c r="B14" s="34"/>
      <c r="C14" s="3">
        <v>94.128311157226563</v>
      </c>
      <c r="D14" s="3">
        <v>4.4307265281677246</v>
      </c>
      <c r="E14" s="3">
        <v>0.24429570138454437</v>
      </c>
      <c r="F14" s="5">
        <v>1.0921223163604736</v>
      </c>
      <c r="G14" s="3">
        <v>1.3364180326461792</v>
      </c>
      <c r="H14" s="3">
        <v>38.616290876482481</v>
      </c>
      <c r="I14" s="3">
        <v>50.299457131420397</v>
      </c>
      <c r="J14" s="1"/>
      <c r="K14" s="1"/>
    </row>
    <row r="15" spans="1:11" ht="12.75" customHeight="1" thickBot="1" x14ac:dyDescent="0.25">
      <c r="A15" s="33">
        <v>40883</v>
      </c>
      <c r="B15" s="34"/>
      <c r="C15" s="3">
        <v>94.20947265625</v>
      </c>
      <c r="D15" s="3">
        <v>4.3467020988464355</v>
      </c>
      <c r="E15" s="3">
        <v>0.24386453628540039</v>
      </c>
      <c r="F15" s="5">
        <v>1.0829205513000488</v>
      </c>
      <c r="G15" s="3">
        <v>1.3267850875854492</v>
      </c>
      <c r="H15" s="3">
        <v>38.602723184415744</v>
      </c>
      <c r="I15" s="3">
        <v>50.299066668356772</v>
      </c>
      <c r="J15" s="1"/>
      <c r="K15" s="1"/>
    </row>
    <row r="16" spans="1:11" ht="12.75" customHeight="1" thickBot="1" x14ac:dyDescent="0.25">
      <c r="A16" s="33">
        <v>40884</v>
      </c>
      <c r="B16" s="34"/>
      <c r="C16" s="3">
        <v>94.267499999999998</v>
      </c>
      <c r="D16" s="3">
        <v>4.3249000000000004</v>
      </c>
      <c r="E16" s="3">
        <v>0.24329999999999999</v>
      </c>
      <c r="F16" s="5">
        <v>1.0786</v>
      </c>
      <c r="G16" s="3">
        <v>1.3219000000000001</v>
      </c>
      <c r="H16" s="3">
        <v>38.576643591292118</v>
      </c>
      <c r="I16" s="3">
        <v>50.28647649583192</v>
      </c>
      <c r="J16" s="1"/>
      <c r="K16" s="1"/>
    </row>
    <row r="17" spans="1:11" ht="12.75" customHeight="1" thickBot="1" x14ac:dyDescent="0.25">
      <c r="A17" s="33">
        <v>40885</v>
      </c>
      <c r="B17" s="34"/>
      <c r="C17" s="3">
        <v>94.248779296875</v>
      </c>
      <c r="D17" s="3">
        <v>4.3191027641296387</v>
      </c>
      <c r="E17" s="3">
        <v>0.24788551032543182</v>
      </c>
      <c r="F17" s="5">
        <v>1.0808281898498535</v>
      </c>
      <c r="G17" s="3">
        <v>1.3287136554718018</v>
      </c>
      <c r="H17" s="3">
        <v>38.581656730777681</v>
      </c>
      <c r="I17" s="3">
        <v>50.28670530910567</v>
      </c>
      <c r="J17" s="1"/>
      <c r="K17" s="1"/>
    </row>
    <row r="18" spans="1:11" ht="12.75" customHeight="1" thickBot="1" x14ac:dyDescent="0.25">
      <c r="A18" s="33">
        <v>40886</v>
      </c>
      <c r="B18" s="34"/>
      <c r="C18" s="3">
        <v>94.193328857421875</v>
      </c>
      <c r="D18" s="3">
        <v>4.3892369270324707</v>
      </c>
      <c r="E18" s="3">
        <v>0.24673525989055634</v>
      </c>
      <c r="F18" s="5">
        <v>1.0831437110900879</v>
      </c>
      <c r="G18" s="3">
        <v>1.3298789262771606</v>
      </c>
      <c r="H18" s="3">
        <v>38.592762801922071</v>
      </c>
      <c r="I18" s="3">
        <v>50.292063631143009</v>
      </c>
      <c r="J18" s="1"/>
      <c r="K18" s="1"/>
    </row>
    <row r="19" spans="1:11" ht="12.75" customHeight="1" thickBot="1" x14ac:dyDescent="0.25">
      <c r="A19" s="33">
        <v>40887</v>
      </c>
      <c r="B19" s="34"/>
      <c r="C19" s="3">
        <v>94.098182678222656</v>
      </c>
      <c r="D19" s="3">
        <v>4.4624185562133789</v>
      </c>
      <c r="E19" s="3">
        <v>0.24842920899391174</v>
      </c>
      <c r="F19" s="5">
        <v>1.0887833833694458</v>
      </c>
      <c r="G19" s="3">
        <v>1.3372125625610352</v>
      </c>
      <c r="H19" s="3">
        <v>38.621991147994905</v>
      </c>
      <c r="I19" s="3">
        <v>50.304104519836351</v>
      </c>
      <c r="J19" s="1"/>
      <c r="K19" s="1"/>
    </row>
    <row r="20" spans="1:11" ht="12.75" customHeight="1" thickBot="1" x14ac:dyDescent="0.25">
      <c r="A20" s="33">
        <v>40888</v>
      </c>
      <c r="B20" s="34"/>
      <c r="C20" s="3">
        <v>93.976722717285156</v>
      </c>
      <c r="D20" s="3">
        <v>4.6188220977783203</v>
      </c>
      <c r="E20" s="3">
        <v>0.24433094263076782</v>
      </c>
      <c r="F20" s="5">
        <v>1.0661525726318359</v>
      </c>
      <c r="G20" s="3">
        <v>1.310483455657959</v>
      </c>
      <c r="H20" s="3">
        <v>38.664793160890952</v>
      </c>
      <c r="I20" s="3">
        <v>50.346221720968231</v>
      </c>
      <c r="J20" s="1"/>
      <c r="K20" s="1"/>
    </row>
    <row r="21" spans="1:11" ht="12.75" customHeight="1" thickBot="1" x14ac:dyDescent="0.25">
      <c r="A21" s="33">
        <v>40889</v>
      </c>
      <c r="B21" s="34"/>
      <c r="C21" s="3">
        <v>94.094818115234375</v>
      </c>
      <c r="D21" s="3">
        <v>4.4444918632507324</v>
      </c>
      <c r="E21" s="3">
        <v>0.24180002510547638</v>
      </c>
      <c r="F21" s="5">
        <v>1.0855386257171631</v>
      </c>
      <c r="G21" s="3">
        <v>1.327338695526123</v>
      </c>
      <c r="H21" s="3">
        <v>38.636568572187933</v>
      </c>
      <c r="I21" s="3">
        <v>50.317609320929122</v>
      </c>
      <c r="J21" s="1"/>
      <c r="K21" s="1"/>
    </row>
    <row r="22" spans="1:11" ht="12.75" customHeight="1" thickBot="1" x14ac:dyDescent="0.25">
      <c r="A22" s="33">
        <v>40890</v>
      </c>
      <c r="B22" s="34"/>
      <c r="C22" s="3">
        <v>94.167709350585938</v>
      </c>
      <c r="D22" s="3">
        <v>4.4037108421325684</v>
      </c>
      <c r="E22" s="3">
        <v>0.24244539439678192</v>
      </c>
      <c r="F22" s="5">
        <v>1.0836023092269897</v>
      </c>
      <c r="G22" s="3">
        <v>1.3260476589202881</v>
      </c>
      <c r="H22" s="3">
        <v>38.608282116625503</v>
      </c>
      <c r="I22" s="3">
        <v>50.302342102793297</v>
      </c>
      <c r="J22" s="1"/>
      <c r="K22" s="1"/>
    </row>
    <row r="23" spans="1:11" ht="12.75" customHeight="1" thickBot="1" x14ac:dyDescent="0.25">
      <c r="A23" s="33">
        <v>40891</v>
      </c>
      <c r="B23" s="34"/>
      <c r="C23" s="3">
        <v>94.210400000000007</v>
      </c>
      <c r="D23" s="3">
        <v>4.3630000000000004</v>
      </c>
      <c r="E23" s="3">
        <v>0.2427</v>
      </c>
      <c r="F23" s="5">
        <v>1.0852999999999999</v>
      </c>
      <c r="G23" s="3">
        <v>1.3279000000000001</v>
      </c>
      <c r="H23" s="3">
        <v>38.595841213398927</v>
      </c>
      <c r="I23" s="3">
        <v>50.294411782542262</v>
      </c>
      <c r="J23" s="1"/>
      <c r="K23" s="1"/>
    </row>
    <row r="24" spans="1:11" ht="12.75" customHeight="1" thickBot="1" x14ac:dyDescent="0.25">
      <c r="A24" s="33">
        <v>40892</v>
      </c>
      <c r="B24" s="34"/>
      <c r="C24" s="3">
        <v>94.205177307128906</v>
      </c>
      <c r="D24" s="3">
        <v>4.3575129508972168</v>
      </c>
      <c r="E24" s="3">
        <v>0.2446925938129425</v>
      </c>
      <c r="F24" s="5">
        <v>1.0665698051452637</v>
      </c>
      <c r="G24" s="3">
        <v>1.3112623691558838</v>
      </c>
      <c r="H24" s="3">
        <v>38.61589450331229</v>
      </c>
      <c r="I24" s="3">
        <v>50.317483978813797</v>
      </c>
      <c r="J24" s="1"/>
      <c r="K24" s="1"/>
    </row>
    <row r="25" spans="1:11" ht="12.75" customHeight="1" thickBot="1" x14ac:dyDescent="0.25">
      <c r="A25" s="33">
        <v>40893</v>
      </c>
      <c r="B25" s="34"/>
      <c r="C25" s="3">
        <v>94.161285400390625</v>
      </c>
      <c r="D25" s="3">
        <v>4.4287900924682617</v>
      </c>
      <c r="E25" s="3">
        <v>0.24910034239292145</v>
      </c>
      <c r="F25" s="5">
        <v>1.0706262588500977</v>
      </c>
      <c r="G25" s="3">
        <v>1.3197265863418579</v>
      </c>
      <c r="H25" s="3">
        <v>38.609502172575723</v>
      </c>
      <c r="I25" s="3">
        <v>50.308655666070095</v>
      </c>
      <c r="J25" s="1"/>
      <c r="K25" s="1"/>
    </row>
    <row r="26" spans="1:11" ht="12.75" customHeight="1" thickBot="1" x14ac:dyDescent="0.25">
      <c r="A26" s="33">
        <v>40894</v>
      </c>
      <c r="B26" s="34"/>
      <c r="C26" s="3">
        <v>94.026351928710938</v>
      </c>
      <c r="D26" s="3">
        <v>4.5534934997558594</v>
      </c>
      <c r="E26" s="3">
        <v>0.25316646695137024</v>
      </c>
      <c r="F26" s="5">
        <v>1.0794938802719116</v>
      </c>
      <c r="G26" s="3">
        <v>1.3326603174209595</v>
      </c>
      <c r="H26" s="3">
        <v>38.637275310164426</v>
      </c>
      <c r="I26" s="3">
        <v>50.317240254963949</v>
      </c>
      <c r="J26" s="1"/>
      <c r="K26" s="1"/>
    </row>
    <row r="27" spans="1:11" ht="12.75" customHeight="1" thickBot="1" x14ac:dyDescent="0.25">
      <c r="A27" s="33">
        <v>40895</v>
      </c>
      <c r="B27" s="34"/>
      <c r="C27" s="3">
        <v>94.22930908203125</v>
      </c>
      <c r="D27" s="3">
        <v>4.3834481239318848</v>
      </c>
      <c r="E27" s="3">
        <v>0.24956732988357544</v>
      </c>
      <c r="F27" s="5">
        <v>1.0604766607284546</v>
      </c>
      <c r="G27" s="3">
        <v>1.3100440502166748</v>
      </c>
      <c r="H27" s="3">
        <v>38.591158627878549</v>
      </c>
      <c r="I27" s="3">
        <v>50.305533976525794</v>
      </c>
      <c r="J27" s="1"/>
      <c r="K27" s="1"/>
    </row>
    <row r="28" spans="1:11" ht="12.75" customHeight="1" thickBot="1" x14ac:dyDescent="0.25">
      <c r="A28" s="33">
        <v>40896</v>
      </c>
      <c r="B28" s="34"/>
      <c r="C28" s="3">
        <v>94.289230346679688</v>
      </c>
      <c r="D28" s="3">
        <v>4.2866215705871582</v>
      </c>
      <c r="E28" s="3">
        <v>0.25780388712882996</v>
      </c>
      <c r="F28" s="5">
        <v>1.0505013465881348</v>
      </c>
      <c r="G28" s="3">
        <v>1.3083052635192871</v>
      </c>
      <c r="H28" s="3">
        <v>38.591446202970118</v>
      </c>
      <c r="I28" s="3">
        <v>50.30838016383796</v>
      </c>
      <c r="J28" s="1"/>
      <c r="K28" s="1"/>
    </row>
    <row r="29" spans="1:11" ht="12.75" customHeight="1" thickBot="1" x14ac:dyDescent="0.25">
      <c r="A29" s="33">
        <v>40897</v>
      </c>
      <c r="B29" s="34"/>
      <c r="C29" s="3">
        <v>94.293159484863281</v>
      </c>
      <c r="D29" s="3">
        <v>4.245079517364502</v>
      </c>
      <c r="E29" s="3">
        <v>0.24924719333648682</v>
      </c>
      <c r="F29" s="5">
        <v>1.0772106647491455</v>
      </c>
      <c r="G29" s="3">
        <v>1.3264578580856323</v>
      </c>
      <c r="H29" s="3">
        <v>38.596989299967248</v>
      </c>
      <c r="I29" s="3">
        <v>50.295662316124883</v>
      </c>
      <c r="J29" s="1"/>
      <c r="K29" s="1"/>
    </row>
    <row r="30" spans="1:11" ht="12.75" customHeight="1" thickBot="1" x14ac:dyDescent="0.25">
      <c r="A30" s="33">
        <v>40898</v>
      </c>
      <c r="B30" s="34"/>
      <c r="C30" s="3">
        <v>94.367699999999999</v>
      </c>
      <c r="D30" s="3">
        <v>4.2164000000000001</v>
      </c>
      <c r="E30" s="3">
        <v>0.25140000000000001</v>
      </c>
      <c r="F30" s="5">
        <v>1.0664</v>
      </c>
      <c r="G30" s="3">
        <v>1.3178000000000001</v>
      </c>
      <c r="H30" s="3">
        <v>38.563188882387308</v>
      </c>
      <c r="I30" s="3">
        <v>50.286030207987167</v>
      </c>
      <c r="J30" s="1"/>
      <c r="K30" s="1"/>
    </row>
    <row r="31" spans="1:11" ht="12.75" customHeight="1" thickBot="1" x14ac:dyDescent="0.25">
      <c r="A31" s="33">
        <v>40899</v>
      </c>
      <c r="B31" s="34"/>
      <c r="C31" s="3">
        <v>94.335426330566406</v>
      </c>
      <c r="D31" s="3">
        <v>4.2188420295715332</v>
      </c>
      <c r="E31" s="3">
        <v>0.25201761722564697</v>
      </c>
      <c r="F31" s="5">
        <v>1.084153413772583</v>
      </c>
      <c r="G31" s="3">
        <v>1.33617103099823</v>
      </c>
      <c r="H31" s="3">
        <v>38.563611302260874</v>
      </c>
      <c r="I31" s="3">
        <v>50.272020338734769</v>
      </c>
      <c r="J31" s="1"/>
      <c r="K31" s="1"/>
    </row>
    <row r="32" spans="1:11" ht="12.75" customHeight="1" thickBot="1" x14ac:dyDescent="0.25">
      <c r="A32" s="33">
        <v>40900</v>
      </c>
      <c r="B32" s="34"/>
      <c r="C32" s="3">
        <v>94.356285095214844</v>
      </c>
      <c r="D32" s="3">
        <v>4.2219972610473633</v>
      </c>
      <c r="E32" s="3">
        <v>0.25268572568893433</v>
      </c>
      <c r="F32" s="5">
        <v>1.0625611543655396</v>
      </c>
      <c r="G32" s="3">
        <v>1.3152468204498291</v>
      </c>
      <c r="H32" s="3">
        <v>38.564899594571962</v>
      </c>
      <c r="I32" s="3">
        <v>50.286221445818825</v>
      </c>
      <c r="J32" s="1"/>
      <c r="K32" s="1"/>
    </row>
    <row r="33" spans="1:11" ht="12.75" customHeight="1" thickBot="1" x14ac:dyDescent="0.25">
      <c r="A33" s="33">
        <v>40901</v>
      </c>
      <c r="B33" s="34"/>
      <c r="C33" s="3">
        <v>94.340980529785156</v>
      </c>
      <c r="D33" s="3">
        <v>4.2405080795288086</v>
      </c>
      <c r="E33" s="3">
        <v>0.24969488382339478</v>
      </c>
      <c r="F33" s="5">
        <v>1.0662267208099365</v>
      </c>
      <c r="G33" s="3">
        <v>1.3159215450286865</v>
      </c>
      <c r="H33" s="3">
        <v>38.569065761279035</v>
      </c>
      <c r="I33" s="3">
        <v>50.288639436299839</v>
      </c>
      <c r="J33" s="1"/>
      <c r="K33" s="1"/>
    </row>
    <row r="34" spans="1:11" ht="12.75" customHeight="1" thickBot="1" x14ac:dyDescent="0.25">
      <c r="A34" s="33">
        <v>40902</v>
      </c>
      <c r="B34" s="34"/>
      <c r="C34" s="3">
        <v>94.272392272949219</v>
      </c>
      <c r="D34" s="3">
        <v>4.2603354454040527</v>
      </c>
      <c r="E34" s="3">
        <v>0.24758131802082062</v>
      </c>
      <c r="F34" s="5">
        <v>1.1118338108062744</v>
      </c>
      <c r="G34" s="3">
        <v>1.3594151735305786</v>
      </c>
      <c r="H34" s="3">
        <v>38.560314396888749</v>
      </c>
      <c r="I34" s="3">
        <v>50.25315875533456</v>
      </c>
      <c r="J34" s="1"/>
      <c r="K34" s="1"/>
    </row>
    <row r="35" spans="1:11" ht="12.75" customHeight="1" thickBot="1" x14ac:dyDescent="0.25">
      <c r="A35" s="33">
        <v>40903</v>
      </c>
      <c r="B35" s="34"/>
      <c r="C35" s="3">
        <v>94.189346313476563</v>
      </c>
      <c r="D35" s="3">
        <v>4.3344078063964844</v>
      </c>
      <c r="E35" s="3">
        <v>0.25054043531417847</v>
      </c>
      <c r="F35" s="5">
        <v>1.1091145277023315</v>
      </c>
      <c r="G35" s="3">
        <v>1.3596549034118652</v>
      </c>
      <c r="H35" s="3">
        <v>38.588414401458095</v>
      </c>
      <c r="I35" s="3">
        <v>50.269778779699777</v>
      </c>
      <c r="J35" s="1"/>
      <c r="K35" s="1"/>
    </row>
    <row r="36" spans="1:11" ht="12.75" customHeight="1" thickBot="1" x14ac:dyDescent="0.25">
      <c r="A36" s="33">
        <v>40904</v>
      </c>
      <c r="B36" s="34"/>
      <c r="C36" s="3">
        <v>94.223068237304688</v>
      </c>
      <c r="D36" s="3">
        <v>4.2170820236206055</v>
      </c>
      <c r="E36" s="3">
        <v>0.25253438949584961</v>
      </c>
      <c r="F36" s="5">
        <v>1.105425238609314</v>
      </c>
      <c r="G36" s="3">
        <v>1.3579596281051636</v>
      </c>
      <c r="H36" s="3">
        <v>38.60885667794296</v>
      </c>
      <c r="I36" s="3">
        <v>50.281204104779221</v>
      </c>
      <c r="J36" s="1"/>
      <c r="K36" s="1"/>
    </row>
    <row r="37" spans="1:11" ht="12.75" customHeight="1" thickBot="1" x14ac:dyDescent="0.25">
      <c r="A37" s="33">
        <v>40905</v>
      </c>
      <c r="B37" s="34"/>
      <c r="C37" s="3">
        <v>94.288078308105469</v>
      </c>
      <c r="D37" s="3">
        <v>4.2442431449890137</v>
      </c>
      <c r="E37" s="3">
        <v>0.25083738565444946</v>
      </c>
      <c r="F37" s="5">
        <v>1.0974583625793457</v>
      </c>
      <c r="G37" s="3">
        <v>1.3482956886291504</v>
      </c>
      <c r="H37" s="3">
        <v>38.568724263413408</v>
      </c>
      <c r="I37" s="3">
        <v>50.266340036131702</v>
      </c>
      <c r="J37" s="1"/>
      <c r="K37" s="1"/>
    </row>
    <row r="38" spans="1:11" ht="12.75" customHeight="1" thickBot="1" x14ac:dyDescent="0.25">
      <c r="A38" s="33">
        <v>40906</v>
      </c>
      <c r="B38" s="34"/>
      <c r="C38" s="3">
        <v>94.260650634765625</v>
      </c>
      <c r="D38" s="3">
        <v>4.2879667282104492</v>
      </c>
      <c r="E38" s="3">
        <v>0.25185808539390564</v>
      </c>
      <c r="F38" s="5">
        <v>1.0903415679931641</v>
      </c>
      <c r="G38" s="3">
        <v>1.3421996831893921</v>
      </c>
      <c r="H38" s="3">
        <v>38.576395305936686</v>
      </c>
      <c r="I38" s="3">
        <v>50.275240766298765</v>
      </c>
      <c r="J38" s="1"/>
      <c r="K38" s="1"/>
    </row>
    <row r="39" spans="1:11" ht="12.75" customHeight="1" thickBot="1" x14ac:dyDescent="0.25">
      <c r="A39" s="33">
        <v>40907</v>
      </c>
      <c r="B39" s="34"/>
      <c r="C39" s="3">
        <v>94.280601501464844</v>
      </c>
      <c r="D39" s="3">
        <v>4.2797112464904785</v>
      </c>
      <c r="E39" s="3">
        <v>0.25129953026771545</v>
      </c>
      <c r="F39" s="5">
        <v>1.0866280794143677</v>
      </c>
      <c r="G39" s="3">
        <v>1.3379275798797607</v>
      </c>
      <c r="H39" s="3">
        <v>38.573499233042334</v>
      </c>
      <c r="I39" s="3">
        <v>50.276383500633877</v>
      </c>
      <c r="J39" s="1"/>
      <c r="K39" s="1"/>
    </row>
    <row r="40" spans="1:11" ht="12.75" customHeight="1" thickBot="1" x14ac:dyDescent="0.25">
      <c r="A40" s="33">
        <v>40908</v>
      </c>
      <c r="B40" s="34"/>
      <c r="C40" s="3">
        <v>94.118408203125</v>
      </c>
      <c r="D40" s="3">
        <v>4.448054313659668</v>
      </c>
      <c r="E40" s="3">
        <v>0.24871803820133209</v>
      </c>
      <c r="F40" s="5">
        <v>1.0925960540771484</v>
      </c>
      <c r="G40" s="3">
        <v>1.3413140773773193</v>
      </c>
      <c r="H40" s="3">
        <v>38.608662811758165</v>
      </c>
      <c r="I40" s="3">
        <v>50.293539347482628</v>
      </c>
      <c r="J40" s="1"/>
      <c r="K40" s="1"/>
    </row>
    <row r="41" spans="1:11" ht="12.75" customHeight="1" thickBot="1" x14ac:dyDescent="0.25">
      <c r="A41" s="31" t="s">
        <v>6</v>
      </c>
      <c r="B41" s="32"/>
      <c r="C41" s="6">
        <f t="shared" ref="C41:I41" si="0">AVERAGE(C10:C40)</f>
        <v>94.235591884293086</v>
      </c>
      <c r="D41" s="6">
        <f t="shared" si="0"/>
        <v>4.3308246143956337</v>
      </c>
      <c r="E41" s="6">
        <f t="shared" si="0"/>
        <v>0.24847250855430483</v>
      </c>
      <c r="F41" s="6">
        <f t="shared" si="0"/>
        <v>1.0788085899906774</v>
      </c>
      <c r="G41" s="6">
        <f t="shared" si="0"/>
        <v>1.327277860721465</v>
      </c>
      <c r="H41" s="6">
        <f t="shared" si="0"/>
        <v>38.591482414550271</v>
      </c>
      <c r="I41" s="6">
        <f t="shared" si="0"/>
        <v>50.293187220154614</v>
      </c>
      <c r="J41" s="1"/>
      <c r="K41" s="1"/>
    </row>
    <row r="42" spans="1:11" ht="8.1" customHeight="1" x14ac:dyDescent="0.2"/>
    <row r="43" spans="1:11" ht="12.75" customHeight="1" x14ac:dyDescent="0.2">
      <c r="A43" s="7" t="s">
        <v>10</v>
      </c>
      <c r="H43" s="30" t="s">
        <v>44</v>
      </c>
      <c r="I43" s="30"/>
      <c r="J43" s="20"/>
      <c r="K43" s="20"/>
    </row>
    <row r="44" spans="1:11" ht="13.5" thickBot="1" x14ac:dyDescent="0.25"/>
    <row r="45" spans="1:11" ht="23.25" thickBot="1" x14ac:dyDescent="0.25">
      <c r="A45" s="37"/>
      <c r="B45" s="38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17</v>
      </c>
      <c r="I45" s="19" t="s">
        <v>16</v>
      </c>
    </row>
    <row r="46" spans="1:11" ht="13.5" thickBot="1" x14ac:dyDescent="0.25">
      <c r="A46" s="39" t="s">
        <v>85</v>
      </c>
      <c r="B46" s="40"/>
      <c r="C46" s="26">
        <f t="shared" ref="C46:I46" si="1">MAX(C10:C40)</f>
        <v>94.530311584472656</v>
      </c>
      <c r="D46" s="21">
        <f t="shared" si="1"/>
        <v>4.6188220977783203</v>
      </c>
      <c r="E46" s="26">
        <f t="shared" si="1"/>
        <v>0.25780388712882996</v>
      </c>
      <c r="F46" s="26">
        <f t="shared" si="1"/>
        <v>1.1118338108062744</v>
      </c>
      <c r="G46" s="21">
        <f t="shared" si="1"/>
        <v>1.3596549034118652</v>
      </c>
      <c r="H46" s="26">
        <f t="shared" si="1"/>
        <v>38.664793160890952</v>
      </c>
      <c r="I46" s="22">
        <f t="shared" si="1"/>
        <v>50.346221720968231</v>
      </c>
    </row>
    <row r="47" spans="1:11" ht="13.5" thickBot="1" x14ac:dyDescent="0.25">
      <c r="A47" s="39" t="s">
        <v>86</v>
      </c>
      <c r="B47" s="40"/>
      <c r="C47" s="23">
        <f t="shared" ref="C47:I47" si="2">MIN(C10:C40)</f>
        <v>93.976722717285156</v>
      </c>
      <c r="D47" s="26">
        <f t="shared" si="2"/>
        <v>4.0401110649108887</v>
      </c>
      <c r="E47" s="26">
        <f t="shared" si="2"/>
        <v>0.24180002510547638</v>
      </c>
      <c r="F47" s="23">
        <f t="shared" si="2"/>
        <v>1.0321496725082397</v>
      </c>
      <c r="G47" s="26">
        <f t="shared" si="2"/>
        <v>1.2850524187088013</v>
      </c>
      <c r="H47" s="23">
        <f t="shared" si="2"/>
        <v>38.52667224174553</v>
      </c>
      <c r="I47" s="26">
        <f t="shared" si="2"/>
        <v>50.25315875533456</v>
      </c>
    </row>
    <row r="48" spans="1:11" ht="13.5" thickBot="1" x14ac:dyDescent="0.25">
      <c r="A48" s="35" t="s">
        <v>87</v>
      </c>
      <c r="B48" s="36"/>
      <c r="C48" s="26">
        <f t="shared" ref="C48:I48" si="3">STDEV(C10:C40)</f>
        <v>0.11581875424319159</v>
      </c>
      <c r="D48" s="24">
        <f t="shared" si="3"/>
        <v>0.11658764984759258</v>
      </c>
      <c r="E48" s="26">
        <f t="shared" si="3"/>
        <v>3.8261527526576105E-3</v>
      </c>
      <c r="F48" s="26">
        <f t="shared" si="3"/>
        <v>1.7862672126333985E-2</v>
      </c>
      <c r="G48" s="24">
        <f t="shared" si="3"/>
        <v>1.7514116129564314E-2</v>
      </c>
      <c r="H48" s="26">
        <f t="shared" si="3"/>
        <v>2.8258380285231196E-2</v>
      </c>
      <c r="I48" s="25">
        <f t="shared" si="3"/>
        <v>1.889753019926553E-2</v>
      </c>
    </row>
    <row r="50" spans="3:9" x14ac:dyDescent="0.2">
      <c r="C50" s="28">
        <f>COUNTIF(C10:C40,"&lt;84.0")</f>
        <v>0</v>
      </c>
      <c r="D50" s="28">
        <f>COUNTIF(D10:D40,"&gt;11.0")</f>
        <v>0</v>
      </c>
      <c r="E50" s="28">
        <f>COUNTIF(E10:E40,"&gt;4.0")</f>
        <v>0</v>
      </c>
      <c r="F50" s="28">
        <f>COUNTIF(F10:F40,"&gt;3.0")</f>
        <v>0</v>
      </c>
      <c r="G50" s="28">
        <f>COUNTIF(G10:G40,"&gt;4.0")</f>
        <v>0</v>
      </c>
      <c r="H50" s="28">
        <f>COUNTIF(H10:H40,"&lt;37.30")</f>
        <v>0</v>
      </c>
      <c r="I50" s="28">
        <f>COUNTIF(I10:I40,"&lt;48.20")</f>
        <v>0</v>
      </c>
    </row>
    <row r="51" spans="3:9" x14ac:dyDescent="0.2">
      <c r="C51" s="29"/>
      <c r="D51" s="29"/>
      <c r="E51" s="29"/>
      <c r="F51" s="29"/>
      <c r="G51" s="28"/>
      <c r="H51" s="28">
        <f>COUNTIF(H10:H40,"&gt;43.60")</f>
        <v>0</v>
      </c>
      <c r="I51" s="28">
        <f>COUNTIF(I10:I40,"&gt;53.20")</f>
        <v>0</v>
      </c>
    </row>
  </sheetData>
  <mergeCells count="45">
    <mergeCell ref="A32:B32"/>
    <mergeCell ref="A33:B33"/>
    <mergeCell ref="H43:I43"/>
    <mergeCell ref="A41:B41"/>
    <mergeCell ref="A34:B34"/>
    <mergeCell ref="A39:B39"/>
    <mergeCell ref="A47:B47"/>
    <mergeCell ref="A48:B48"/>
    <mergeCell ref="A36:B36"/>
    <mergeCell ref="A35:B35"/>
    <mergeCell ref="A37:B37"/>
    <mergeCell ref="A38:B38"/>
    <mergeCell ref="A45:B45"/>
    <mergeCell ref="A46:B46"/>
    <mergeCell ref="A40:B40"/>
    <mergeCell ref="A21:B21"/>
    <mergeCell ref="A24:B24"/>
    <mergeCell ref="A31:B31"/>
    <mergeCell ref="A26:B26"/>
    <mergeCell ref="A28:B28"/>
    <mergeCell ref="A29:B29"/>
    <mergeCell ref="A27:B27"/>
    <mergeCell ref="A30:B30"/>
    <mergeCell ref="A20:B20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8:B18"/>
    <mergeCell ref="A19:B19"/>
    <mergeCell ref="A9:B9"/>
    <mergeCell ref="A11:B11"/>
    <mergeCell ref="A12:B12"/>
    <mergeCell ref="A17:B17"/>
    <mergeCell ref="A7:B7"/>
    <mergeCell ref="A1:I1"/>
    <mergeCell ref="A3:I3"/>
    <mergeCell ref="A6:B6"/>
    <mergeCell ref="A4:I4"/>
    <mergeCell ref="A5:F5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outlinePr summaryBelow="0" summaryRight="0"/>
  </sheetPr>
  <dimension ref="A1:K51"/>
  <sheetViews>
    <sheetView showGridLines="0" topLeftCell="A31" zoomScale="90" zoomScaleNormal="90" workbookViewId="0">
      <selection activeCell="H51" sqref="H51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256" width="8.85546875" customWidth="1"/>
  </cols>
  <sheetData>
    <row r="1" spans="1:11" ht="24" customHeight="1" x14ac:dyDescent="0.2">
      <c r="A1" s="43" t="s">
        <v>11</v>
      </c>
      <c r="B1" s="43"/>
      <c r="C1" s="43"/>
      <c r="D1" s="43"/>
      <c r="E1" s="43"/>
      <c r="F1" s="43"/>
      <c r="G1" s="43"/>
      <c r="H1" s="43"/>
      <c r="I1" s="43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4" t="s">
        <v>8</v>
      </c>
      <c r="B3" s="44"/>
      <c r="C3" s="44"/>
      <c r="D3" s="44"/>
      <c r="E3" s="44"/>
      <c r="F3" s="44"/>
      <c r="G3" s="44"/>
      <c r="H3" s="44"/>
      <c r="I3" s="44"/>
      <c r="J3" s="2"/>
      <c r="K3" s="1"/>
    </row>
    <row r="4" spans="1:11" ht="18" customHeight="1" x14ac:dyDescent="0.2">
      <c r="A4" s="47" t="s">
        <v>9</v>
      </c>
      <c r="B4" s="47"/>
      <c r="C4" s="47"/>
      <c r="D4" s="47"/>
      <c r="E4" s="47"/>
      <c r="F4" s="47"/>
      <c r="G4" s="47"/>
      <c r="H4" s="47"/>
      <c r="I4" s="47"/>
      <c r="J4" s="2"/>
      <c r="K4" s="1"/>
    </row>
    <row r="5" spans="1:11" ht="14.1" customHeight="1" thickBot="1" x14ac:dyDescent="0.25">
      <c r="A5" s="48" t="s">
        <v>91</v>
      </c>
      <c r="B5" s="48"/>
      <c r="C5" s="48"/>
      <c r="D5" s="48"/>
      <c r="E5" s="48"/>
      <c r="F5" s="48"/>
      <c r="G5" s="1"/>
      <c r="H5" s="1"/>
      <c r="I5" s="18" t="s">
        <v>99</v>
      </c>
      <c r="J5" s="1"/>
      <c r="K5" s="1"/>
    </row>
    <row r="6" spans="1:11" ht="10.15" customHeight="1" x14ac:dyDescent="0.2">
      <c r="A6" s="45"/>
      <c r="B6" s="46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1" t="s">
        <v>3</v>
      </c>
      <c r="B7" s="42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41"/>
      <c r="B8" s="42"/>
      <c r="C8" s="9" t="s">
        <v>39</v>
      </c>
      <c r="D8" s="9" t="s">
        <v>40</v>
      </c>
      <c r="E8" s="9" t="s">
        <v>41</v>
      </c>
      <c r="F8" s="9" t="s">
        <v>19</v>
      </c>
      <c r="G8" s="9" t="s">
        <v>41</v>
      </c>
      <c r="H8" s="14" t="s">
        <v>42</v>
      </c>
      <c r="I8" s="17" t="s">
        <v>43</v>
      </c>
      <c r="J8" s="1"/>
      <c r="K8" s="1"/>
    </row>
    <row r="9" spans="1:11" ht="22.5" customHeight="1" thickBot="1" x14ac:dyDescent="0.25">
      <c r="A9" s="37"/>
      <c r="B9" s="38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33">
        <v>40878</v>
      </c>
      <c r="B10" s="34"/>
      <c r="C10" s="10">
        <v>94.354148864746094</v>
      </c>
      <c r="D10" s="10">
        <v>4.278317928314209</v>
      </c>
      <c r="E10" s="10">
        <v>0.24661992490291595</v>
      </c>
      <c r="F10" s="11">
        <v>1.050387978553772</v>
      </c>
      <c r="G10" s="10">
        <v>1.2970079183578491</v>
      </c>
      <c r="H10" s="10">
        <v>38.564117434125976</v>
      </c>
      <c r="I10" s="10">
        <v>50.298303531306047</v>
      </c>
      <c r="J10" s="1"/>
      <c r="K10" s="1"/>
    </row>
    <row r="11" spans="1:11" ht="12.75" customHeight="1" thickBot="1" x14ac:dyDescent="0.25">
      <c r="A11" s="33">
        <v>40879</v>
      </c>
      <c r="B11" s="34"/>
      <c r="C11" s="3">
        <v>94.530311584472656</v>
      </c>
      <c r="D11" s="3">
        <v>4.0401110649108887</v>
      </c>
      <c r="E11" s="3">
        <v>0.24783970415592194</v>
      </c>
      <c r="F11" s="5">
        <v>1.0608235597610474</v>
      </c>
      <c r="G11" s="3">
        <v>1.3086632490158081</v>
      </c>
      <c r="H11" s="3">
        <v>38.52667224174553</v>
      </c>
      <c r="I11" s="3">
        <v>50.267225303942965</v>
      </c>
      <c r="J11" s="1"/>
      <c r="K11" s="1"/>
    </row>
    <row r="12" spans="1:11" ht="12.75" customHeight="1" thickBot="1" x14ac:dyDescent="0.25">
      <c r="A12" s="33">
        <v>40880</v>
      </c>
      <c r="B12" s="34"/>
      <c r="C12" s="3">
        <v>94.428054809570313</v>
      </c>
      <c r="D12" s="3">
        <v>4.1938610076904297</v>
      </c>
      <c r="E12" s="3">
        <v>0.25290271639823914</v>
      </c>
      <c r="F12" s="5">
        <v>1.0321496725082397</v>
      </c>
      <c r="G12" s="3">
        <v>1.2850524187088013</v>
      </c>
      <c r="H12" s="3">
        <v>38.563187181910081</v>
      </c>
      <c r="I12" s="3">
        <v>50.307336531717787</v>
      </c>
      <c r="J12" s="1"/>
      <c r="K12" s="1"/>
    </row>
    <row r="13" spans="1:11" ht="12.75" customHeight="1" thickBot="1" x14ac:dyDescent="0.25">
      <c r="A13" s="33">
        <v>40881</v>
      </c>
      <c r="B13" s="34"/>
      <c r="C13" s="3">
        <v>94.158157348632813</v>
      </c>
      <c r="D13" s="3">
        <v>4.4156675338745117</v>
      </c>
      <c r="E13" s="3">
        <v>0.24675361812114716</v>
      </c>
      <c r="F13" s="5">
        <v>1.0950958728790283</v>
      </c>
      <c r="G13" s="3">
        <v>1.3418494462966919</v>
      </c>
      <c r="H13" s="3">
        <v>38.596525849480251</v>
      </c>
      <c r="I13" s="3">
        <v>50.285966699361367</v>
      </c>
      <c r="J13" s="1"/>
      <c r="K13" s="1"/>
    </row>
    <row r="14" spans="1:11" ht="12.75" customHeight="1" thickBot="1" x14ac:dyDescent="0.25">
      <c r="A14" s="33">
        <v>40882</v>
      </c>
      <c r="B14" s="34"/>
      <c r="C14" s="3">
        <v>94.128311157226563</v>
      </c>
      <c r="D14" s="3">
        <v>4.4307265281677246</v>
      </c>
      <c r="E14" s="3">
        <v>0.24429570138454437</v>
      </c>
      <c r="F14" s="5">
        <v>1.0921223163604736</v>
      </c>
      <c r="G14" s="3">
        <v>1.3364180326461792</v>
      </c>
      <c r="H14" s="3">
        <v>38.616290876482481</v>
      </c>
      <c r="I14" s="3">
        <v>50.299457131420397</v>
      </c>
      <c r="J14" s="1"/>
      <c r="K14" s="1"/>
    </row>
    <row r="15" spans="1:11" ht="12.75" customHeight="1" thickBot="1" x14ac:dyDescent="0.25">
      <c r="A15" s="33">
        <v>40883</v>
      </c>
      <c r="B15" s="34"/>
      <c r="C15" s="3">
        <v>94.20947265625</v>
      </c>
      <c r="D15" s="3">
        <v>4.3467020988464355</v>
      </c>
      <c r="E15" s="3">
        <v>0.24386453628540039</v>
      </c>
      <c r="F15" s="5">
        <v>1.0829205513000488</v>
      </c>
      <c r="G15" s="3">
        <v>1.3267850875854492</v>
      </c>
      <c r="H15" s="3">
        <v>38.602723184415744</v>
      </c>
      <c r="I15" s="3">
        <v>50.299066668356772</v>
      </c>
      <c r="J15" s="1"/>
      <c r="K15" s="1"/>
    </row>
    <row r="16" spans="1:11" ht="12.75" customHeight="1" thickBot="1" x14ac:dyDescent="0.25">
      <c r="A16" s="33">
        <v>40884</v>
      </c>
      <c r="B16" s="34"/>
      <c r="C16" s="3">
        <v>94.267499999999998</v>
      </c>
      <c r="D16" s="3">
        <v>4.3249000000000004</v>
      </c>
      <c r="E16" s="3">
        <v>0.24329999999999999</v>
      </c>
      <c r="F16" s="5">
        <v>1.0786</v>
      </c>
      <c r="G16" s="3">
        <v>1.3219000000000001</v>
      </c>
      <c r="H16" s="3">
        <v>38.576643591292118</v>
      </c>
      <c r="I16" s="3">
        <v>50.28647649583192</v>
      </c>
      <c r="J16" s="1"/>
      <c r="K16" s="1"/>
    </row>
    <row r="17" spans="1:11" ht="12.75" customHeight="1" thickBot="1" x14ac:dyDescent="0.25">
      <c r="A17" s="33">
        <v>40885</v>
      </c>
      <c r="B17" s="34"/>
      <c r="C17" s="3">
        <v>94.248779296875</v>
      </c>
      <c r="D17" s="3">
        <v>4.3191027641296387</v>
      </c>
      <c r="E17" s="3">
        <v>0.24788551032543182</v>
      </c>
      <c r="F17" s="5">
        <v>1.0808281898498535</v>
      </c>
      <c r="G17" s="3">
        <v>1.3287136554718018</v>
      </c>
      <c r="H17" s="3">
        <v>38.581656730777681</v>
      </c>
      <c r="I17" s="3">
        <v>50.28670530910567</v>
      </c>
      <c r="J17" s="1"/>
      <c r="K17" s="1"/>
    </row>
    <row r="18" spans="1:11" ht="12.75" customHeight="1" thickBot="1" x14ac:dyDescent="0.25">
      <c r="A18" s="33">
        <v>40886</v>
      </c>
      <c r="B18" s="34"/>
      <c r="C18" s="3">
        <v>94.193328857421875</v>
      </c>
      <c r="D18" s="3">
        <v>4.3892369270324707</v>
      </c>
      <c r="E18" s="3">
        <v>0.24673525989055634</v>
      </c>
      <c r="F18" s="5">
        <v>1.0831437110900879</v>
      </c>
      <c r="G18" s="3">
        <v>1.3298789262771606</v>
      </c>
      <c r="H18" s="3">
        <v>38.592762801922071</v>
      </c>
      <c r="I18" s="3">
        <v>50.292063631143009</v>
      </c>
      <c r="J18" s="1"/>
      <c r="K18" s="1"/>
    </row>
    <row r="19" spans="1:11" ht="12.75" customHeight="1" thickBot="1" x14ac:dyDescent="0.25">
      <c r="A19" s="33">
        <v>40887</v>
      </c>
      <c r="B19" s="34"/>
      <c r="C19" s="3">
        <v>94.098182678222656</v>
      </c>
      <c r="D19" s="3">
        <v>4.4624185562133789</v>
      </c>
      <c r="E19" s="3">
        <v>0.24842920899391174</v>
      </c>
      <c r="F19" s="5">
        <v>1.0887833833694458</v>
      </c>
      <c r="G19" s="3">
        <v>1.3372125625610352</v>
      </c>
      <c r="H19" s="3">
        <v>38.621991147994905</v>
      </c>
      <c r="I19" s="3">
        <v>50.304104519836351</v>
      </c>
      <c r="J19" s="1"/>
      <c r="K19" s="1"/>
    </row>
    <row r="20" spans="1:11" ht="12.75" customHeight="1" thickBot="1" x14ac:dyDescent="0.25">
      <c r="A20" s="33">
        <v>40888</v>
      </c>
      <c r="B20" s="34"/>
      <c r="C20" s="3">
        <v>93.976722717285156</v>
      </c>
      <c r="D20" s="3">
        <v>4.6188220977783203</v>
      </c>
      <c r="E20" s="3">
        <v>0.24433094263076782</v>
      </c>
      <c r="F20" s="5">
        <v>1.0661525726318359</v>
      </c>
      <c r="G20" s="3">
        <v>1.310483455657959</v>
      </c>
      <c r="H20" s="3">
        <v>38.664793160890952</v>
      </c>
      <c r="I20" s="3">
        <v>50.346221720968231</v>
      </c>
      <c r="J20" s="1"/>
      <c r="K20" s="1"/>
    </row>
    <row r="21" spans="1:11" ht="12.75" customHeight="1" thickBot="1" x14ac:dyDescent="0.25">
      <c r="A21" s="33">
        <v>40889</v>
      </c>
      <c r="B21" s="34"/>
      <c r="C21" s="3">
        <v>94.094818115234375</v>
      </c>
      <c r="D21" s="3">
        <v>4.4444918632507324</v>
      </c>
      <c r="E21" s="3">
        <v>0.24180002510547638</v>
      </c>
      <c r="F21" s="5">
        <v>1.0855386257171631</v>
      </c>
      <c r="G21" s="3">
        <v>1.327338695526123</v>
      </c>
      <c r="H21" s="3">
        <v>38.636568572187933</v>
      </c>
      <c r="I21" s="3">
        <v>50.317609320929122</v>
      </c>
      <c r="J21" s="1"/>
      <c r="K21" s="1"/>
    </row>
    <row r="22" spans="1:11" ht="12.75" customHeight="1" thickBot="1" x14ac:dyDescent="0.25">
      <c r="A22" s="33">
        <v>40890</v>
      </c>
      <c r="B22" s="34"/>
      <c r="C22" s="3">
        <v>94.167709350585938</v>
      </c>
      <c r="D22" s="3">
        <v>4.4037108421325684</v>
      </c>
      <c r="E22" s="3">
        <v>0.24244539439678192</v>
      </c>
      <c r="F22" s="5">
        <v>1.0836023092269897</v>
      </c>
      <c r="G22" s="3">
        <v>1.3260476589202881</v>
      </c>
      <c r="H22" s="3">
        <v>38.608282116625503</v>
      </c>
      <c r="I22" s="3">
        <v>50.302342102793297</v>
      </c>
      <c r="J22" s="1"/>
      <c r="K22" s="1"/>
    </row>
    <row r="23" spans="1:11" ht="12.75" customHeight="1" thickBot="1" x14ac:dyDescent="0.25">
      <c r="A23" s="33">
        <v>40891</v>
      </c>
      <c r="B23" s="34"/>
      <c r="C23" s="3">
        <v>94.210400000000007</v>
      </c>
      <c r="D23" s="3">
        <v>4.3630000000000004</v>
      </c>
      <c r="E23" s="3">
        <v>0.2427</v>
      </c>
      <c r="F23" s="5">
        <v>1.0852999999999999</v>
      </c>
      <c r="G23" s="3">
        <v>1.3279000000000001</v>
      </c>
      <c r="H23" s="3">
        <v>38.595841213398927</v>
      </c>
      <c r="I23" s="3">
        <v>50.294411782542262</v>
      </c>
      <c r="J23" s="1"/>
      <c r="K23" s="1"/>
    </row>
    <row r="24" spans="1:11" ht="12.75" customHeight="1" thickBot="1" x14ac:dyDescent="0.25">
      <c r="A24" s="33">
        <v>40892</v>
      </c>
      <c r="B24" s="34"/>
      <c r="C24" s="3">
        <v>94.205177307128906</v>
      </c>
      <c r="D24" s="3">
        <v>4.3575129508972168</v>
      </c>
      <c r="E24" s="3">
        <v>0.2446925938129425</v>
      </c>
      <c r="F24" s="5">
        <v>1.0665698051452637</v>
      </c>
      <c r="G24" s="3">
        <v>1.3112623691558838</v>
      </c>
      <c r="H24" s="3">
        <v>38.61589450331229</v>
      </c>
      <c r="I24" s="3">
        <v>50.317483978813797</v>
      </c>
      <c r="J24" s="1"/>
      <c r="K24" s="1"/>
    </row>
    <row r="25" spans="1:11" ht="12.75" customHeight="1" thickBot="1" x14ac:dyDescent="0.25">
      <c r="A25" s="33">
        <v>40893</v>
      </c>
      <c r="B25" s="34"/>
      <c r="C25" s="3">
        <v>94.161285400390625</v>
      </c>
      <c r="D25" s="3">
        <v>4.4287900924682617</v>
      </c>
      <c r="E25" s="3">
        <v>0.24910034239292145</v>
      </c>
      <c r="F25" s="5">
        <v>1.0706262588500977</v>
      </c>
      <c r="G25" s="3">
        <v>1.3197265863418579</v>
      </c>
      <c r="H25" s="3">
        <v>38.609502172575723</v>
      </c>
      <c r="I25" s="3">
        <v>50.308655666070095</v>
      </c>
      <c r="J25" s="1"/>
      <c r="K25" s="1"/>
    </row>
    <row r="26" spans="1:11" ht="12.75" customHeight="1" thickBot="1" x14ac:dyDescent="0.25">
      <c r="A26" s="33">
        <v>40894</v>
      </c>
      <c r="B26" s="34"/>
      <c r="C26" s="3">
        <v>94.026351928710938</v>
      </c>
      <c r="D26" s="3">
        <v>4.5534934997558594</v>
      </c>
      <c r="E26" s="3">
        <v>0.25316646695137024</v>
      </c>
      <c r="F26" s="5">
        <v>1.0794938802719116</v>
      </c>
      <c r="G26" s="3">
        <v>1.3326603174209595</v>
      </c>
      <c r="H26" s="3">
        <v>38.637275310164426</v>
      </c>
      <c r="I26" s="3">
        <v>50.317240254963949</v>
      </c>
      <c r="J26" s="1"/>
      <c r="K26" s="1"/>
    </row>
    <row r="27" spans="1:11" ht="12.75" customHeight="1" thickBot="1" x14ac:dyDescent="0.25">
      <c r="A27" s="33">
        <v>40895</v>
      </c>
      <c r="B27" s="34"/>
      <c r="C27" s="3">
        <v>94.22930908203125</v>
      </c>
      <c r="D27" s="3">
        <v>4.3834481239318848</v>
      </c>
      <c r="E27" s="3">
        <v>0.24956732988357544</v>
      </c>
      <c r="F27" s="5">
        <v>1.0604766607284546</v>
      </c>
      <c r="G27" s="3">
        <v>1.3100440502166748</v>
      </c>
      <c r="H27" s="3">
        <v>38.591158627878549</v>
      </c>
      <c r="I27" s="3">
        <v>50.305533976525794</v>
      </c>
      <c r="J27" s="1"/>
      <c r="K27" s="1"/>
    </row>
    <row r="28" spans="1:11" ht="12.75" customHeight="1" thickBot="1" x14ac:dyDescent="0.25">
      <c r="A28" s="33">
        <v>40896</v>
      </c>
      <c r="B28" s="34"/>
      <c r="C28" s="3">
        <v>94.289230346679688</v>
      </c>
      <c r="D28" s="3">
        <v>4.2866215705871582</v>
      </c>
      <c r="E28" s="3">
        <v>0.25780388712882996</v>
      </c>
      <c r="F28" s="5">
        <v>1.0505013465881348</v>
      </c>
      <c r="G28" s="3">
        <v>1.3083052635192871</v>
      </c>
      <c r="H28" s="3">
        <v>38.591446202970118</v>
      </c>
      <c r="I28" s="3">
        <v>50.30838016383796</v>
      </c>
      <c r="J28" s="1"/>
      <c r="K28" s="1"/>
    </row>
    <row r="29" spans="1:11" ht="12.75" customHeight="1" thickBot="1" x14ac:dyDescent="0.25">
      <c r="A29" s="33">
        <v>40897</v>
      </c>
      <c r="B29" s="34"/>
      <c r="C29" s="3">
        <v>94.293159484863281</v>
      </c>
      <c r="D29" s="3">
        <v>4.245079517364502</v>
      </c>
      <c r="E29" s="3">
        <v>0.24924719333648682</v>
      </c>
      <c r="F29" s="5">
        <v>1.0772106647491455</v>
      </c>
      <c r="G29" s="3">
        <v>1.3264578580856323</v>
      </c>
      <c r="H29" s="3">
        <v>38.596989299967248</v>
      </c>
      <c r="I29" s="3">
        <v>50.295662316124883</v>
      </c>
      <c r="J29" s="1"/>
      <c r="K29" s="1"/>
    </row>
    <row r="30" spans="1:11" ht="12.75" customHeight="1" thickBot="1" x14ac:dyDescent="0.25">
      <c r="A30" s="33">
        <v>40898</v>
      </c>
      <c r="B30" s="34"/>
      <c r="C30" s="3">
        <v>94.367699999999999</v>
      </c>
      <c r="D30" s="3">
        <v>4.2164000000000001</v>
      </c>
      <c r="E30" s="3">
        <v>0.25140000000000001</v>
      </c>
      <c r="F30" s="5">
        <v>1.0664</v>
      </c>
      <c r="G30" s="3">
        <v>1.3178000000000001</v>
      </c>
      <c r="H30" s="3">
        <v>38.563188882387308</v>
      </c>
      <c r="I30" s="3">
        <v>50.286030207987167</v>
      </c>
      <c r="J30" s="1"/>
      <c r="K30" s="1"/>
    </row>
    <row r="31" spans="1:11" ht="12.75" customHeight="1" thickBot="1" x14ac:dyDescent="0.25">
      <c r="A31" s="33">
        <v>40899</v>
      </c>
      <c r="B31" s="34"/>
      <c r="C31" s="3">
        <v>94.335426330566406</v>
      </c>
      <c r="D31" s="3">
        <v>4.2188420295715332</v>
      </c>
      <c r="E31" s="3">
        <v>0.25201761722564697</v>
      </c>
      <c r="F31" s="5">
        <v>1.084153413772583</v>
      </c>
      <c r="G31" s="3">
        <v>1.33617103099823</v>
      </c>
      <c r="H31" s="3">
        <v>38.563611302260874</v>
      </c>
      <c r="I31" s="3">
        <v>50.272020338734769</v>
      </c>
      <c r="J31" s="1"/>
      <c r="K31" s="1"/>
    </row>
    <row r="32" spans="1:11" ht="12.75" customHeight="1" thickBot="1" x14ac:dyDescent="0.25">
      <c r="A32" s="33">
        <v>40900</v>
      </c>
      <c r="B32" s="34"/>
      <c r="C32" s="3">
        <v>94.356285095214844</v>
      </c>
      <c r="D32" s="3">
        <v>4.2219972610473633</v>
      </c>
      <c r="E32" s="3">
        <v>0.25268572568893433</v>
      </c>
      <c r="F32" s="5">
        <v>1.0625611543655396</v>
      </c>
      <c r="G32" s="3">
        <v>1.3152468204498291</v>
      </c>
      <c r="H32" s="3">
        <v>38.564899594571962</v>
      </c>
      <c r="I32" s="3">
        <v>50.286221445818825</v>
      </c>
      <c r="J32" s="1"/>
      <c r="K32" s="1"/>
    </row>
    <row r="33" spans="1:11" ht="12.75" customHeight="1" thickBot="1" x14ac:dyDescent="0.25">
      <c r="A33" s="33">
        <v>40901</v>
      </c>
      <c r="B33" s="34"/>
      <c r="C33" s="3">
        <v>94.340980529785156</v>
      </c>
      <c r="D33" s="3">
        <v>4.2405080795288086</v>
      </c>
      <c r="E33" s="3">
        <v>0.24969488382339478</v>
      </c>
      <c r="F33" s="5">
        <v>1.0662267208099365</v>
      </c>
      <c r="G33" s="3">
        <v>1.3159215450286865</v>
      </c>
      <c r="H33" s="3">
        <v>38.569065761279035</v>
      </c>
      <c r="I33" s="3">
        <v>50.288639436299839</v>
      </c>
      <c r="J33" s="1"/>
      <c r="K33" s="1"/>
    </row>
    <row r="34" spans="1:11" ht="12.75" customHeight="1" thickBot="1" x14ac:dyDescent="0.25">
      <c r="A34" s="33">
        <v>40902</v>
      </c>
      <c r="B34" s="34"/>
      <c r="C34" s="3">
        <v>94.272392272949219</v>
      </c>
      <c r="D34" s="3">
        <v>4.2603354454040527</v>
      </c>
      <c r="E34" s="3">
        <v>0.24758131802082062</v>
      </c>
      <c r="F34" s="5">
        <v>1.1118338108062744</v>
      </c>
      <c r="G34" s="3">
        <v>1.3594151735305786</v>
      </c>
      <c r="H34" s="3">
        <v>38.560314396888749</v>
      </c>
      <c r="I34" s="3">
        <v>50.25315875533456</v>
      </c>
      <c r="J34" s="1"/>
      <c r="K34" s="1"/>
    </row>
    <row r="35" spans="1:11" ht="12.75" customHeight="1" thickBot="1" x14ac:dyDescent="0.25">
      <c r="A35" s="33">
        <v>40903</v>
      </c>
      <c r="B35" s="34"/>
      <c r="C35" s="3">
        <v>94.189346313476563</v>
      </c>
      <c r="D35" s="3">
        <v>4.3344078063964844</v>
      </c>
      <c r="E35" s="3">
        <v>0.25054043531417847</v>
      </c>
      <c r="F35" s="5">
        <v>1.1091145277023315</v>
      </c>
      <c r="G35" s="3">
        <v>1.3596549034118652</v>
      </c>
      <c r="H35" s="3">
        <v>38.588414401458095</v>
      </c>
      <c r="I35" s="3">
        <v>50.269778779699777</v>
      </c>
      <c r="J35" s="1"/>
      <c r="K35" s="1"/>
    </row>
    <row r="36" spans="1:11" ht="12.75" customHeight="1" thickBot="1" x14ac:dyDescent="0.25">
      <c r="A36" s="33">
        <v>40904</v>
      </c>
      <c r="B36" s="34"/>
      <c r="C36" s="3">
        <v>94.223068237304688</v>
      </c>
      <c r="D36" s="3">
        <v>4.2170820236206055</v>
      </c>
      <c r="E36" s="3">
        <v>0.25253438949584961</v>
      </c>
      <c r="F36" s="5">
        <v>1.105425238609314</v>
      </c>
      <c r="G36" s="3">
        <v>1.3579596281051636</v>
      </c>
      <c r="H36" s="3">
        <v>38.60885667794296</v>
      </c>
      <c r="I36" s="3">
        <v>50.281204104779221</v>
      </c>
      <c r="J36" s="1"/>
      <c r="K36" s="1"/>
    </row>
    <row r="37" spans="1:11" ht="12.75" customHeight="1" thickBot="1" x14ac:dyDescent="0.25">
      <c r="A37" s="33">
        <v>40905</v>
      </c>
      <c r="B37" s="34"/>
      <c r="C37" s="3">
        <v>94.288078308105469</v>
      </c>
      <c r="D37" s="3">
        <v>4.2442431449890137</v>
      </c>
      <c r="E37" s="3">
        <v>0.25083738565444946</v>
      </c>
      <c r="F37" s="5">
        <v>1.0974583625793457</v>
      </c>
      <c r="G37" s="3">
        <v>1.3482956886291504</v>
      </c>
      <c r="H37" s="3">
        <v>38.568724263413408</v>
      </c>
      <c r="I37" s="3">
        <v>50.266340036131702</v>
      </c>
      <c r="J37" s="1"/>
      <c r="K37" s="1"/>
    </row>
    <row r="38" spans="1:11" ht="12.75" customHeight="1" thickBot="1" x14ac:dyDescent="0.25">
      <c r="A38" s="33">
        <v>40906</v>
      </c>
      <c r="B38" s="34"/>
      <c r="C38" s="3">
        <v>94.260650634765625</v>
      </c>
      <c r="D38" s="3">
        <v>4.2879667282104492</v>
      </c>
      <c r="E38" s="3">
        <v>0.25185808539390564</v>
      </c>
      <c r="F38" s="5">
        <v>1.0903415679931641</v>
      </c>
      <c r="G38" s="3">
        <v>1.3421996831893921</v>
      </c>
      <c r="H38" s="3">
        <v>38.576395305936686</v>
      </c>
      <c r="I38" s="3">
        <v>50.275240766298765</v>
      </c>
      <c r="J38" s="1"/>
      <c r="K38" s="1"/>
    </row>
    <row r="39" spans="1:11" ht="12.75" customHeight="1" thickBot="1" x14ac:dyDescent="0.25">
      <c r="A39" s="33">
        <v>40907</v>
      </c>
      <c r="B39" s="34"/>
      <c r="C39" s="3">
        <v>94.280601501464844</v>
      </c>
      <c r="D39" s="3">
        <v>4.2797112464904785</v>
      </c>
      <c r="E39" s="3">
        <v>0.25129953026771545</v>
      </c>
      <c r="F39" s="5">
        <v>1.0866280794143677</v>
      </c>
      <c r="G39" s="3">
        <v>1.3379275798797607</v>
      </c>
      <c r="H39" s="3">
        <v>38.573499233042334</v>
      </c>
      <c r="I39" s="3">
        <v>50.276383500633877</v>
      </c>
      <c r="J39" s="1"/>
      <c r="K39" s="1"/>
    </row>
    <row r="40" spans="1:11" ht="12.75" customHeight="1" thickBot="1" x14ac:dyDescent="0.25">
      <c r="A40" s="33">
        <v>40908</v>
      </c>
      <c r="B40" s="34"/>
      <c r="C40" s="3">
        <v>94.118408203125</v>
      </c>
      <c r="D40" s="3">
        <v>4.448054313659668</v>
      </c>
      <c r="E40" s="3">
        <v>0.24871803820133209</v>
      </c>
      <c r="F40" s="5">
        <v>1.0925960540771484</v>
      </c>
      <c r="G40" s="3">
        <v>1.3413140773773193</v>
      </c>
      <c r="H40" s="3">
        <v>38.608662811758165</v>
      </c>
      <c r="I40" s="3">
        <v>50.293539347482628</v>
      </c>
      <c r="J40" s="1"/>
      <c r="K40" s="1"/>
    </row>
    <row r="41" spans="1:11" ht="12.75" customHeight="1" thickBot="1" x14ac:dyDescent="0.25">
      <c r="A41" s="31" t="s">
        <v>6</v>
      </c>
      <c r="B41" s="32"/>
      <c r="C41" s="6">
        <f t="shared" ref="C41:I41" si="0">AVERAGE(C10:C40)</f>
        <v>94.235591884293086</v>
      </c>
      <c r="D41" s="6">
        <f t="shared" si="0"/>
        <v>4.3308246143956337</v>
      </c>
      <c r="E41" s="6">
        <f t="shared" si="0"/>
        <v>0.24847250855430483</v>
      </c>
      <c r="F41" s="6">
        <f t="shared" si="0"/>
        <v>1.0788085899906774</v>
      </c>
      <c r="G41" s="6">
        <f t="shared" si="0"/>
        <v>1.327277860721465</v>
      </c>
      <c r="H41" s="6">
        <f t="shared" si="0"/>
        <v>38.591482414550271</v>
      </c>
      <c r="I41" s="6">
        <f t="shared" si="0"/>
        <v>50.293187220154614</v>
      </c>
      <c r="J41" s="1"/>
      <c r="K41" s="1"/>
    </row>
    <row r="42" spans="1:11" ht="8.1" customHeight="1" x14ac:dyDescent="0.2"/>
    <row r="43" spans="1:11" ht="12.75" customHeight="1" x14ac:dyDescent="0.2">
      <c r="A43" s="7" t="s">
        <v>10</v>
      </c>
      <c r="H43" s="30" t="s">
        <v>44</v>
      </c>
      <c r="I43" s="30"/>
      <c r="J43" s="20"/>
      <c r="K43" s="20"/>
    </row>
    <row r="44" spans="1:11" ht="13.5" thickBot="1" x14ac:dyDescent="0.25"/>
    <row r="45" spans="1:11" ht="13.5" thickBot="1" x14ac:dyDescent="0.25">
      <c r="A45" s="37"/>
      <c r="B45" s="38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31</v>
      </c>
      <c r="I45" s="19" t="s">
        <v>32</v>
      </c>
    </row>
    <row r="46" spans="1:11" ht="13.5" thickBot="1" x14ac:dyDescent="0.25">
      <c r="A46" s="39" t="s">
        <v>85</v>
      </c>
      <c r="B46" s="40"/>
      <c r="C46" s="26">
        <f t="shared" ref="C46:I46" si="1">MAX(C10:C40)</f>
        <v>94.530311584472656</v>
      </c>
      <c r="D46" s="21">
        <f t="shared" si="1"/>
        <v>4.6188220977783203</v>
      </c>
      <c r="E46" s="26">
        <f t="shared" si="1"/>
        <v>0.25780388712882996</v>
      </c>
      <c r="F46" s="26">
        <f t="shared" si="1"/>
        <v>1.1118338108062744</v>
      </c>
      <c r="G46" s="21">
        <f t="shared" si="1"/>
        <v>1.3596549034118652</v>
      </c>
      <c r="H46" s="26">
        <f t="shared" si="1"/>
        <v>38.664793160890952</v>
      </c>
      <c r="I46" s="22">
        <f t="shared" si="1"/>
        <v>50.346221720968231</v>
      </c>
    </row>
    <row r="47" spans="1:11" ht="13.5" thickBot="1" x14ac:dyDescent="0.25">
      <c r="A47" s="39" t="s">
        <v>86</v>
      </c>
      <c r="B47" s="40"/>
      <c r="C47" s="23">
        <f t="shared" ref="C47:I47" si="2">MIN(C10:C40)</f>
        <v>93.976722717285156</v>
      </c>
      <c r="D47" s="26">
        <f t="shared" si="2"/>
        <v>4.0401110649108887</v>
      </c>
      <c r="E47" s="26">
        <f t="shared" si="2"/>
        <v>0.24180002510547638</v>
      </c>
      <c r="F47" s="23">
        <f t="shared" si="2"/>
        <v>1.0321496725082397</v>
      </c>
      <c r="G47" s="26">
        <f t="shared" si="2"/>
        <v>1.2850524187088013</v>
      </c>
      <c r="H47" s="23">
        <f t="shared" si="2"/>
        <v>38.52667224174553</v>
      </c>
      <c r="I47" s="26">
        <f t="shared" si="2"/>
        <v>50.25315875533456</v>
      </c>
    </row>
    <row r="48" spans="1:11" ht="13.5" thickBot="1" x14ac:dyDescent="0.25">
      <c r="A48" s="35" t="s">
        <v>87</v>
      </c>
      <c r="B48" s="36"/>
      <c r="C48" s="26">
        <f t="shared" ref="C48:I48" si="3">STDEV(C10:C40)</f>
        <v>0.11581875424319159</v>
      </c>
      <c r="D48" s="24">
        <f t="shared" si="3"/>
        <v>0.11658764984759258</v>
      </c>
      <c r="E48" s="26">
        <f t="shared" si="3"/>
        <v>3.8261527526576105E-3</v>
      </c>
      <c r="F48" s="26">
        <f t="shared" si="3"/>
        <v>1.7862672126333985E-2</v>
      </c>
      <c r="G48" s="24">
        <f t="shared" si="3"/>
        <v>1.7514116129564314E-2</v>
      </c>
      <c r="H48" s="26">
        <f t="shared" si="3"/>
        <v>2.8258380285231196E-2</v>
      </c>
      <c r="I48" s="25">
        <f t="shared" si="3"/>
        <v>1.889753019926553E-2</v>
      </c>
    </row>
    <row r="50" spans="3:9" x14ac:dyDescent="0.2">
      <c r="C50" s="28">
        <f>COUNTIF(C10:C40,"&lt;84.0")</f>
        <v>0</v>
      </c>
      <c r="D50" s="28">
        <f>COUNTIF(D10:D40,"&gt;11.0")</f>
        <v>0</v>
      </c>
      <c r="E50" s="28">
        <f>COUNTIF(E10:E40,"&gt;4.0")</f>
        <v>0</v>
      </c>
      <c r="F50" s="28">
        <f>COUNTIF(F10:F40,"&gt;3.0")</f>
        <v>0</v>
      </c>
      <c r="G50" s="28">
        <f>COUNTIF(G10:G40,"&gt;4.0")</f>
        <v>0</v>
      </c>
      <c r="H50" s="28">
        <f>COUNTIF(H10:H40,"&lt;37.30")</f>
        <v>0</v>
      </c>
      <c r="I50" s="28">
        <f>COUNTIF(I10:I40,"&lt;48.20")</f>
        <v>0</v>
      </c>
    </row>
    <row r="51" spans="3:9" x14ac:dyDescent="0.2">
      <c r="C51" s="29"/>
      <c r="D51" s="29"/>
      <c r="E51" s="29"/>
      <c r="F51" s="29"/>
      <c r="G51" s="28"/>
      <c r="H51" s="28">
        <f>COUNTIF(H10:H40,"&gt;43.60")</f>
        <v>0</v>
      </c>
      <c r="I51" s="28">
        <f>COUNTIF(I10:I40,"&gt;53.20")</f>
        <v>0</v>
      </c>
    </row>
  </sheetData>
  <mergeCells count="45">
    <mergeCell ref="A24:B24"/>
    <mergeCell ref="A25:B25"/>
    <mergeCell ref="A23:B23"/>
    <mergeCell ref="A31:B31"/>
    <mergeCell ref="A26:B26"/>
    <mergeCell ref="A28:B28"/>
    <mergeCell ref="A29:B29"/>
    <mergeCell ref="A27:B27"/>
    <mergeCell ref="A30:B30"/>
    <mergeCell ref="A22:B22"/>
    <mergeCell ref="A10:B10"/>
    <mergeCell ref="A20:B20"/>
    <mergeCell ref="A21:B21"/>
    <mergeCell ref="A18:B18"/>
    <mergeCell ref="A19:B19"/>
    <mergeCell ref="A15:B15"/>
    <mergeCell ref="A16:B16"/>
    <mergeCell ref="A14:B14"/>
    <mergeCell ref="A1:I1"/>
    <mergeCell ref="A3:I3"/>
    <mergeCell ref="A6:B6"/>
    <mergeCell ref="A4:I4"/>
    <mergeCell ref="A5:F5"/>
    <mergeCell ref="A7:B7"/>
    <mergeCell ref="A8:B8"/>
    <mergeCell ref="A13:B13"/>
    <mergeCell ref="A17:B17"/>
    <mergeCell ref="A9:B9"/>
    <mergeCell ref="A11:B11"/>
    <mergeCell ref="A12:B12"/>
    <mergeCell ref="A48:B48"/>
    <mergeCell ref="A32:B32"/>
    <mergeCell ref="A33:B33"/>
    <mergeCell ref="A45:B45"/>
    <mergeCell ref="A46:B46"/>
    <mergeCell ref="A47:B47"/>
    <mergeCell ref="A39:B39"/>
    <mergeCell ref="H43:I43"/>
    <mergeCell ref="A41:B41"/>
    <mergeCell ref="A34:B34"/>
    <mergeCell ref="A36:B36"/>
    <mergeCell ref="A35:B35"/>
    <mergeCell ref="A37:B37"/>
    <mergeCell ref="A38:B38"/>
    <mergeCell ref="A40:B40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outlinePr summaryBelow="0" summaryRight="0"/>
  </sheetPr>
  <dimension ref="A1:K51"/>
  <sheetViews>
    <sheetView showGridLines="0" topLeftCell="A31" zoomScale="90" zoomScaleNormal="90" workbookViewId="0">
      <selection activeCell="D50" sqref="D50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256" width="8.85546875" customWidth="1"/>
  </cols>
  <sheetData>
    <row r="1" spans="1:11" ht="24" customHeight="1" x14ac:dyDescent="0.2">
      <c r="A1" s="43" t="s">
        <v>11</v>
      </c>
      <c r="B1" s="43"/>
      <c r="C1" s="43"/>
      <c r="D1" s="43"/>
      <c r="E1" s="43"/>
      <c r="F1" s="43"/>
      <c r="G1" s="43"/>
      <c r="H1" s="43"/>
      <c r="I1" s="43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4" t="s">
        <v>8</v>
      </c>
      <c r="B3" s="44"/>
      <c r="C3" s="44"/>
      <c r="D3" s="44"/>
      <c r="E3" s="44"/>
      <c r="F3" s="44"/>
      <c r="G3" s="44"/>
      <c r="H3" s="44"/>
      <c r="I3" s="44"/>
      <c r="J3" s="2"/>
      <c r="K3" s="1"/>
    </row>
    <row r="4" spans="1:11" ht="18" customHeight="1" x14ac:dyDescent="0.2">
      <c r="A4" s="47" t="s">
        <v>9</v>
      </c>
      <c r="B4" s="47"/>
      <c r="C4" s="47"/>
      <c r="D4" s="47"/>
      <c r="E4" s="47"/>
      <c r="F4" s="47"/>
      <c r="G4" s="47"/>
      <c r="H4" s="47"/>
      <c r="I4" s="47"/>
      <c r="J4" s="2"/>
      <c r="K4" s="1"/>
    </row>
    <row r="5" spans="1:11" ht="14.1" customHeight="1" thickBot="1" x14ac:dyDescent="0.25">
      <c r="A5" s="48" t="s">
        <v>92</v>
      </c>
      <c r="B5" s="48"/>
      <c r="C5" s="48"/>
      <c r="D5" s="48"/>
      <c r="E5" s="48"/>
      <c r="F5" s="48"/>
      <c r="G5" s="1"/>
      <c r="H5" s="1"/>
      <c r="I5" s="18" t="s">
        <v>99</v>
      </c>
      <c r="J5" s="1"/>
      <c r="K5" s="1"/>
    </row>
    <row r="6" spans="1:11" ht="10.15" customHeight="1" x14ac:dyDescent="0.2">
      <c r="A6" s="45"/>
      <c r="B6" s="46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1" t="s">
        <v>3</v>
      </c>
      <c r="B7" s="42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41"/>
      <c r="B8" s="42"/>
      <c r="C8" s="9" t="s">
        <v>39</v>
      </c>
      <c r="D8" s="9" t="s">
        <v>40</v>
      </c>
      <c r="E8" s="9" t="s">
        <v>41</v>
      </c>
      <c r="F8" s="9" t="s">
        <v>19</v>
      </c>
      <c r="G8" s="9" t="s">
        <v>41</v>
      </c>
      <c r="H8" s="14" t="s">
        <v>42</v>
      </c>
      <c r="I8" s="17" t="s">
        <v>43</v>
      </c>
      <c r="J8" s="1"/>
      <c r="K8" s="1"/>
    </row>
    <row r="9" spans="1:11" ht="22.5" customHeight="1" thickBot="1" x14ac:dyDescent="0.25">
      <c r="A9" s="37"/>
      <c r="B9" s="38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33">
        <v>40878</v>
      </c>
      <c r="B10" s="34"/>
      <c r="C10" s="10">
        <v>94.354148864746094</v>
      </c>
      <c r="D10" s="10">
        <v>4.278317928314209</v>
      </c>
      <c r="E10" s="10">
        <v>0.24661992490291595</v>
      </c>
      <c r="F10" s="11">
        <v>1.050387978553772</v>
      </c>
      <c r="G10" s="10">
        <v>1.2970079183578491</v>
      </c>
      <c r="H10" s="10">
        <v>38.564117434125976</v>
      </c>
      <c r="I10" s="10">
        <v>50.298303531306047</v>
      </c>
      <c r="J10" s="1"/>
      <c r="K10" s="1"/>
    </row>
    <row r="11" spans="1:11" ht="12.75" customHeight="1" thickBot="1" x14ac:dyDescent="0.25">
      <c r="A11" s="33">
        <v>40879</v>
      </c>
      <c r="B11" s="34"/>
      <c r="C11" s="3">
        <v>94.530311584472656</v>
      </c>
      <c r="D11" s="3">
        <v>4.0401110649108887</v>
      </c>
      <c r="E11" s="3">
        <v>0.24783970415592194</v>
      </c>
      <c r="F11" s="5">
        <v>1.0608235597610474</v>
      </c>
      <c r="G11" s="3">
        <v>1.3086632490158081</v>
      </c>
      <c r="H11" s="3">
        <v>38.52667224174553</v>
      </c>
      <c r="I11" s="3">
        <v>50.267225303942965</v>
      </c>
      <c r="J11" s="1"/>
      <c r="K11" s="1"/>
    </row>
    <row r="12" spans="1:11" ht="12.75" customHeight="1" thickBot="1" x14ac:dyDescent="0.25">
      <c r="A12" s="33">
        <v>40880</v>
      </c>
      <c r="B12" s="34"/>
      <c r="C12" s="3">
        <v>94.428054809570313</v>
      </c>
      <c r="D12" s="3">
        <v>4.1938610076904297</v>
      </c>
      <c r="E12" s="3">
        <v>0.25290271639823914</v>
      </c>
      <c r="F12" s="5">
        <v>1.0321496725082397</v>
      </c>
      <c r="G12" s="3">
        <v>1.2850524187088013</v>
      </c>
      <c r="H12" s="3">
        <v>38.563187181910081</v>
      </c>
      <c r="I12" s="3">
        <v>50.307336531717787</v>
      </c>
      <c r="J12" s="1"/>
      <c r="K12" s="1"/>
    </row>
    <row r="13" spans="1:11" ht="12.75" customHeight="1" thickBot="1" x14ac:dyDescent="0.25">
      <c r="A13" s="33">
        <v>40881</v>
      </c>
      <c r="B13" s="34"/>
      <c r="C13" s="3">
        <v>94.158157348632813</v>
      </c>
      <c r="D13" s="3">
        <v>4.4156675338745117</v>
      </c>
      <c r="E13" s="3">
        <v>0.24675361812114716</v>
      </c>
      <c r="F13" s="5">
        <v>1.0950958728790283</v>
      </c>
      <c r="G13" s="3">
        <v>1.3418494462966919</v>
      </c>
      <c r="H13" s="3">
        <v>38.596525849480251</v>
      </c>
      <c r="I13" s="3">
        <v>50.285966699361367</v>
      </c>
      <c r="J13" s="1"/>
      <c r="K13" s="1"/>
    </row>
    <row r="14" spans="1:11" ht="12.75" customHeight="1" thickBot="1" x14ac:dyDescent="0.25">
      <c r="A14" s="33">
        <v>40882</v>
      </c>
      <c r="B14" s="34"/>
      <c r="C14" s="3">
        <v>94.128311157226563</v>
      </c>
      <c r="D14" s="3">
        <v>4.4307265281677246</v>
      </c>
      <c r="E14" s="3">
        <v>0.24429570138454437</v>
      </c>
      <c r="F14" s="5">
        <v>1.0921223163604736</v>
      </c>
      <c r="G14" s="3">
        <v>1.3364180326461792</v>
      </c>
      <c r="H14" s="3">
        <v>38.616290876482481</v>
      </c>
      <c r="I14" s="3">
        <v>50.299457131420397</v>
      </c>
      <c r="J14" s="1"/>
      <c r="K14" s="1"/>
    </row>
    <row r="15" spans="1:11" ht="12.75" customHeight="1" thickBot="1" x14ac:dyDescent="0.25">
      <c r="A15" s="33">
        <v>40883</v>
      </c>
      <c r="B15" s="34"/>
      <c r="C15" s="3">
        <v>94.20947265625</v>
      </c>
      <c r="D15" s="3">
        <v>4.3467020988464355</v>
      </c>
      <c r="E15" s="3">
        <v>0.24386453628540039</v>
      </c>
      <c r="F15" s="5">
        <v>1.0829205513000488</v>
      </c>
      <c r="G15" s="3">
        <v>1.3267850875854492</v>
      </c>
      <c r="H15" s="3">
        <v>38.602723184415744</v>
      </c>
      <c r="I15" s="3">
        <v>50.299066668356772</v>
      </c>
      <c r="J15" s="1"/>
      <c r="K15" s="1"/>
    </row>
    <row r="16" spans="1:11" ht="12.75" customHeight="1" thickBot="1" x14ac:dyDescent="0.25">
      <c r="A16" s="33">
        <v>40884</v>
      </c>
      <c r="B16" s="34"/>
      <c r="C16" s="3">
        <v>94.267499999999998</v>
      </c>
      <c r="D16" s="3">
        <v>4.3249000000000004</v>
      </c>
      <c r="E16" s="3">
        <v>0.24329999999999999</v>
      </c>
      <c r="F16" s="5">
        <v>1.0786</v>
      </c>
      <c r="G16" s="3">
        <v>1.3219000000000001</v>
      </c>
      <c r="H16" s="3">
        <v>38.576643591292118</v>
      </c>
      <c r="I16" s="3">
        <v>50.28647649583192</v>
      </c>
      <c r="J16" s="1"/>
      <c r="K16" s="1"/>
    </row>
    <row r="17" spans="1:11" ht="12.75" customHeight="1" thickBot="1" x14ac:dyDescent="0.25">
      <c r="A17" s="33">
        <v>40885</v>
      </c>
      <c r="B17" s="34"/>
      <c r="C17" s="3">
        <v>94.248779296875</v>
      </c>
      <c r="D17" s="3">
        <v>4.3191027641296387</v>
      </c>
      <c r="E17" s="3">
        <v>0.24788551032543182</v>
      </c>
      <c r="F17" s="5">
        <v>1.0808281898498535</v>
      </c>
      <c r="G17" s="3">
        <v>1.3287136554718018</v>
      </c>
      <c r="H17" s="3">
        <v>38.581656730777681</v>
      </c>
      <c r="I17" s="3">
        <v>50.28670530910567</v>
      </c>
      <c r="J17" s="1"/>
      <c r="K17" s="1"/>
    </row>
    <row r="18" spans="1:11" ht="12.75" customHeight="1" thickBot="1" x14ac:dyDescent="0.25">
      <c r="A18" s="33">
        <v>40886</v>
      </c>
      <c r="B18" s="34"/>
      <c r="C18" s="3">
        <v>94.193328857421875</v>
      </c>
      <c r="D18" s="3">
        <v>4.3892369270324707</v>
      </c>
      <c r="E18" s="3">
        <v>0.24673525989055634</v>
      </c>
      <c r="F18" s="5">
        <v>1.0831437110900879</v>
      </c>
      <c r="G18" s="3">
        <v>1.3298789262771606</v>
      </c>
      <c r="H18" s="3">
        <v>38.592762801922071</v>
      </c>
      <c r="I18" s="3">
        <v>50.292063631143009</v>
      </c>
      <c r="J18" s="1"/>
      <c r="K18" s="1"/>
    </row>
    <row r="19" spans="1:11" ht="12.75" customHeight="1" thickBot="1" x14ac:dyDescent="0.25">
      <c r="A19" s="33">
        <v>40887</v>
      </c>
      <c r="B19" s="34"/>
      <c r="C19" s="3">
        <v>94.098182678222656</v>
      </c>
      <c r="D19" s="3">
        <v>4.4624185562133789</v>
      </c>
      <c r="E19" s="3">
        <v>0.24842920899391174</v>
      </c>
      <c r="F19" s="5">
        <v>1.0887833833694458</v>
      </c>
      <c r="G19" s="3">
        <v>1.3372125625610352</v>
      </c>
      <c r="H19" s="3">
        <v>38.621991147994905</v>
      </c>
      <c r="I19" s="3">
        <v>50.304104519836351</v>
      </c>
      <c r="J19" s="1"/>
      <c r="K19" s="1"/>
    </row>
    <row r="20" spans="1:11" ht="12.75" customHeight="1" thickBot="1" x14ac:dyDescent="0.25">
      <c r="A20" s="33">
        <v>40888</v>
      </c>
      <c r="B20" s="34"/>
      <c r="C20" s="3">
        <v>93.976722717285156</v>
      </c>
      <c r="D20" s="3">
        <v>4.6188220977783203</v>
      </c>
      <c r="E20" s="3">
        <v>0.24433094263076782</v>
      </c>
      <c r="F20" s="5">
        <v>1.0661525726318359</v>
      </c>
      <c r="G20" s="3">
        <v>1.310483455657959</v>
      </c>
      <c r="H20" s="3">
        <v>38.664793160890952</v>
      </c>
      <c r="I20" s="3">
        <v>50.346221720968231</v>
      </c>
      <c r="J20" s="1"/>
      <c r="K20" s="1"/>
    </row>
    <row r="21" spans="1:11" ht="12.75" customHeight="1" thickBot="1" x14ac:dyDescent="0.25">
      <c r="A21" s="33">
        <v>40889</v>
      </c>
      <c r="B21" s="34"/>
      <c r="C21" s="3">
        <v>94.094818115234375</v>
      </c>
      <c r="D21" s="3">
        <v>4.4444918632507324</v>
      </c>
      <c r="E21" s="3">
        <v>0.24180002510547638</v>
      </c>
      <c r="F21" s="5">
        <v>1.0855386257171631</v>
      </c>
      <c r="G21" s="3">
        <v>1.327338695526123</v>
      </c>
      <c r="H21" s="3">
        <v>38.636568572187933</v>
      </c>
      <c r="I21" s="3">
        <v>50.317609320929122</v>
      </c>
      <c r="J21" s="1"/>
      <c r="K21" s="1"/>
    </row>
    <row r="22" spans="1:11" ht="12.75" customHeight="1" thickBot="1" x14ac:dyDescent="0.25">
      <c r="A22" s="33">
        <v>40890</v>
      </c>
      <c r="B22" s="34"/>
      <c r="C22" s="3">
        <v>94.167709350585938</v>
      </c>
      <c r="D22" s="3">
        <v>4.4037108421325684</v>
      </c>
      <c r="E22" s="3">
        <v>0.24244539439678192</v>
      </c>
      <c r="F22" s="5">
        <v>1.0836023092269897</v>
      </c>
      <c r="G22" s="3">
        <v>1.3260476589202881</v>
      </c>
      <c r="H22" s="3">
        <v>38.608282116625503</v>
      </c>
      <c r="I22" s="3">
        <v>50.302342102793297</v>
      </c>
      <c r="J22" s="1"/>
      <c r="K22" s="1"/>
    </row>
    <row r="23" spans="1:11" ht="12.75" customHeight="1" thickBot="1" x14ac:dyDescent="0.25">
      <c r="A23" s="33">
        <v>40891</v>
      </c>
      <c r="B23" s="34"/>
      <c r="C23" s="3">
        <v>94.210400000000007</v>
      </c>
      <c r="D23" s="3">
        <v>4.3630000000000004</v>
      </c>
      <c r="E23" s="3">
        <v>0.2427</v>
      </c>
      <c r="F23" s="5">
        <v>1.0852999999999999</v>
      </c>
      <c r="G23" s="3">
        <v>1.3279000000000001</v>
      </c>
      <c r="H23" s="3">
        <v>38.595841213398927</v>
      </c>
      <c r="I23" s="3">
        <v>50.294411782542262</v>
      </c>
      <c r="J23" s="1"/>
      <c r="K23" s="1"/>
    </row>
    <row r="24" spans="1:11" ht="12.75" customHeight="1" thickBot="1" x14ac:dyDescent="0.25">
      <c r="A24" s="33">
        <v>40892</v>
      </c>
      <c r="B24" s="34"/>
      <c r="C24" s="3">
        <v>94.205177307128906</v>
      </c>
      <c r="D24" s="3">
        <v>4.3575129508972168</v>
      </c>
      <c r="E24" s="3">
        <v>0.2446925938129425</v>
      </c>
      <c r="F24" s="5">
        <v>1.0665698051452637</v>
      </c>
      <c r="G24" s="3">
        <v>1.3112623691558838</v>
      </c>
      <c r="H24" s="3">
        <v>38.61589450331229</v>
      </c>
      <c r="I24" s="3">
        <v>50.317483978813797</v>
      </c>
      <c r="J24" s="1"/>
      <c r="K24" s="1"/>
    </row>
    <row r="25" spans="1:11" ht="12.75" customHeight="1" thickBot="1" x14ac:dyDescent="0.25">
      <c r="A25" s="33">
        <v>40893</v>
      </c>
      <c r="B25" s="34"/>
      <c r="C25" s="3">
        <v>94.161285400390625</v>
      </c>
      <c r="D25" s="3">
        <v>4.4287900924682617</v>
      </c>
      <c r="E25" s="3">
        <v>0.24910034239292145</v>
      </c>
      <c r="F25" s="5">
        <v>1.0706262588500977</v>
      </c>
      <c r="G25" s="3">
        <v>1.3197265863418579</v>
      </c>
      <c r="H25" s="3">
        <v>38.609502172575723</v>
      </c>
      <c r="I25" s="3">
        <v>50.308655666070095</v>
      </c>
      <c r="J25" s="1"/>
      <c r="K25" s="1"/>
    </row>
    <row r="26" spans="1:11" ht="12.75" customHeight="1" thickBot="1" x14ac:dyDescent="0.25">
      <c r="A26" s="33">
        <v>40894</v>
      </c>
      <c r="B26" s="34"/>
      <c r="C26" s="3">
        <v>94.026351928710938</v>
      </c>
      <c r="D26" s="3">
        <v>4.5534934997558594</v>
      </c>
      <c r="E26" s="3">
        <v>0.25316646695137024</v>
      </c>
      <c r="F26" s="5">
        <v>1.0794938802719116</v>
      </c>
      <c r="G26" s="3">
        <v>1.3326603174209595</v>
      </c>
      <c r="H26" s="3">
        <v>38.637275310164426</v>
      </c>
      <c r="I26" s="3">
        <v>50.317240254963949</v>
      </c>
      <c r="J26" s="1"/>
      <c r="K26" s="1"/>
    </row>
    <row r="27" spans="1:11" ht="12.75" customHeight="1" thickBot="1" x14ac:dyDescent="0.25">
      <c r="A27" s="33">
        <v>40895</v>
      </c>
      <c r="B27" s="34"/>
      <c r="C27" s="3">
        <v>94.22930908203125</v>
      </c>
      <c r="D27" s="3">
        <v>4.3834481239318848</v>
      </c>
      <c r="E27" s="3">
        <v>0.24956732988357544</v>
      </c>
      <c r="F27" s="5">
        <v>1.0604766607284546</v>
      </c>
      <c r="G27" s="3">
        <v>1.3100440502166748</v>
      </c>
      <c r="H27" s="3">
        <v>38.591158627878549</v>
      </c>
      <c r="I27" s="3">
        <v>50.305533976525794</v>
      </c>
      <c r="J27" s="1"/>
      <c r="K27" s="1"/>
    </row>
    <row r="28" spans="1:11" ht="12.75" customHeight="1" thickBot="1" x14ac:dyDescent="0.25">
      <c r="A28" s="33">
        <v>40896</v>
      </c>
      <c r="B28" s="34"/>
      <c r="C28" s="3">
        <v>94.289230346679688</v>
      </c>
      <c r="D28" s="3">
        <v>4.2866215705871582</v>
      </c>
      <c r="E28" s="3">
        <v>0.25780388712882996</v>
      </c>
      <c r="F28" s="5">
        <v>1.0505013465881348</v>
      </c>
      <c r="G28" s="3">
        <v>1.3083052635192871</v>
      </c>
      <c r="H28" s="3">
        <v>38.591446202970118</v>
      </c>
      <c r="I28" s="3">
        <v>50.30838016383796</v>
      </c>
      <c r="J28" s="1"/>
      <c r="K28" s="1"/>
    </row>
    <row r="29" spans="1:11" ht="12.75" customHeight="1" thickBot="1" x14ac:dyDescent="0.25">
      <c r="A29" s="33">
        <v>40897</v>
      </c>
      <c r="B29" s="34"/>
      <c r="C29" s="3">
        <v>94.293159484863281</v>
      </c>
      <c r="D29" s="3">
        <v>4.245079517364502</v>
      </c>
      <c r="E29" s="3">
        <v>0.24924719333648682</v>
      </c>
      <c r="F29" s="5">
        <v>1.0772106647491455</v>
      </c>
      <c r="G29" s="3">
        <v>1.3264578580856323</v>
      </c>
      <c r="H29" s="3">
        <v>38.596989299967248</v>
      </c>
      <c r="I29" s="3">
        <v>50.295662316124883</v>
      </c>
      <c r="J29" s="1"/>
      <c r="K29" s="1"/>
    </row>
    <row r="30" spans="1:11" ht="12.75" customHeight="1" thickBot="1" x14ac:dyDescent="0.25">
      <c r="A30" s="33">
        <v>40898</v>
      </c>
      <c r="B30" s="34"/>
      <c r="C30" s="3">
        <v>94.367699999999999</v>
      </c>
      <c r="D30" s="3">
        <v>4.2164000000000001</v>
      </c>
      <c r="E30" s="3">
        <v>0.25140000000000001</v>
      </c>
      <c r="F30" s="5">
        <v>1.0664</v>
      </c>
      <c r="G30" s="3">
        <v>1.3178000000000001</v>
      </c>
      <c r="H30" s="3">
        <v>38.563188882387308</v>
      </c>
      <c r="I30" s="3">
        <v>50.286030207987167</v>
      </c>
      <c r="J30" s="1"/>
      <c r="K30" s="1"/>
    </row>
    <row r="31" spans="1:11" ht="12.75" customHeight="1" thickBot="1" x14ac:dyDescent="0.25">
      <c r="A31" s="33">
        <v>40899</v>
      </c>
      <c r="B31" s="34"/>
      <c r="C31" s="3">
        <v>94.335426330566406</v>
      </c>
      <c r="D31" s="3">
        <v>4.2188420295715332</v>
      </c>
      <c r="E31" s="3">
        <v>0.25201761722564697</v>
      </c>
      <c r="F31" s="5">
        <v>1.084153413772583</v>
      </c>
      <c r="G31" s="3">
        <v>1.33617103099823</v>
      </c>
      <c r="H31" s="3">
        <v>38.563611302260874</v>
      </c>
      <c r="I31" s="3">
        <v>50.272020338734769</v>
      </c>
      <c r="J31" s="1"/>
      <c r="K31" s="1"/>
    </row>
    <row r="32" spans="1:11" ht="12.75" customHeight="1" thickBot="1" x14ac:dyDescent="0.25">
      <c r="A32" s="33">
        <v>40900</v>
      </c>
      <c r="B32" s="34"/>
      <c r="C32" s="3">
        <v>94.356285095214844</v>
      </c>
      <c r="D32" s="3">
        <v>4.2219972610473633</v>
      </c>
      <c r="E32" s="3">
        <v>0.25268572568893433</v>
      </c>
      <c r="F32" s="5">
        <v>1.0625611543655396</v>
      </c>
      <c r="G32" s="3">
        <v>1.3152468204498291</v>
      </c>
      <c r="H32" s="3">
        <v>38.564899594571962</v>
      </c>
      <c r="I32" s="3">
        <v>50.286221445818825</v>
      </c>
      <c r="J32" s="1"/>
      <c r="K32" s="1"/>
    </row>
    <row r="33" spans="1:11" ht="12.75" customHeight="1" thickBot="1" x14ac:dyDescent="0.25">
      <c r="A33" s="33">
        <v>40901</v>
      </c>
      <c r="B33" s="34"/>
      <c r="C33" s="3">
        <v>94.340980529785156</v>
      </c>
      <c r="D33" s="3">
        <v>4.2405080795288086</v>
      </c>
      <c r="E33" s="3">
        <v>0.24969488382339478</v>
      </c>
      <c r="F33" s="5">
        <v>1.0662267208099365</v>
      </c>
      <c r="G33" s="3">
        <v>1.3159215450286865</v>
      </c>
      <c r="H33" s="3">
        <v>38.569065761279035</v>
      </c>
      <c r="I33" s="3">
        <v>50.288639436299839</v>
      </c>
      <c r="J33" s="1"/>
      <c r="K33" s="1"/>
    </row>
    <row r="34" spans="1:11" ht="12.75" customHeight="1" thickBot="1" x14ac:dyDescent="0.25">
      <c r="A34" s="33">
        <v>40902</v>
      </c>
      <c r="B34" s="34"/>
      <c r="C34" s="3">
        <v>94.272392272949219</v>
      </c>
      <c r="D34" s="3">
        <v>4.2603354454040527</v>
      </c>
      <c r="E34" s="3">
        <v>0.24758131802082062</v>
      </c>
      <c r="F34" s="5">
        <v>1.1118338108062744</v>
      </c>
      <c r="G34" s="3">
        <v>1.3594151735305786</v>
      </c>
      <c r="H34" s="3">
        <v>38.560314396888749</v>
      </c>
      <c r="I34" s="3">
        <v>50.25315875533456</v>
      </c>
      <c r="J34" s="1"/>
      <c r="K34" s="1"/>
    </row>
    <row r="35" spans="1:11" ht="12.75" customHeight="1" thickBot="1" x14ac:dyDescent="0.25">
      <c r="A35" s="33">
        <v>40903</v>
      </c>
      <c r="B35" s="34"/>
      <c r="C35" s="3">
        <v>94.189346313476563</v>
      </c>
      <c r="D35" s="3">
        <v>4.3344078063964844</v>
      </c>
      <c r="E35" s="3">
        <v>0.25054043531417847</v>
      </c>
      <c r="F35" s="5">
        <v>1.1091145277023315</v>
      </c>
      <c r="G35" s="3">
        <v>1.3596549034118652</v>
      </c>
      <c r="H35" s="3">
        <v>38.588414401458095</v>
      </c>
      <c r="I35" s="3">
        <v>50.269778779699777</v>
      </c>
      <c r="J35" s="1"/>
      <c r="K35" s="1"/>
    </row>
    <row r="36" spans="1:11" ht="12.75" customHeight="1" thickBot="1" x14ac:dyDescent="0.25">
      <c r="A36" s="33">
        <v>40904</v>
      </c>
      <c r="B36" s="34"/>
      <c r="C36" s="3">
        <v>94.223068237304688</v>
      </c>
      <c r="D36" s="3">
        <v>4.2170820236206055</v>
      </c>
      <c r="E36" s="3">
        <v>0.25253438949584961</v>
      </c>
      <c r="F36" s="5">
        <v>1.105425238609314</v>
      </c>
      <c r="G36" s="3">
        <v>1.3579596281051636</v>
      </c>
      <c r="H36" s="3">
        <v>38.60885667794296</v>
      </c>
      <c r="I36" s="3">
        <v>50.281204104779221</v>
      </c>
      <c r="J36" s="1"/>
      <c r="K36" s="1"/>
    </row>
    <row r="37" spans="1:11" ht="12.75" customHeight="1" thickBot="1" x14ac:dyDescent="0.25">
      <c r="A37" s="33">
        <v>40905</v>
      </c>
      <c r="B37" s="34"/>
      <c r="C37" s="3">
        <v>94.288078308105469</v>
      </c>
      <c r="D37" s="3">
        <v>4.2442431449890137</v>
      </c>
      <c r="E37" s="3">
        <v>0.25083738565444946</v>
      </c>
      <c r="F37" s="5">
        <v>1.0974583625793457</v>
      </c>
      <c r="G37" s="3">
        <v>1.3482956886291504</v>
      </c>
      <c r="H37" s="3">
        <v>38.568724263413408</v>
      </c>
      <c r="I37" s="3">
        <v>50.266340036131702</v>
      </c>
      <c r="J37" s="1"/>
      <c r="K37" s="1"/>
    </row>
    <row r="38" spans="1:11" ht="12.75" customHeight="1" thickBot="1" x14ac:dyDescent="0.25">
      <c r="A38" s="33">
        <v>40906</v>
      </c>
      <c r="B38" s="34"/>
      <c r="C38" s="3">
        <v>94.260650634765625</v>
      </c>
      <c r="D38" s="3">
        <v>4.2879667282104492</v>
      </c>
      <c r="E38" s="3">
        <v>0.25185808539390564</v>
      </c>
      <c r="F38" s="5">
        <v>1.0903415679931641</v>
      </c>
      <c r="G38" s="3">
        <v>1.3421996831893921</v>
      </c>
      <c r="H38" s="3">
        <v>38.576395305936686</v>
      </c>
      <c r="I38" s="3">
        <v>50.275240766298765</v>
      </c>
      <c r="J38" s="1"/>
      <c r="K38" s="1"/>
    </row>
    <row r="39" spans="1:11" ht="12.75" customHeight="1" thickBot="1" x14ac:dyDescent="0.25">
      <c r="A39" s="33">
        <v>40907</v>
      </c>
      <c r="B39" s="34"/>
      <c r="C39" s="3">
        <v>94.280601501464844</v>
      </c>
      <c r="D39" s="3">
        <v>4.2797112464904785</v>
      </c>
      <c r="E39" s="3">
        <v>0.25129953026771545</v>
      </c>
      <c r="F39" s="5">
        <v>1.0866280794143677</v>
      </c>
      <c r="G39" s="3">
        <v>1.3379275798797607</v>
      </c>
      <c r="H39" s="3">
        <v>38.573499233042334</v>
      </c>
      <c r="I39" s="3">
        <v>50.276383500633877</v>
      </c>
      <c r="J39" s="1"/>
      <c r="K39" s="1"/>
    </row>
    <row r="40" spans="1:11" ht="12.75" customHeight="1" thickBot="1" x14ac:dyDescent="0.25">
      <c r="A40" s="33">
        <v>40908</v>
      </c>
      <c r="B40" s="34"/>
      <c r="C40" s="3">
        <v>94.118408203125</v>
      </c>
      <c r="D40" s="3">
        <v>4.448054313659668</v>
      </c>
      <c r="E40" s="3">
        <v>0.24871803820133209</v>
      </c>
      <c r="F40" s="5">
        <v>1.0925960540771484</v>
      </c>
      <c r="G40" s="3">
        <v>1.3413140773773193</v>
      </c>
      <c r="H40" s="3">
        <v>38.608662811758165</v>
      </c>
      <c r="I40" s="3">
        <v>50.293539347482628</v>
      </c>
      <c r="J40" s="1"/>
      <c r="K40" s="1"/>
    </row>
    <row r="41" spans="1:11" ht="12.75" customHeight="1" thickBot="1" x14ac:dyDescent="0.25">
      <c r="A41" s="31" t="s">
        <v>6</v>
      </c>
      <c r="B41" s="32"/>
      <c r="C41" s="6">
        <f t="shared" ref="C41:I41" si="0">AVERAGE(C10:C40)</f>
        <v>94.235591884293086</v>
      </c>
      <c r="D41" s="6">
        <f t="shared" si="0"/>
        <v>4.3308246143956337</v>
      </c>
      <c r="E41" s="6">
        <f t="shared" si="0"/>
        <v>0.24847250855430483</v>
      </c>
      <c r="F41" s="6">
        <f t="shared" si="0"/>
        <v>1.0788085899906774</v>
      </c>
      <c r="G41" s="6">
        <f t="shared" si="0"/>
        <v>1.327277860721465</v>
      </c>
      <c r="H41" s="6">
        <f t="shared" si="0"/>
        <v>38.591482414550271</v>
      </c>
      <c r="I41" s="6">
        <f t="shared" si="0"/>
        <v>50.293187220154614</v>
      </c>
      <c r="J41" s="1"/>
      <c r="K41" s="1"/>
    </row>
    <row r="42" spans="1:11" ht="8.1" customHeight="1" x14ac:dyDescent="0.2"/>
    <row r="43" spans="1:11" ht="12.75" customHeight="1" x14ac:dyDescent="0.2">
      <c r="A43" s="7" t="s">
        <v>10</v>
      </c>
      <c r="H43" s="30" t="s">
        <v>44</v>
      </c>
      <c r="I43" s="30"/>
      <c r="J43" s="20"/>
      <c r="K43" s="20"/>
    </row>
    <row r="44" spans="1:11" ht="13.5" thickBot="1" x14ac:dyDescent="0.25"/>
    <row r="45" spans="1:11" ht="13.5" thickBot="1" x14ac:dyDescent="0.25">
      <c r="A45" s="37"/>
      <c r="B45" s="38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31</v>
      </c>
      <c r="I45" s="19" t="s">
        <v>32</v>
      </c>
    </row>
    <row r="46" spans="1:11" ht="13.5" thickBot="1" x14ac:dyDescent="0.25">
      <c r="A46" s="39" t="s">
        <v>85</v>
      </c>
      <c r="B46" s="40"/>
      <c r="C46" s="26">
        <f t="shared" ref="C46:I46" si="1">MAX(C10:C40)</f>
        <v>94.530311584472656</v>
      </c>
      <c r="D46" s="21">
        <f t="shared" si="1"/>
        <v>4.6188220977783203</v>
      </c>
      <c r="E46" s="26">
        <f t="shared" si="1"/>
        <v>0.25780388712882996</v>
      </c>
      <c r="F46" s="26">
        <f t="shared" si="1"/>
        <v>1.1118338108062744</v>
      </c>
      <c r="G46" s="21">
        <f t="shared" si="1"/>
        <v>1.3596549034118652</v>
      </c>
      <c r="H46" s="26">
        <f t="shared" si="1"/>
        <v>38.664793160890952</v>
      </c>
      <c r="I46" s="22">
        <f t="shared" si="1"/>
        <v>50.346221720968231</v>
      </c>
    </row>
    <row r="47" spans="1:11" ht="13.5" thickBot="1" x14ac:dyDescent="0.25">
      <c r="A47" s="39" t="s">
        <v>86</v>
      </c>
      <c r="B47" s="40"/>
      <c r="C47" s="23">
        <f t="shared" ref="C47:I47" si="2">MIN(C10:C40)</f>
        <v>93.976722717285156</v>
      </c>
      <c r="D47" s="26">
        <f t="shared" si="2"/>
        <v>4.0401110649108887</v>
      </c>
      <c r="E47" s="26">
        <f t="shared" si="2"/>
        <v>0.24180002510547638</v>
      </c>
      <c r="F47" s="23">
        <f t="shared" si="2"/>
        <v>1.0321496725082397</v>
      </c>
      <c r="G47" s="26">
        <f t="shared" si="2"/>
        <v>1.2850524187088013</v>
      </c>
      <c r="H47" s="23">
        <f t="shared" si="2"/>
        <v>38.52667224174553</v>
      </c>
      <c r="I47" s="26">
        <f t="shared" si="2"/>
        <v>50.25315875533456</v>
      </c>
    </row>
    <row r="48" spans="1:11" ht="13.5" thickBot="1" x14ac:dyDescent="0.25">
      <c r="A48" s="35" t="s">
        <v>87</v>
      </c>
      <c r="B48" s="36"/>
      <c r="C48" s="26">
        <f t="shared" ref="C48:I48" si="3">STDEV(C10:C40)</f>
        <v>0.11581875424319159</v>
      </c>
      <c r="D48" s="24">
        <f t="shared" si="3"/>
        <v>0.11658764984759258</v>
      </c>
      <c r="E48" s="26">
        <f t="shared" si="3"/>
        <v>3.8261527526576105E-3</v>
      </c>
      <c r="F48" s="26">
        <f t="shared" si="3"/>
        <v>1.7862672126333985E-2</v>
      </c>
      <c r="G48" s="24">
        <f t="shared" si="3"/>
        <v>1.7514116129564314E-2</v>
      </c>
      <c r="H48" s="26">
        <f t="shared" si="3"/>
        <v>2.8258380285231196E-2</v>
      </c>
      <c r="I48" s="25">
        <f t="shared" si="3"/>
        <v>1.889753019926553E-2</v>
      </c>
    </row>
    <row r="50" spans="3:9" x14ac:dyDescent="0.2">
      <c r="C50" s="28">
        <f>COUNTIF(C10:C40,"&lt;84.0")</f>
        <v>0</v>
      </c>
      <c r="D50" s="28">
        <f>COUNTIF(D10:D40,"&gt;11.0")</f>
        <v>0</v>
      </c>
      <c r="E50" s="28">
        <f>COUNTIF(E10:E40,"&gt;4.0")</f>
        <v>0</v>
      </c>
      <c r="F50" s="28">
        <f>COUNTIF(F10:F40,"&gt;3.0")</f>
        <v>0</v>
      </c>
      <c r="G50" s="28">
        <f>COUNTIF(G10:G40,"&gt;4.0")</f>
        <v>0</v>
      </c>
      <c r="H50" s="28">
        <f>COUNTIF(H10:H40,"&lt;37.30")</f>
        <v>0</v>
      </c>
      <c r="I50" s="28">
        <f>COUNTIF(I10:I40,"&lt;48.20")</f>
        <v>0</v>
      </c>
    </row>
    <row r="51" spans="3:9" x14ac:dyDescent="0.2">
      <c r="C51" s="29"/>
      <c r="D51" s="29"/>
      <c r="E51" s="29"/>
      <c r="F51" s="29"/>
      <c r="G51" s="28"/>
      <c r="H51" s="28">
        <f>COUNTIF(H10:H40,"&gt;43.60")</f>
        <v>0</v>
      </c>
      <c r="I51" s="28">
        <f>COUNTIF(I10:I40,"&gt;53.20")</f>
        <v>0</v>
      </c>
    </row>
  </sheetData>
  <mergeCells count="45">
    <mergeCell ref="A32:B32"/>
    <mergeCell ref="A33:B33"/>
    <mergeCell ref="H43:I43"/>
    <mergeCell ref="A41:B41"/>
    <mergeCell ref="A34:B34"/>
    <mergeCell ref="A39:B39"/>
    <mergeCell ref="A47:B47"/>
    <mergeCell ref="A48:B48"/>
    <mergeCell ref="A36:B36"/>
    <mergeCell ref="A35:B35"/>
    <mergeCell ref="A37:B37"/>
    <mergeCell ref="A38:B38"/>
    <mergeCell ref="A45:B45"/>
    <mergeCell ref="A46:B46"/>
    <mergeCell ref="A40:B40"/>
    <mergeCell ref="A21:B21"/>
    <mergeCell ref="A24:B24"/>
    <mergeCell ref="A31:B31"/>
    <mergeCell ref="A26:B26"/>
    <mergeCell ref="A28:B28"/>
    <mergeCell ref="A29:B29"/>
    <mergeCell ref="A27:B27"/>
    <mergeCell ref="A30:B30"/>
    <mergeCell ref="A20:B20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8:B18"/>
    <mergeCell ref="A19:B19"/>
    <mergeCell ref="A9:B9"/>
    <mergeCell ref="A11:B11"/>
    <mergeCell ref="A12:B12"/>
    <mergeCell ref="A17:B17"/>
    <mergeCell ref="A7:B7"/>
    <mergeCell ref="A1:I1"/>
    <mergeCell ref="A3:I3"/>
    <mergeCell ref="A6:B6"/>
    <mergeCell ref="A4:I4"/>
    <mergeCell ref="A5:F5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outlinePr summaryBelow="0" summaryRight="0"/>
  </sheetPr>
  <dimension ref="A1:K51"/>
  <sheetViews>
    <sheetView showGridLines="0" topLeftCell="A31" zoomScale="90" zoomScaleNormal="90" workbookViewId="0">
      <selection activeCell="H50" sqref="H50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256" width="8.85546875" customWidth="1"/>
  </cols>
  <sheetData>
    <row r="1" spans="1:11" ht="24" customHeight="1" x14ac:dyDescent="0.2">
      <c r="A1" s="43" t="s">
        <v>11</v>
      </c>
      <c r="B1" s="43"/>
      <c r="C1" s="43"/>
      <c r="D1" s="43"/>
      <c r="E1" s="43"/>
      <c r="F1" s="43"/>
      <c r="G1" s="43"/>
      <c r="H1" s="43"/>
      <c r="I1" s="43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4" t="s">
        <v>8</v>
      </c>
      <c r="B3" s="44"/>
      <c r="C3" s="44"/>
      <c r="D3" s="44"/>
      <c r="E3" s="44"/>
      <c r="F3" s="44"/>
      <c r="G3" s="44"/>
      <c r="H3" s="44"/>
      <c r="I3" s="44"/>
      <c r="J3" s="2"/>
      <c r="K3" s="1"/>
    </row>
    <row r="4" spans="1:11" ht="18" customHeight="1" x14ac:dyDescent="0.2">
      <c r="A4" s="47" t="s">
        <v>9</v>
      </c>
      <c r="B4" s="47"/>
      <c r="C4" s="47"/>
      <c r="D4" s="47"/>
      <c r="E4" s="47"/>
      <c r="F4" s="47"/>
      <c r="G4" s="47"/>
      <c r="H4" s="47"/>
      <c r="I4" s="47"/>
      <c r="J4" s="2"/>
      <c r="K4" s="1"/>
    </row>
    <row r="5" spans="1:11" ht="14.1" customHeight="1" thickBot="1" x14ac:dyDescent="0.25">
      <c r="A5" s="48" t="s">
        <v>93</v>
      </c>
      <c r="B5" s="48"/>
      <c r="C5" s="48"/>
      <c r="D5" s="48"/>
      <c r="E5" s="48"/>
      <c r="F5" s="48"/>
      <c r="G5" s="1"/>
      <c r="H5" s="1"/>
      <c r="I5" s="18" t="s">
        <v>99</v>
      </c>
      <c r="J5" s="1"/>
      <c r="K5" s="1"/>
    </row>
    <row r="6" spans="1:11" ht="10.15" customHeight="1" x14ac:dyDescent="0.2">
      <c r="A6" s="45"/>
      <c r="B6" s="46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1" t="s">
        <v>3</v>
      </c>
      <c r="B7" s="42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41"/>
      <c r="B8" s="42"/>
      <c r="C8" s="9" t="s">
        <v>39</v>
      </c>
      <c r="D8" s="9" t="s">
        <v>40</v>
      </c>
      <c r="E8" s="9" t="s">
        <v>41</v>
      </c>
      <c r="F8" s="9" t="s">
        <v>19</v>
      </c>
      <c r="G8" s="9" t="s">
        <v>41</v>
      </c>
      <c r="H8" s="14" t="s">
        <v>42</v>
      </c>
      <c r="I8" s="17" t="s">
        <v>43</v>
      </c>
      <c r="J8" s="1"/>
      <c r="K8" s="1"/>
    </row>
    <row r="9" spans="1:11" ht="22.5" customHeight="1" thickBot="1" x14ac:dyDescent="0.25">
      <c r="A9" s="37"/>
      <c r="B9" s="38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33">
        <v>40878</v>
      </c>
      <c r="B10" s="34"/>
      <c r="C10" s="10">
        <v>94.354148864746094</v>
      </c>
      <c r="D10" s="10">
        <v>4.278317928314209</v>
      </c>
      <c r="E10" s="10">
        <v>0.24661992490291595</v>
      </c>
      <c r="F10" s="11">
        <v>1.050387978553772</v>
      </c>
      <c r="G10" s="10">
        <v>1.2970079183578491</v>
      </c>
      <c r="H10" s="10">
        <v>38.564117434125976</v>
      </c>
      <c r="I10" s="10">
        <v>50.298303531306047</v>
      </c>
      <c r="J10" s="1"/>
      <c r="K10" s="1"/>
    </row>
    <row r="11" spans="1:11" ht="12.75" customHeight="1" thickBot="1" x14ac:dyDescent="0.25">
      <c r="A11" s="33">
        <v>40879</v>
      </c>
      <c r="B11" s="34"/>
      <c r="C11" s="3">
        <v>94.530311584472656</v>
      </c>
      <c r="D11" s="3">
        <v>4.0401110649108887</v>
      </c>
      <c r="E11" s="3">
        <v>0.24783970415592194</v>
      </c>
      <c r="F11" s="5">
        <v>1.0608235597610474</v>
      </c>
      <c r="G11" s="3">
        <v>1.3086632490158081</v>
      </c>
      <c r="H11" s="3">
        <v>38.52667224174553</v>
      </c>
      <c r="I11" s="3">
        <v>50.267225303942965</v>
      </c>
      <c r="J11" s="1"/>
      <c r="K11" s="1"/>
    </row>
    <row r="12" spans="1:11" ht="12.75" customHeight="1" thickBot="1" x14ac:dyDescent="0.25">
      <c r="A12" s="33">
        <v>40880</v>
      </c>
      <c r="B12" s="34"/>
      <c r="C12" s="3">
        <v>94.428054809570313</v>
      </c>
      <c r="D12" s="3">
        <v>4.1938610076904297</v>
      </c>
      <c r="E12" s="3">
        <v>0.25290271639823914</v>
      </c>
      <c r="F12" s="5">
        <v>1.0321496725082397</v>
      </c>
      <c r="G12" s="3">
        <v>1.2850524187088013</v>
      </c>
      <c r="H12" s="3">
        <v>38.563187181910081</v>
      </c>
      <c r="I12" s="3">
        <v>50.307336531717787</v>
      </c>
      <c r="J12" s="1"/>
      <c r="K12" s="1"/>
    </row>
    <row r="13" spans="1:11" ht="12.75" customHeight="1" thickBot="1" x14ac:dyDescent="0.25">
      <c r="A13" s="33">
        <v>40881</v>
      </c>
      <c r="B13" s="34"/>
      <c r="C13" s="3">
        <v>94.158157348632813</v>
      </c>
      <c r="D13" s="3">
        <v>4.4156675338745117</v>
      </c>
      <c r="E13" s="3">
        <v>0.24675361812114716</v>
      </c>
      <c r="F13" s="5">
        <v>1.0950958728790283</v>
      </c>
      <c r="G13" s="3">
        <v>1.3418494462966919</v>
      </c>
      <c r="H13" s="3">
        <v>38.596525849480251</v>
      </c>
      <c r="I13" s="3">
        <v>50.285966699361367</v>
      </c>
      <c r="J13" s="1"/>
      <c r="K13" s="1"/>
    </row>
    <row r="14" spans="1:11" ht="12.75" customHeight="1" thickBot="1" x14ac:dyDescent="0.25">
      <c r="A14" s="33">
        <v>40882</v>
      </c>
      <c r="B14" s="34"/>
      <c r="C14" s="3">
        <v>94.128311157226563</v>
      </c>
      <c r="D14" s="3">
        <v>4.4307265281677246</v>
      </c>
      <c r="E14" s="3">
        <v>0.24429570138454437</v>
      </c>
      <c r="F14" s="5">
        <v>1.0921223163604736</v>
      </c>
      <c r="G14" s="3">
        <v>1.3364180326461792</v>
      </c>
      <c r="H14" s="3">
        <v>38.616290876482481</v>
      </c>
      <c r="I14" s="3">
        <v>50.299457131420397</v>
      </c>
      <c r="J14" s="1"/>
      <c r="K14" s="1"/>
    </row>
    <row r="15" spans="1:11" ht="12.75" customHeight="1" thickBot="1" x14ac:dyDescent="0.25">
      <c r="A15" s="33">
        <v>40883</v>
      </c>
      <c r="B15" s="34"/>
      <c r="C15" s="3">
        <v>94.20947265625</v>
      </c>
      <c r="D15" s="3">
        <v>4.3467020988464355</v>
      </c>
      <c r="E15" s="3">
        <v>0.24386453628540039</v>
      </c>
      <c r="F15" s="5">
        <v>1.0829205513000488</v>
      </c>
      <c r="G15" s="3">
        <v>1.3267850875854492</v>
      </c>
      <c r="H15" s="3">
        <v>38.602723184415744</v>
      </c>
      <c r="I15" s="3">
        <v>50.299066668356772</v>
      </c>
      <c r="J15" s="1"/>
      <c r="K15" s="1"/>
    </row>
    <row r="16" spans="1:11" ht="12.75" customHeight="1" thickBot="1" x14ac:dyDescent="0.25">
      <c r="A16" s="33">
        <v>40884</v>
      </c>
      <c r="B16" s="34"/>
      <c r="C16" s="3">
        <v>94.267499999999998</v>
      </c>
      <c r="D16" s="3">
        <v>4.3249000000000004</v>
      </c>
      <c r="E16" s="3">
        <v>0.24329999999999999</v>
      </c>
      <c r="F16" s="5">
        <v>1.0786</v>
      </c>
      <c r="G16" s="3">
        <v>1.3219000000000001</v>
      </c>
      <c r="H16" s="3">
        <v>38.576643591292118</v>
      </c>
      <c r="I16" s="3">
        <v>50.28647649583192</v>
      </c>
      <c r="J16" s="1"/>
      <c r="K16" s="1"/>
    </row>
    <row r="17" spans="1:11" ht="12.75" customHeight="1" thickBot="1" x14ac:dyDescent="0.25">
      <c r="A17" s="33">
        <v>40885</v>
      </c>
      <c r="B17" s="34"/>
      <c r="C17" s="3">
        <v>94.248779296875</v>
      </c>
      <c r="D17" s="3">
        <v>4.3191027641296387</v>
      </c>
      <c r="E17" s="3">
        <v>0.24788551032543182</v>
      </c>
      <c r="F17" s="5">
        <v>1.0808281898498535</v>
      </c>
      <c r="G17" s="3">
        <v>1.3287136554718018</v>
      </c>
      <c r="H17" s="3">
        <v>38.581656730777681</v>
      </c>
      <c r="I17" s="3">
        <v>50.28670530910567</v>
      </c>
      <c r="J17" s="1"/>
      <c r="K17" s="1"/>
    </row>
    <row r="18" spans="1:11" ht="12.75" customHeight="1" thickBot="1" x14ac:dyDescent="0.25">
      <c r="A18" s="33">
        <v>40886</v>
      </c>
      <c r="B18" s="34"/>
      <c r="C18" s="3">
        <v>94.193328857421875</v>
      </c>
      <c r="D18" s="3">
        <v>4.3892369270324707</v>
      </c>
      <c r="E18" s="3">
        <v>0.24673525989055634</v>
      </c>
      <c r="F18" s="5">
        <v>1.0831437110900879</v>
      </c>
      <c r="G18" s="3">
        <v>1.3298789262771606</v>
      </c>
      <c r="H18" s="3">
        <v>38.592762801922071</v>
      </c>
      <c r="I18" s="3">
        <v>50.292063631143009</v>
      </c>
      <c r="J18" s="1"/>
      <c r="K18" s="1"/>
    </row>
    <row r="19" spans="1:11" ht="12.75" customHeight="1" thickBot="1" x14ac:dyDescent="0.25">
      <c r="A19" s="33">
        <v>40887</v>
      </c>
      <c r="B19" s="34"/>
      <c r="C19" s="3">
        <v>94.098182678222656</v>
      </c>
      <c r="D19" s="3">
        <v>4.4624185562133789</v>
      </c>
      <c r="E19" s="3">
        <v>0.24842920899391174</v>
      </c>
      <c r="F19" s="5">
        <v>1.0887833833694458</v>
      </c>
      <c r="G19" s="3">
        <v>1.3372125625610352</v>
      </c>
      <c r="H19" s="3">
        <v>38.621991147994905</v>
      </c>
      <c r="I19" s="3">
        <v>50.304104519836351</v>
      </c>
      <c r="J19" s="1"/>
      <c r="K19" s="1"/>
    </row>
    <row r="20" spans="1:11" ht="12.75" customHeight="1" thickBot="1" x14ac:dyDescent="0.25">
      <c r="A20" s="33">
        <v>40888</v>
      </c>
      <c r="B20" s="34"/>
      <c r="C20" s="3">
        <v>93.976722717285156</v>
      </c>
      <c r="D20" s="3">
        <v>4.6188220977783203</v>
      </c>
      <c r="E20" s="3">
        <v>0.24433094263076782</v>
      </c>
      <c r="F20" s="5">
        <v>1.0661525726318359</v>
      </c>
      <c r="G20" s="3">
        <v>1.310483455657959</v>
      </c>
      <c r="H20" s="3">
        <v>38.664793160890952</v>
      </c>
      <c r="I20" s="3">
        <v>50.346221720968231</v>
      </c>
      <c r="J20" s="1"/>
      <c r="K20" s="1"/>
    </row>
    <row r="21" spans="1:11" ht="12.75" customHeight="1" thickBot="1" x14ac:dyDescent="0.25">
      <c r="A21" s="33">
        <v>40889</v>
      </c>
      <c r="B21" s="34"/>
      <c r="C21" s="3">
        <v>94.094818115234375</v>
      </c>
      <c r="D21" s="3">
        <v>4.4444918632507324</v>
      </c>
      <c r="E21" s="3">
        <v>0.24180002510547638</v>
      </c>
      <c r="F21" s="5">
        <v>1.0855386257171631</v>
      </c>
      <c r="G21" s="3">
        <v>1.327338695526123</v>
      </c>
      <c r="H21" s="3">
        <v>38.636568572187933</v>
      </c>
      <c r="I21" s="3">
        <v>50.317609320929122</v>
      </c>
      <c r="J21" s="1"/>
      <c r="K21" s="1"/>
    </row>
    <row r="22" spans="1:11" ht="12.75" customHeight="1" thickBot="1" x14ac:dyDescent="0.25">
      <c r="A22" s="33">
        <v>40890</v>
      </c>
      <c r="B22" s="34"/>
      <c r="C22" s="3">
        <v>94.167709350585938</v>
      </c>
      <c r="D22" s="3">
        <v>4.4037108421325684</v>
      </c>
      <c r="E22" s="3">
        <v>0.24244539439678192</v>
      </c>
      <c r="F22" s="5">
        <v>1.0836023092269897</v>
      </c>
      <c r="G22" s="3">
        <v>1.3260476589202881</v>
      </c>
      <c r="H22" s="3">
        <v>38.608282116625503</v>
      </c>
      <c r="I22" s="3">
        <v>50.302342102793297</v>
      </c>
      <c r="J22" s="1"/>
      <c r="K22" s="1"/>
    </row>
    <row r="23" spans="1:11" ht="12.75" customHeight="1" thickBot="1" x14ac:dyDescent="0.25">
      <c r="A23" s="33">
        <v>40891</v>
      </c>
      <c r="B23" s="34"/>
      <c r="C23" s="3">
        <v>94.210400000000007</v>
      </c>
      <c r="D23" s="3">
        <v>4.3630000000000004</v>
      </c>
      <c r="E23" s="3">
        <v>0.2427</v>
      </c>
      <c r="F23" s="5">
        <v>1.0852999999999999</v>
      </c>
      <c r="G23" s="3">
        <v>1.3279000000000001</v>
      </c>
      <c r="H23" s="3">
        <v>38.595841213398927</v>
      </c>
      <c r="I23" s="3">
        <v>50.294411782542262</v>
      </c>
      <c r="J23" s="1"/>
      <c r="K23" s="1"/>
    </row>
    <row r="24" spans="1:11" ht="12.75" customHeight="1" thickBot="1" x14ac:dyDescent="0.25">
      <c r="A24" s="33">
        <v>40892</v>
      </c>
      <c r="B24" s="34"/>
      <c r="C24" s="3">
        <v>94.205177307128906</v>
      </c>
      <c r="D24" s="3">
        <v>4.3575129508972168</v>
      </c>
      <c r="E24" s="3">
        <v>0.2446925938129425</v>
      </c>
      <c r="F24" s="5">
        <v>1.0665698051452637</v>
      </c>
      <c r="G24" s="3">
        <v>1.3112623691558838</v>
      </c>
      <c r="H24" s="3">
        <v>38.61589450331229</v>
      </c>
      <c r="I24" s="3">
        <v>50.317483978813797</v>
      </c>
      <c r="J24" s="1"/>
      <c r="K24" s="1"/>
    </row>
    <row r="25" spans="1:11" ht="12.75" customHeight="1" thickBot="1" x14ac:dyDescent="0.25">
      <c r="A25" s="33">
        <v>40893</v>
      </c>
      <c r="B25" s="34"/>
      <c r="C25" s="3">
        <v>94.161285400390625</v>
      </c>
      <c r="D25" s="3">
        <v>4.4287900924682617</v>
      </c>
      <c r="E25" s="3">
        <v>0.24910034239292145</v>
      </c>
      <c r="F25" s="5">
        <v>1.0706262588500977</v>
      </c>
      <c r="G25" s="3">
        <v>1.3197265863418579</v>
      </c>
      <c r="H25" s="3">
        <v>38.609502172575723</v>
      </c>
      <c r="I25" s="3">
        <v>50.308655666070095</v>
      </c>
      <c r="J25" s="1"/>
      <c r="K25" s="1"/>
    </row>
    <row r="26" spans="1:11" ht="12.75" customHeight="1" thickBot="1" x14ac:dyDescent="0.25">
      <c r="A26" s="33">
        <v>40894</v>
      </c>
      <c r="B26" s="34"/>
      <c r="C26" s="3">
        <v>94.026351928710938</v>
      </c>
      <c r="D26" s="3">
        <v>4.5534934997558594</v>
      </c>
      <c r="E26" s="3">
        <v>0.25316646695137024</v>
      </c>
      <c r="F26" s="5">
        <v>1.0794938802719116</v>
      </c>
      <c r="G26" s="3">
        <v>1.3326603174209595</v>
      </c>
      <c r="H26" s="3">
        <v>38.637275310164426</v>
      </c>
      <c r="I26" s="3">
        <v>50.317240254963949</v>
      </c>
      <c r="J26" s="1"/>
      <c r="K26" s="1"/>
    </row>
    <row r="27" spans="1:11" ht="12.75" customHeight="1" thickBot="1" x14ac:dyDescent="0.25">
      <c r="A27" s="33">
        <v>40895</v>
      </c>
      <c r="B27" s="34"/>
      <c r="C27" s="3">
        <v>94.22930908203125</v>
      </c>
      <c r="D27" s="3">
        <v>4.3834481239318848</v>
      </c>
      <c r="E27" s="3">
        <v>0.24956732988357544</v>
      </c>
      <c r="F27" s="5">
        <v>1.0604766607284546</v>
      </c>
      <c r="G27" s="3">
        <v>1.3100440502166748</v>
      </c>
      <c r="H27" s="3">
        <v>38.591158627878549</v>
      </c>
      <c r="I27" s="3">
        <v>50.305533976525794</v>
      </c>
      <c r="J27" s="1"/>
      <c r="K27" s="1"/>
    </row>
    <row r="28" spans="1:11" ht="12.75" customHeight="1" thickBot="1" x14ac:dyDescent="0.25">
      <c r="A28" s="33">
        <v>40896</v>
      </c>
      <c r="B28" s="34"/>
      <c r="C28" s="3">
        <v>94.289230346679688</v>
      </c>
      <c r="D28" s="3">
        <v>4.2866215705871582</v>
      </c>
      <c r="E28" s="3">
        <v>0.25780388712882996</v>
      </c>
      <c r="F28" s="5">
        <v>1.0505013465881348</v>
      </c>
      <c r="G28" s="3">
        <v>1.3083052635192871</v>
      </c>
      <c r="H28" s="3">
        <v>38.591446202970118</v>
      </c>
      <c r="I28" s="3">
        <v>50.30838016383796</v>
      </c>
      <c r="J28" s="1"/>
      <c r="K28" s="1"/>
    </row>
    <row r="29" spans="1:11" ht="12.75" customHeight="1" thickBot="1" x14ac:dyDescent="0.25">
      <c r="A29" s="33">
        <v>40897</v>
      </c>
      <c r="B29" s="34"/>
      <c r="C29" s="3">
        <v>94.293159484863281</v>
      </c>
      <c r="D29" s="3">
        <v>4.245079517364502</v>
      </c>
      <c r="E29" s="3">
        <v>0.24924719333648682</v>
      </c>
      <c r="F29" s="5">
        <v>1.0772106647491455</v>
      </c>
      <c r="G29" s="3">
        <v>1.3264578580856323</v>
      </c>
      <c r="H29" s="3">
        <v>38.596989299967248</v>
      </c>
      <c r="I29" s="3">
        <v>50.295662316124883</v>
      </c>
      <c r="J29" s="1"/>
      <c r="K29" s="1"/>
    </row>
    <row r="30" spans="1:11" ht="12.75" customHeight="1" thickBot="1" x14ac:dyDescent="0.25">
      <c r="A30" s="33">
        <v>40898</v>
      </c>
      <c r="B30" s="34"/>
      <c r="C30" s="3">
        <v>94.367699999999999</v>
      </c>
      <c r="D30" s="3">
        <v>4.2164000000000001</v>
      </c>
      <c r="E30" s="3">
        <v>0.25140000000000001</v>
      </c>
      <c r="F30" s="5">
        <v>1.0664</v>
      </c>
      <c r="G30" s="3">
        <v>1.3178000000000001</v>
      </c>
      <c r="H30" s="3">
        <v>38.563188882387308</v>
      </c>
      <c r="I30" s="3">
        <v>50.286030207987167</v>
      </c>
      <c r="J30" s="1"/>
      <c r="K30" s="1"/>
    </row>
    <row r="31" spans="1:11" ht="12.75" customHeight="1" thickBot="1" x14ac:dyDescent="0.25">
      <c r="A31" s="33">
        <v>40899</v>
      </c>
      <c r="B31" s="34"/>
      <c r="C31" s="3">
        <v>94.335426330566406</v>
      </c>
      <c r="D31" s="3">
        <v>4.2188420295715332</v>
      </c>
      <c r="E31" s="3">
        <v>0.25201761722564697</v>
      </c>
      <c r="F31" s="5">
        <v>1.084153413772583</v>
      </c>
      <c r="G31" s="3">
        <v>1.33617103099823</v>
      </c>
      <c r="H31" s="3">
        <v>38.563611302260874</v>
      </c>
      <c r="I31" s="3">
        <v>50.272020338734769</v>
      </c>
      <c r="J31" s="1"/>
      <c r="K31" s="1"/>
    </row>
    <row r="32" spans="1:11" ht="12.75" customHeight="1" thickBot="1" x14ac:dyDescent="0.25">
      <c r="A32" s="33">
        <v>40900</v>
      </c>
      <c r="B32" s="34"/>
      <c r="C32" s="3">
        <v>94.356285095214844</v>
      </c>
      <c r="D32" s="3">
        <v>4.2219972610473633</v>
      </c>
      <c r="E32" s="3">
        <v>0.25268572568893433</v>
      </c>
      <c r="F32" s="5">
        <v>1.0625611543655396</v>
      </c>
      <c r="G32" s="3">
        <v>1.3152468204498291</v>
      </c>
      <c r="H32" s="3">
        <v>38.564899594571962</v>
      </c>
      <c r="I32" s="3">
        <v>50.286221445818825</v>
      </c>
      <c r="J32" s="1"/>
      <c r="K32" s="1"/>
    </row>
    <row r="33" spans="1:11" ht="12.75" customHeight="1" thickBot="1" x14ac:dyDescent="0.25">
      <c r="A33" s="33">
        <v>40901</v>
      </c>
      <c r="B33" s="34"/>
      <c r="C33" s="3">
        <v>94.340980529785156</v>
      </c>
      <c r="D33" s="3">
        <v>4.2405080795288086</v>
      </c>
      <c r="E33" s="3">
        <v>0.24969488382339478</v>
      </c>
      <c r="F33" s="5">
        <v>1.0662267208099365</v>
      </c>
      <c r="G33" s="3">
        <v>1.3159215450286865</v>
      </c>
      <c r="H33" s="3">
        <v>38.569065761279035</v>
      </c>
      <c r="I33" s="3">
        <v>50.288639436299839</v>
      </c>
      <c r="J33" s="1"/>
      <c r="K33" s="1"/>
    </row>
    <row r="34" spans="1:11" ht="12.75" customHeight="1" thickBot="1" x14ac:dyDescent="0.25">
      <c r="A34" s="33">
        <v>40902</v>
      </c>
      <c r="B34" s="34"/>
      <c r="C34" s="3">
        <v>94.272392272949219</v>
      </c>
      <c r="D34" s="3">
        <v>4.2603354454040527</v>
      </c>
      <c r="E34" s="3">
        <v>0.24758131802082062</v>
      </c>
      <c r="F34" s="5">
        <v>1.1118338108062744</v>
      </c>
      <c r="G34" s="3">
        <v>1.3594151735305786</v>
      </c>
      <c r="H34" s="3">
        <v>38.560314396888749</v>
      </c>
      <c r="I34" s="3">
        <v>50.25315875533456</v>
      </c>
      <c r="J34" s="1"/>
      <c r="K34" s="1"/>
    </row>
    <row r="35" spans="1:11" ht="12.75" customHeight="1" thickBot="1" x14ac:dyDescent="0.25">
      <c r="A35" s="33">
        <v>40903</v>
      </c>
      <c r="B35" s="34"/>
      <c r="C35" s="3">
        <v>94.189346313476563</v>
      </c>
      <c r="D35" s="3">
        <v>4.3344078063964844</v>
      </c>
      <c r="E35" s="3">
        <v>0.25054043531417847</v>
      </c>
      <c r="F35" s="5">
        <v>1.1091145277023315</v>
      </c>
      <c r="G35" s="3">
        <v>1.3596549034118652</v>
      </c>
      <c r="H35" s="3">
        <v>38.588414401458095</v>
      </c>
      <c r="I35" s="3">
        <v>50.269778779699777</v>
      </c>
      <c r="J35" s="1"/>
      <c r="K35" s="1"/>
    </row>
    <row r="36" spans="1:11" ht="12.75" customHeight="1" thickBot="1" x14ac:dyDescent="0.25">
      <c r="A36" s="33">
        <v>40904</v>
      </c>
      <c r="B36" s="34"/>
      <c r="C36" s="3">
        <v>94.223068237304688</v>
      </c>
      <c r="D36" s="3">
        <v>4.2170820236206055</v>
      </c>
      <c r="E36" s="3">
        <v>0.25253438949584961</v>
      </c>
      <c r="F36" s="5">
        <v>1.105425238609314</v>
      </c>
      <c r="G36" s="3">
        <v>1.3579596281051636</v>
      </c>
      <c r="H36" s="3">
        <v>38.60885667794296</v>
      </c>
      <c r="I36" s="3">
        <v>50.281204104779221</v>
      </c>
      <c r="J36" s="1"/>
      <c r="K36" s="1"/>
    </row>
    <row r="37" spans="1:11" ht="12.75" customHeight="1" thickBot="1" x14ac:dyDescent="0.25">
      <c r="A37" s="33">
        <v>40905</v>
      </c>
      <c r="B37" s="34"/>
      <c r="C37" s="3">
        <v>94.288078308105469</v>
      </c>
      <c r="D37" s="3">
        <v>4.2442431449890137</v>
      </c>
      <c r="E37" s="3">
        <v>0.25083738565444946</v>
      </c>
      <c r="F37" s="5">
        <v>1.0974583625793457</v>
      </c>
      <c r="G37" s="3">
        <v>1.3482956886291504</v>
      </c>
      <c r="H37" s="3">
        <v>38.568724263413408</v>
      </c>
      <c r="I37" s="3">
        <v>50.266340036131702</v>
      </c>
      <c r="J37" s="1"/>
      <c r="K37" s="1"/>
    </row>
    <row r="38" spans="1:11" ht="12.75" customHeight="1" thickBot="1" x14ac:dyDescent="0.25">
      <c r="A38" s="33">
        <v>40906</v>
      </c>
      <c r="B38" s="34"/>
      <c r="C38" s="3">
        <v>94.260650634765625</v>
      </c>
      <c r="D38" s="3">
        <v>4.2879667282104492</v>
      </c>
      <c r="E38" s="3">
        <v>0.25185808539390564</v>
      </c>
      <c r="F38" s="5">
        <v>1.0903415679931641</v>
      </c>
      <c r="G38" s="3">
        <v>1.3421996831893921</v>
      </c>
      <c r="H38" s="3">
        <v>38.576395305936686</v>
      </c>
      <c r="I38" s="3">
        <v>50.275240766298765</v>
      </c>
      <c r="J38" s="1"/>
      <c r="K38" s="1"/>
    </row>
    <row r="39" spans="1:11" ht="12.75" customHeight="1" thickBot="1" x14ac:dyDescent="0.25">
      <c r="A39" s="33">
        <v>40907</v>
      </c>
      <c r="B39" s="34"/>
      <c r="C39" s="3">
        <v>94.280601501464844</v>
      </c>
      <c r="D39" s="3">
        <v>4.2797112464904785</v>
      </c>
      <c r="E39" s="3">
        <v>0.25129953026771545</v>
      </c>
      <c r="F39" s="5">
        <v>1.0866280794143677</v>
      </c>
      <c r="G39" s="3">
        <v>1.3379275798797607</v>
      </c>
      <c r="H39" s="3">
        <v>38.573499233042334</v>
      </c>
      <c r="I39" s="3">
        <v>50.276383500633877</v>
      </c>
      <c r="J39" s="1"/>
      <c r="K39" s="1"/>
    </row>
    <row r="40" spans="1:11" ht="12.75" customHeight="1" thickBot="1" x14ac:dyDescent="0.25">
      <c r="A40" s="33">
        <v>40908</v>
      </c>
      <c r="B40" s="34"/>
      <c r="C40" s="3">
        <v>94.118408203125</v>
      </c>
      <c r="D40" s="3">
        <v>4.448054313659668</v>
      </c>
      <c r="E40" s="3">
        <v>0.24871803820133209</v>
      </c>
      <c r="F40" s="5">
        <v>1.0925960540771484</v>
      </c>
      <c r="G40" s="3">
        <v>1.3413140773773193</v>
      </c>
      <c r="H40" s="3">
        <v>38.608662811758165</v>
      </c>
      <c r="I40" s="3">
        <v>50.293539347482628</v>
      </c>
      <c r="J40" s="1"/>
      <c r="K40" s="1"/>
    </row>
    <row r="41" spans="1:11" ht="12.75" customHeight="1" thickBot="1" x14ac:dyDescent="0.25">
      <c r="A41" s="31" t="s">
        <v>6</v>
      </c>
      <c r="B41" s="32"/>
      <c r="C41" s="6">
        <f t="shared" ref="C41:I41" si="0">AVERAGE(C10:C40)</f>
        <v>94.235591884293086</v>
      </c>
      <c r="D41" s="6">
        <f t="shared" si="0"/>
        <v>4.3308246143956337</v>
      </c>
      <c r="E41" s="6">
        <f t="shared" si="0"/>
        <v>0.24847250855430483</v>
      </c>
      <c r="F41" s="6">
        <f t="shared" si="0"/>
        <v>1.0788085899906774</v>
      </c>
      <c r="G41" s="6">
        <f t="shared" si="0"/>
        <v>1.327277860721465</v>
      </c>
      <c r="H41" s="6">
        <f t="shared" si="0"/>
        <v>38.591482414550271</v>
      </c>
      <c r="I41" s="6">
        <f t="shared" si="0"/>
        <v>50.293187220154614</v>
      </c>
      <c r="J41" s="1"/>
      <c r="K41" s="1"/>
    </row>
    <row r="42" spans="1:11" ht="8.1" customHeight="1" x14ac:dyDescent="0.2"/>
    <row r="43" spans="1:11" ht="12.75" customHeight="1" x14ac:dyDescent="0.2">
      <c r="A43" s="7" t="s">
        <v>10</v>
      </c>
      <c r="H43" s="30" t="s">
        <v>44</v>
      </c>
      <c r="I43" s="30"/>
      <c r="J43" s="20"/>
      <c r="K43" s="20"/>
    </row>
    <row r="44" spans="1:11" ht="13.5" thickBot="1" x14ac:dyDescent="0.25"/>
    <row r="45" spans="1:11" ht="13.5" thickBot="1" x14ac:dyDescent="0.25">
      <c r="A45" s="37"/>
      <c r="B45" s="38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31</v>
      </c>
      <c r="I45" s="19" t="s">
        <v>32</v>
      </c>
    </row>
    <row r="46" spans="1:11" ht="13.5" thickBot="1" x14ac:dyDescent="0.25">
      <c r="A46" s="39" t="s">
        <v>85</v>
      </c>
      <c r="B46" s="40"/>
      <c r="C46" s="26">
        <f t="shared" ref="C46:I46" si="1">MAX(C10:C40)</f>
        <v>94.530311584472656</v>
      </c>
      <c r="D46" s="21">
        <f t="shared" si="1"/>
        <v>4.6188220977783203</v>
      </c>
      <c r="E46" s="26">
        <f t="shared" si="1"/>
        <v>0.25780388712882996</v>
      </c>
      <c r="F46" s="26">
        <f t="shared" si="1"/>
        <v>1.1118338108062744</v>
      </c>
      <c r="G46" s="21">
        <f t="shared" si="1"/>
        <v>1.3596549034118652</v>
      </c>
      <c r="H46" s="26">
        <f t="shared" si="1"/>
        <v>38.664793160890952</v>
      </c>
      <c r="I46" s="22">
        <f t="shared" si="1"/>
        <v>50.346221720968231</v>
      </c>
    </row>
    <row r="47" spans="1:11" ht="13.5" thickBot="1" x14ac:dyDescent="0.25">
      <c r="A47" s="39" t="s">
        <v>86</v>
      </c>
      <c r="B47" s="40"/>
      <c r="C47" s="23">
        <f t="shared" ref="C47:I47" si="2">MIN(C10:C40)</f>
        <v>93.976722717285156</v>
      </c>
      <c r="D47" s="26">
        <f t="shared" si="2"/>
        <v>4.0401110649108887</v>
      </c>
      <c r="E47" s="26">
        <f t="shared" si="2"/>
        <v>0.24180002510547638</v>
      </c>
      <c r="F47" s="23">
        <f t="shared" si="2"/>
        <v>1.0321496725082397</v>
      </c>
      <c r="G47" s="26">
        <f t="shared" si="2"/>
        <v>1.2850524187088013</v>
      </c>
      <c r="H47" s="23">
        <f t="shared" si="2"/>
        <v>38.52667224174553</v>
      </c>
      <c r="I47" s="26">
        <f t="shared" si="2"/>
        <v>50.25315875533456</v>
      </c>
    </row>
    <row r="48" spans="1:11" ht="13.5" thickBot="1" x14ac:dyDescent="0.25">
      <c r="A48" s="35" t="s">
        <v>87</v>
      </c>
      <c r="B48" s="36"/>
      <c r="C48" s="26">
        <f t="shared" ref="C48:I48" si="3">STDEV(C10:C40)</f>
        <v>0.11581875424319159</v>
      </c>
      <c r="D48" s="24">
        <f t="shared" si="3"/>
        <v>0.11658764984759258</v>
      </c>
      <c r="E48" s="26">
        <f t="shared" si="3"/>
        <v>3.8261527526576105E-3</v>
      </c>
      <c r="F48" s="26">
        <f t="shared" si="3"/>
        <v>1.7862672126333985E-2</v>
      </c>
      <c r="G48" s="24">
        <f t="shared" si="3"/>
        <v>1.7514116129564314E-2</v>
      </c>
      <c r="H48" s="26">
        <f t="shared" si="3"/>
        <v>2.8258380285231196E-2</v>
      </c>
      <c r="I48" s="25">
        <f t="shared" si="3"/>
        <v>1.889753019926553E-2</v>
      </c>
    </row>
    <row r="50" spans="3:9" x14ac:dyDescent="0.2">
      <c r="C50" s="28">
        <f>COUNTIF(C10:C40,"&lt;84.0")</f>
        <v>0</v>
      </c>
      <c r="D50" s="28">
        <f>COUNTIF(D10:D40,"&gt;11.0")</f>
        <v>0</v>
      </c>
      <c r="E50" s="28">
        <f>COUNTIF(E10:E40,"&gt;4.0")</f>
        <v>0</v>
      </c>
      <c r="F50" s="28">
        <f>COUNTIF(F10:F40,"&gt;3.0")</f>
        <v>0</v>
      </c>
      <c r="G50" s="28">
        <f>COUNTIF(G10:G40,"&gt;4.0")</f>
        <v>0</v>
      </c>
      <c r="H50" s="28">
        <f>COUNTIF(H10:H40,"&lt;37.30")</f>
        <v>0</v>
      </c>
      <c r="I50" s="28">
        <f>COUNTIF(I10:I40,"&lt;48.20")</f>
        <v>0</v>
      </c>
    </row>
    <row r="51" spans="3:9" x14ac:dyDescent="0.2">
      <c r="C51" s="29"/>
      <c r="D51" s="29"/>
      <c r="E51" s="29"/>
      <c r="F51" s="29"/>
      <c r="G51" s="28"/>
      <c r="H51" s="28">
        <f>COUNTIF(H10:H40,"&gt;43.60")</f>
        <v>0</v>
      </c>
      <c r="I51" s="28">
        <f>COUNTIF(I10:I40,"&gt;53.20")</f>
        <v>0</v>
      </c>
    </row>
  </sheetData>
  <mergeCells count="45">
    <mergeCell ref="A24:B24"/>
    <mergeCell ref="A25:B25"/>
    <mergeCell ref="A23:B23"/>
    <mergeCell ref="A31:B31"/>
    <mergeCell ref="A26:B26"/>
    <mergeCell ref="A28:B28"/>
    <mergeCell ref="A29:B29"/>
    <mergeCell ref="A27:B27"/>
    <mergeCell ref="A30:B30"/>
    <mergeCell ref="A22:B22"/>
    <mergeCell ref="A10:B10"/>
    <mergeCell ref="A20:B20"/>
    <mergeCell ref="A21:B21"/>
    <mergeCell ref="A18:B18"/>
    <mergeCell ref="A19:B19"/>
    <mergeCell ref="A15:B15"/>
    <mergeCell ref="A16:B16"/>
    <mergeCell ref="A14:B14"/>
    <mergeCell ref="A1:I1"/>
    <mergeCell ref="A3:I3"/>
    <mergeCell ref="A6:B6"/>
    <mergeCell ref="A4:I4"/>
    <mergeCell ref="A5:F5"/>
    <mergeCell ref="A7:B7"/>
    <mergeCell ref="A8:B8"/>
    <mergeCell ref="A13:B13"/>
    <mergeCell ref="A17:B17"/>
    <mergeCell ref="A9:B9"/>
    <mergeCell ref="A11:B11"/>
    <mergeCell ref="A12:B12"/>
    <mergeCell ref="A48:B48"/>
    <mergeCell ref="A32:B32"/>
    <mergeCell ref="A33:B33"/>
    <mergeCell ref="A45:B45"/>
    <mergeCell ref="A46:B46"/>
    <mergeCell ref="A47:B47"/>
    <mergeCell ref="A39:B39"/>
    <mergeCell ref="H43:I43"/>
    <mergeCell ref="A41:B41"/>
    <mergeCell ref="A34:B34"/>
    <mergeCell ref="A36:B36"/>
    <mergeCell ref="A35:B35"/>
    <mergeCell ref="A37:B37"/>
    <mergeCell ref="A38:B38"/>
    <mergeCell ref="A40:B40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outlinePr summaryBelow="0" summaryRight="0"/>
  </sheetPr>
  <dimension ref="A1:K51"/>
  <sheetViews>
    <sheetView showGridLines="0" topLeftCell="A28" zoomScale="90" zoomScaleNormal="90" workbookViewId="0">
      <selection activeCell="G50" sqref="G50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256" width="8.85546875" customWidth="1"/>
  </cols>
  <sheetData>
    <row r="1" spans="1:11" ht="24" customHeight="1" x14ac:dyDescent="0.2">
      <c r="A1" s="43" t="s">
        <v>11</v>
      </c>
      <c r="B1" s="43"/>
      <c r="C1" s="43"/>
      <c r="D1" s="43"/>
      <c r="E1" s="43"/>
      <c r="F1" s="43"/>
      <c r="G1" s="43"/>
      <c r="H1" s="43"/>
      <c r="I1" s="43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4" t="s">
        <v>8</v>
      </c>
      <c r="B3" s="44"/>
      <c r="C3" s="44"/>
      <c r="D3" s="44"/>
      <c r="E3" s="44"/>
      <c r="F3" s="44"/>
      <c r="G3" s="44"/>
      <c r="H3" s="44"/>
      <c r="I3" s="44"/>
      <c r="J3" s="2"/>
      <c r="K3" s="1"/>
    </row>
    <row r="4" spans="1:11" ht="18" customHeight="1" x14ac:dyDescent="0.2">
      <c r="A4" s="47" t="s">
        <v>9</v>
      </c>
      <c r="B4" s="47"/>
      <c r="C4" s="47"/>
      <c r="D4" s="47"/>
      <c r="E4" s="47"/>
      <c r="F4" s="47"/>
      <c r="G4" s="47"/>
      <c r="H4" s="47"/>
      <c r="I4" s="47"/>
      <c r="J4" s="2"/>
      <c r="K4" s="1"/>
    </row>
    <row r="5" spans="1:11" ht="14.1" customHeight="1" thickBot="1" x14ac:dyDescent="0.25">
      <c r="A5" s="48" t="s">
        <v>96</v>
      </c>
      <c r="B5" s="48"/>
      <c r="C5" s="48"/>
      <c r="D5" s="48"/>
      <c r="E5" s="48"/>
      <c r="F5" s="48"/>
      <c r="G5" s="1"/>
      <c r="H5" s="1"/>
      <c r="I5" s="18" t="s">
        <v>99</v>
      </c>
      <c r="J5" s="1"/>
      <c r="K5" s="1"/>
    </row>
    <row r="6" spans="1:11" ht="10.15" customHeight="1" x14ac:dyDescent="0.2">
      <c r="A6" s="45"/>
      <c r="B6" s="46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1" t="s">
        <v>3</v>
      </c>
      <c r="B7" s="42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41"/>
      <c r="B8" s="42"/>
      <c r="C8" s="9" t="s">
        <v>39</v>
      </c>
      <c r="D8" s="9" t="s">
        <v>40</v>
      </c>
      <c r="E8" s="9" t="s">
        <v>41</v>
      </c>
      <c r="F8" s="9" t="s">
        <v>19</v>
      </c>
      <c r="G8" s="9" t="s">
        <v>41</v>
      </c>
      <c r="H8" s="14" t="s">
        <v>42</v>
      </c>
      <c r="I8" s="17" t="s">
        <v>43</v>
      </c>
      <c r="J8" s="1"/>
      <c r="K8" s="1"/>
    </row>
    <row r="9" spans="1:11" ht="22.5" customHeight="1" thickBot="1" x14ac:dyDescent="0.25">
      <c r="A9" s="37"/>
      <c r="B9" s="38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33">
        <v>40878</v>
      </c>
      <c r="B10" s="34"/>
      <c r="C10" s="10">
        <v>95.106002807617188</v>
      </c>
      <c r="D10" s="10">
        <v>2.1998863220214844</v>
      </c>
      <c r="E10" s="10">
        <v>0.12463729083538055</v>
      </c>
      <c r="F10" s="11">
        <v>1.9872827529907227</v>
      </c>
      <c r="G10" s="10">
        <v>2.1119201183319092</v>
      </c>
      <c r="H10" s="10">
        <v>38.105908445572481</v>
      </c>
      <c r="I10" s="10">
        <v>49.445341822870574</v>
      </c>
      <c r="J10" s="1"/>
      <c r="K10" s="1"/>
    </row>
    <row r="11" spans="1:11" ht="12.75" customHeight="1" thickBot="1" x14ac:dyDescent="0.25">
      <c r="A11" s="33">
        <v>40879</v>
      </c>
      <c r="B11" s="34"/>
      <c r="C11" s="3">
        <v>94.924453735351562</v>
      </c>
      <c r="D11" s="3">
        <v>2.4204890727996826</v>
      </c>
      <c r="E11" s="3">
        <v>0.11909669637680054</v>
      </c>
      <c r="F11" s="5">
        <v>1.9147032499313354</v>
      </c>
      <c r="G11" s="3">
        <v>2.0337998867034912</v>
      </c>
      <c r="H11" s="3">
        <v>38.223426678730533</v>
      </c>
      <c r="I11" s="3">
        <v>49.565210739029837</v>
      </c>
      <c r="J11" s="1"/>
      <c r="K11" s="1"/>
    </row>
    <row r="12" spans="1:11" ht="12.75" customHeight="1" thickBot="1" x14ac:dyDescent="0.25">
      <c r="A12" s="33">
        <v>40880</v>
      </c>
      <c r="B12" s="34"/>
      <c r="C12" s="3">
        <v>95.188995361328125</v>
      </c>
      <c r="D12" s="3">
        <v>2.4247570037841797</v>
      </c>
      <c r="E12" s="3">
        <v>0.12592944502830505</v>
      </c>
      <c r="F12" s="5">
        <v>1.7709020376205444</v>
      </c>
      <c r="G12" s="3">
        <v>1.8968315124511719</v>
      </c>
      <c r="H12" s="3">
        <v>38.15975020832645</v>
      </c>
      <c r="I12" s="3">
        <v>49.622952744362514</v>
      </c>
      <c r="J12" s="1"/>
      <c r="K12" s="1"/>
    </row>
    <row r="13" spans="1:11" ht="12.75" customHeight="1" thickBot="1" x14ac:dyDescent="0.25">
      <c r="A13" s="33">
        <v>40881</v>
      </c>
      <c r="B13" s="34"/>
      <c r="C13" s="3">
        <v>95.338844299316406</v>
      </c>
      <c r="D13" s="3">
        <v>1.7883756160736084</v>
      </c>
      <c r="E13" s="3">
        <v>9.0998701751232147E-2</v>
      </c>
      <c r="F13" s="5">
        <v>2.1519110202789307</v>
      </c>
      <c r="G13" s="3">
        <v>2.2429096698760986</v>
      </c>
      <c r="H13" s="3">
        <v>37.987366258808379</v>
      </c>
      <c r="I13" s="3">
        <v>49.279690964555229</v>
      </c>
      <c r="J13" s="1"/>
      <c r="K13" s="1"/>
    </row>
    <row r="14" spans="1:11" ht="12.75" customHeight="1" thickBot="1" x14ac:dyDescent="0.25">
      <c r="A14" s="33">
        <v>40882</v>
      </c>
      <c r="B14" s="34"/>
      <c r="C14" s="3">
        <v>95.00616455078125</v>
      </c>
      <c r="D14" s="3">
        <v>2.1031007766723633</v>
      </c>
      <c r="E14" s="3">
        <v>0.10212010145187378</v>
      </c>
      <c r="F14" s="5">
        <v>2.0834729671478271</v>
      </c>
      <c r="G14" s="3">
        <v>2.1855931282043457</v>
      </c>
      <c r="H14" s="3">
        <v>38.165131369493032</v>
      </c>
      <c r="I14" s="3">
        <v>49.424551073167045</v>
      </c>
      <c r="J14" s="1"/>
      <c r="K14" s="1"/>
    </row>
    <row r="15" spans="1:11" ht="12.75" customHeight="1" thickBot="1" x14ac:dyDescent="0.25">
      <c r="A15" s="33">
        <v>40883</v>
      </c>
      <c r="B15" s="34"/>
      <c r="C15" s="3">
        <v>95.043098449707031</v>
      </c>
      <c r="D15" s="3">
        <v>2.2024340629577637</v>
      </c>
      <c r="E15" s="3">
        <v>0.11716531217098236</v>
      </c>
      <c r="F15" s="5">
        <v>2.026538610458374</v>
      </c>
      <c r="G15" s="3">
        <v>2.1437039375305176</v>
      </c>
      <c r="H15" s="3">
        <v>38.116679803727791</v>
      </c>
      <c r="I15" s="3">
        <v>49.428441741555027</v>
      </c>
      <c r="J15" s="1"/>
      <c r="K15" s="1"/>
    </row>
    <row r="16" spans="1:11" ht="12.75" customHeight="1" thickBot="1" x14ac:dyDescent="0.25">
      <c r="A16" s="33">
        <v>40884</v>
      </c>
      <c r="B16" s="34"/>
      <c r="C16" s="3">
        <v>94.85943603515625</v>
      </c>
      <c r="D16" s="3">
        <v>2.6165018081665039</v>
      </c>
      <c r="E16" s="3">
        <v>0.13611316680908203</v>
      </c>
      <c r="F16" s="5">
        <v>1.8066420555114746</v>
      </c>
      <c r="G16" s="3">
        <v>1.9427552223205566</v>
      </c>
      <c r="H16" s="3">
        <v>38.27130088492823</v>
      </c>
      <c r="I16" s="3">
        <v>49.658795031389268</v>
      </c>
      <c r="J16" s="1"/>
      <c r="K16" s="1"/>
    </row>
    <row r="17" spans="1:11" ht="12.75" customHeight="1" thickBot="1" x14ac:dyDescent="0.25">
      <c r="A17" s="33">
        <v>40885</v>
      </c>
      <c r="B17" s="34"/>
      <c r="C17" s="3">
        <v>95.200531005859375</v>
      </c>
      <c r="D17" s="3">
        <v>2.4493057727813721</v>
      </c>
      <c r="E17" s="3">
        <v>0.14141133427619934</v>
      </c>
      <c r="F17" s="5">
        <v>1.7358968257904053</v>
      </c>
      <c r="G17" s="3">
        <v>1.8773081302642822</v>
      </c>
      <c r="H17" s="3">
        <v>38.154506476172763</v>
      </c>
      <c r="I17" s="3">
        <v>49.636893479109013</v>
      </c>
      <c r="J17" s="1"/>
      <c r="K17" s="1"/>
    </row>
    <row r="18" spans="1:11" ht="12.75" customHeight="1" thickBot="1" x14ac:dyDescent="0.25">
      <c r="A18" s="33">
        <v>40886</v>
      </c>
      <c r="B18" s="34"/>
      <c r="C18" s="3">
        <v>94.749275207519531</v>
      </c>
      <c r="D18" s="3">
        <v>2.3534462451934814</v>
      </c>
      <c r="E18" s="3">
        <v>0.11725444346666336</v>
      </c>
      <c r="F18" s="5">
        <v>2.1460299491882324</v>
      </c>
      <c r="G18" s="3">
        <v>2.26328444480896</v>
      </c>
      <c r="H18" s="3">
        <v>38.129357782571745</v>
      </c>
      <c r="I18" s="3">
        <v>49.355879105899234</v>
      </c>
      <c r="J18" s="1"/>
      <c r="K18" s="1"/>
    </row>
    <row r="19" spans="1:11" ht="12.75" customHeight="1" thickBot="1" x14ac:dyDescent="0.25">
      <c r="A19" s="33">
        <v>40887</v>
      </c>
      <c r="B19" s="34"/>
      <c r="C19" s="3">
        <v>94.455535888671875</v>
      </c>
      <c r="D19" s="3">
        <v>2.8716566562652588</v>
      </c>
      <c r="E19" s="3">
        <v>0.12812566757202148</v>
      </c>
      <c r="F19" s="5">
        <v>1.9365314245223999</v>
      </c>
      <c r="G19" s="3">
        <v>2.0646572113037109</v>
      </c>
      <c r="H19" s="3">
        <v>38.337516820087565</v>
      </c>
      <c r="I19" s="3">
        <v>49.613339923947898</v>
      </c>
      <c r="J19" s="1"/>
      <c r="K19" s="1"/>
    </row>
    <row r="20" spans="1:11" ht="12.75" customHeight="1" thickBot="1" x14ac:dyDescent="0.25">
      <c r="A20" s="33">
        <v>40888</v>
      </c>
      <c r="B20" s="34"/>
      <c r="C20" s="3">
        <v>94.368568420410156</v>
      </c>
      <c r="D20" s="3">
        <v>2.8190984725952148</v>
      </c>
      <c r="E20" s="3">
        <v>0.12460210919380188</v>
      </c>
      <c r="F20" s="5">
        <v>2.1065073013305664</v>
      </c>
      <c r="G20" s="3">
        <v>2.2311093807220459</v>
      </c>
      <c r="H20" s="3">
        <v>38.23839005160567</v>
      </c>
      <c r="I20" s="3">
        <v>49.443421770666255</v>
      </c>
      <c r="J20" s="1"/>
      <c r="K20" s="1"/>
    </row>
    <row r="21" spans="1:11" ht="12.75" customHeight="1" thickBot="1" x14ac:dyDescent="0.25">
      <c r="A21" s="33">
        <v>40889</v>
      </c>
      <c r="B21" s="34"/>
      <c r="C21" s="3">
        <v>94.520751953125</v>
      </c>
      <c r="D21" s="3">
        <v>2.4331991672515869</v>
      </c>
      <c r="E21" s="3">
        <v>0.10522126406431198</v>
      </c>
      <c r="F21" s="5">
        <v>2.2646341323852539</v>
      </c>
      <c r="G21" s="3">
        <v>2.3698554039001465</v>
      </c>
      <c r="H21" s="3">
        <v>38.168159472002095</v>
      </c>
      <c r="I21" s="3">
        <v>49.304591264750535</v>
      </c>
      <c r="J21" s="1"/>
      <c r="K21" s="1"/>
    </row>
    <row r="22" spans="1:11" ht="12.75" customHeight="1" thickBot="1" x14ac:dyDescent="0.25">
      <c r="A22" s="33">
        <v>40890</v>
      </c>
      <c r="B22" s="34"/>
      <c r="C22" s="3">
        <v>94.342056274414063</v>
      </c>
      <c r="D22" s="3">
        <v>2.2983694076538086</v>
      </c>
      <c r="E22" s="3">
        <v>8.4823019802570343E-2</v>
      </c>
      <c r="F22" s="5">
        <v>2.3211877346038818</v>
      </c>
      <c r="G22" s="3">
        <v>2.4060108661651611</v>
      </c>
      <c r="H22" s="3">
        <v>38.334580266142645</v>
      </c>
      <c r="I22" s="3">
        <v>49.372191104990932</v>
      </c>
      <c r="J22" s="1"/>
      <c r="K22" s="1"/>
    </row>
    <row r="23" spans="1:11" ht="12.75" customHeight="1" thickBot="1" x14ac:dyDescent="0.25">
      <c r="A23" s="33">
        <v>40891</v>
      </c>
      <c r="B23" s="34"/>
      <c r="C23" s="3">
        <v>94.769577026367188</v>
      </c>
      <c r="D23" s="3">
        <v>2.0215075016021729</v>
      </c>
      <c r="E23" s="3">
        <v>7.8283868730068207E-2</v>
      </c>
      <c r="F23" s="5">
        <v>2.1957981586456299</v>
      </c>
      <c r="G23" s="3">
        <v>2.2740819454193115</v>
      </c>
      <c r="H23" s="3">
        <v>38.276186051837222</v>
      </c>
      <c r="I23" s="3">
        <v>49.424025874382792</v>
      </c>
      <c r="J23" s="1"/>
      <c r="K23" s="1"/>
    </row>
    <row r="24" spans="1:11" ht="12.75" customHeight="1" thickBot="1" x14ac:dyDescent="0.25">
      <c r="A24" s="33">
        <v>40892</v>
      </c>
      <c r="B24" s="34"/>
      <c r="C24" s="3">
        <v>94.593971252441406</v>
      </c>
      <c r="D24" s="3">
        <v>1.9521291255950928</v>
      </c>
      <c r="E24" s="3">
        <v>7.6942786574363708E-2</v>
      </c>
      <c r="F24" s="5">
        <v>2.4910674095153809</v>
      </c>
      <c r="G24" s="3">
        <v>2.5680100917816162</v>
      </c>
      <c r="H24" s="3">
        <v>38.114224925451872</v>
      </c>
      <c r="I24" s="3">
        <v>49.134040411950515</v>
      </c>
      <c r="J24" s="1"/>
      <c r="K24" s="1"/>
    </row>
    <row r="25" spans="1:11" ht="12.75" customHeight="1" thickBot="1" x14ac:dyDescent="0.25">
      <c r="A25" s="33">
        <v>40893</v>
      </c>
      <c r="B25" s="34"/>
      <c r="C25" s="3">
        <v>93.981040954589844</v>
      </c>
      <c r="D25" s="3">
        <v>2.3836865425109863</v>
      </c>
      <c r="E25" s="3">
        <v>8.8657259941101074E-2</v>
      </c>
      <c r="F25" s="5">
        <v>2.5564033985137939</v>
      </c>
      <c r="G25" s="3">
        <v>2.6450605392456055</v>
      </c>
      <c r="H25" s="3">
        <v>38.288273642582894</v>
      </c>
      <c r="I25" s="3">
        <v>49.188451992052748</v>
      </c>
      <c r="J25" s="1"/>
      <c r="K25" s="1"/>
    </row>
    <row r="26" spans="1:11" ht="12.75" customHeight="1" thickBot="1" x14ac:dyDescent="0.25">
      <c r="A26" s="33">
        <v>40894</v>
      </c>
      <c r="B26" s="34"/>
      <c r="C26" s="3">
        <v>93.774482727050781</v>
      </c>
      <c r="D26" s="3">
        <v>2.4042670726776123</v>
      </c>
      <c r="E26" s="3">
        <v>8.0648720264434814E-2</v>
      </c>
      <c r="F26" s="5">
        <v>2.6660318374633789</v>
      </c>
      <c r="G26" s="3">
        <v>2.7466804981231689</v>
      </c>
      <c r="H26" s="3">
        <v>38.323018529820949</v>
      </c>
      <c r="I26" s="3">
        <v>49.140311022169698</v>
      </c>
      <c r="J26" s="1"/>
      <c r="K26" s="1"/>
    </row>
    <row r="27" spans="1:11" ht="12.75" customHeight="1" thickBot="1" x14ac:dyDescent="0.25">
      <c r="A27" s="33">
        <v>40895</v>
      </c>
      <c r="B27" s="34"/>
      <c r="C27" s="3">
        <v>94.271110534667969</v>
      </c>
      <c r="D27" s="3">
        <v>2.0356268882751465</v>
      </c>
      <c r="E27" s="3">
        <v>7.480958104133606E-2</v>
      </c>
      <c r="F27" s="5">
        <v>2.6477587223052979</v>
      </c>
      <c r="G27" s="3">
        <v>2.7225682735443115</v>
      </c>
      <c r="H27" s="3">
        <v>38.148012050273543</v>
      </c>
      <c r="I27" s="3">
        <v>49.051615293737377</v>
      </c>
      <c r="J27" s="1"/>
      <c r="K27" s="1"/>
    </row>
    <row r="28" spans="1:11" ht="12.75" customHeight="1" thickBot="1" x14ac:dyDescent="0.25">
      <c r="A28" s="33">
        <v>40896</v>
      </c>
      <c r="B28" s="34"/>
      <c r="C28" s="3">
        <v>94.705078125</v>
      </c>
      <c r="D28" s="3">
        <v>2.0054662227630615</v>
      </c>
      <c r="E28" s="3">
        <v>7.9951435327529907E-2</v>
      </c>
      <c r="F28" s="5">
        <v>2.3401401042938232</v>
      </c>
      <c r="G28" s="3">
        <v>2.4200916290283203</v>
      </c>
      <c r="H28" s="3">
        <v>38.179954451527777</v>
      </c>
      <c r="I28" s="3">
        <v>49.271189175582883</v>
      </c>
      <c r="J28" s="1"/>
      <c r="K28" s="1"/>
    </row>
    <row r="29" spans="1:11" ht="12.75" customHeight="1" thickBot="1" x14ac:dyDescent="0.25">
      <c r="A29" s="33">
        <v>40897</v>
      </c>
      <c r="B29" s="34"/>
      <c r="C29" s="3">
        <v>93.915534973144531</v>
      </c>
      <c r="D29" s="3">
        <v>2.4170150756835937</v>
      </c>
      <c r="E29" s="3">
        <v>7.9312175512313843E-2</v>
      </c>
      <c r="F29" s="5">
        <v>2.5069105625152588</v>
      </c>
      <c r="G29" s="3">
        <v>2.5862226486206055</v>
      </c>
      <c r="H29" s="3">
        <v>38.410204316236168</v>
      </c>
      <c r="I29" s="3">
        <v>49.296082076492233</v>
      </c>
      <c r="J29" s="1"/>
      <c r="K29" s="1"/>
    </row>
    <row r="30" spans="1:11" ht="12.75" customHeight="1" thickBot="1" x14ac:dyDescent="0.25">
      <c r="A30" s="33">
        <v>40898</v>
      </c>
      <c r="B30" s="34"/>
      <c r="C30" s="3">
        <v>94.491439819335938</v>
      </c>
      <c r="D30" s="3">
        <v>2.1172070503234863</v>
      </c>
      <c r="E30" s="3">
        <v>8.3832733333110809E-2</v>
      </c>
      <c r="F30" s="5">
        <v>2.3441596031188965</v>
      </c>
      <c r="G30" s="3">
        <v>2.4279923439025879</v>
      </c>
      <c r="H30" s="3">
        <v>38.278314731725708</v>
      </c>
      <c r="I30" s="3">
        <v>49.324309738016858</v>
      </c>
      <c r="J30" s="1"/>
      <c r="K30" s="1"/>
    </row>
    <row r="31" spans="1:11" ht="12.75" customHeight="1" thickBot="1" x14ac:dyDescent="0.25">
      <c r="A31" s="33">
        <v>40899</v>
      </c>
      <c r="B31" s="34"/>
      <c r="C31" s="3">
        <v>94.683975219726563</v>
      </c>
      <c r="D31" s="3">
        <v>1.9865437746047974</v>
      </c>
      <c r="E31" s="3">
        <v>8.6815640330314636E-2</v>
      </c>
      <c r="F31" s="5">
        <v>2.4035346508026123</v>
      </c>
      <c r="G31" s="3">
        <v>2.4903502464294434</v>
      </c>
      <c r="H31" s="3">
        <v>38.108088369300496</v>
      </c>
      <c r="I31" s="3">
        <v>49.184251432617259</v>
      </c>
      <c r="J31" s="1"/>
      <c r="K31" s="1"/>
    </row>
    <row r="32" spans="1:11" ht="12.75" customHeight="1" thickBot="1" x14ac:dyDescent="0.25">
      <c r="A32" s="33">
        <v>40900</v>
      </c>
      <c r="B32" s="34"/>
      <c r="C32" s="3">
        <v>94.868598937988281</v>
      </c>
      <c r="D32" s="3">
        <v>1.952173113822937</v>
      </c>
      <c r="E32" s="3">
        <v>8.737654983997345E-2</v>
      </c>
      <c r="F32" s="5">
        <v>2.2958288192749023</v>
      </c>
      <c r="G32" s="3">
        <v>2.3832054138183594</v>
      </c>
      <c r="H32" s="3">
        <v>38.0905378422041</v>
      </c>
      <c r="I32" s="3">
        <v>49.245403655599759</v>
      </c>
      <c r="J32" s="1"/>
      <c r="K32" s="1"/>
    </row>
    <row r="33" spans="1:11" ht="12.75" customHeight="1" thickBot="1" x14ac:dyDescent="0.25">
      <c r="A33" s="33">
        <v>40901</v>
      </c>
      <c r="B33" s="34"/>
      <c r="C33" s="3">
        <v>94.920967102050781</v>
      </c>
      <c r="D33" s="3">
        <v>1.9739843606948853</v>
      </c>
      <c r="E33" s="3">
        <v>8.9459523558616638E-2</v>
      </c>
      <c r="F33" s="5">
        <v>2.2398533821105957</v>
      </c>
      <c r="G33" s="3">
        <v>2.329312801361084</v>
      </c>
      <c r="H33" s="3">
        <v>38.100131486879675</v>
      </c>
      <c r="I33" s="3">
        <v>49.287484184070834</v>
      </c>
      <c r="J33" s="1"/>
      <c r="K33" s="1"/>
    </row>
    <row r="34" spans="1:11" ht="12.75" customHeight="1" thickBot="1" x14ac:dyDescent="0.25">
      <c r="A34" s="33">
        <v>40902</v>
      </c>
      <c r="B34" s="34"/>
      <c r="C34" s="3">
        <v>94.886726379394531</v>
      </c>
      <c r="D34" s="3">
        <v>2.0833699703216553</v>
      </c>
      <c r="E34" s="3">
        <v>9.6465475857257843E-2</v>
      </c>
      <c r="F34" s="5">
        <v>2.1726326942443848</v>
      </c>
      <c r="G34" s="3">
        <v>2.2690982818603516</v>
      </c>
      <c r="H34" s="3">
        <v>38.146706774962674</v>
      </c>
      <c r="I34" s="3">
        <v>49.356639768496663</v>
      </c>
      <c r="J34" s="1"/>
      <c r="K34" s="1"/>
    </row>
    <row r="35" spans="1:11" ht="12.75" customHeight="1" thickBot="1" x14ac:dyDescent="0.25">
      <c r="A35" s="33">
        <v>40903</v>
      </c>
      <c r="B35" s="34"/>
      <c r="C35" s="3">
        <v>94.805450439453125</v>
      </c>
      <c r="D35" s="3">
        <v>2.1803274154663086</v>
      </c>
      <c r="E35" s="3">
        <v>0.10381726175546646</v>
      </c>
      <c r="F35" s="5">
        <v>2.1611921787261963</v>
      </c>
      <c r="G35" s="3">
        <v>2.2650094032287598</v>
      </c>
      <c r="H35" s="3">
        <v>38.170194780185128</v>
      </c>
      <c r="I35" s="3">
        <v>49.374901796514472</v>
      </c>
      <c r="J35" s="1"/>
      <c r="K35" s="1"/>
    </row>
    <row r="36" spans="1:11" ht="12.75" customHeight="1" thickBot="1" x14ac:dyDescent="0.25">
      <c r="A36" s="33">
        <v>40904</v>
      </c>
      <c r="B36" s="34"/>
      <c r="C36" s="3">
        <v>94.552955627441406</v>
      </c>
      <c r="D36" s="3">
        <v>2.0510413646697998</v>
      </c>
      <c r="E36" s="3">
        <v>0.30400833487510681</v>
      </c>
      <c r="F36" s="5">
        <v>2.264214038848877</v>
      </c>
      <c r="G36" s="3">
        <v>2.5682222843170166</v>
      </c>
      <c r="H36" s="3">
        <v>38.11497420672309</v>
      </c>
      <c r="I36" s="3">
        <v>49.185906592202706</v>
      </c>
      <c r="J36" s="1"/>
      <c r="K36" s="1"/>
    </row>
    <row r="37" spans="1:11" ht="12.75" customHeight="1" thickBot="1" x14ac:dyDescent="0.25">
      <c r="A37" s="33">
        <v>40905</v>
      </c>
      <c r="B37" s="34"/>
      <c r="C37" s="3">
        <v>94.902229309082031</v>
      </c>
      <c r="D37" s="3">
        <v>2.0390198230743408</v>
      </c>
      <c r="E37" s="3">
        <v>9.630759060382843E-2</v>
      </c>
      <c r="F37" s="5">
        <v>2.1123487949371338</v>
      </c>
      <c r="G37" s="3">
        <v>2.2086563110351562</v>
      </c>
      <c r="H37" s="3">
        <v>38.276272311116237</v>
      </c>
      <c r="I37" s="3">
        <v>49.471828272940932</v>
      </c>
      <c r="J37" s="1"/>
      <c r="K37" s="1"/>
    </row>
    <row r="38" spans="1:11" ht="12.75" customHeight="1" thickBot="1" x14ac:dyDescent="0.25">
      <c r="A38" s="33">
        <v>40906</v>
      </c>
      <c r="B38" s="34"/>
      <c r="C38" s="3">
        <v>94.9005126953125</v>
      </c>
      <c r="D38" s="3">
        <v>2.1130692958831787</v>
      </c>
      <c r="E38" s="3">
        <v>9.4263963401317596E-2</v>
      </c>
      <c r="F38" s="5">
        <v>2.0986535549163818</v>
      </c>
      <c r="G38" s="3">
        <v>2.1929175853729248</v>
      </c>
      <c r="H38" s="3">
        <v>38.21130094857569</v>
      </c>
      <c r="I38" s="3">
        <v>49.444656394201438</v>
      </c>
      <c r="J38" s="1"/>
      <c r="K38" s="1"/>
    </row>
    <row r="39" spans="1:11" ht="12.75" customHeight="1" thickBot="1" x14ac:dyDescent="0.25">
      <c r="A39" s="33">
        <v>40907</v>
      </c>
      <c r="B39" s="34"/>
      <c r="C39" s="3">
        <v>95.058219909667969</v>
      </c>
      <c r="D39" s="3">
        <v>2.0810532569885254</v>
      </c>
      <c r="E39" s="3">
        <v>9.8939284682273865E-2</v>
      </c>
      <c r="F39" s="5">
        <v>2.0067572593688965</v>
      </c>
      <c r="G39" s="3">
        <v>2.105696439743042</v>
      </c>
      <c r="H39" s="3">
        <v>38.215518753381247</v>
      </c>
      <c r="I39" s="3">
        <v>49.506654558880903</v>
      </c>
      <c r="J39" s="1"/>
      <c r="K39" s="1"/>
    </row>
    <row r="40" spans="1:11" ht="12.75" customHeight="1" thickBot="1" x14ac:dyDescent="0.25">
      <c r="A40" s="33">
        <v>40908</v>
      </c>
      <c r="B40" s="34"/>
      <c r="C40" s="3">
        <v>94.887924194335938</v>
      </c>
      <c r="D40" s="3">
        <v>2.1110632419586182</v>
      </c>
      <c r="E40" s="3">
        <v>9.1474607586860657E-2</v>
      </c>
      <c r="F40" s="5">
        <v>2.1099042892456055</v>
      </c>
      <c r="G40" s="3">
        <v>2.2013788223266602</v>
      </c>
      <c r="H40" s="3">
        <v>38.213026641739184</v>
      </c>
      <c r="I40" s="3">
        <v>49.439340811408293</v>
      </c>
      <c r="J40" s="1"/>
      <c r="K40" s="1"/>
    </row>
    <row r="41" spans="1:11" ht="12.75" customHeight="1" thickBot="1" x14ac:dyDescent="0.25">
      <c r="A41" s="31" t="s">
        <v>6</v>
      </c>
      <c r="B41" s="32"/>
      <c r="C41" s="6">
        <f t="shared" ref="C41:I41" si="0">AVERAGE(C10:C40)</f>
        <v>94.712048684397047</v>
      </c>
      <c r="D41" s="6">
        <f t="shared" si="0"/>
        <v>2.2222313381010488</v>
      </c>
      <c r="E41" s="6">
        <f t="shared" si="0"/>
        <v>0.10673759180691934</v>
      </c>
      <c r="F41" s="6">
        <f t="shared" si="0"/>
        <v>2.1892074038905482</v>
      </c>
      <c r="G41" s="6">
        <f t="shared" si="0"/>
        <v>2.2959449829593783</v>
      </c>
      <c r="H41" s="6">
        <f t="shared" si="0"/>
        <v>38.195387591377191</v>
      </c>
      <c r="I41" s="6">
        <f t="shared" si="0"/>
        <v>49.370270768310064</v>
      </c>
      <c r="J41" s="1"/>
      <c r="K41" s="1"/>
    </row>
    <row r="42" spans="1:11" ht="8.1" customHeight="1" x14ac:dyDescent="0.2"/>
    <row r="43" spans="1:11" ht="12.75" customHeight="1" x14ac:dyDescent="0.2">
      <c r="A43" s="7" t="s">
        <v>10</v>
      </c>
      <c r="H43" s="30" t="s">
        <v>44</v>
      </c>
      <c r="I43" s="30"/>
      <c r="J43" s="20"/>
      <c r="K43" s="20"/>
    </row>
    <row r="44" spans="1:11" ht="13.5" thickBot="1" x14ac:dyDescent="0.25"/>
    <row r="45" spans="1:11" ht="13.5" thickBot="1" x14ac:dyDescent="0.25">
      <c r="A45" s="37"/>
      <c r="B45" s="38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31</v>
      </c>
      <c r="I45" s="19" t="s">
        <v>32</v>
      </c>
    </row>
    <row r="46" spans="1:11" ht="13.5" thickBot="1" x14ac:dyDescent="0.25">
      <c r="A46" s="39" t="s">
        <v>85</v>
      </c>
      <c r="B46" s="40"/>
      <c r="C46" s="26">
        <f t="shared" ref="C46:I46" si="1">MAX(C10:C40)</f>
        <v>95.338844299316406</v>
      </c>
      <c r="D46" s="21">
        <f t="shared" si="1"/>
        <v>2.8716566562652588</v>
      </c>
      <c r="E46" s="26">
        <f t="shared" si="1"/>
        <v>0.30400833487510681</v>
      </c>
      <c r="F46" s="26">
        <f t="shared" si="1"/>
        <v>2.6660318374633789</v>
      </c>
      <c r="G46" s="21">
        <f t="shared" si="1"/>
        <v>2.7466804981231689</v>
      </c>
      <c r="H46" s="26">
        <f t="shared" si="1"/>
        <v>38.410204316236168</v>
      </c>
      <c r="I46" s="22">
        <f t="shared" si="1"/>
        <v>49.658795031389268</v>
      </c>
    </row>
    <row r="47" spans="1:11" ht="13.5" thickBot="1" x14ac:dyDescent="0.25">
      <c r="A47" s="39" t="s">
        <v>86</v>
      </c>
      <c r="B47" s="40"/>
      <c r="C47" s="23">
        <f t="shared" ref="C47:I47" si="2">MIN(C10:C40)</f>
        <v>93.774482727050781</v>
      </c>
      <c r="D47" s="26">
        <f t="shared" si="2"/>
        <v>1.7883756160736084</v>
      </c>
      <c r="E47" s="26">
        <f t="shared" si="2"/>
        <v>7.480958104133606E-2</v>
      </c>
      <c r="F47" s="23">
        <f t="shared" si="2"/>
        <v>1.7358968257904053</v>
      </c>
      <c r="G47" s="26">
        <f t="shared" si="2"/>
        <v>1.8773081302642822</v>
      </c>
      <c r="H47" s="23">
        <f t="shared" si="2"/>
        <v>37.987366258808379</v>
      </c>
      <c r="I47" s="26">
        <f t="shared" si="2"/>
        <v>49.051615293737377</v>
      </c>
    </row>
    <row r="48" spans="1:11" ht="13.5" thickBot="1" x14ac:dyDescent="0.25">
      <c r="A48" s="35" t="s">
        <v>87</v>
      </c>
      <c r="B48" s="36"/>
      <c r="C48" s="26">
        <f t="shared" ref="C48:I48" si="3">STDEV(C10:C40)</f>
        <v>0.3785908148397471</v>
      </c>
      <c r="D48" s="24">
        <f t="shared" si="3"/>
        <v>0.25544907858006993</v>
      </c>
      <c r="E48" s="26">
        <f t="shared" si="3"/>
        <v>4.124356118887821E-2</v>
      </c>
      <c r="F48" s="26">
        <f t="shared" si="3"/>
        <v>0.2386931680333334</v>
      </c>
      <c r="G48" s="24">
        <f t="shared" si="3"/>
        <v>0.22808989440983266</v>
      </c>
      <c r="H48" s="26">
        <f t="shared" si="3"/>
        <v>9.1763469257507668E-2</v>
      </c>
      <c r="I48" s="25">
        <f t="shared" si="3"/>
        <v>0.15699105295474083</v>
      </c>
    </row>
    <row r="50" spans="3:9" x14ac:dyDescent="0.2">
      <c r="C50" s="28">
        <f>COUNTIF(C10:C40,"&lt;84.0")</f>
        <v>0</v>
      </c>
      <c r="D50" s="28">
        <f>COUNTIF(D10:D40,"&gt;11.0")</f>
        <v>0</v>
      </c>
      <c r="E50" s="28">
        <f>COUNTIF(E10:E40,"&gt;4.0")</f>
        <v>0</v>
      </c>
      <c r="F50" s="28">
        <f>COUNTIF(F10:F40,"&gt;3.0")</f>
        <v>0</v>
      </c>
      <c r="G50" s="28">
        <f>COUNTIF(G10:G40,"&gt;4.0")</f>
        <v>0</v>
      </c>
      <c r="H50" s="28">
        <f>COUNTIF(H10:H40,"&lt;37.30")</f>
        <v>0</v>
      </c>
      <c r="I50" s="28">
        <f>COUNTIF(I10:I40,"&lt;48.20")</f>
        <v>0</v>
      </c>
    </row>
    <row r="51" spans="3:9" x14ac:dyDescent="0.2">
      <c r="C51" s="29"/>
      <c r="D51" s="29"/>
      <c r="E51" s="29"/>
      <c r="F51" s="29"/>
      <c r="G51" s="28"/>
      <c r="H51" s="28">
        <f>COUNTIF(H10:H40,"&gt;43.60")</f>
        <v>0</v>
      </c>
      <c r="I51" s="28">
        <f>COUNTIF(I10:I40,"&gt;53.20")</f>
        <v>0</v>
      </c>
    </row>
  </sheetData>
  <mergeCells count="45">
    <mergeCell ref="A32:B32"/>
    <mergeCell ref="A33:B33"/>
    <mergeCell ref="H43:I43"/>
    <mergeCell ref="A41:B41"/>
    <mergeCell ref="A34:B34"/>
    <mergeCell ref="A39:B39"/>
    <mergeCell ref="A47:B47"/>
    <mergeCell ref="A48:B48"/>
    <mergeCell ref="A36:B36"/>
    <mergeCell ref="A35:B35"/>
    <mergeCell ref="A37:B37"/>
    <mergeCell ref="A38:B38"/>
    <mergeCell ref="A45:B45"/>
    <mergeCell ref="A46:B46"/>
    <mergeCell ref="A40:B40"/>
    <mergeCell ref="A21:B21"/>
    <mergeCell ref="A24:B24"/>
    <mergeCell ref="A31:B31"/>
    <mergeCell ref="A26:B26"/>
    <mergeCell ref="A28:B28"/>
    <mergeCell ref="A29:B29"/>
    <mergeCell ref="A27:B27"/>
    <mergeCell ref="A30:B30"/>
    <mergeCell ref="A20:B20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8:B18"/>
    <mergeCell ref="A19:B19"/>
    <mergeCell ref="A9:B9"/>
    <mergeCell ref="A11:B11"/>
    <mergeCell ref="A12:B12"/>
    <mergeCell ref="A17:B17"/>
    <mergeCell ref="A7:B7"/>
    <mergeCell ref="A1:I1"/>
    <mergeCell ref="A3:I3"/>
    <mergeCell ref="A6:B6"/>
    <mergeCell ref="A4:I4"/>
    <mergeCell ref="A5:F5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outlinePr summaryBelow="0" summaryRight="0"/>
  </sheetPr>
  <dimension ref="A1:K51"/>
  <sheetViews>
    <sheetView showGridLines="0" topLeftCell="A28" zoomScale="90" zoomScaleNormal="90" workbookViewId="0">
      <selection activeCell="D50" sqref="D50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256" width="8.85546875" customWidth="1"/>
  </cols>
  <sheetData>
    <row r="1" spans="1:11" ht="24" customHeight="1" x14ac:dyDescent="0.2">
      <c r="A1" s="43" t="s">
        <v>11</v>
      </c>
      <c r="B1" s="43"/>
      <c r="C1" s="43"/>
      <c r="D1" s="43"/>
      <c r="E1" s="43"/>
      <c r="F1" s="43"/>
      <c r="G1" s="43"/>
      <c r="H1" s="43"/>
      <c r="I1" s="43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4" t="s">
        <v>8</v>
      </c>
      <c r="B3" s="44"/>
      <c r="C3" s="44"/>
      <c r="D3" s="44"/>
      <c r="E3" s="44"/>
      <c r="F3" s="44"/>
      <c r="G3" s="44"/>
      <c r="H3" s="44"/>
      <c r="I3" s="44"/>
      <c r="J3" s="2"/>
      <c r="K3" s="1"/>
    </row>
    <row r="4" spans="1:11" ht="18" customHeight="1" x14ac:dyDescent="0.2">
      <c r="A4" s="47" t="s">
        <v>9</v>
      </c>
      <c r="B4" s="47"/>
      <c r="C4" s="47"/>
      <c r="D4" s="47"/>
      <c r="E4" s="47"/>
      <c r="F4" s="47"/>
      <c r="G4" s="47"/>
      <c r="H4" s="47"/>
      <c r="I4" s="47"/>
      <c r="J4" s="2"/>
      <c r="K4" s="1"/>
    </row>
    <row r="5" spans="1:11" ht="14.1" customHeight="1" thickBot="1" x14ac:dyDescent="0.25">
      <c r="A5" s="48" t="s">
        <v>98</v>
      </c>
      <c r="B5" s="48"/>
      <c r="C5" s="48"/>
      <c r="D5" s="48"/>
      <c r="E5" s="48"/>
      <c r="F5" s="48"/>
      <c r="G5" s="1"/>
      <c r="H5" s="1"/>
      <c r="I5" s="18" t="s">
        <v>99</v>
      </c>
      <c r="J5" s="1"/>
      <c r="K5" s="1"/>
    </row>
    <row r="6" spans="1:11" ht="10.15" customHeight="1" x14ac:dyDescent="0.2">
      <c r="A6" s="45"/>
      <c r="B6" s="46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1" t="s">
        <v>3</v>
      </c>
      <c r="B7" s="42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41"/>
      <c r="B8" s="42"/>
      <c r="C8" s="9" t="s">
        <v>39</v>
      </c>
      <c r="D8" s="9" t="s">
        <v>40</v>
      </c>
      <c r="E8" s="9" t="s">
        <v>41</v>
      </c>
      <c r="F8" s="9" t="s">
        <v>19</v>
      </c>
      <c r="G8" s="9" t="s">
        <v>41</v>
      </c>
      <c r="H8" s="14" t="s">
        <v>42</v>
      </c>
      <c r="I8" s="17" t="s">
        <v>43</v>
      </c>
      <c r="J8" s="1"/>
      <c r="K8" s="1"/>
    </row>
    <row r="9" spans="1:11" ht="22.5" customHeight="1" thickBot="1" x14ac:dyDescent="0.25">
      <c r="A9" s="37"/>
      <c r="B9" s="38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33">
        <v>40878</v>
      </c>
      <c r="B10" s="34"/>
      <c r="C10" s="10"/>
      <c r="D10" s="10"/>
      <c r="E10" s="10"/>
      <c r="F10" s="11"/>
      <c r="G10" s="10"/>
      <c r="H10" s="10"/>
      <c r="I10" s="10"/>
      <c r="J10" s="1"/>
      <c r="K10" s="1"/>
    </row>
    <row r="11" spans="1:11" ht="12.75" customHeight="1" thickBot="1" x14ac:dyDescent="0.25">
      <c r="A11" s="33">
        <v>40879</v>
      </c>
      <c r="B11" s="34"/>
      <c r="C11" s="3"/>
      <c r="D11" s="3"/>
      <c r="E11" s="3"/>
      <c r="F11" s="5"/>
      <c r="G11" s="3"/>
      <c r="H11" s="3"/>
      <c r="I11" s="3"/>
      <c r="J11" s="1"/>
      <c r="K11" s="1"/>
    </row>
    <row r="12" spans="1:11" ht="12.75" customHeight="1" thickBot="1" x14ac:dyDescent="0.25">
      <c r="A12" s="33">
        <v>40880</v>
      </c>
      <c r="B12" s="34"/>
      <c r="C12" s="3"/>
      <c r="D12" s="3"/>
      <c r="E12" s="3"/>
      <c r="F12" s="5"/>
      <c r="G12" s="3"/>
      <c r="H12" s="3"/>
      <c r="I12" s="3"/>
      <c r="J12" s="1"/>
      <c r="K12" s="1"/>
    </row>
    <row r="13" spans="1:11" ht="12.75" customHeight="1" thickBot="1" x14ac:dyDescent="0.25">
      <c r="A13" s="33">
        <v>40881</v>
      </c>
      <c r="B13" s="34"/>
      <c r="C13" s="3"/>
      <c r="D13" s="3"/>
      <c r="E13" s="3"/>
      <c r="F13" s="5"/>
      <c r="G13" s="3"/>
      <c r="H13" s="3"/>
      <c r="I13" s="3"/>
      <c r="J13" s="1"/>
      <c r="K13" s="1"/>
    </row>
    <row r="14" spans="1:11" ht="12.75" customHeight="1" thickBot="1" x14ac:dyDescent="0.25">
      <c r="A14" s="33">
        <v>40882</v>
      </c>
      <c r="B14" s="34"/>
      <c r="C14" s="3"/>
      <c r="D14" s="3"/>
      <c r="E14" s="3"/>
      <c r="F14" s="5"/>
      <c r="G14" s="3"/>
      <c r="H14" s="3"/>
      <c r="I14" s="3"/>
      <c r="J14" s="1"/>
      <c r="K14" s="1"/>
    </row>
    <row r="15" spans="1:11" ht="12.75" customHeight="1" thickBot="1" x14ac:dyDescent="0.25">
      <c r="A15" s="33">
        <v>40883</v>
      </c>
      <c r="B15" s="34"/>
      <c r="C15" s="3"/>
      <c r="D15" s="3"/>
      <c r="E15" s="3"/>
      <c r="F15" s="5"/>
      <c r="G15" s="3"/>
      <c r="H15" s="3"/>
      <c r="I15" s="3"/>
      <c r="J15" s="1"/>
      <c r="K15" s="1"/>
    </row>
    <row r="16" spans="1:11" ht="12.75" customHeight="1" thickBot="1" x14ac:dyDescent="0.25">
      <c r="A16" s="33">
        <v>40884</v>
      </c>
      <c r="B16" s="34"/>
      <c r="C16" s="3"/>
      <c r="D16" s="3"/>
      <c r="E16" s="3"/>
      <c r="F16" s="5"/>
      <c r="G16" s="3"/>
      <c r="H16" s="3"/>
      <c r="I16" s="3"/>
      <c r="J16" s="1"/>
      <c r="K16" s="1"/>
    </row>
    <row r="17" spans="1:11" ht="12.75" customHeight="1" thickBot="1" x14ac:dyDescent="0.25">
      <c r="A17" s="33">
        <v>40885</v>
      </c>
      <c r="B17" s="34"/>
      <c r="C17" s="3"/>
      <c r="D17" s="3"/>
      <c r="E17" s="3"/>
      <c r="F17" s="5"/>
      <c r="G17" s="3"/>
      <c r="H17" s="3"/>
      <c r="I17" s="3"/>
      <c r="J17" s="1"/>
      <c r="K17" s="1"/>
    </row>
    <row r="18" spans="1:11" ht="12.75" customHeight="1" thickBot="1" x14ac:dyDescent="0.25">
      <c r="A18" s="33">
        <v>40886</v>
      </c>
      <c r="B18" s="34"/>
      <c r="C18" s="3"/>
      <c r="D18" s="3"/>
      <c r="E18" s="3"/>
      <c r="F18" s="5"/>
      <c r="G18" s="3"/>
      <c r="H18" s="3"/>
      <c r="I18" s="3"/>
      <c r="J18" s="1"/>
      <c r="K18" s="1"/>
    </row>
    <row r="19" spans="1:11" ht="12.75" customHeight="1" thickBot="1" x14ac:dyDescent="0.25">
      <c r="A19" s="33">
        <v>40887</v>
      </c>
      <c r="B19" s="34"/>
      <c r="C19" s="3"/>
      <c r="D19" s="3"/>
      <c r="E19" s="3"/>
      <c r="F19" s="5"/>
      <c r="G19" s="3"/>
      <c r="H19" s="3"/>
      <c r="I19" s="3"/>
      <c r="J19" s="1"/>
      <c r="K19" s="1"/>
    </row>
    <row r="20" spans="1:11" ht="12.75" customHeight="1" thickBot="1" x14ac:dyDescent="0.25">
      <c r="A20" s="33">
        <v>40888</v>
      </c>
      <c r="B20" s="34"/>
      <c r="C20" s="3"/>
      <c r="D20" s="3"/>
      <c r="E20" s="3"/>
      <c r="F20" s="5"/>
      <c r="G20" s="3"/>
      <c r="H20" s="3"/>
      <c r="I20" s="3"/>
      <c r="J20" s="1"/>
      <c r="K20" s="1"/>
    </row>
    <row r="21" spans="1:11" ht="12.75" customHeight="1" thickBot="1" x14ac:dyDescent="0.25">
      <c r="A21" s="33">
        <v>40889</v>
      </c>
      <c r="B21" s="34"/>
      <c r="C21" s="3"/>
      <c r="D21" s="3"/>
      <c r="E21" s="3"/>
      <c r="F21" s="5"/>
      <c r="G21" s="3"/>
      <c r="H21" s="3"/>
      <c r="I21" s="3"/>
      <c r="J21" s="1"/>
      <c r="K21" s="1"/>
    </row>
    <row r="22" spans="1:11" ht="12.75" customHeight="1" thickBot="1" x14ac:dyDescent="0.25">
      <c r="A22" s="33">
        <v>40890</v>
      </c>
      <c r="B22" s="34"/>
      <c r="C22" s="3"/>
      <c r="D22" s="3"/>
      <c r="E22" s="3"/>
      <c r="F22" s="5"/>
      <c r="G22" s="3"/>
      <c r="H22" s="3"/>
      <c r="I22" s="3"/>
      <c r="J22" s="1"/>
      <c r="K22" s="1"/>
    </row>
    <row r="23" spans="1:11" ht="12.75" customHeight="1" thickBot="1" x14ac:dyDescent="0.25">
      <c r="A23" s="33">
        <v>40891</v>
      </c>
      <c r="B23" s="34"/>
      <c r="C23" s="3"/>
      <c r="D23" s="3"/>
      <c r="E23" s="3"/>
      <c r="F23" s="5"/>
      <c r="G23" s="3"/>
      <c r="H23" s="3"/>
      <c r="I23" s="3"/>
      <c r="J23" s="1"/>
      <c r="K23" s="1"/>
    </row>
    <row r="24" spans="1:11" ht="12.75" customHeight="1" thickBot="1" x14ac:dyDescent="0.25">
      <c r="A24" s="33">
        <v>40892</v>
      </c>
      <c r="B24" s="34"/>
      <c r="C24" s="3"/>
      <c r="D24" s="3"/>
      <c r="E24" s="3"/>
      <c r="F24" s="5"/>
      <c r="G24" s="3"/>
      <c r="H24" s="3"/>
      <c r="I24" s="3"/>
      <c r="J24" s="1"/>
      <c r="K24" s="1"/>
    </row>
    <row r="25" spans="1:11" ht="12.75" customHeight="1" thickBot="1" x14ac:dyDescent="0.25">
      <c r="A25" s="33">
        <v>40893</v>
      </c>
      <c r="B25" s="34"/>
      <c r="C25" s="3"/>
      <c r="D25" s="3"/>
      <c r="E25" s="3"/>
      <c r="F25" s="5"/>
      <c r="G25" s="3"/>
      <c r="H25" s="3"/>
      <c r="I25" s="3"/>
      <c r="J25" s="1"/>
      <c r="K25" s="1"/>
    </row>
    <row r="26" spans="1:11" ht="12.75" customHeight="1" thickBot="1" x14ac:dyDescent="0.25">
      <c r="A26" s="33">
        <v>40894</v>
      </c>
      <c r="B26" s="34"/>
      <c r="C26" s="3"/>
      <c r="D26" s="3"/>
      <c r="E26" s="3"/>
      <c r="F26" s="5"/>
      <c r="G26" s="3"/>
      <c r="H26" s="3"/>
      <c r="I26" s="3"/>
      <c r="J26" s="1"/>
      <c r="K26" s="1"/>
    </row>
    <row r="27" spans="1:11" ht="12.75" customHeight="1" thickBot="1" x14ac:dyDescent="0.25">
      <c r="A27" s="33">
        <v>40895</v>
      </c>
      <c r="B27" s="34"/>
      <c r="C27" s="3"/>
      <c r="D27" s="3"/>
      <c r="E27" s="3"/>
      <c r="F27" s="5"/>
      <c r="G27" s="3"/>
      <c r="H27" s="3"/>
      <c r="I27" s="3"/>
      <c r="J27" s="1"/>
      <c r="K27" s="1"/>
    </row>
    <row r="28" spans="1:11" ht="12.75" customHeight="1" thickBot="1" x14ac:dyDescent="0.25">
      <c r="A28" s="33">
        <v>40896</v>
      </c>
      <c r="B28" s="34"/>
      <c r="C28" s="3"/>
      <c r="D28" s="3"/>
      <c r="E28" s="3"/>
      <c r="F28" s="5"/>
      <c r="G28" s="3"/>
      <c r="H28" s="3"/>
      <c r="I28" s="3"/>
      <c r="J28" s="1"/>
      <c r="K28" s="1"/>
    </row>
    <row r="29" spans="1:11" ht="12.75" customHeight="1" thickBot="1" x14ac:dyDescent="0.25">
      <c r="A29" s="33">
        <v>40897</v>
      </c>
      <c r="B29" s="34"/>
      <c r="C29" s="3"/>
      <c r="D29" s="3"/>
      <c r="E29" s="3"/>
      <c r="F29" s="5"/>
      <c r="G29" s="3"/>
      <c r="H29" s="3"/>
      <c r="I29" s="3"/>
      <c r="J29" s="1"/>
      <c r="K29" s="1"/>
    </row>
    <row r="30" spans="1:11" ht="12.75" customHeight="1" thickBot="1" x14ac:dyDescent="0.25">
      <c r="A30" s="33">
        <v>40898</v>
      </c>
      <c r="B30" s="34"/>
      <c r="C30" s="3"/>
      <c r="D30" s="3"/>
      <c r="E30" s="3"/>
      <c r="F30" s="5"/>
      <c r="G30" s="3"/>
      <c r="H30" s="3"/>
      <c r="I30" s="3"/>
      <c r="J30" s="1"/>
      <c r="K30" s="1"/>
    </row>
    <row r="31" spans="1:11" ht="12.75" customHeight="1" thickBot="1" x14ac:dyDescent="0.25">
      <c r="A31" s="33">
        <v>40899</v>
      </c>
      <c r="B31" s="34"/>
      <c r="C31" s="3"/>
      <c r="D31" s="3"/>
      <c r="E31" s="3"/>
      <c r="F31" s="5"/>
      <c r="G31" s="3"/>
      <c r="H31" s="3"/>
      <c r="I31" s="3"/>
      <c r="J31" s="1"/>
      <c r="K31" s="1"/>
    </row>
    <row r="32" spans="1:11" ht="12.75" customHeight="1" thickBot="1" x14ac:dyDescent="0.25">
      <c r="A32" s="33">
        <v>40900</v>
      </c>
      <c r="B32" s="34"/>
      <c r="C32" s="3"/>
      <c r="D32" s="3"/>
      <c r="E32" s="3"/>
      <c r="F32" s="5"/>
      <c r="G32" s="3"/>
      <c r="H32" s="3"/>
      <c r="I32" s="3"/>
      <c r="J32" s="1"/>
      <c r="K32" s="1"/>
    </row>
    <row r="33" spans="1:11" ht="12.75" customHeight="1" thickBot="1" x14ac:dyDescent="0.25">
      <c r="A33" s="33">
        <v>40901</v>
      </c>
      <c r="B33" s="34"/>
      <c r="C33" s="3"/>
      <c r="D33" s="3"/>
      <c r="E33" s="3"/>
      <c r="F33" s="5"/>
      <c r="G33" s="3"/>
      <c r="H33" s="3"/>
      <c r="I33" s="3"/>
      <c r="J33" s="1"/>
      <c r="K33" s="1"/>
    </row>
    <row r="34" spans="1:11" ht="12.75" customHeight="1" thickBot="1" x14ac:dyDescent="0.25">
      <c r="A34" s="33">
        <v>40902</v>
      </c>
      <c r="B34" s="34"/>
      <c r="C34" s="3"/>
      <c r="D34" s="3"/>
      <c r="E34" s="3"/>
      <c r="F34" s="5"/>
      <c r="G34" s="3"/>
      <c r="H34" s="3"/>
      <c r="I34" s="3"/>
      <c r="J34" s="1"/>
      <c r="K34" s="1"/>
    </row>
    <row r="35" spans="1:11" ht="12.75" customHeight="1" thickBot="1" x14ac:dyDescent="0.25">
      <c r="A35" s="33">
        <v>40903</v>
      </c>
      <c r="B35" s="34"/>
      <c r="C35" s="3"/>
      <c r="D35" s="3"/>
      <c r="E35" s="3"/>
      <c r="F35" s="5"/>
      <c r="G35" s="3"/>
      <c r="H35" s="3"/>
      <c r="I35" s="3"/>
      <c r="J35" s="1"/>
      <c r="K35" s="1"/>
    </row>
    <row r="36" spans="1:11" ht="12.75" customHeight="1" thickBot="1" x14ac:dyDescent="0.25">
      <c r="A36" s="33">
        <v>40904</v>
      </c>
      <c r="B36" s="34"/>
      <c r="C36" s="3"/>
      <c r="D36" s="3"/>
      <c r="E36" s="3"/>
      <c r="F36" s="5"/>
      <c r="G36" s="3"/>
      <c r="H36" s="3"/>
      <c r="I36" s="3"/>
      <c r="J36" s="1"/>
      <c r="K36" s="1"/>
    </row>
    <row r="37" spans="1:11" ht="12.75" customHeight="1" thickBot="1" x14ac:dyDescent="0.25">
      <c r="A37" s="33">
        <v>40905</v>
      </c>
      <c r="B37" s="34"/>
      <c r="C37" s="3"/>
      <c r="D37" s="3"/>
      <c r="E37" s="3"/>
      <c r="F37" s="5"/>
      <c r="G37" s="3"/>
      <c r="H37" s="3"/>
      <c r="I37" s="3"/>
      <c r="J37" s="1"/>
      <c r="K37" s="1"/>
    </row>
    <row r="38" spans="1:11" ht="12.75" customHeight="1" thickBot="1" x14ac:dyDescent="0.25">
      <c r="A38" s="33">
        <v>40906</v>
      </c>
      <c r="B38" s="34"/>
      <c r="C38" s="3"/>
      <c r="D38" s="3"/>
      <c r="E38" s="3"/>
      <c r="F38" s="5"/>
      <c r="G38" s="3"/>
      <c r="H38" s="3"/>
      <c r="I38" s="3"/>
      <c r="J38" s="1"/>
      <c r="K38" s="1"/>
    </row>
    <row r="39" spans="1:11" ht="12.75" customHeight="1" thickBot="1" x14ac:dyDescent="0.25">
      <c r="A39" s="33">
        <v>40907</v>
      </c>
      <c r="B39" s="34"/>
      <c r="C39" s="3"/>
      <c r="D39" s="3"/>
      <c r="E39" s="3"/>
      <c r="F39" s="5"/>
      <c r="G39" s="3"/>
      <c r="H39" s="3"/>
      <c r="I39" s="3"/>
      <c r="J39" s="1"/>
      <c r="K39" s="1"/>
    </row>
    <row r="40" spans="1:11" ht="12.75" customHeight="1" thickBot="1" x14ac:dyDescent="0.25">
      <c r="A40" s="33">
        <v>40908</v>
      </c>
      <c r="B40" s="34"/>
      <c r="C40" s="3"/>
      <c r="D40" s="3"/>
      <c r="E40" s="3"/>
      <c r="F40" s="5"/>
      <c r="G40" s="3"/>
      <c r="H40" s="3"/>
      <c r="I40" s="3"/>
      <c r="J40" s="1"/>
      <c r="K40" s="1"/>
    </row>
    <row r="41" spans="1:11" ht="12.75" customHeight="1" thickBot="1" x14ac:dyDescent="0.25">
      <c r="A41" s="31" t="s">
        <v>6</v>
      </c>
      <c r="B41" s="32"/>
      <c r="C41" s="6" t="e">
        <f t="shared" ref="C41:I41" si="0">AVERAGE(C10:C40)</f>
        <v>#DIV/0!</v>
      </c>
      <c r="D41" s="6" t="e">
        <f t="shared" si="0"/>
        <v>#DIV/0!</v>
      </c>
      <c r="E41" s="6" t="e">
        <f t="shared" si="0"/>
        <v>#DIV/0!</v>
      </c>
      <c r="F41" s="6" t="e">
        <f t="shared" si="0"/>
        <v>#DIV/0!</v>
      </c>
      <c r="G41" s="6" t="e">
        <f t="shared" si="0"/>
        <v>#DIV/0!</v>
      </c>
      <c r="H41" s="6" t="e">
        <f t="shared" si="0"/>
        <v>#DIV/0!</v>
      </c>
      <c r="I41" s="6" t="e">
        <f t="shared" si="0"/>
        <v>#DIV/0!</v>
      </c>
      <c r="J41" s="1"/>
      <c r="K41" s="1"/>
    </row>
    <row r="42" spans="1:11" ht="8.1" customHeight="1" x14ac:dyDescent="0.2"/>
    <row r="43" spans="1:11" ht="12.75" customHeight="1" x14ac:dyDescent="0.2">
      <c r="A43" s="7" t="s">
        <v>10</v>
      </c>
      <c r="H43" s="30" t="s">
        <v>44</v>
      </c>
      <c r="I43" s="30"/>
      <c r="J43" s="20"/>
      <c r="K43" s="20"/>
    </row>
    <row r="44" spans="1:11" ht="13.5" thickBot="1" x14ac:dyDescent="0.25"/>
    <row r="45" spans="1:11" ht="13.5" thickBot="1" x14ac:dyDescent="0.25">
      <c r="A45" s="37"/>
      <c r="B45" s="38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31</v>
      </c>
      <c r="I45" s="19" t="s">
        <v>32</v>
      </c>
    </row>
    <row r="46" spans="1:11" ht="13.5" thickBot="1" x14ac:dyDescent="0.25">
      <c r="A46" s="39" t="s">
        <v>85</v>
      </c>
      <c r="B46" s="40"/>
      <c r="C46" s="26">
        <f t="shared" ref="C46:I46" si="1">MAX(C10:C40)</f>
        <v>0</v>
      </c>
      <c r="D46" s="21">
        <f t="shared" si="1"/>
        <v>0</v>
      </c>
      <c r="E46" s="26">
        <f t="shared" si="1"/>
        <v>0</v>
      </c>
      <c r="F46" s="26">
        <f t="shared" si="1"/>
        <v>0</v>
      </c>
      <c r="G46" s="21">
        <f t="shared" si="1"/>
        <v>0</v>
      </c>
      <c r="H46" s="26">
        <f t="shared" si="1"/>
        <v>0</v>
      </c>
      <c r="I46" s="22">
        <f t="shared" si="1"/>
        <v>0</v>
      </c>
    </row>
    <row r="47" spans="1:11" ht="13.5" thickBot="1" x14ac:dyDescent="0.25">
      <c r="A47" s="39" t="s">
        <v>86</v>
      </c>
      <c r="B47" s="40"/>
      <c r="C47" s="23">
        <f t="shared" ref="C47:I47" si="2">MIN(C10:C40)</f>
        <v>0</v>
      </c>
      <c r="D47" s="26">
        <f t="shared" si="2"/>
        <v>0</v>
      </c>
      <c r="E47" s="26">
        <f t="shared" si="2"/>
        <v>0</v>
      </c>
      <c r="F47" s="23">
        <f t="shared" si="2"/>
        <v>0</v>
      </c>
      <c r="G47" s="26">
        <f t="shared" si="2"/>
        <v>0</v>
      </c>
      <c r="H47" s="23">
        <f t="shared" si="2"/>
        <v>0</v>
      </c>
      <c r="I47" s="26">
        <f t="shared" si="2"/>
        <v>0</v>
      </c>
    </row>
    <row r="48" spans="1:11" ht="13.5" thickBot="1" x14ac:dyDescent="0.25">
      <c r="A48" s="35" t="s">
        <v>87</v>
      </c>
      <c r="B48" s="36"/>
      <c r="C48" s="26" t="e">
        <f t="shared" ref="C48:I48" si="3">STDEV(C10:C40)</f>
        <v>#DIV/0!</v>
      </c>
      <c r="D48" s="24" t="e">
        <f t="shared" si="3"/>
        <v>#DIV/0!</v>
      </c>
      <c r="E48" s="26" t="e">
        <f t="shared" si="3"/>
        <v>#DIV/0!</v>
      </c>
      <c r="F48" s="26" t="e">
        <f t="shared" si="3"/>
        <v>#DIV/0!</v>
      </c>
      <c r="G48" s="24" t="e">
        <f t="shared" si="3"/>
        <v>#DIV/0!</v>
      </c>
      <c r="H48" s="26" t="e">
        <f t="shared" si="3"/>
        <v>#DIV/0!</v>
      </c>
      <c r="I48" s="25" t="e">
        <f t="shared" si="3"/>
        <v>#DIV/0!</v>
      </c>
    </row>
    <row r="50" spans="3:9" x14ac:dyDescent="0.2">
      <c r="C50" s="28">
        <f>COUNTIF(C10:C40,"&lt;84.0")</f>
        <v>0</v>
      </c>
      <c r="D50" s="28">
        <f>COUNTIF(D10:D40,"&gt;11.0")</f>
        <v>0</v>
      </c>
      <c r="E50" s="28">
        <f>COUNTIF(E10:E40,"&gt;4.0")</f>
        <v>0</v>
      </c>
      <c r="F50" s="28">
        <f>COUNTIF(F10:F40,"&gt;3.0")</f>
        <v>0</v>
      </c>
      <c r="G50" s="28">
        <f>COUNTIF(G10:G40,"&gt;4.0")</f>
        <v>0</v>
      </c>
      <c r="H50" s="28">
        <f>COUNTIF(H10:H40,"&lt;37.30")</f>
        <v>0</v>
      </c>
      <c r="I50" s="28">
        <f>COUNTIF(I10:I40,"&lt;48.20")</f>
        <v>0</v>
      </c>
    </row>
    <row r="51" spans="3:9" x14ac:dyDescent="0.2">
      <c r="C51" s="29"/>
      <c r="D51" s="29"/>
      <c r="E51" s="29"/>
      <c r="F51" s="29"/>
      <c r="G51" s="28"/>
      <c r="H51" s="28">
        <f>COUNTIF(H10:H40,"&gt;43.60")</f>
        <v>0</v>
      </c>
      <c r="I51" s="28">
        <f>COUNTIF(I10:I40,"&gt;53.20")</f>
        <v>0</v>
      </c>
    </row>
  </sheetData>
  <mergeCells count="45">
    <mergeCell ref="A32:B32"/>
    <mergeCell ref="A33:B33"/>
    <mergeCell ref="H43:I43"/>
    <mergeCell ref="A41:B41"/>
    <mergeCell ref="A34:B34"/>
    <mergeCell ref="A39:B39"/>
    <mergeCell ref="A47:B47"/>
    <mergeCell ref="A48:B48"/>
    <mergeCell ref="A36:B36"/>
    <mergeCell ref="A35:B35"/>
    <mergeCell ref="A37:B37"/>
    <mergeCell ref="A38:B38"/>
    <mergeCell ref="A45:B45"/>
    <mergeCell ref="A46:B46"/>
    <mergeCell ref="A40:B40"/>
    <mergeCell ref="A21:B21"/>
    <mergeCell ref="A24:B24"/>
    <mergeCell ref="A31:B31"/>
    <mergeCell ref="A26:B26"/>
    <mergeCell ref="A28:B28"/>
    <mergeCell ref="A29:B29"/>
    <mergeCell ref="A27:B27"/>
    <mergeCell ref="A30:B30"/>
    <mergeCell ref="A20:B20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8:B18"/>
    <mergeCell ref="A19:B19"/>
    <mergeCell ref="A9:B9"/>
    <mergeCell ref="A11:B11"/>
    <mergeCell ref="A12:B12"/>
    <mergeCell ref="A17:B17"/>
    <mergeCell ref="A7:B7"/>
    <mergeCell ref="A1:I1"/>
    <mergeCell ref="A3:I3"/>
    <mergeCell ref="A6:B6"/>
    <mergeCell ref="A4:I4"/>
    <mergeCell ref="A5:F5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outlinePr summaryBelow="0" summaryRight="0"/>
  </sheetPr>
  <dimension ref="A1:K51"/>
  <sheetViews>
    <sheetView showGridLines="0" topLeftCell="A31" zoomScale="90" zoomScaleNormal="90" workbookViewId="0">
      <selection activeCell="H51" sqref="H51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256" width="8.85546875" customWidth="1"/>
  </cols>
  <sheetData>
    <row r="1" spans="1:11" ht="24" customHeight="1" x14ac:dyDescent="0.2">
      <c r="A1" s="43" t="s">
        <v>11</v>
      </c>
      <c r="B1" s="43"/>
      <c r="C1" s="43"/>
      <c r="D1" s="43"/>
      <c r="E1" s="43"/>
      <c r="F1" s="43"/>
      <c r="G1" s="43"/>
      <c r="H1" s="43"/>
      <c r="I1" s="43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4" t="s">
        <v>8</v>
      </c>
      <c r="B3" s="44"/>
      <c r="C3" s="44"/>
      <c r="D3" s="44"/>
      <c r="E3" s="44"/>
      <c r="F3" s="44"/>
      <c r="G3" s="44"/>
      <c r="H3" s="44"/>
      <c r="I3" s="44"/>
      <c r="J3" s="2"/>
      <c r="K3" s="1"/>
    </row>
    <row r="4" spans="1:11" ht="18" customHeight="1" x14ac:dyDescent="0.2">
      <c r="A4" s="47" t="s">
        <v>9</v>
      </c>
      <c r="B4" s="47"/>
      <c r="C4" s="47"/>
      <c r="D4" s="47"/>
      <c r="E4" s="47"/>
      <c r="F4" s="47"/>
      <c r="G4" s="47"/>
      <c r="H4" s="47"/>
      <c r="I4" s="47"/>
      <c r="J4" s="2"/>
      <c r="K4" s="1"/>
    </row>
    <row r="5" spans="1:11" ht="14.1" customHeight="1" thickBot="1" x14ac:dyDescent="0.25">
      <c r="A5" s="48" t="s">
        <v>97</v>
      </c>
      <c r="B5" s="48"/>
      <c r="C5" s="48"/>
      <c r="D5" s="48"/>
      <c r="E5" s="48"/>
      <c r="F5" s="48"/>
      <c r="G5" s="1"/>
      <c r="H5" s="1"/>
      <c r="I5" s="18" t="s">
        <v>99</v>
      </c>
      <c r="J5" s="1"/>
      <c r="K5" s="1"/>
    </row>
    <row r="6" spans="1:11" ht="10.15" customHeight="1" x14ac:dyDescent="0.2">
      <c r="A6" s="45"/>
      <c r="B6" s="46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1" t="s">
        <v>3</v>
      </c>
      <c r="B7" s="42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41"/>
      <c r="B8" s="42"/>
      <c r="C8" s="9" t="s">
        <v>39</v>
      </c>
      <c r="D8" s="9" t="s">
        <v>40</v>
      </c>
      <c r="E8" s="9" t="s">
        <v>41</v>
      </c>
      <c r="F8" s="9" t="s">
        <v>19</v>
      </c>
      <c r="G8" s="9" t="s">
        <v>41</v>
      </c>
      <c r="H8" s="14" t="s">
        <v>42</v>
      </c>
      <c r="I8" s="17" t="s">
        <v>43</v>
      </c>
      <c r="J8" s="1"/>
      <c r="K8" s="1"/>
    </row>
    <row r="9" spans="1:11" ht="22.5" customHeight="1" thickBot="1" x14ac:dyDescent="0.25">
      <c r="A9" s="37"/>
      <c r="B9" s="38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33">
        <v>40878</v>
      </c>
      <c r="B10" s="34"/>
      <c r="C10" s="10">
        <v>94.75750732421875</v>
      </c>
      <c r="D10" s="10">
        <v>3.4187548160552979</v>
      </c>
      <c r="E10" s="10">
        <v>0.25518518686294556</v>
      </c>
      <c r="F10" s="11">
        <v>1.306822657585144</v>
      </c>
      <c r="G10" s="10">
        <v>1.5620079040527344</v>
      </c>
      <c r="H10" s="10">
        <v>38.382568912702574</v>
      </c>
      <c r="I10" s="10">
        <v>50.012151587145595</v>
      </c>
      <c r="J10" s="1"/>
      <c r="K10" s="1"/>
    </row>
    <row r="11" spans="1:11" ht="12.75" customHeight="1" thickBot="1" x14ac:dyDescent="0.25">
      <c r="A11" s="33">
        <v>40879</v>
      </c>
      <c r="B11" s="34"/>
      <c r="C11" s="3">
        <v>95.01397705078125</v>
      </c>
      <c r="D11" s="3">
        <v>2.9947347640991211</v>
      </c>
      <c r="E11" s="3">
        <v>0.33714219927787781</v>
      </c>
      <c r="F11" s="5">
        <v>1.3009556531906128</v>
      </c>
      <c r="G11" s="3">
        <v>1.638097882270813</v>
      </c>
      <c r="H11" s="3">
        <v>38.308448872536545</v>
      </c>
      <c r="I11" s="3">
        <v>49.940477448755722</v>
      </c>
      <c r="J11" s="1"/>
      <c r="K11" s="1"/>
    </row>
    <row r="12" spans="1:11" ht="12.75" customHeight="1" thickBot="1" x14ac:dyDescent="0.25">
      <c r="A12" s="33">
        <v>40880</v>
      </c>
      <c r="B12" s="34"/>
      <c r="C12" s="3">
        <v>94.892486572265625</v>
      </c>
      <c r="D12" s="3">
        <v>3.5222668647766113</v>
      </c>
      <c r="E12" s="3">
        <v>0.35906144976615906</v>
      </c>
      <c r="F12" s="5">
        <v>1.050346851348877</v>
      </c>
      <c r="G12" s="3">
        <v>1.4094083309173584</v>
      </c>
      <c r="H12" s="3">
        <v>38.398353531252951</v>
      </c>
      <c r="I12" s="3">
        <v>50.151623132689274</v>
      </c>
      <c r="J12" s="1"/>
      <c r="K12" s="1"/>
    </row>
    <row r="13" spans="1:11" ht="12.75" customHeight="1" thickBot="1" x14ac:dyDescent="0.25">
      <c r="A13" s="33">
        <v>40881</v>
      </c>
      <c r="B13" s="34"/>
      <c r="C13" s="3">
        <v>94.453628540039062</v>
      </c>
      <c r="D13" s="3">
        <v>3.9414901733398437</v>
      </c>
      <c r="E13" s="3">
        <v>0.2789645791053772</v>
      </c>
      <c r="F13" s="5">
        <v>1.1539932489395142</v>
      </c>
      <c r="G13" s="3">
        <v>1.4329578876495361</v>
      </c>
      <c r="H13" s="3">
        <v>38.502798985073049</v>
      </c>
      <c r="I13" s="3">
        <v>50.176328330446516</v>
      </c>
      <c r="J13" s="1"/>
      <c r="K13" s="1"/>
    </row>
    <row r="14" spans="1:11" ht="12.75" customHeight="1" thickBot="1" x14ac:dyDescent="0.25">
      <c r="A14" s="33">
        <v>40882</v>
      </c>
      <c r="B14" s="34"/>
      <c r="C14" s="3">
        <v>94.419235229492188</v>
      </c>
      <c r="D14" s="3">
        <v>4.0263490676879883</v>
      </c>
      <c r="E14" s="3">
        <v>0.29408174753189087</v>
      </c>
      <c r="F14" s="5">
        <v>1.1016734838485718</v>
      </c>
      <c r="G14" s="3">
        <v>1.3957552909851074</v>
      </c>
      <c r="H14" s="3">
        <v>38.526093924181041</v>
      </c>
      <c r="I14" s="3">
        <v>50.219955875491934</v>
      </c>
      <c r="J14" s="1"/>
      <c r="K14" s="1"/>
    </row>
    <row r="15" spans="1:11" ht="12.75" customHeight="1" thickBot="1" x14ac:dyDescent="0.25">
      <c r="A15" s="33">
        <v>40883</v>
      </c>
      <c r="B15" s="34"/>
      <c r="C15" s="3">
        <v>94.533409118652344</v>
      </c>
      <c r="D15" s="3">
        <v>3.8902237415313721</v>
      </c>
      <c r="E15" s="3">
        <v>0.30948671698570251</v>
      </c>
      <c r="F15" s="5">
        <v>1.092940092086792</v>
      </c>
      <c r="G15" s="3">
        <v>1.4024268388748169</v>
      </c>
      <c r="H15" s="3">
        <v>38.492783114296913</v>
      </c>
      <c r="I15" s="3">
        <v>50.198858498186269</v>
      </c>
      <c r="J15" s="1"/>
      <c r="K15" s="1"/>
    </row>
    <row r="16" spans="1:11" ht="12.75" customHeight="1" thickBot="1" x14ac:dyDescent="0.25">
      <c r="A16" s="33">
        <v>40884</v>
      </c>
      <c r="B16" s="34"/>
      <c r="C16" s="3">
        <v>94.578100000000006</v>
      </c>
      <c r="D16" s="3">
        <v>3.6985999999999999</v>
      </c>
      <c r="E16" s="3">
        <v>0.2626</v>
      </c>
      <c r="F16" s="5">
        <v>1.2350000000000001</v>
      </c>
      <c r="G16" s="3">
        <v>1.4975000000000001</v>
      </c>
      <c r="H16" s="3">
        <v>38.44914969327224</v>
      </c>
      <c r="I16" s="3">
        <v>50.099004318408433</v>
      </c>
      <c r="J16" s="1"/>
      <c r="K16" s="1"/>
    </row>
    <row r="17" spans="1:11" ht="12.75" customHeight="1" thickBot="1" x14ac:dyDescent="0.25">
      <c r="A17" s="33">
        <v>40885</v>
      </c>
      <c r="B17" s="34"/>
      <c r="C17" s="3">
        <v>94.459823608398437</v>
      </c>
      <c r="D17" s="3">
        <v>3.9770770072937012</v>
      </c>
      <c r="E17" s="3">
        <v>0.27180725336074829</v>
      </c>
      <c r="F17" s="5">
        <v>1.1260521411895752</v>
      </c>
      <c r="G17" s="3">
        <v>1.3978593349456787</v>
      </c>
      <c r="H17" s="3">
        <v>38.512618533913027</v>
      </c>
      <c r="I17" s="3">
        <v>50.204576759707159</v>
      </c>
      <c r="J17" s="1"/>
      <c r="K17" s="1"/>
    </row>
    <row r="18" spans="1:11" ht="12.75" customHeight="1" thickBot="1" x14ac:dyDescent="0.25">
      <c r="A18" s="33">
        <v>40886</v>
      </c>
      <c r="B18" s="34"/>
      <c r="C18" s="3">
        <v>94.473037719726563</v>
      </c>
      <c r="D18" s="3">
        <v>3.9514784812927246</v>
      </c>
      <c r="E18" s="3">
        <v>0.29357814788818359</v>
      </c>
      <c r="F18" s="5">
        <v>1.1209611892700195</v>
      </c>
      <c r="G18" s="3">
        <v>1.4145393371582031</v>
      </c>
      <c r="H18" s="3">
        <v>38.499060733086068</v>
      </c>
      <c r="I18" s="3">
        <v>50.190418491042571</v>
      </c>
      <c r="J18" s="1"/>
      <c r="K18" s="1"/>
    </row>
    <row r="19" spans="1:11" ht="12.75" customHeight="1" thickBot="1" x14ac:dyDescent="0.25">
      <c r="A19" s="33">
        <v>40887</v>
      </c>
      <c r="B19" s="34"/>
      <c r="C19" s="3">
        <v>94.461593627929688</v>
      </c>
      <c r="D19" s="3">
        <v>3.9641036987304687</v>
      </c>
      <c r="E19" s="3">
        <v>0.32378184795379639</v>
      </c>
      <c r="F19" s="5">
        <v>1.0918552875518799</v>
      </c>
      <c r="G19" s="3">
        <v>1.4156371355056763</v>
      </c>
      <c r="H19" s="3">
        <v>38.499067594951661</v>
      </c>
      <c r="I19" s="3">
        <v>50.196832503513136</v>
      </c>
      <c r="J19" s="1"/>
      <c r="K19" s="1"/>
    </row>
    <row r="20" spans="1:11" ht="12.75" customHeight="1" thickBot="1" x14ac:dyDescent="0.25">
      <c r="A20" s="33">
        <v>40888</v>
      </c>
      <c r="B20" s="34"/>
      <c r="C20" s="3">
        <v>94.30914306640625</v>
      </c>
      <c r="D20" s="3">
        <v>4.1407670974731445</v>
      </c>
      <c r="E20" s="3">
        <v>0.29920360445976257</v>
      </c>
      <c r="F20" s="5">
        <v>1.089537501335144</v>
      </c>
      <c r="G20" s="3">
        <v>1.388741135597229</v>
      </c>
      <c r="H20" s="3">
        <v>38.558634830471</v>
      </c>
      <c r="I20" s="3">
        <v>50.243824036347242</v>
      </c>
      <c r="J20" s="1"/>
      <c r="K20" s="1"/>
    </row>
    <row r="21" spans="1:11" ht="12.75" customHeight="1" thickBot="1" x14ac:dyDescent="0.25">
      <c r="A21" s="33">
        <v>40889</v>
      </c>
      <c r="B21" s="34"/>
      <c r="C21" s="3">
        <v>94.546821594238281</v>
      </c>
      <c r="D21" s="3">
        <v>3.867988109588623</v>
      </c>
      <c r="E21" s="3">
        <v>0.34436053037643433</v>
      </c>
      <c r="F21" s="5">
        <v>1.0625145435333252</v>
      </c>
      <c r="G21" s="3">
        <v>1.4068751335144043</v>
      </c>
      <c r="H21" s="3">
        <v>38.483332783954239</v>
      </c>
      <c r="I21" s="3">
        <v>50.198633900508121</v>
      </c>
      <c r="J21" s="1"/>
      <c r="K21" s="1"/>
    </row>
    <row r="22" spans="1:11" ht="12.75" customHeight="1" thickBot="1" x14ac:dyDescent="0.25">
      <c r="A22" s="33">
        <v>40890</v>
      </c>
      <c r="B22" s="34"/>
      <c r="C22" s="3">
        <v>94.277847290039063</v>
      </c>
      <c r="D22" s="3">
        <v>4.1799259185791016</v>
      </c>
      <c r="E22" s="3">
        <v>0.23525458574295044</v>
      </c>
      <c r="F22" s="5">
        <v>1.1461226940155029</v>
      </c>
      <c r="G22" s="3">
        <v>1.3813772201538086</v>
      </c>
      <c r="H22" s="3">
        <v>38.574245036402615</v>
      </c>
      <c r="I22" s="3">
        <v>50.242752213436304</v>
      </c>
      <c r="J22" s="1"/>
      <c r="K22" s="1"/>
    </row>
    <row r="23" spans="1:11" ht="12.75" customHeight="1" thickBot="1" x14ac:dyDescent="0.25">
      <c r="A23" s="33">
        <v>40891</v>
      </c>
      <c r="B23" s="34"/>
      <c r="C23" s="3">
        <v>94.572699999999998</v>
      </c>
      <c r="D23" s="3">
        <v>3.8439999999999999</v>
      </c>
      <c r="E23" s="3">
        <v>0.31119999999999998</v>
      </c>
      <c r="F23" s="5">
        <v>1.0999000000000001</v>
      </c>
      <c r="G23" s="3">
        <v>1.4112</v>
      </c>
      <c r="H23" s="3">
        <v>38.478988119491852</v>
      </c>
      <c r="I23" s="3">
        <v>50.184766933503091</v>
      </c>
      <c r="J23" s="1"/>
      <c r="K23" s="1"/>
    </row>
    <row r="24" spans="1:11" ht="12.75" customHeight="1" thickBot="1" x14ac:dyDescent="0.25">
      <c r="A24" s="33">
        <v>40892</v>
      </c>
      <c r="B24" s="34"/>
      <c r="C24" s="3">
        <v>94.583030700683594</v>
      </c>
      <c r="D24" s="3">
        <v>3.8414177894592285</v>
      </c>
      <c r="E24" s="3">
        <v>0.32143399119377136</v>
      </c>
      <c r="F24" s="5">
        <v>1.076219916343689</v>
      </c>
      <c r="G24" s="3">
        <v>1.3976539373397827</v>
      </c>
      <c r="H24" s="3">
        <v>38.483571459256623</v>
      </c>
      <c r="I24" s="3">
        <v>50.199635095290418</v>
      </c>
      <c r="J24" s="1"/>
      <c r="K24" s="1"/>
    </row>
    <row r="25" spans="1:11" ht="12.75" customHeight="1" thickBot="1" x14ac:dyDescent="0.25">
      <c r="A25" s="33">
        <v>40893</v>
      </c>
      <c r="B25" s="34"/>
      <c r="C25" s="3">
        <v>94.573600769042969</v>
      </c>
      <c r="D25" s="3">
        <v>3.8823084831237793</v>
      </c>
      <c r="E25" s="3">
        <v>0.3365807831287384</v>
      </c>
      <c r="F25" s="5">
        <v>1.060866117477417</v>
      </c>
      <c r="G25" s="3">
        <v>1.397446870803833</v>
      </c>
      <c r="H25" s="3">
        <v>38.475767035836839</v>
      </c>
      <c r="I25" s="3">
        <v>50.199544129171066</v>
      </c>
      <c r="J25" s="1"/>
      <c r="K25" s="1"/>
    </row>
    <row r="26" spans="1:11" ht="12.75" customHeight="1" thickBot="1" x14ac:dyDescent="0.25">
      <c r="A26" s="33">
        <v>40894</v>
      </c>
      <c r="B26" s="34"/>
      <c r="C26" s="3">
        <v>94.292587280273438</v>
      </c>
      <c r="D26" s="3">
        <v>4.1364994049072266</v>
      </c>
      <c r="E26" s="3">
        <v>0.28585043549537659</v>
      </c>
      <c r="F26" s="5">
        <v>1.1239746809005737</v>
      </c>
      <c r="G26" s="3">
        <v>1.4098250865936279</v>
      </c>
      <c r="H26" s="3">
        <v>38.55366291921014</v>
      </c>
      <c r="I26" s="3">
        <v>50.223262791305302</v>
      </c>
      <c r="J26" s="1"/>
      <c r="K26" s="1"/>
    </row>
    <row r="27" spans="1:11" ht="12.75" customHeight="1" thickBot="1" x14ac:dyDescent="0.25">
      <c r="A27" s="33">
        <v>40895</v>
      </c>
      <c r="B27" s="34"/>
      <c r="C27" s="3">
        <v>94.5667724609375</v>
      </c>
      <c r="D27" s="3">
        <v>3.8831691741943359</v>
      </c>
      <c r="E27" s="3">
        <v>0.31281259655952454</v>
      </c>
      <c r="F27" s="5">
        <v>1.0841896533966064</v>
      </c>
      <c r="G27" s="3">
        <v>1.3970022201538086</v>
      </c>
      <c r="H27" s="3">
        <v>38.481379973619923</v>
      </c>
      <c r="I27" s="3">
        <v>50.196888429844456</v>
      </c>
      <c r="J27" s="1"/>
      <c r="K27" s="1"/>
    </row>
    <row r="28" spans="1:11" ht="12.75" customHeight="1" thickBot="1" x14ac:dyDescent="0.25">
      <c r="A28" s="33">
        <v>40896</v>
      </c>
      <c r="B28" s="34"/>
      <c r="C28" s="3">
        <v>94.503387451171875</v>
      </c>
      <c r="D28" s="3">
        <v>3.9503681659698486</v>
      </c>
      <c r="E28" s="3">
        <v>0.30154255032539368</v>
      </c>
      <c r="F28" s="5">
        <v>1.0668308734893799</v>
      </c>
      <c r="G28" s="3">
        <v>1.3683733940124512</v>
      </c>
      <c r="H28" s="3">
        <v>38.526319745880969</v>
      </c>
      <c r="I28" s="3">
        <v>50.239673353872988</v>
      </c>
      <c r="J28" s="1"/>
      <c r="K28" s="1"/>
    </row>
    <row r="29" spans="1:11" ht="12.75" customHeight="1" thickBot="1" x14ac:dyDescent="0.25">
      <c r="A29" s="33">
        <v>40897</v>
      </c>
      <c r="B29" s="34"/>
      <c r="C29" s="3">
        <v>94.665298461914063</v>
      </c>
      <c r="D29" s="3">
        <v>3.719923734664917</v>
      </c>
      <c r="E29" s="3">
        <v>0.31248840689659119</v>
      </c>
      <c r="F29" s="5">
        <v>1.1011019945144653</v>
      </c>
      <c r="G29" s="3">
        <v>1.4135904312133789</v>
      </c>
      <c r="H29" s="3">
        <v>38.473416750890991</v>
      </c>
      <c r="I29" s="3">
        <v>50.181225862376557</v>
      </c>
      <c r="J29" s="1"/>
      <c r="K29" s="1"/>
    </row>
    <row r="30" spans="1:11" ht="12.75" customHeight="1" thickBot="1" x14ac:dyDescent="0.25">
      <c r="A30" s="33">
        <v>40898</v>
      </c>
      <c r="B30" s="34"/>
      <c r="C30" s="3">
        <v>94.613200000000006</v>
      </c>
      <c r="D30" s="3">
        <v>3.6288</v>
      </c>
      <c r="E30" s="3">
        <v>0.27139999999999997</v>
      </c>
      <c r="F30" s="5">
        <v>1.2359</v>
      </c>
      <c r="G30" s="3">
        <v>1.5073000000000001</v>
      </c>
      <c r="H30" s="3">
        <v>38.452818962627326</v>
      </c>
      <c r="I30" s="3">
        <v>50.095280695572086</v>
      </c>
      <c r="J30" s="1"/>
      <c r="K30" s="1"/>
    </row>
    <row r="31" spans="1:11" ht="12.75" customHeight="1" thickBot="1" x14ac:dyDescent="0.25">
      <c r="A31" s="33">
        <v>40899</v>
      </c>
      <c r="B31" s="34"/>
      <c r="C31" s="3">
        <v>94.711532592773438</v>
      </c>
      <c r="D31" s="3">
        <v>3.475766658782959</v>
      </c>
      <c r="E31" s="3">
        <v>0.29036739468574524</v>
      </c>
      <c r="F31" s="5">
        <v>1.2551866769790649</v>
      </c>
      <c r="G31" s="3">
        <v>1.5455540418624878</v>
      </c>
      <c r="H31" s="3">
        <v>38.41011100954664</v>
      </c>
      <c r="I31" s="3">
        <v>50.048438811261882</v>
      </c>
      <c r="J31" s="1"/>
      <c r="K31" s="1"/>
    </row>
    <row r="32" spans="1:11" ht="12.75" customHeight="1" thickBot="1" x14ac:dyDescent="0.25">
      <c r="A32" s="33">
        <v>40900</v>
      </c>
      <c r="B32" s="34"/>
      <c r="C32" s="3">
        <v>94.72125244140625</v>
      </c>
      <c r="D32" s="3">
        <v>3.4770238399505615</v>
      </c>
      <c r="E32" s="3">
        <v>0.27058818936347961</v>
      </c>
      <c r="F32" s="5">
        <v>1.2539190053939819</v>
      </c>
      <c r="G32" s="3">
        <v>1.5245071649551392</v>
      </c>
      <c r="H32" s="3">
        <v>38.422682805005842</v>
      </c>
      <c r="I32" s="3">
        <v>50.064564028604146</v>
      </c>
      <c r="J32" s="1"/>
      <c r="K32" s="1"/>
    </row>
    <row r="33" spans="1:11" ht="12.75" customHeight="1" thickBot="1" x14ac:dyDescent="0.25">
      <c r="A33" s="33">
        <v>40901</v>
      </c>
      <c r="B33" s="34"/>
      <c r="C33" s="3">
        <v>94.741355895996094</v>
      </c>
      <c r="D33" s="3">
        <v>3.6025896072387695</v>
      </c>
      <c r="E33" s="3">
        <v>0.31214547157287598</v>
      </c>
      <c r="F33" s="5">
        <v>1.1357017755508423</v>
      </c>
      <c r="G33" s="3">
        <v>1.4478472471237183</v>
      </c>
      <c r="H33" s="3">
        <v>38.427874849264363</v>
      </c>
      <c r="I33" s="3">
        <v>50.130513210885802</v>
      </c>
      <c r="J33" s="1"/>
      <c r="K33" s="1"/>
    </row>
    <row r="34" spans="1:11" ht="12.75" customHeight="1" thickBot="1" x14ac:dyDescent="0.25">
      <c r="A34" s="33">
        <v>40902</v>
      </c>
      <c r="B34" s="34"/>
      <c r="C34" s="3">
        <v>94.722000122070312</v>
      </c>
      <c r="D34" s="3">
        <v>3.6271359920501709</v>
      </c>
      <c r="E34" s="3">
        <v>0.3435530960559845</v>
      </c>
      <c r="F34" s="5">
        <v>1.1162664890289307</v>
      </c>
      <c r="G34" s="3">
        <v>1.4598195552825928</v>
      </c>
      <c r="H34" s="3">
        <v>38.414112326659449</v>
      </c>
      <c r="I34" s="3">
        <v>50.121915246613405</v>
      </c>
      <c r="J34" s="1"/>
      <c r="K34" s="1"/>
    </row>
    <row r="35" spans="1:11" ht="12.75" customHeight="1" thickBot="1" x14ac:dyDescent="0.25">
      <c r="A35" s="33">
        <v>40903</v>
      </c>
      <c r="B35" s="34"/>
      <c r="C35" s="3">
        <v>94.671791076660156</v>
      </c>
      <c r="D35" s="3">
        <v>3.5434470176696777</v>
      </c>
      <c r="E35" s="3">
        <v>0.31787395477294922</v>
      </c>
      <c r="F35" s="5">
        <v>1.2192652225494385</v>
      </c>
      <c r="G35" s="3">
        <v>1.5371391773223877</v>
      </c>
      <c r="H35" s="3">
        <v>38.410491486892084</v>
      </c>
      <c r="I35" s="3">
        <v>50.060230435701754</v>
      </c>
      <c r="J35" s="1"/>
      <c r="K35" s="1"/>
    </row>
    <row r="36" spans="1:11" ht="12.75" customHeight="1" thickBot="1" x14ac:dyDescent="0.25">
      <c r="A36" s="33">
        <v>40904</v>
      </c>
      <c r="B36" s="34"/>
      <c r="C36" s="3">
        <v>94.713287353515625</v>
      </c>
      <c r="D36" s="3">
        <v>3.4077634811401367</v>
      </c>
      <c r="E36" s="3">
        <v>0.30458343029022217</v>
      </c>
      <c r="F36" s="5">
        <v>1.2449012994766235</v>
      </c>
      <c r="G36" s="3">
        <v>1.5494847297668457</v>
      </c>
      <c r="H36" s="3">
        <v>38.425494338886111</v>
      </c>
      <c r="I36" s="3">
        <v>50.056833722770214</v>
      </c>
      <c r="J36" s="1"/>
      <c r="K36" s="1"/>
    </row>
    <row r="37" spans="1:11" ht="12.75" customHeight="1" thickBot="1" x14ac:dyDescent="0.25">
      <c r="A37" s="33">
        <v>40905</v>
      </c>
      <c r="B37" s="34"/>
      <c r="C37" s="3">
        <v>94.718742370605469</v>
      </c>
      <c r="D37" s="3">
        <v>3.4141459465026855</v>
      </c>
      <c r="E37" s="3">
        <v>0.27443531155586243</v>
      </c>
      <c r="F37" s="5">
        <v>1.2909393310546875</v>
      </c>
      <c r="G37" s="3">
        <v>1.5653746128082275</v>
      </c>
      <c r="H37" s="3">
        <v>38.408747088333172</v>
      </c>
      <c r="I37" s="3">
        <v>50.029268724709105</v>
      </c>
      <c r="J37" s="1"/>
      <c r="K37" s="1"/>
    </row>
    <row r="38" spans="1:11" ht="12.75" customHeight="1" thickBot="1" x14ac:dyDescent="0.25">
      <c r="A38" s="33">
        <v>40906</v>
      </c>
      <c r="B38" s="34"/>
      <c r="C38" s="3">
        <v>94.78228759765625</v>
      </c>
      <c r="D38" s="3">
        <v>3.5996193885803223</v>
      </c>
      <c r="E38" s="3">
        <v>0.34823665022850037</v>
      </c>
      <c r="F38" s="5">
        <v>1.085070013999939</v>
      </c>
      <c r="G38" s="3">
        <v>1.4333066940307617</v>
      </c>
      <c r="H38" s="3">
        <v>38.412135562997065</v>
      </c>
      <c r="I38" s="3">
        <v>50.140160064854356</v>
      </c>
      <c r="J38" s="1"/>
      <c r="K38" s="1"/>
    </row>
    <row r="39" spans="1:11" ht="12.75" customHeight="1" thickBot="1" x14ac:dyDescent="0.25">
      <c r="A39" s="33">
        <v>40907</v>
      </c>
      <c r="B39" s="34"/>
      <c r="C39" s="3">
        <v>94.37005615234375</v>
      </c>
      <c r="D39" s="3">
        <v>4.0632867813110352</v>
      </c>
      <c r="E39" s="3">
        <v>0.23702080547809601</v>
      </c>
      <c r="F39" s="5">
        <v>1.1569864749908447</v>
      </c>
      <c r="G39" s="3">
        <v>1.3940073251724243</v>
      </c>
      <c r="H39" s="3">
        <v>38.550630011284198</v>
      </c>
      <c r="I39" s="3">
        <v>50.221199046216633</v>
      </c>
      <c r="J39" s="1"/>
      <c r="K39" s="1"/>
    </row>
    <row r="40" spans="1:11" ht="12.75" customHeight="1" thickBot="1" x14ac:dyDescent="0.25">
      <c r="A40" s="33">
        <v>40908</v>
      </c>
      <c r="B40" s="34"/>
      <c r="C40" s="3">
        <v>94.564689636230469</v>
      </c>
      <c r="D40" s="3">
        <v>3.8719797134399414</v>
      </c>
      <c r="E40" s="3">
        <v>0.33707353472709656</v>
      </c>
      <c r="F40" s="5">
        <v>1.0702943801879883</v>
      </c>
      <c r="G40" s="3">
        <v>1.4073679447174072</v>
      </c>
      <c r="H40" s="3">
        <v>38.475044087311112</v>
      </c>
      <c r="I40" s="3">
        <v>50.191835852995403</v>
      </c>
      <c r="J40" s="1"/>
      <c r="K40" s="1"/>
    </row>
    <row r="41" spans="1:11" ht="12.75" customHeight="1" thickBot="1" x14ac:dyDescent="0.25">
      <c r="A41" s="31" t="s">
        <v>6</v>
      </c>
      <c r="B41" s="32"/>
      <c r="C41" s="6">
        <f t="shared" ref="C41:I41" si="0">AVERAGE(C10:C40)</f>
        <v>94.589167196950612</v>
      </c>
      <c r="D41" s="6">
        <f t="shared" si="0"/>
        <v>3.7594517715946316</v>
      </c>
      <c r="E41" s="6">
        <f t="shared" si="0"/>
        <v>0.30173207908522698</v>
      </c>
      <c r="F41" s="6">
        <f t="shared" si="0"/>
        <v>1.146977072555788</v>
      </c>
      <c r="G41" s="6">
        <f t="shared" si="0"/>
        <v>1.448709156928524</v>
      </c>
      <c r="H41" s="6">
        <f t="shared" si="0"/>
        <v>38.466787260615767</v>
      </c>
      <c r="I41" s="6">
        <f t="shared" si="0"/>
        <v>50.150344307458916</v>
      </c>
      <c r="J41" s="1"/>
      <c r="K41" s="1"/>
    </row>
    <row r="42" spans="1:11" ht="8.1" customHeight="1" x14ac:dyDescent="0.2"/>
    <row r="43" spans="1:11" ht="12.75" customHeight="1" x14ac:dyDescent="0.2">
      <c r="A43" s="7" t="s">
        <v>10</v>
      </c>
      <c r="H43" s="30" t="s">
        <v>44</v>
      </c>
      <c r="I43" s="30"/>
      <c r="J43" s="20"/>
      <c r="K43" s="20"/>
    </row>
    <row r="44" spans="1:11" ht="13.5" thickBot="1" x14ac:dyDescent="0.25"/>
    <row r="45" spans="1:11" ht="13.5" thickBot="1" x14ac:dyDescent="0.25">
      <c r="A45" s="37"/>
      <c r="B45" s="38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31</v>
      </c>
      <c r="I45" s="19" t="s">
        <v>32</v>
      </c>
    </row>
    <row r="46" spans="1:11" ht="13.5" thickBot="1" x14ac:dyDescent="0.25">
      <c r="A46" s="39" t="s">
        <v>85</v>
      </c>
      <c r="B46" s="40"/>
      <c r="C46" s="26">
        <f t="shared" ref="C46:I46" si="1">MAX(C10:C40)</f>
        <v>95.01397705078125</v>
      </c>
      <c r="D46" s="21">
        <f t="shared" si="1"/>
        <v>4.1799259185791016</v>
      </c>
      <c r="E46" s="26">
        <f t="shared" si="1"/>
        <v>0.35906144976615906</v>
      </c>
      <c r="F46" s="26">
        <f t="shared" si="1"/>
        <v>1.306822657585144</v>
      </c>
      <c r="G46" s="21">
        <f t="shared" si="1"/>
        <v>1.638097882270813</v>
      </c>
      <c r="H46" s="26">
        <f t="shared" si="1"/>
        <v>38.574245036402615</v>
      </c>
      <c r="I46" s="22">
        <f t="shared" si="1"/>
        <v>50.243824036347242</v>
      </c>
    </row>
    <row r="47" spans="1:11" ht="13.5" thickBot="1" x14ac:dyDescent="0.25">
      <c r="A47" s="39" t="s">
        <v>86</v>
      </c>
      <c r="B47" s="40"/>
      <c r="C47" s="23">
        <f t="shared" ref="C47:I47" si="2">MIN(C10:C40)</f>
        <v>94.277847290039063</v>
      </c>
      <c r="D47" s="26">
        <f t="shared" si="2"/>
        <v>2.9947347640991211</v>
      </c>
      <c r="E47" s="26">
        <f t="shared" si="2"/>
        <v>0.23525458574295044</v>
      </c>
      <c r="F47" s="23">
        <f t="shared" si="2"/>
        <v>1.050346851348877</v>
      </c>
      <c r="G47" s="26">
        <f t="shared" si="2"/>
        <v>1.3683733940124512</v>
      </c>
      <c r="H47" s="23">
        <f t="shared" si="2"/>
        <v>38.308448872536545</v>
      </c>
      <c r="I47" s="26">
        <f t="shared" si="2"/>
        <v>49.940477448755722</v>
      </c>
    </row>
    <row r="48" spans="1:11" ht="13.5" thickBot="1" x14ac:dyDescent="0.25">
      <c r="A48" s="35" t="s">
        <v>87</v>
      </c>
      <c r="B48" s="36"/>
      <c r="C48" s="26">
        <f t="shared" ref="C48:I48" si="3">STDEV(C10:C40)</f>
        <v>0.17086031589814382</v>
      </c>
      <c r="D48" s="24">
        <f t="shared" si="3"/>
        <v>0.27119300670486851</v>
      </c>
      <c r="E48" s="26">
        <f t="shared" si="3"/>
        <v>3.2269226844016771E-2</v>
      </c>
      <c r="F48" s="26">
        <f t="shared" si="3"/>
        <v>7.9805510148687711E-2</v>
      </c>
      <c r="G48" s="24">
        <f t="shared" si="3"/>
        <v>6.9826320350357615E-2</v>
      </c>
      <c r="H48" s="26">
        <f t="shared" si="3"/>
        <v>5.9698537216319021E-2</v>
      </c>
      <c r="I48" s="25">
        <f t="shared" si="3"/>
        <v>7.8053238165612049E-2</v>
      </c>
    </row>
    <row r="50" spans="3:9" x14ac:dyDescent="0.2">
      <c r="C50" s="28">
        <f>COUNTIF(C10:C40,"&lt;84.0")</f>
        <v>0</v>
      </c>
      <c r="D50" s="28">
        <f>COUNTIF(D10:D40,"&gt;11.0")</f>
        <v>0</v>
      </c>
      <c r="E50" s="28">
        <f>COUNTIF(E10:E40,"&gt;4.0")</f>
        <v>0</v>
      </c>
      <c r="F50" s="28">
        <f>COUNTIF(F10:F40,"&gt;3.0")</f>
        <v>0</v>
      </c>
      <c r="G50" s="28">
        <f>COUNTIF(G10:G40,"&gt;4.0")</f>
        <v>0</v>
      </c>
      <c r="H50" s="28">
        <f>COUNTIF(H10:H40,"&lt;37.30")</f>
        <v>0</v>
      </c>
      <c r="I50" s="28">
        <f>COUNTIF(I10:I40,"&lt;48.20")</f>
        <v>0</v>
      </c>
    </row>
    <row r="51" spans="3:9" x14ac:dyDescent="0.2">
      <c r="C51" s="29"/>
      <c r="D51" s="29"/>
      <c r="E51" s="29"/>
      <c r="F51" s="29"/>
      <c r="G51" s="28"/>
      <c r="H51" s="28">
        <f>COUNTIF(H10:H40,"&gt;43.60")</f>
        <v>0</v>
      </c>
      <c r="I51" s="28">
        <f>COUNTIF(I10:I40,"&gt;53.20")</f>
        <v>0</v>
      </c>
    </row>
  </sheetData>
  <mergeCells count="45">
    <mergeCell ref="A40:B40"/>
    <mergeCell ref="A39:B39"/>
    <mergeCell ref="A27:B27"/>
    <mergeCell ref="A30:B30"/>
    <mergeCell ref="H43:I43"/>
    <mergeCell ref="A41:B41"/>
    <mergeCell ref="A34:B34"/>
    <mergeCell ref="A36:B36"/>
    <mergeCell ref="A35:B35"/>
    <mergeCell ref="A37:B37"/>
    <mergeCell ref="A38:B38"/>
    <mergeCell ref="A31:B31"/>
    <mergeCell ref="A26:B26"/>
    <mergeCell ref="A28:B28"/>
    <mergeCell ref="A29:B29"/>
    <mergeCell ref="A32:B32"/>
    <mergeCell ref="A33:B33"/>
    <mergeCell ref="A23:B23"/>
    <mergeCell ref="A24:B24"/>
    <mergeCell ref="A1:I1"/>
    <mergeCell ref="A3:I3"/>
    <mergeCell ref="A6:B6"/>
    <mergeCell ref="A4:I4"/>
    <mergeCell ref="A5:F5"/>
    <mergeCell ref="A16:B16"/>
    <mergeCell ref="A21:B21"/>
    <mergeCell ref="A18:B18"/>
    <mergeCell ref="A19:B19"/>
    <mergeCell ref="A22:B22"/>
    <mergeCell ref="A46:B46"/>
    <mergeCell ref="A47:B47"/>
    <mergeCell ref="A48:B48"/>
    <mergeCell ref="A7:B7"/>
    <mergeCell ref="A8:B8"/>
    <mergeCell ref="A13:B13"/>
    <mergeCell ref="A15:B15"/>
    <mergeCell ref="A14:B14"/>
    <mergeCell ref="A9:B9"/>
    <mergeCell ref="A11:B11"/>
    <mergeCell ref="A45:B45"/>
    <mergeCell ref="A12:B12"/>
    <mergeCell ref="A10:B10"/>
    <mergeCell ref="A17:B17"/>
    <mergeCell ref="A20:B20"/>
    <mergeCell ref="A25:B25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outlinePr summaryBelow="0" summaryRight="0"/>
  </sheetPr>
  <dimension ref="A1:K51"/>
  <sheetViews>
    <sheetView showGridLines="0" topLeftCell="A29" zoomScale="90" zoomScaleNormal="90" workbookViewId="0">
      <selection activeCell="G50" sqref="G50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256" width="8.85546875" customWidth="1"/>
  </cols>
  <sheetData>
    <row r="1" spans="1:11" ht="24" customHeight="1" x14ac:dyDescent="0.2">
      <c r="A1" s="43" t="s">
        <v>11</v>
      </c>
      <c r="B1" s="43"/>
      <c r="C1" s="43"/>
      <c r="D1" s="43"/>
      <c r="E1" s="43"/>
      <c r="F1" s="43"/>
      <c r="G1" s="43"/>
      <c r="H1" s="43"/>
      <c r="I1" s="43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4" t="s">
        <v>8</v>
      </c>
      <c r="B3" s="44"/>
      <c r="C3" s="44"/>
      <c r="D3" s="44"/>
      <c r="E3" s="44"/>
      <c r="F3" s="44"/>
      <c r="G3" s="44"/>
      <c r="H3" s="44"/>
      <c r="I3" s="44"/>
      <c r="J3" s="2"/>
      <c r="K3" s="1"/>
    </row>
    <row r="4" spans="1:11" ht="18" customHeight="1" x14ac:dyDescent="0.2">
      <c r="A4" s="47" t="s">
        <v>9</v>
      </c>
      <c r="B4" s="47"/>
      <c r="C4" s="47"/>
      <c r="D4" s="47"/>
      <c r="E4" s="47"/>
      <c r="F4" s="47"/>
      <c r="G4" s="47"/>
      <c r="H4" s="47"/>
      <c r="I4" s="47"/>
      <c r="J4" s="2"/>
      <c r="K4" s="1"/>
    </row>
    <row r="5" spans="1:11" ht="14.1" customHeight="1" thickBot="1" x14ac:dyDescent="0.25">
      <c r="A5" s="48" t="s">
        <v>90</v>
      </c>
      <c r="B5" s="48"/>
      <c r="C5" s="48"/>
      <c r="D5" s="48"/>
      <c r="E5" s="48"/>
      <c r="F5" s="48"/>
      <c r="G5" s="1"/>
      <c r="H5" s="1"/>
      <c r="I5" s="18" t="s">
        <v>99</v>
      </c>
      <c r="J5" s="1"/>
      <c r="K5" s="1"/>
    </row>
    <row r="6" spans="1:11" ht="10.15" customHeight="1" x14ac:dyDescent="0.2">
      <c r="A6" s="45"/>
      <c r="B6" s="46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1" t="s">
        <v>3</v>
      </c>
      <c r="B7" s="42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41"/>
      <c r="B8" s="42"/>
      <c r="C8" s="9" t="s">
        <v>39</v>
      </c>
      <c r="D8" s="9" t="s">
        <v>40</v>
      </c>
      <c r="E8" s="9" t="s">
        <v>41</v>
      </c>
      <c r="F8" s="9" t="s">
        <v>19</v>
      </c>
      <c r="G8" s="9" t="s">
        <v>41</v>
      </c>
      <c r="H8" s="14" t="s">
        <v>42</v>
      </c>
      <c r="I8" s="17" t="s">
        <v>43</v>
      </c>
      <c r="J8" s="1"/>
      <c r="K8" s="1"/>
    </row>
    <row r="9" spans="1:11" ht="22.5" customHeight="1" thickBot="1" x14ac:dyDescent="0.25">
      <c r="A9" s="37"/>
      <c r="B9" s="38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33">
        <v>40878</v>
      </c>
      <c r="B10" s="34"/>
      <c r="C10" s="10">
        <v>98.109062194824219</v>
      </c>
      <c r="D10" s="10">
        <v>0.38391381502151489</v>
      </c>
      <c r="E10" s="10">
        <v>1.3961652517318726</v>
      </c>
      <c r="F10" s="11">
        <v>0.10994072258472443</v>
      </c>
      <c r="G10" s="10">
        <v>1.5061060190200806</v>
      </c>
      <c r="H10" s="10">
        <v>37.315211174150456</v>
      </c>
      <c r="I10" s="10">
        <v>49.707450970774453</v>
      </c>
      <c r="J10" s="1"/>
      <c r="K10" s="1"/>
    </row>
    <row r="11" spans="1:11" ht="12.75" customHeight="1" thickBot="1" x14ac:dyDescent="0.25">
      <c r="A11" s="33">
        <v>40879</v>
      </c>
      <c r="B11" s="34"/>
      <c r="C11" s="3">
        <v>98.090370178222656</v>
      </c>
      <c r="D11" s="3">
        <v>0.38411656022071838</v>
      </c>
      <c r="E11" s="3">
        <v>1.4158914089202881</v>
      </c>
      <c r="F11" s="5">
        <v>0.10890408605337143</v>
      </c>
      <c r="G11" s="3">
        <v>1.5247955322265625</v>
      </c>
      <c r="H11" s="3">
        <v>37.308271522076488</v>
      </c>
      <c r="I11" s="3">
        <v>49.694958523011785</v>
      </c>
      <c r="J11" s="1"/>
      <c r="K11" s="1"/>
    </row>
    <row r="12" spans="1:11" ht="12.75" customHeight="1" thickBot="1" x14ac:dyDescent="0.25">
      <c r="A12" s="33">
        <v>40880</v>
      </c>
      <c r="B12" s="34"/>
      <c r="C12" s="3">
        <v>98.073400000000007</v>
      </c>
      <c r="D12" s="3">
        <v>0.38350000000000001</v>
      </c>
      <c r="E12" s="3">
        <v>1.4315</v>
      </c>
      <c r="F12" s="5">
        <v>0.1114</v>
      </c>
      <c r="G12" s="3">
        <v>1.5428999999999999</v>
      </c>
      <c r="H12" s="3">
        <v>37.301522539431303</v>
      </c>
      <c r="I12" s="3">
        <v>49.682397087121096</v>
      </c>
      <c r="J12" s="1"/>
      <c r="K12" s="1"/>
    </row>
    <row r="13" spans="1:11" ht="12.75" customHeight="1" thickBot="1" x14ac:dyDescent="0.25">
      <c r="A13" s="33">
        <v>40881</v>
      </c>
      <c r="B13" s="34"/>
      <c r="C13" s="3">
        <v>98.058876037597656</v>
      </c>
      <c r="D13" s="3">
        <v>0.38585132360458374</v>
      </c>
      <c r="E13" s="3">
        <v>1.446204662322998</v>
      </c>
      <c r="F13" s="5">
        <v>0.10842958092689514</v>
      </c>
      <c r="G13" s="3">
        <v>1.5546342134475708</v>
      </c>
      <c r="H13" s="3">
        <v>37.297734569026893</v>
      </c>
      <c r="I13" s="3">
        <v>49.675042476498163</v>
      </c>
      <c r="J13" s="1"/>
      <c r="K13" s="1"/>
    </row>
    <row r="14" spans="1:11" ht="12.75" customHeight="1" thickBot="1" x14ac:dyDescent="0.25">
      <c r="A14" s="33">
        <v>40882</v>
      </c>
      <c r="B14" s="34"/>
      <c r="C14" s="3">
        <v>98.073348999023438</v>
      </c>
      <c r="D14" s="3">
        <v>0.38470199704170227</v>
      </c>
      <c r="E14" s="3">
        <v>1.4304273128509521</v>
      </c>
      <c r="F14" s="5">
        <v>0.11046214401721954</v>
      </c>
      <c r="G14" s="3">
        <v>1.5408895015716553</v>
      </c>
      <c r="H14" s="3">
        <v>37.302293633684499</v>
      </c>
      <c r="I14" s="3">
        <v>49.683604442850054</v>
      </c>
      <c r="J14" s="1"/>
      <c r="K14" s="1"/>
    </row>
    <row r="15" spans="1:11" ht="12.75" customHeight="1" thickBot="1" x14ac:dyDescent="0.25">
      <c r="A15" s="33">
        <v>40883</v>
      </c>
      <c r="B15" s="34"/>
      <c r="C15" s="3">
        <v>98.087104797363281</v>
      </c>
      <c r="D15" s="3">
        <v>0.38373395800590515</v>
      </c>
      <c r="E15" s="3">
        <v>1.4156054258346558</v>
      </c>
      <c r="F15" s="5">
        <v>0.11136023700237274</v>
      </c>
      <c r="G15" s="3">
        <v>1.5269656181335449</v>
      </c>
      <c r="H15" s="3">
        <v>37.308392543719982</v>
      </c>
      <c r="I15" s="3">
        <v>49.693406543373399</v>
      </c>
      <c r="J15" s="1"/>
      <c r="K15" s="1"/>
    </row>
    <row r="16" spans="1:11" ht="12.75" customHeight="1" thickBot="1" x14ac:dyDescent="0.25">
      <c r="A16" s="33">
        <v>40884</v>
      </c>
      <c r="B16" s="34"/>
      <c r="C16" s="3">
        <v>98.081771850585938</v>
      </c>
      <c r="D16" s="3">
        <v>0.38336667418479919</v>
      </c>
      <c r="E16" s="3">
        <v>1.4202666282653809</v>
      </c>
      <c r="F16" s="5">
        <v>0.11241815984249115</v>
      </c>
      <c r="G16" s="3">
        <v>1.5326848030090332</v>
      </c>
      <c r="H16" s="3">
        <v>37.306178443823171</v>
      </c>
      <c r="I16" s="3">
        <v>49.68919639385517</v>
      </c>
      <c r="J16" s="1"/>
      <c r="K16" s="1"/>
    </row>
    <row r="17" spans="1:11" ht="12.75" customHeight="1" thickBot="1" x14ac:dyDescent="0.25">
      <c r="A17" s="33">
        <v>40885</v>
      </c>
      <c r="B17" s="34"/>
      <c r="C17" s="3">
        <v>98.095405578613281</v>
      </c>
      <c r="D17" s="3">
        <v>0.38307842612266541</v>
      </c>
      <c r="E17" s="3">
        <v>1.4072973728179932</v>
      </c>
      <c r="F17" s="5">
        <v>0.1125696673989296</v>
      </c>
      <c r="G17" s="3">
        <v>1.5198670625686646</v>
      </c>
      <c r="H17" s="3">
        <v>37.310458316195756</v>
      </c>
      <c r="I17" s="3">
        <v>49.69762696353591</v>
      </c>
      <c r="J17" s="1"/>
      <c r="K17" s="1"/>
    </row>
    <row r="18" spans="1:11" ht="12.75" customHeight="1" thickBot="1" x14ac:dyDescent="0.25">
      <c r="A18" s="33">
        <v>40886</v>
      </c>
      <c r="B18" s="34"/>
      <c r="C18" s="3">
        <v>98.075225830078125</v>
      </c>
      <c r="D18" s="3">
        <v>0.38330870866775513</v>
      </c>
      <c r="E18" s="3">
        <v>1.4270284175872803</v>
      </c>
      <c r="F18" s="5">
        <v>0.11330169439315796</v>
      </c>
      <c r="G18" s="3">
        <v>1.540330171585083</v>
      </c>
      <c r="H18" s="3">
        <v>37.302333142691481</v>
      </c>
      <c r="I18" s="3">
        <v>49.68319213734835</v>
      </c>
      <c r="J18" s="1"/>
      <c r="K18" s="1"/>
    </row>
    <row r="19" spans="1:11" ht="12.75" customHeight="1" thickBot="1" x14ac:dyDescent="0.25">
      <c r="A19" s="33">
        <v>40887</v>
      </c>
      <c r="B19" s="34"/>
      <c r="C19" s="3">
        <v>98.071144104003906</v>
      </c>
      <c r="D19" s="3">
        <v>0.38475891947746277</v>
      </c>
      <c r="E19" s="3">
        <v>1.430101752281189</v>
      </c>
      <c r="F19" s="5">
        <v>0.11226442456245422</v>
      </c>
      <c r="G19" s="3">
        <v>1.5423661470413208</v>
      </c>
      <c r="H19" s="3">
        <v>37.302709218700883</v>
      </c>
      <c r="I19" s="3">
        <v>49.682708050820047</v>
      </c>
      <c r="J19" s="1"/>
      <c r="K19" s="1"/>
    </row>
    <row r="20" spans="1:11" ht="12.75" customHeight="1" thickBot="1" x14ac:dyDescent="0.25">
      <c r="A20" s="33">
        <v>40888</v>
      </c>
      <c r="B20" s="34"/>
      <c r="C20" s="3">
        <v>98.056299999999993</v>
      </c>
      <c r="D20" s="3">
        <v>0.38629999999999998</v>
      </c>
      <c r="E20" s="3">
        <v>1.4419</v>
      </c>
      <c r="F20" s="5">
        <v>0.1137</v>
      </c>
      <c r="G20" s="3">
        <v>1.5556000000000001</v>
      </c>
      <c r="H20" s="3">
        <v>37.298229571070927</v>
      </c>
      <c r="I20" s="3">
        <v>49.673605521629938</v>
      </c>
      <c r="J20" s="1"/>
      <c r="K20" s="1"/>
    </row>
    <row r="21" spans="1:11" ht="12.75" customHeight="1" thickBot="1" x14ac:dyDescent="0.25">
      <c r="A21" s="33">
        <v>40889</v>
      </c>
      <c r="B21" s="34"/>
      <c r="C21" s="3">
        <v>98.071914672851563</v>
      </c>
      <c r="D21" s="3">
        <v>0.38435938954353333</v>
      </c>
      <c r="E21" s="3">
        <v>1.4307721853256226</v>
      </c>
      <c r="F21" s="5">
        <v>0.11186198890209198</v>
      </c>
      <c r="G21" s="3">
        <v>1.542634129524231</v>
      </c>
      <c r="H21" s="3">
        <v>37.301854913650253</v>
      </c>
      <c r="I21" s="3">
        <v>49.682192708592702</v>
      </c>
      <c r="J21" s="1"/>
      <c r="K21" s="1"/>
    </row>
    <row r="22" spans="1:11" ht="12.75" customHeight="1" thickBot="1" x14ac:dyDescent="0.25">
      <c r="A22" s="33">
        <v>40890</v>
      </c>
      <c r="B22" s="34"/>
      <c r="C22" s="3">
        <v>98.061065673828125</v>
      </c>
      <c r="D22" s="3">
        <v>0.38073307275772095</v>
      </c>
      <c r="E22" s="3">
        <v>1.4481915235519409</v>
      </c>
      <c r="F22" s="5">
        <v>0.1098661869764328</v>
      </c>
      <c r="G22" s="3">
        <v>1.5580576658248901</v>
      </c>
      <c r="H22" s="3">
        <v>37.294603620683269</v>
      </c>
      <c r="I22" s="3">
        <v>49.671282149958124</v>
      </c>
      <c r="J22" s="1"/>
      <c r="K22" s="1"/>
    </row>
    <row r="23" spans="1:11" ht="12.75" customHeight="1" thickBot="1" x14ac:dyDescent="0.25">
      <c r="A23" s="33">
        <v>40891</v>
      </c>
      <c r="B23" s="34"/>
      <c r="C23" s="3">
        <v>98.069199999999995</v>
      </c>
      <c r="D23" s="3">
        <v>0.38319999999999999</v>
      </c>
      <c r="E23" s="3">
        <v>1.4349000000000001</v>
      </c>
      <c r="F23" s="5">
        <v>0.1124</v>
      </c>
      <c r="G23" s="3">
        <v>1.5472999999999999</v>
      </c>
      <c r="H23" s="3">
        <v>37.300261754143563</v>
      </c>
      <c r="I23" s="3">
        <v>49.680717708204838</v>
      </c>
      <c r="J23" s="1"/>
      <c r="K23" s="1"/>
    </row>
    <row r="24" spans="1:11" ht="12.75" customHeight="1" thickBot="1" x14ac:dyDescent="0.25">
      <c r="A24" s="33">
        <v>40892</v>
      </c>
      <c r="B24" s="34"/>
      <c r="C24" s="3">
        <v>98.095481872558594</v>
      </c>
      <c r="D24" s="3">
        <v>0.38171079754829407</v>
      </c>
      <c r="E24" s="3">
        <v>1.4101381301879883</v>
      </c>
      <c r="F24" s="5">
        <v>0.11242427676916122</v>
      </c>
      <c r="G24" s="3">
        <v>1.5225623846054077</v>
      </c>
      <c r="H24" s="3">
        <v>37.309256020473683</v>
      </c>
      <c r="I24" s="3">
        <v>49.695710177082375</v>
      </c>
      <c r="J24" s="1"/>
      <c r="K24" s="1"/>
    </row>
    <row r="25" spans="1:11" ht="12.75" customHeight="1" thickBot="1" x14ac:dyDescent="0.25">
      <c r="A25" s="33">
        <v>40893</v>
      </c>
      <c r="B25" s="34"/>
      <c r="C25" s="3">
        <v>98.166099548339844</v>
      </c>
      <c r="D25" s="3">
        <v>0.37337082624435425</v>
      </c>
      <c r="E25" s="3">
        <v>1.3505773544311523</v>
      </c>
      <c r="F25" s="5">
        <v>0.10991634428501129</v>
      </c>
      <c r="G25" s="3">
        <v>1.4604936838150024</v>
      </c>
      <c r="H25" s="3">
        <v>37.329582289535693</v>
      </c>
      <c r="I25" s="3">
        <v>49.737090595917444</v>
      </c>
      <c r="J25" s="1"/>
      <c r="K25" s="1"/>
    </row>
    <row r="26" spans="1:11" ht="12.75" customHeight="1" thickBot="1" x14ac:dyDescent="0.25">
      <c r="A26" s="33">
        <v>40894</v>
      </c>
      <c r="B26" s="34"/>
      <c r="C26" s="3">
        <v>98.160713195800781</v>
      </c>
      <c r="D26" s="3">
        <v>0.37393763661384583</v>
      </c>
      <c r="E26" s="3">
        <v>1.3587601184844971</v>
      </c>
      <c r="F26" s="5">
        <v>0.10658020526170731</v>
      </c>
      <c r="G26" s="3">
        <v>1.4653403759002686</v>
      </c>
      <c r="H26" s="3">
        <v>37.328078253896024</v>
      </c>
      <c r="I26" s="3">
        <v>49.734768270742364</v>
      </c>
      <c r="J26" s="1"/>
      <c r="K26" s="1"/>
    </row>
    <row r="27" spans="1:11" ht="12.75" customHeight="1" thickBot="1" x14ac:dyDescent="0.25">
      <c r="A27" s="33">
        <v>40895</v>
      </c>
      <c r="B27" s="34"/>
      <c r="C27" s="3">
        <v>98.170745849609375</v>
      </c>
      <c r="D27" s="3">
        <v>0.37242859601974487</v>
      </c>
      <c r="E27" s="3">
        <v>1.3497114181518555</v>
      </c>
      <c r="F27" s="5">
        <v>0.10710678994655609</v>
      </c>
      <c r="G27" s="3">
        <v>1.4568182229995728</v>
      </c>
      <c r="H27" s="3">
        <v>37.330797543700761</v>
      </c>
      <c r="I27" s="3">
        <v>49.740196622658956</v>
      </c>
      <c r="J27" s="1"/>
      <c r="K27" s="1"/>
    </row>
    <row r="28" spans="1:11" ht="12.75" customHeight="1" thickBot="1" x14ac:dyDescent="0.25">
      <c r="A28" s="33">
        <v>40896</v>
      </c>
      <c r="B28" s="34"/>
      <c r="C28" s="3">
        <v>98.171005249023438</v>
      </c>
      <c r="D28" s="3">
        <v>0.3712652325630188</v>
      </c>
      <c r="E28" s="3">
        <v>1.3495700359344482</v>
      </c>
      <c r="F28" s="5">
        <v>0.10804469138383865</v>
      </c>
      <c r="G28" s="3">
        <v>1.4576147794723511</v>
      </c>
      <c r="H28" s="3">
        <v>37.330375719310659</v>
      </c>
      <c r="I28" s="3">
        <v>49.739350357532985</v>
      </c>
      <c r="J28" s="1"/>
      <c r="K28" s="1"/>
    </row>
    <row r="29" spans="1:11" ht="12.75" customHeight="1" thickBot="1" x14ac:dyDescent="0.25">
      <c r="A29" s="33">
        <v>40897</v>
      </c>
      <c r="B29" s="34"/>
      <c r="C29" s="3">
        <v>98.176971435546875</v>
      </c>
      <c r="D29" s="3">
        <v>0.3710322380065918</v>
      </c>
      <c r="E29" s="3">
        <v>1.3428667783737183</v>
      </c>
      <c r="F29" s="5">
        <v>0.10908108204603195</v>
      </c>
      <c r="G29" s="3">
        <v>1.451947808265686</v>
      </c>
      <c r="H29" s="3">
        <v>37.331890742965534</v>
      </c>
      <c r="I29" s="3">
        <v>49.742627010045162</v>
      </c>
      <c r="J29" s="1"/>
      <c r="K29" s="1"/>
    </row>
    <row r="30" spans="1:11" ht="12.75" customHeight="1" thickBot="1" x14ac:dyDescent="0.25">
      <c r="A30" s="33">
        <v>40898</v>
      </c>
      <c r="B30" s="34"/>
      <c r="C30" s="3">
        <v>98.181200000000004</v>
      </c>
      <c r="D30" s="3">
        <v>0.37119999999999997</v>
      </c>
      <c r="E30" s="3">
        <v>1.34</v>
      </c>
      <c r="F30" s="5">
        <v>0.1075</v>
      </c>
      <c r="G30" s="3">
        <v>1.4475</v>
      </c>
      <c r="H30" s="3">
        <v>37.332707863188119</v>
      </c>
      <c r="I30" s="3">
        <v>49.746000301236393</v>
      </c>
      <c r="J30" s="1"/>
      <c r="K30" s="1"/>
    </row>
    <row r="31" spans="1:11" ht="12.75" customHeight="1" thickBot="1" x14ac:dyDescent="0.25">
      <c r="A31" s="33">
        <v>40899</v>
      </c>
      <c r="B31" s="34"/>
      <c r="C31" s="3">
        <v>98.165664672851563</v>
      </c>
      <c r="D31" s="3">
        <v>0.3730926513671875</v>
      </c>
      <c r="E31" s="3">
        <v>1.3513118028640747</v>
      </c>
      <c r="F31" s="5">
        <v>0.1095372810959816</v>
      </c>
      <c r="G31" s="3">
        <v>1.4608490467071533</v>
      </c>
      <c r="H31" s="3">
        <v>37.329254973670018</v>
      </c>
      <c r="I31" s="3">
        <v>49.736828158696696</v>
      </c>
      <c r="J31" s="1"/>
      <c r="K31" s="1"/>
    </row>
    <row r="32" spans="1:11" ht="12.75" customHeight="1" thickBot="1" x14ac:dyDescent="0.25">
      <c r="A32" s="33">
        <v>40900</v>
      </c>
      <c r="B32" s="34"/>
      <c r="C32" s="3">
        <v>98.101051330566406</v>
      </c>
      <c r="D32" s="3">
        <v>0.38202622532844543</v>
      </c>
      <c r="E32" s="3">
        <v>1.4031233787536621</v>
      </c>
      <c r="F32" s="5">
        <v>0.11191332340240479</v>
      </c>
      <c r="G32" s="3">
        <v>1.5150367021560669</v>
      </c>
      <c r="H32" s="3">
        <v>37.312330096340915</v>
      </c>
      <c r="I32" s="3">
        <v>49.701124088199371</v>
      </c>
      <c r="J32" s="1"/>
      <c r="K32" s="1"/>
    </row>
    <row r="33" spans="1:11" ht="12.75" customHeight="1" thickBot="1" x14ac:dyDescent="0.25">
      <c r="A33" s="33">
        <v>40901</v>
      </c>
      <c r="B33" s="34"/>
      <c r="C33" s="3">
        <v>98.169410705566406</v>
      </c>
      <c r="D33" s="3">
        <v>0.37311962246894836</v>
      </c>
      <c r="E33" s="3">
        <v>1.3483598232269287</v>
      </c>
      <c r="F33" s="5">
        <v>0.10739917308092117</v>
      </c>
      <c r="G33" s="3">
        <v>1.4557590484619141</v>
      </c>
      <c r="H33" s="3">
        <v>37.332014422441553</v>
      </c>
      <c r="I33" s="3">
        <v>49.741317979121256</v>
      </c>
      <c r="J33" s="1"/>
      <c r="K33" s="1"/>
    </row>
    <row r="34" spans="1:11" ht="12.75" customHeight="1" thickBot="1" x14ac:dyDescent="0.25">
      <c r="A34" s="33">
        <v>40902</v>
      </c>
      <c r="B34" s="34"/>
      <c r="C34" s="3">
        <v>98.172676086425781</v>
      </c>
      <c r="D34" s="3">
        <v>0.37198004126548767</v>
      </c>
      <c r="E34" s="3">
        <v>1.3456473350524902</v>
      </c>
      <c r="F34" s="5">
        <v>0.10810559242963791</v>
      </c>
      <c r="G34" s="3">
        <v>1.453752875328064</v>
      </c>
      <c r="H34" s="3">
        <v>37.332315141222011</v>
      </c>
      <c r="I34" s="3">
        <v>49.742258172999158</v>
      </c>
      <c r="J34" s="1"/>
      <c r="K34" s="1"/>
    </row>
    <row r="35" spans="1:11" ht="12.75" customHeight="1" thickBot="1" x14ac:dyDescent="0.25">
      <c r="A35" s="33">
        <v>40903</v>
      </c>
      <c r="B35" s="34"/>
      <c r="C35" s="3">
        <v>98.180183410644531</v>
      </c>
      <c r="D35" s="3">
        <v>0.371085524559021</v>
      </c>
      <c r="E35" s="3">
        <v>1.3403100967407227</v>
      </c>
      <c r="F35" s="5">
        <v>0.10702605545520782</v>
      </c>
      <c r="G35" s="3">
        <v>1.4473361968994141</v>
      </c>
      <c r="H35" s="3">
        <v>37.334220069040889</v>
      </c>
      <c r="I35" s="3">
        <v>49.746625645136362</v>
      </c>
      <c r="J35" s="1"/>
      <c r="K35" s="1"/>
    </row>
    <row r="36" spans="1:11" ht="12.75" customHeight="1" thickBot="1" x14ac:dyDescent="0.25">
      <c r="A36" s="33">
        <v>40904</v>
      </c>
      <c r="B36" s="34"/>
      <c r="C36" s="3">
        <v>98.179176330566406</v>
      </c>
      <c r="D36" s="3">
        <v>0.37080118060112</v>
      </c>
      <c r="E36" s="3">
        <v>1.3393979072570801</v>
      </c>
      <c r="F36" s="5">
        <v>0.10944649577140808</v>
      </c>
      <c r="G36" s="3">
        <v>1.4488444328308105</v>
      </c>
      <c r="H36" s="3">
        <v>37.333369225422921</v>
      </c>
      <c r="I36" s="3">
        <v>49.744839154069808</v>
      </c>
      <c r="J36" s="1"/>
      <c r="K36" s="1"/>
    </row>
    <row r="37" spans="1:11" ht="12.75" customHeight="1" thickBot="1" x14ac:dyDescent="0.25">
      <c r="A37" s="33">
        <v>40905</v>
      </c>
      <c r="B37" s="34"/>
      <c r="C37" s="3">
        <v>98.259971618652344</v>
      </c>
      <c r="D37" s="3">
        <v>0.37278139591217041</v>
      </c>
      <c r="E37" s="3">
        <v>1.2564648389816284</v>
      </c>
      <c r="F37" s="5">
        <v>0.10975386947393417</v>
      </c>
      <c r="G37" s="3">
        <v>1.3662186861038208</v>
      </c>
      <c r="H37" s="3">
        <v>37.36502415952318</v>
      </c>
      <c r="I37" s="3">
        <v>49.801734308169898</v>
      </c>
      <c r="J37" s="1"/>
      <c r="K37" s="1"/>
    </row>
    <row r="38" spans="1:11" ht="12.75" customHeight="1" thickBot="1" x14ac:dyDescent="0.25">
      <c r="A38" s="33">
        <v>40906</v>
      </c>
      <c r="B38" s="34"/>
      <c r="C38" s="3">
        <v>97.909767150878906</v>
      </c>
      <c r="D38" s="3">
        <v>0.36521044373512268</v>
      </c>
      <c r="E38" s="3">
        <v>1.5957329273223877</v>
      </c>
      <c r="F38" s="5">
        <v>0.11176043748855591</v>
      </c>
      <c r="G38" s="3">
        <v>1.7074933052062988</v>
      </c>
      <c r="H38" s="3">
        <v>37.240767734366997</v>
      </c>
      <c r="I38" s="3">
        <v>49.570814698410182</v>
      </c>
      <c r="J38" s="1"/>
      <c r="K38" s="1"/>
    </row>
    <row r="39" spans="1:11" ht="12.75" customHeight="1" thickBot="1" x14ac:dyDescent="0.25">
      <c r="A39" s="33">
        <v>40907</v>
      </c>
      <c r="B39" s="34"/>
      <c r="C39" s="3">
        <v>97.912132263183594</v>
      </c>
      <c r="D39" s="3">
        <v>0.36510533094406128</v>
      </c>
      <c r="E39" s="3">
        <v>1.5945842266082764</v>
      </c>
      <c r="F39" s="5">
        <v>0.11068678647279739</v>
      </c>
      <c r="G39" s="3">
        <v>1.7052710056304932</v>
      </c>
      <c r="H39" s="3">
        <v>37.241583033444577</v>
      </c>
      <c r="I39" s="3">
        <v>49.572601462139062</v>
      </c>
      <c r="J39" s="1"/>
      <c r="K39" s="1"/>
    </row>
    <row r="40" spans="1:11" ht="12.75" customHeight="1" thickBot="1" x14ac:dyDescent="0.25">
      <c r="A40" s="33">
        <v>40908</v>
      </c>
      <c r="B40" s="34"/>
      <c r="C40" s="3">
        <v>97.913154602050781</v>
      </c>
      <c r="D40" s="3">
        <v>0.36518570780754089</v>
      </c>
      <c r="E40" s="3">
        <v>1.5939638614654541</v>
      </c>
      <c r="F40" s="5">
        <v>0.11026159673929214</v>
      </c>
      <c r="G40" s="3">
        <v>1.7042254209518433</v>
      </c>
      <c r="H40" s="3">
        <v>37.241988956435016</v>
      </c>
      <c r="I40" s="3">
        <v>49.573450684045255</v>
      </c>
      <c r="J40" s="1"/>
      <c r="K40" s="1"/>
    </row>
    <row r="41" spans="1:11" ht="12.75" customHeight="1" thickBot="1" x14ac:dyDescent="0.25">
      <c r="A41" s="31" t="s">
        <v>6</v>
      </c>
      <c r="B41" s="32"/>
      <c r="C41" s="6">
        <f t="shared" ref="C41:I41" si="0">AVERAGE(C10:C40)</f>
        <v>98.101922427072822</v>
      </c>
      <c r="D41" s="6">
        <f t="shared" si="0"/>
        <v>0.37742762243978439</v>
      </c>
      <c r="E41" s="6">
        <f t="shared" si="0"/>
        <v>1.4079603863008561</v>
      </c>
      <c r="F41" s="6">
        <f t="shared" si="0"/>
        <v>0.11017493205685769</v>
      </c>
      <c r="G41" s="6">
        <f t="shared" si="0"/>
        <v>1.5181353173963485</v>
      </c>
      <c r="H41" s="6">
        <f t="shared" si="0"/>
        <v>37.309858426065404</v>
      </c>
      <c r="I41" s="6">
        <f t="shared" si="0"/>
        <v>49.698861914960531</v>
      </c>
      <c r="J41" s="1"/>
      <c r="K41" s="1"/>
    </row>
    <row r="42" spans="1:11" ht="8.1" customHeight="1" x14ac:dyDescent="0.2"/>
    <row r="43" spans="1:11" ht="12.75" customHeight="1" x14ac:dyDescent="0.2">
      <c r="A43" s="7" t="s">
        <v>10</v>
      </c>
      <c r="H43" s="30" t="s">
        <v>44</v>
      </c>
      <c r="I43" s="30"/>
      <c r="J43" s="20"/>
      <c r="K43" s="20"/>
    </row>
    <row r="44" spans="1:11" ht="13.5" thickBot="1" x14ac:dyDescent="0.25"/>
    <row r="45" spans="1:11" ht="13.5" thickBot="1" x14ac:dyDescent="0.25">
      <c r="A45" s="37"/>
      <c r="B45" s="38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31</v>
      </c>
      <c r="I45" s="19" t="s">
        <v>32</v>
      </c>
    </row>
    <row r="46" spans="1:11" ht="13.5" thickBot="1" x14ac:dyDescent="0.25">
      <c r="A46" s="39" t="s">
        <v>85</v>
      </c>
      <c r="B46" s="40"/>
      <c r="C46" s="26">
        <f t="shared" ref="C46:I46" si="1">MAX(C10:C40)</f>
        <v>98.259971618652344</v>
      </c>
      <c r="D46" s="21">
        <f t="shared" si="1"/>
        <v>0.38629999999999998</v>
      </c>
      <c r="E46" s="26">
        <f t="shared" si="1"/>
        <v>1.5957329273223877</v>
      </c>
      <c r="F46" s="26">
        <f t="shared" si="1"/>
        <v>0.1137</v>
      </c>
      <c r="G46" s="21">
        <f t="shared" si="1"/>
        <v>1.7074933052062988</v>
      </c>
      <c r="H46" s="26">
        <f t="shared" si="1"/>
        <v>37.36502415952318</v>
      </c>
      <c r="I46" s="22">
        <f t="shared" si="1"/>
        <v>49.801734308169898</v>
      </c>
    </row>
    <row r="47" spans="1:11" ht="13.5" thickBot="1" x14ac:dyDescent="0.25">
      <c r="A47" s="39" t="s">
        <v>86</v>
      </c>
      <c r="B47" s="40"/>
      <c r="C47" s="23">
        <f t="shared" ref="C47:I47" si="2">MIN(C10:C40)</f>
        <v>97.909767150878906</v>
      </c>
      <c r="D47" s="26">
        <f t="shared" si="2"/>
        <v>0.36510533094406128</v>
      </c>
      <c r="E47" s="26">
        <f t="shared" si="2"/>
        <v>1.2564648389816284</v>
      </c>
      <c r="F47" s="23">
        <f t="shared" si="2"/>
        <v>0.10658020526170731</v>
      </c>
      <c r="G47" s="26">
        <f t="shared" si="2"/>
        <v>1.3662186861038208</v>
      </c>
      <c r="H47" s="23">
        <f t="shared" si="2"/>
        <v>37.240767734366997</v>
      </c>
      <c r="I47" s="26">
        <f t="shared" si="2"/>
        <v>49.570814698410182</v>
      </c>
    </row>
    <row r="48" spans="1:11" ht="13.5" thickBot="1" x14ac:dyDescent="0.25">
      <c r="A48" s="35" t="s">
        <v>87</v>
      </c>
      <c r="B48" s="36"/>
      <c r="C48" s="26">
        <f t="shared" ref="C48:I48" si="3">STDEV(C10:C40)</f>
        <v>8.1656727343990959E-2</v>
      </c>
      <c r="D48" s="24">
        <f t="shared" si="3"/>
        <v>6.9483195213856366E-3</v>
      </c>
      <c r="E48" s="26">
        <f t="shared" si="3"/>
        <v>7.6759536648505725E-2</v>
      </c>
      <c r="F48" s="26">
        <f t="shared" si="3"/>
        <v>2.0174761314099956E-3</v>
      </c>
      <c r="G48" s="24">
        <f t="shared" si="3"/>
        <v>7.7700348819049886E-2</v>
      </c>
      <c r="H48" s="26">
        <f t="shared" si="3"/>
        <v>2.7778521170931322E-2</v>
      </c>
      <c r="I48" s="25">
        <f t="shared" si="3"/>
        <v>5.2351076100206576E-2</v>
      </c>
    </row>
    <row r="50" spans="3:9" x14ac:dyDescent="0.2">
      <c r="C50" s="28">
        <f>COUNTIF(C10:C40,"&lt;84.0")</f>
        <v>0</v>
      </c>
      <c r="D50" s="28">
        <f>COUNTIF(D10:D40,"&gt;11.0")</f>
        <v>0</v>
      </c>
      <c r="E50" s="28">
        <f>COUNTIF(E10:E40,"&gt;4.0")</f>
        <v>0</v>
      </c>
      <c r="F50" s="28">
        <f>COUNTIF(F10:F40,"&gt;3.0")</f>
        <v>0</v>
      </c>
      <c r="G50" s="28">
        <f>COUNTIF(G10:G40,"&gt;4.0")</f>
        <v>0</v>
      </c>
      <c r="H50" s="28">
        <f>COUNTIF(H10:H40,"&lt;37.30")</f>
        <v>6</v>
      </c>
      <c r="I50" s="28">
        <f>COUNTIF(I10:I40,"&lt;48.20")</f>
        <v>0</v>
      </c>
    </row>
    <row r="51" spans="3:9" x14ac:dyDescent="0.2">
      <c r="C51" s="29"/>
      <c r="D51" s="29"/>
      <c r="E51" s="29"/>
      <c r="F51" s="29"/>
      <c r="G51" s="28"/>
      <c r="H51" s="28">
        <f>COUNTIF(H10:H40,"&gt;43.60")</f>
        <v>0</v>
      </c>
      <c r="I51" s="28">
        <f>COUNTIF(I10:I40,"&gt;53.20")</f>
        <v>0</v>
      </c>
    </row>
  </sheetData>
  <mergeCells count="45">
    <mergeCell ref="A32:B32"/>
    <mergeCell ref="A33:B33"/>
    <mergeCell ref="H43:I43"/>
    <mergeCell ref="A41:B41"/>
    <mergeCell ref="A34:B34"/>
    <mergeCell ref="A36:B36"/>
    <mergeCell ref="A35:B35"/>
    <mergeCell ref="A37:B37"/>
    <mergeCell ref="A40:B40"/>
    <mergeCell ref="A39:B39"/>
    <mergeCell ref="A26:B26"/>
    <mergeCell ref="A28:B28"/>
    <mergeCell ref="A29:B29"/>
    <mergeCell ref="A27:B27"/>
    <mergeCell ref="A30:B30"/>
    <mergeCell ref="A7:B7"/>
    <mergeCell ref="A8:B8"/>
    <mergeCell ref="A13:B13"/>
    <mergeCell ref="A15:B15"/>
    <mergeCell ref="A10:B10"/>
    <mergeCell ref="A14:B14"/>
    <mergeCell ref="A9:B9"/>
    <mergeCell ref="A11:B11"/>
    <mergeCell ref="A12:B12"/>
    <mergeCell ref="A1:I1"/>
    <mergeCell ref="A3:I3"/>
    <mergeCell ref="A6:B6"/>
    <mergeCell ref="A4:I4"/>
    <mergeCell ref="A5:F5"/>
    <mergeCell ref="A46:B46"/>
    <mergeCell ref="A47:B47"/>
    <mergeCell ref="A48:B48"/>
    <mergeCell ref="A16:B16"/>
    <mergeCell ref="A45:B45"/>
    <mergeCell ref="A22:B22"/>
    <mergeCell ref="A38:B38"/>
    <mergeCell ref="A24:B24"/>
    <mergeCell ref="A25:B25"/>
    <mergeCell ref="A23:B23"/>
    <mergeCell ref="A17:B17"/>
    <mergeCell ref="A20:B20"/>
    <mergeCell ref="A21:B21"/>
    <mergeCell ref="A18:B18"/>
    <mergeCell ref="A19:B19"/>
    <mergeCell ref="A31:B31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outlinePr summaryBelow="0" summaryRight="0"/>
  </sheetPr>
  <dimension ref="A1:K51"/>
  <sheetViews>
    <sheetView showGridLines="0" topLeftCell="A31" zoomScale="90" zoomScaleNormal="90" workbookViewId="0">
      <selection activeCell="H50" sqref="H50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256" width="8.85546875" customWidth="1"/>
  </cols>
  <sheetData>
    <row r="1" spans="1:11" ht="24" customHeight="1" x14ac:dyDescent="0.2">
      <c r="A1" s="43" t="s">
        <v>11</v>
      </c>
      <c r="B1" s="43"/>
      <c r="C1" s="43"/>
      <c r="D1" s="43"/>
      <c r="E1" s="43"/>
      <c r="F1" s="43"/>
      <c r="G1" s="43"/>
      <c r="H1" s="43"/>
      <c r="I1" s="43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4" t="s">
        <v>8</v>
      </c>
      <c r="B3" s="44"/>
      <c r="C3" s="44"/>
      <c r="D3" s="44"/>
      <c r="E3" s="44"/>
      <c r="F3" s="44"/>
      <c r="G3" s="44"/>
      <c r="H3" s="44"/>
      <c r="I3" s="44"/>
      <c r="J3" s="2"/>
      <c r="K3" s="1"/>
    </row>
    <row r="4" spans="1:11" ht="18" customHeight="1" x14ac:dyDescent="0.2">
      <c r="A4" s="47" t="s">
        <v>9</v>
      </c>
      <c r="B4" s="47"/>
      <c r="C4" s="47"/>
      <c r="D4" s="47"/>
      <c r="E4" s="47"/>
      <c r="F4" s="47"/>
      <c r="G4" s="47"/>
      <c r="H4" s="47"/>
      <c r="I4" s="47"/>
      <c r="J4" s="2"/>
      <c r="K4" s="1"/>
    </row>
    <row r="5" spans="1:11" ht="14.1" customHeight="1" thickBot="1" x14ac:dyDescent="0.25">
      <c r="A5" s="48" t="s">
        <v>63</v>
      </c>
      <c r="B5" s="48"/>
      <c r="C5" s="48"/>
      <c r="D5" s="48"/>
      <c r="E5" s="48"/>
      <c r="F5" s="48"/>
      <c r="G5" s="1"/>
      <c r="H5" s="1"/>
      <c r="I5" s="18" t="s">
        <v>99</v>
      </c>
      <c r="J5" s="1"/>
      <c r="K5" s="1"/>
    </row>
    <row r="6" spans="1:11" ht="10.15" customHeight="1" x14ac:dyDescent="0.2">
      <c r="A6" s="45"/>
      <c r="B6" s="46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1" t="s">
        <v>3</v>
      </c>
      <c r="B7" s="42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41"/>
      <c r="B8" s="42"/>
      <c r="C8" s="9" t="s">
        <v>39</v>
      </c>
      <c r="D8" s="9" t="s">
        <v>40</v>
      </c>
      <c r="E8" s="9" t="s">
        <v>41</v>
      </c>
      <c r="F8" s="9" t="s">
        <v>19</v>
      </c>
      <c r="G8" s="9" t="s">
        <v>41</v>
      </c>
      <c r="H8" s="14" t="s">
        <v>42</v>
      </c>
      <c r="I8" s="17" t="s">
        <v>43</v>
      </c>
      <c r="J8" s="1"/>
      <c r="K8" s="1"/>
    </row>
    <row r="9" spans="1:11" ht="22.5" customHeight="1" thickBot="1" x14ac:dyDescent="0.25">
      <c r="A9" s="37"/>
      <c r="B9" s="38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33">
        <v>40878</v>
      </c>
      <c r="B10" s="34"/>
      <c r="C10" s="10">
        <v>98.109062194824219</v>
      </c>
      <c r="D10" s="10">
        <v>0.38391381502151489</v>
      </c>
      <c r="E10" s="10">
        <v>1.3961652517318726</v>
      </c>
      <c r="F10" s="11">
        <v>0.10994072258472443</v>
      </c>
      <c r="G10" s="10">
        <v>1.5061060190200806</v>
      </c>
      <c r="H10" s="10">
        <v>37.315211174150456</v>
      </c>
      <c r="I10" s="10">
        <v>49.707450970774453</v>
      </c>
      <c r="J10" s="1"/>
      <c r="K10" s="1"/>
    </row>
    <row r="11" spans="1:11" ht="12.75" customHeight="1" thickBot="1" x14ac:dyDescent="0.25">
      <c r="A11" s="33">
        <v>40879</v>
      </c>
      <c r="B11" s="34"/>
      <c r="C11" s="3">
        <v>98.090370178222656</v>
      </c>
      <c r="D11" s="3">
        <v>0.38411656022071838</v>
      </c>
      <c r="E11" s="3">
        <v>1.4158914089202881</v>
      </c>
      <c r="F11" s="5">
        <v>0.10890408605337143</v>
      </c>
      <c r="G11" s="3">
        <v>1.5247955322265625</v>
      </c>
      <c r="H11" s="3">
        <v>37.308271522076488</v>
      </c>
      <c r="I11" s="3">
        <v>49.694958523011785</v>
      </c>
      <c r="J11" s="1"/>
      <c r="K11" s="1"/>
    </row>
    <row r="12" spans="1:11" ht="12.75" customHeight="1" thickBot="1" x14ac:dyDescent="0.25">
      <c r="A12" s="33">
        <v>40880</v>
      </c>
      <c r="B12" s="34"/>
      <c r="C12" s="3">
        <v>98.073400000000007</v>
      </c>
      <c r="D12" s="3">
        <v>0.38350000000000001</v>
      </c>
      <c r="E12" s="3">
        <v>1.4315</v>
      </c>
      <c r="F12" s="5">
        <v>0.1114</v>
      </c>
      <c r="G12" s="3">
        <v>1.5428999999999999</v>
      </c>
      <c r="H12" s="3">
        <v>37.301522539431303</v>
      </c>
      <c r="I12" s="3">
        <v>49.682397087121096</v>
      </c>
      <c r="J12" s="1"/>
      <c r="K12" s="1"/>
    </row>
    <row r="13" spans="1:11" ht="12.75" customHeight="1" thickBot="1" x14ac:dyDescent="0.25">
      <c r="A13" s="33">
        <v>40881</v>
      </c>
      <c r="B13" s="34"/>
      <c r="C13" s="3">
        <v>98.058876037597656</v>
      </c>
      <c r="D13" s="3">
        <v>0.38585132360458374</v>
      </c>
      <c r="E13" s="3">
        <v>1.446204662322998</v>
      </c>
      <c r="F13" s="5">
        <v>0.10842958092689514</v>
      </c>
      <c r="G13" s="3">
        <v>1.5546342134475708</v>
      </c>
      <c r="H13" s="3">
        <v>37.297734569026893</v>
      </c>
      <c r="I13" s="3">
        <v>49.675042476498163</v>
      </c>
      <c r="J13" s="1"/>
      <c r="K13" s="1"/>
    </row>
    <row r="14" spans="1:11" ht="12.75" customHeight="1" thickBot="1" x14ac:dyDescent="0.25">
      <c r="A14" s="33">
        <v>40882</v>
      </c>
      <c r="B14" s="34"/>
      <c r="C14" s="3">
        <v>98.073348999023438</v>
      </c>
      <c r="D14" s="3">
        <v>0.38470199704170227</v>
      </c>
      <c r="E14" s="3">
        <v>1.4304273128509521</v>
      </c>
      <c r="F14" s="5">
        <v>0.11046214401721954</v>
      </c>
      <c r="G14" s="3">
        <v>1.5408895015716553</v>
      </c>
      <c r="H14" s="3">
        <v>37.302293633684499</v>
      </c>
      <c r="I14" s="3">
        <v>49.683604442850054</v>
      </c>
      <c r="J14" s="1"/>
      <c r="K14" s="1"/>
    </row>
    <row r="15" spans="1:11" ht="12.75" customHeight="1" thickBot="1" x14ac:dyDescent="0.25">
      <c r="A15" s="33">
        <v>40883</v>
      </c>
      <c r="B15" s="34"/>
      <c r="C15" s="3">
        <v>98.087104797363281</v>
      </c>
      <c r="D15" s="3">
        <v>0.38373395800590515</v>
      </c>
      <c r="E15" s="3">
        <v>1.4156054258346558</v>
      </c>
      <c r="F15" s="5">
        <v>0.11136023700237274</v>
      </c>
      <c r="G15" s="3">
        <v>1.5269656181335449</v>
      </c>
      <c r="H15" s="3">
        <v>37.308392543719982</v>
      </c>
      <c r="I15" s="3">
        <v>49.693406543373399</v>
      </c>
      <c r="J15" s="1"/>
      <c r="K15" s="1"/>
    </row>
    <row r="16" spans="1:11" ht="12.75" customHeight="1" thickBot="1" x14ac:dyDescent="0.25">
      <c r="A16" s="33">
        <v>40884</v>
      </c>
      <c r="B16" s="34"/>
      <c r="C16" s="3">
        <v>98.081771850585938</v>
      </c>
      <c r="D16" s="3">
        <v>0.38336667418479919</v>
      </c>
      <c r="E16" s="3">
        <v>1.4202666282653809</v>
      </c>
      <c r="F16" s="5">
        <v>0.11241815984249115</v>
      </c>
      <c r="G16" s="3">
        <v>1.5326848030090332</v>
      </c>
      <c r="H16" s="3">
        <v>37.306178443823171</v>
      </c>
      <c r="I16" s="3">
        <v>49.68919639385517</v>
      </c>
      <c r="J16" s="1"/>
      <c r="K16" s="1"/>
    </row>
    <row r="17" spans="1:11" ht="12.75" customHeight="1" thickBot="1" x14ac:dyDescent="0.25">
      <c r="A17" s="33">
        <v>40885</v>
      </c>
      <c r="B17" s="34"/>
      <c r="C17" s="3">
        <v>98.095405578613281</v>
      </c>
      <c r="D17" s="3">
        <v>0.38307842612266541</v>
      </c>
      <c r="E17" s="3">
        <v>1.4072973728179932</v>
      </c>
      <c r="F17" s="5">
        <v>0.1125696673989296</v>
      </c>
      <c r="G17" s="3">
        <v>1.5198670625686646</v>
      </c>
      <c r="H17" s="3">
        <v>37.310458316195756</v>
      </c>
      <c r="I17" s="3">
        <v>49.69762696353591</v>
      </c>
      <c r="J17" s="1"/>
      <c r="K17" s="1"/>
    </row>
    <row r="18" spans="1:11" ht="12.75" customHeight="1" thickBot="1" x14ac:dyDescent="0.25">
      <c r="A18" s="33">
        <v>40886</v>
      </c>
      <c r="B18" s="34"/>
      <c r="C18" s="3">
        <v>98.075225830078125</v>
      </c>
      <c r="D18" s="3">
        <v>0.38330870866775513</v>
      </c>
      <c r="E18" s="3">
        <v>1.4270284175872803</v>
      </c>
      <c r="F18" s="5">
        <v>0.11330169439315796</v>
      </c>
      <c r="G18" s="3">
        <v>1.540330171585083</v>
      </c>
      <c r="H18" s="3">
        <v>37.302333142691481</v>
      </c>
      <c r="I18" s="3">
        <v>49.68319213734835</v>
      </c>
      <c r="J18" s="1"/>
      <c r="K18" s="1"/>
    </row>
    <row r="19" spans="1:11" ht="12.75" customHeight="1" thickBot="1" x14ac:dyDescent="0.25">
      <c r="A19" s="33">
        <v>40887</v>
      </c>
      <c r="B19" s="34"/>
      <c r="C19" s="3">
        <v>98.071144104003906</v>
      </c>
      <c r="D19" s="3">
        <v>0.38475891947746277</v>
      </c>
      <c r="E19" s="3">
        <v>1.430101752281189</v>
      </c>
      <c r="F19" s="5">
        <v>0.11226442456245422</v>
      </c>
      <c r="G19" s="3">
        <v>1.5423661470413208</v>
      </c>
      <c r="H19" s="3">
        <v>37.302709218700883</v>
      </c>
      <c r="I19" s="3">
        <v>49.682708050820047</v>
      </c>
      <c r="J19" s="1"/>
      <c r="K19" s="1"/>
    </row>
    <row r="20" spans="1:11" ht="12.75" customHeight="1" thickBot="1" x14ac:dyDescent="0.25">
      <c r="A20" s="33">
        <v>40888</v>
      </c>
      <c r="B20" s="34"/>
      <c r="C20" s="3">
        <v>98.056299999999993</v>
      </c>
      <c r="D20" s="3">
        <v>0.38629999999999998</v>
      </c>
      <c r="E20" s="3">
        <v>1.4419</v>
      </c>
      <c r="F20" s="5">
        <v>0.1137</v>
      </c>
      <c r="G20" s="3">
        <v>1.5556000000000001</v>
      </c>
      <c r="H20" s="3">
        <v>37.298229571070927</v>
      </c>
      <c r="I20" s="3">
        <v>49.673605521629938</v>
      </c>
      <c r="J20" s="1"/>
      <c r="K20" s="1"/>
    </row>
    <row r="21" spans="1:11" ht="12.75" customHeight="1" thickBot="1" x14ac:dyDescent="0.25">
      <c r="A21" s="33">
        <v>40889</v>
      </c>
      <c r="B21" s="34"/>
      <c r="C21" s="3">
        <v>98.071914672851563</v>
      </c>
      <c r="D21" s="3">
        <v>0.38435938954353333</v>
      </c>
      <c r="E21" s="3">
        <v>1.4307721853256226</v>
      </c>
      <c r="F21" s="5">
        <v>0.11186198890209198</v>
      </c>
      <c r="G21" s="3">
        <v>1.542634129524231</v>
      </c>
      <c r="H21" s="3">
        <v>37.301854913650253</v>
      </c>
      <c r="I21" s="3">
        <v>49.682192708592702</v>
      </c>
      <c r="J21" s="1"/>
      <c r="K21" s="1"/>
    </row>
    <row r="22" spans="1:11" ht="12.75" customHeight="1" thickBot="1" x14ac:dyDescent="0.25">
      <c r="A22" s="33">
        <v>40890</v>
      </c>
      <c r="B22" s="34"/>
      <c r="C22" s="3">
        <v>98.061065673828125</v>
      </c>
      <c r="D22" s="3">
        <v>0.38073307275772095</v>
      </c>
      <c r="E22" s="3">
        <v>1.4481915235519409</v>
      </c>
      <c r="F22" s="5">
        <v>0.1098661869764328</v>
      </c>
      <c r="G22" s="3">
        <v>1.5580576658248901</v>
      </c>
      <c r="H22" s="3">
        <v>37.294603620683269</v>
      </c>
      <c r="I22" s="3">
        <v>49.671282149958124</v>
      </c>
      <c r="J22" s="1"/>
      <c r="K22" s="1"/>
    </row>
    <row r="23" spans="1:11" ht="12.75" customHeight="1" thickBot="1" x14ac:dyDescent="0.25">
      <c r="A23" s="33">
        <v>40891</v>
      </c>
      <c r="B23" s="34"/>
      <c r="C23" s="3">
        <v>98.069199999999995</v>
      </c>
      <c r="D23" s="3">
        <v>0.38319999999999999</v>
      </c>
      <c r="E23" s="3">
        <v>1.4349000000000001</v>
      </c>
      <c r="F23" s="5">
        <v>0.1124</v>
      </c>
      <c r="G23" s="3">
        <v>1.5472999999999999</v>
      </c>
      <c r="H23" s="3">
        <v>37.300261754143563</v>
      </c>
      <c r="I23" s="3">
        <v>49.680717708204838</v>
      </c>
      <c r="J23" s="1"/>
      <c r="K23" s="1"/>
    </row>
    <row r="24" spans="1:11" ht="12.75" customHeight="1" thickBot="1" x14ac:dyDescent="0.25">
      <c r="A24" s="33">
        <v>40892</v>
      </c>
      <c r="B24" s="34"/>
      <c r="C24" s="3">
        <v>98.095481872558594</v>
      </c>
      <c r="D24" s="3">
        <v>0.38171079754829407</v>
      </c>
      <c r="E24" s="3">
        <v>1.4101381301879883</v>
      </c>
      <c r="F24" s="5">
        <v>0.11242427676916122</v>
      </c>
      <c r="G24" s="3">
        <v>1.5225623846054077</v>
      </c>
      <c r="H24" s="3">
        <v>37.309256020473683</v>
      </c>
      <c r="I24" s="3">
        <v>49.695710177082375</v>
      </c>
      <c r="J24" s="1"/>
      <c r="K24" s="1"/>
    </row>
    <row r="25" spans="1:11" ht="12.75" customHeight="1" thickBot="1" x14ac:dyDescent="0.25">
      <c r="A25" s="33">
        <v>40893</v>
      </c>
      <c r="B25" s="34"/>
      <c r="C25" s="3">
        <v>98.166099548339844</v>
      </c>
      <c r="D25" s="3">
        <v>0.37337082624435425</v>
      </c>
      <c r="E25" s="3">
        <v>1.3505773544311523</v>
      </c>
      <c r="F25" s="5">
        <v>0.10991634428501129</v>
      </c>
      <c r="G25" s="3">
        <v>1.4604936838150024</v>
      </c>
      <c r="H25" s="3">
        <v>37.329582289535693</v>
      </c>
      <c r="I25" s="3">
        <v>49.737090595917444</v>
      </c>
      <c r="J25" s="1"/>
      <c r="K25" s="1"/>
    </row>
    <row r="26" spans="1:11" ht="12.75" customHeight="1" thickBot="1" x14ac:dyDescent="0.25">
      <c r="A26" s="33">
        <v>40894</v>
      </c>
      <c r="B26" s="34"/>
      <c r="C26" s="3">
        <v>98.160713195800781</v>
      </c>
      <c r="D26" s="3">
        <v>0.37393763661384583</v>
      </c>
      <c r="E26" s="3">
        <v>1.3587601184844971</v>
      </c>
      <c r="F26" s="5">
        <v>0.10658020526170731</v>
      </c>
      <c r="G26" s="3">
        <v>1.4653403759002686</v>
      </c>
      <c r="H26" s="3">
        <v>37.328078253896024</v>
      </c>
      <c r="I26" s="3">
        <v>49.734768270742364</v>
      </c>
      <c r="J26" s="1"/>
      <c r="K26" s="1"/>
    </row>
    <row r="27" spans="1:11" ht="12.75" customHeight="1" thickBot="1" x14ac:dyDescent="0.25">
      <c r="A27" s="33">
        <v>40895</v>
      </c>
      <c r="B27" s="34"/>
      <c r="C27" s="3">
        <v>98.170745849609375</v>
      </c>
      <c r="D27" s="3">
        <v>0.37242859601974487</v>
      </c>
      <c r="E27" s="3">
        <v>1.3497114181518555</v>
      </c>
      <c r="F27" s="5">
        <v>0.10710678994655609</v>
      </c>
      <c r="G27" s="3">
        <v>1.4568182229995728</v>
      </c>
      <c r="H27" s="3">
        <v>37.330797543700761</v>
      </c>
      <c r="I27" s="3">
        <v>49.740196622658956</v>
      </c>
      <c r="J27" s="1"/>
      <c r="K27" s="1"/>
    </row>
    <row r="28" spans="1:11" ht="12.75" customHeight="1" thickBot="1" x14ac:dyDescent="0.25">
      <c r="A28" s="33">
        <v>40896</v>
      </c>
      <c r="B28" s="34"/>
      <c r="C28" s="3">
        <v>98.171005249023438</v>
      </c>
      <c r="D28" s="3">
        <v>0.3712652325630188</v>
      </c>
      <c r="E28" s="3">
        <v>1.3495700359344482</v>
      </c>
      <c r="F28" s="5">
        <v>0.10804469138383865</v>
      </c>
      <c r="G28" s="3">
        <v>1.4576147794723511</v>
      </c>
      <c r="H28" s="3">
        <v>37.330375719310659</v>
      </c>
      <c r="I28" s="3">
        <v>49.739350357532985</v>
      </c>
      <c r="J28" s="1"/>
      <c r="K28" s="1"/>
    </row>
    <row r="29" spans="1:11" ht="12.75" customHeight="1" thickBot="1" x14ac:dyDescent="0.25">
      <c r="A29" s="33">
        <v>40897</v>
      </c>
      <c r="B29" s="34"/>
      <c r="C29" s="3">
        <v>98.176971435546875</v>
      </c>
      <c r="D29" s="3">
        <v>0.3710322380065918</v>
      </c>
      <c r="E29" s="3">
        <v>1.3428667783737183</v>
      </c>
      <c r="F29" s="5">
        <v>0.10908108204603195</v>
      </c>
      <c r="G29" s="3">
        <v>1.451947808265686</v>
      </c>
      <c r="H29" s="3">
        <v>37.331890742965534</v>
      </c>
      <c r="I29" s="3">
        <v>49.742627010045162</v>
      </c>
      <c r="J29" s="1"/>
      <c r="K29" s="1"/>
    </row>
    <row r="30" spans="1:11" ht="12.75" customHeight="1" thickBot="1" x14ac:dyDescent="0.25">
      <c r="A30" s="33">
        <v>40898</v>
      </c>
      <c r="B30" s="34"/>
      <c r="C30" s="3">
        <v>98.181200000000004</v>
      </c>
      <c r="D30" s="3">
        <v>0.37119999999999997</v>
      </c>
      <c r="E30" s="3">
        <v>1.34</v>
      </c>
      <c r="F30" s="5">
        <v>0.1075</v>
      </c>
      <c r="G30" s="3">
        <v>1.4475</v>
      </c>
      <c r="H30" s="3">
        <v>37.332707863188119</v>
      </c>
      <c r="I30" s="3">
        <v>49.746000301236393</v>
      </c>
      <c r="J30" s="1"/>
      <c r="K30" s="1"/>
    </row>
    <row r="31" spans="1:11" ht="12.75" customHeight="1" thickBot="1" x14ac:dyDescent="0.25">
      <c r="A31" s="33">
        <v>40899</v>
      </c>
      <c r="B31" s="34"/>
      <c r="C31" s="3">
        <v>98.165664672851563</v>
      </c>
      <c r="D31" s="3">
        <v>0.3730926513671875</v>
      </c>
      <c r="E31" s="3">
        <v>1.3513118028640747</v>
      </c>
      <c r="F31" s="5">
        <v>0.1095372810959816</v>
      </c>
      <c r="G31" s="3">
        <v>1.4608490467071533</v>
      </c>
      <c r="H31" s="3">
        <v>37.329254973670018</v>
      </c>
      <c r="I31" s="3">
        <v>49.736828158696696</v>
      </c>
      <c r="J31" s="1"/>
      <c r="K31" s="1"/>
    </row>
    <row r="32" spans="1:11" ht="12.75" customHeight="1" thickBot="1" x14ac:dyDescent="0.25">
      <c r="A32" s="33">
        <v>40900</v>
      </c>
      <c r="B32" s="34"/>
      <c r="C32" s="3">
        <v>98.101051330566406</v>
      </c>
      <c r="D32" s="3">
        <v>0.38202622532844543</v>
      </c>
      <c r="E32" s="3">
        <v>1.4031233787536621</v>
      </c>
      <c r="F32" s="5">
        <v>0.11191332340240479</v>
      </c>
      <c r="G32" s="3">
        <v>1.5150367021560669</v>
      </c>
      <c r="H32" s="3">
        <v>37.312330096340915</v>
      </c>
      <c r="I32" s="3">
        <v>49.701124088199371</v>
      </c>
      <c r="J32" s="1"/>
      <c r="K32" s="1"/>
    </row>
    <row r="33" spans="1:11" ht="12.75" customHeight="1" thickBot="1" x14ac:dyDescent="0.25">
      <c r="A33" s="33">
        <v>40901</v>
      </c>
      <c r="B33" s="34"/>
      <c r="C33" s="3">
        <v>98.169410705566406</v>
      </c>
      <c r="D33" s="3">
        <v>0.37311962246894836</v>
      </c>
      <c r="E33" s="3">
        <v>1.3483598232269287</v>
      </c>
      <c r="F33" s="5">
        <v>0.10739917308092117</v>
      </c>
      <c r="G33" s="3">
        <v>1.4557590484619141</v>
      </c>
      <c r="H33" s="3">
        <v>37.332014422441553</v>
      </c>
      <c r="I33" s="3">
        <v>49.741317979121256</v>
      </c>
      <c r="J33" s="1"/>
      <c r="K33" s="1"/>
    </row>
    <row r="34" spans="1:11" ht="12.75" customHeight="1" thickBot="1" x14ac:dyDescent="0.25">
      <c r="A34" s="33">
        <v>40902</v>
      </c>
      <c r="B34" s="34"/>
      <c r="C34" s="3">
        <v>98.172676086425781</v>
      </c>
      <c r="D34" s="3">
        <v>0.37198004126548767</v>
      </c>
      <c r="E34" s="3">
        <v>1.3456473350524902</v>
      </c>
      <c r="F34" s="5">
        <v>0.10810559242963791</v>
      </c>
      <c r="G34" s="3">
        <v>1.453752875328064</v>
      </c>
      <c r="H34" s="3">
        <v>37.332315141222011</v>
      </c>
      <c r="I34" s="3">
        <v>49.742258172999158</v>
      </c>
      <c r="J34" s="1"/>
      <c r="K34" s="1"/>
    </row>
    <row r="35" spans="1:11" ht="12.75" customHeight="1" thickBot="1" x14ac:dyDescent="0.25">
      <c r="A35" s="33">
        <v>40903</v>
      </c>
      <c r="B35" s="34"/>
      <c r="C35" s="3">
        <v>98.180183410644531</v>
      </c>
      <c r="D35" s="3">
        <v>0.371085524559021</v>
      </c>
      <c r="E35" s="3">
        <v>1.3403100967407227</v>
      </c>
      <c r="F35" s="5">
        <v>0.10702605545520782</v>
      </c>
      <c r="G35" s="3">
        <v>1.4473361968994141</v>
      </c>
      <c r="H35" s="3">
        <v>37.334220069040889</v>
      </c>
      <c r="I35" s="3">
        <v>49.746625645136362</v>
      </c>
      <c r="J35" s="1"/>
      <c r="K35" s="1"/>
    </row>
    <row r="36" spans="1:11" ht="12.75" customHeight="1" thickBot="1" x14ac:dyDescent="0.25">
      <c r="A36" s="33">
        <v>40904</v>
      </c>
      <c r="B36" s="34"/>
      <c r="C36" s="3">
        <v>98.179176330566406</v>
      </c>
      <c r="D36" s="3">
        <v>0.37080118060112</v>
      </c>
      <c r="E36" s="3">
        <v>1.3393979072570801</v>
      </c>
      <c r="F36" s="5">
        <v>0.10944649577140808</v>
      </c>
      <c r="G36" s="3">
        <v>1.4488444328308105</v>
      </c>
      <c r="H36" s="3">
        <v>37.333369225422921</v>
      </c>
      <c r="I36" s="3">
        <v>49.744839154069808</v>
      </c>
      <c r="J36" s="1"/>
      <c r="K36" s="1"/>
    </row>
    <row r="37" spans="1:11" ht="12.75" customHeight="1" thickBot="1" x14ac:dyDescent="0.25">
      <c r="A37" s="33">
        <v>40905</v>
      </c>
      <c r="B37" s="34"/>
      <c r="C37" s="3">
        <v>98.259971618652344</v>
      </c>
      <c r="D37" s="3">
        <v>0.37278139591217041</v>
      </c>
      <c r="E37" s="3">
        <v>1.2564648389816284</v>
      </c>
      <c r="F37" s="5">
        <v>0.10975386947393417</v>
      </c>
      <c r="G37" s="3">
        <v>1.3662186861038208</v>
      </c>
      <c r="H37" s="3">
        <v>37.36502415952318</v>
      </c>
      <c r="I37" s="3">
        <v>49.801734308169898</v>
      </c>
      <c r="J37" s="1"/>
      <c r="K37" s="1"/>
    </row>
    <row r="38" spans="1:11" ht="12.75" customHeight="1" thickBot="1" x14ac:dyDescent="0.25">
      <c r="A38" s="33">
        <v>40906</v>
      </c>
      <c r="B38" s="34"/>
      <c r="C38" s="3">
        <v>97.909767150878906</v>
      </c>
      <c r="D38" s="3">
        <v>0.36521044373512268</v>
      </c>
      <c r="E38" s="3">
        <v>1.5957329273223877</v>
      </c>
      <c r="F38" s="5">
        <v>0.11176043748855591</v>
      </c>
      <c r="G38" s="3">
        <v>1.7074933052062988</v>
      </c>
      <c r="H38" s="3">
        <v>37.240767734366997</v>
      </c>
      <c r="I38" s="3">
        <v>49.570814698410182</v>
      </c>
      <c r="J38" s="1"/>
      <c r="K38" s="1"/>
    </row>
    <row r="39" spans="1:11" ht="12.75" customHeight="1" thickBot="1" x14ac:dyDescent="0.25">
      <c r="A39" s="33">
        <v>40907</v>
      </c>
      <c r="B39" s="34"/>
      <c r="C39" s="3">
        <v>97.912132263183594</v>
      </c>
      <c r="D39" s="3">
        <v>0.36510533094406128</v>
      </c>
      <c r="E39" s="3">
        <v>1.5945842266082764</v>
      </c>
      <c r="F39" s="5">
        <v>0.11068678647279739</v>
      </c>
      <c r="G39" s="3">
        <v>1.7052710056304932</v>
      </c>
      <c r="H39" s="3">
        <v>37.241583033444577</v>
      </c>
      <c r="I39" s="3">
        <v>49.572601462139062</v>
      </c>
      <c r="J39" s="1"/>
      <c r="K39" s="1"/>
    </row>
    <row r="40" spans="1:11" ht="12.75" customHeight="1" thickBot="1" x14ac:dyDescent="0.25">
      <c r="A40" s="33">
        <v>40908</v>
      </c>
      <c r="B40" s="34"/>
      <c r="C40" s="3">
        <v>97.913154602050781</v>
      </c>
      <c r="D40" s="3">
        <v>0.36518570780754089</v>
      </c>
      <c r="E40" s="3">
        <v>1.5939638614654541</v>
      </c>
      <c r="F40" s="5">
        <v>0.11026159673929214</v>
      </c>
      <c r="G40" s="3">
        <v>1.7042254209518433</v>
      </c>
      <c r="H40" s="3">
        <v>37.241988956435016</v>
      </c>
      <c r="I40" s="3">
        <v>49.573450684045255</v>
      </c>
      <c r="J40" s="1"/>
      <c r="K40" s="1"/>
    </row>
    <row r="41" spans="1:11" ht="12.75" customHeight="1" thickBot="1" x14ac:dyDescent="0.25">
      <c r="A41" s="31" t="s">
        <v>6</v>
      </c>
      <c r="B41" s="32"/>
      <c r="C41" s="6">
        <f t="shared" ref="C41:I41" si="0">AVERAGE(C10:C40)</f>
        <v>98.101922427072822</v>
      </c>
      <c r="D41" s="6">
        <f t="shared" si="0"/>
        <v>0.37742762243978439</v>
      </c>
      <c r="E41" s="6">
        <f t="shared" si="0"/>
        <v>1.4079603863008561</v>
      </c>
      <c r="F41" s="6">
        <f t="shared" si="0"/>
        <v>0.11017493205685769</v>
      </c>
      <c r="G41" s="6">
        <f t="shared" si="0"/>
        <v>1.5181353173963485</v>
      </c>
      <c r="H41" s="6">
        <f t="shared" si="0"/>
        <v>37.309858426065404</v>
      </c>
      <c r="I41" s="6">
        <f t="shared" si="0"/>
        <v>49.698861914960531</v>
      </c>
      <c r="J41" s="1"/>
      <c r="K41" s="1"/>
    </row>
    <row r="42" spans="1:11" ht="8.1" customHeight="1" x14ac:dyDescent="0.2"/>
    <row r="43" spans="1:11" ht="12.75" customHeight="1" x14ac:dyDescent="0.2">
      <c r="A43" s="7" t="s">
        <v>10</v>
      </c>
      <c r="H43" s="30" t="s">
        <v>44</v>
      </c>
      <c r="I43" s="30"/>
      <c r="J43" s="20"/>
      <c r="K43" s="20"/>
    </row>
    <row r="44" spans="1:11" ht="13.5" thickBot="1" x14ac:dyDescent="0.25"/>
    <row r="45" spans="1:11" ht="23.25" thickBot="1" x14ac:dyDescent="0.25">
      <c r="A45" s="37"/>
      <c r="B45" s="38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17</v>
      </c>
      <c r="I45" s="19" t="s">
        <v>16</v>
      </c>
    </row>
    <row r="46" spans="1:11" ht="13.5" thickBot="1" x14ac:dyDescent="0.25">
      <c r="A46" s="39" t="s">
        <v>85</v>
      </c>
      <c r="B46" s="40"/>
      <c r="C46" s="26">
        <f t="shared" ref="C46:I46" si="1">MAX(C10:C40)</f>
        <v>98.259971618652344</v>
      </c>
      <c r="D46" s="21">
        <f t="shared" si="1"/>
        <v>0.38629999999999998</v>
      </c>
      <c r="E46" s="26">
        <f t="shared" si="1"/>
        <v>1.5957329273223877</v>
      </c>
      <c r="F46" s="26">
        <f t="shared" si="1"/>
        <v>0.1137</v>
      </c>
      <c r="G46" s="21">
        <f t="shared" si="1"/>
        <v>1.7074933052062988</v>
      </c>
      <c r="H46" s="26">
        <f t="shared" si="1"/>
        <v>37.36502415952318</v>
      </c>
      <c r="I46" s="22">
        <f t="shared" si="1"/>
        <v>49.801734308169898</v>
      </c>
    </row>
    <row r="47" spans="1:11" ht="13.5" thickBot="1" x14ac:dyDescent="0.25">
      <c r="A47" s="39" t="s">
        <v>86</v>
      </c>
      <c r="B47" s="40"/>
      <c r="C47" s="23">
        <f t="shared" ref="C47:I47" si="2">MIN(C10:C40)</f>
        <v>97.909767150878906</v>
      </c>
      <c r="D47" s="26">
        <f t="shared" si="2"/>
        <v>0.36510533094406128</v>
      </c>
      <c r="E47" s="26">
        <f t="shared" si="2"/>
        <v>1.2564648389816284</v>
      </c>
      <c r="F47" s="23">
        <f t="shared" si="2"/>
        <v>0.10658020526170731</v>
      </c>
      <c r="G47" s="26">
        <f t="shared" si="2"/>
        <v>1.3662186861038208</v>
      </c>
      <c r="H47" s="23">
        <f t="shared" si="2"/>
        <v>37.240767734366997</v>
      </c>
      <c r="I47" s="26">
        <f t="shared" si="2"/>
        <v>49.570814698410182</v>
      </c>
    </row>
    <row r="48" spans="1:11" ht="13.5" thickBot="1" x14ac:dyDescent="0.25">
      <c r="A48" s="35" t="s">
        <v>87</v>
      </c>
      <c r="B48" s="36"/>
      <c r="C48" s="26">
        <f t="shared" ref="C48:I48" si="3">STDEV(C10:C40)</f>
        <v>8.1656727343990959E-2</v>
      </c>
      <c r="D48" s="24">
        <f t="shared" si="3"/>
        <v>6.9483195213856366E-3</v>
      </c>
      <c r="E48" s="26">
        <f t="shared" si="3"/>
        <v>7.6759536648505725E-2</v>
      </c>
      <c r="F48" s="26">
        <f t="shared" si="3"/>
        <v>2.0174761314099956E-3</v>
      </c>
      <c r="G48" s="24">
        <f t="shared" si="3"/>
        <v>7.7700348819049886E-2</v>
      </c>
      <c r="H48" s="26">
        <f t="shared" si="3"/>
        <v>2.7778521170931322E-2</v>
      </c>
      <c r="I48" s="25">
        <f t="shared" si="3"/>
        <v>5.2351076100206576E-2</v>
      </c>
    </row>
    <row r="50" spans="3:9" x14ac:dyDescent="0.2">
      <c r="C50" s="28">
        <f>COUNTIF(C10:C40,"&lt;84.0")</f>
        <v>0</v>
      </c>
      <c r="D50" s="28">
        <f>COUNTIF(D10:D40,"&gt;11.0")</f>
        <v>0</v>
      </c>
      <c r="E50" s="28">
        <f>COUNTIF(E10:E40,"&gt;4.0")</f>
        <v>0</v>
      </c>
      <c r="F50" s="28">
        <f>COUNTIF(F10:F40,"&gt;3.0")</f>
        <v>0</v>
      </c>
      <c r="G50" s="28">
        <f>COUNTIF(G10:G40,"&gt;4.0")</f>
        <v>0</v>
      </c>
      <c r="H50" s="28">
        <f>COUNTIF(H10:H40,"&lt;37.30")</f>
        <v>6</v>
      </c>
      <c r="I50" s="28">
        <f>COUNTIF(I10:I40,"&lt;48.20")</f>
        <v>0</v>
      </c>
    </row>
    <row r="51" spans="3:9" x14ac:dyDescent="0.2">
      <c r="C51" s="29"/>
      <c r="D51" s="29"/>
      <c r="E51" s="29"/>
      <c r="F51" s="29"/>
      <c r="G51" s="28"/>
      <c r="H51" s="28">
        <f>COUNTIF(H10:H40,"&gt;43.60")</f>
        <v>0</v>
      </c>
      <c r="I51" s="28">
        <f>COUNTIF(I10:I40,"&gt;53.20")</f>
        <v>0</v>
      </c>
    </row>
  </sheetData>
  <mergeCells count="45">
    <mergeCell ref="A22:B22"/>
    <mergeCell ref="A25:B25"/>
    <mergeCell ref="A23:B23"/>
    <mergeCell ref="A31:B31"/>
    <mergeCell ref="A26:B26"/>
    <mergeCell ref="A28:B28"/>
    <mergeCell ref="A7:B7"/>
    <mergeCell ref="A8:B8"/>
    <mergeCell ref="A13:B13"/>
    <mergeCell ref="A15:B15"/>
    <mergeCell ref="A14:B14"/>
    <mergeCell ref="A9:B9"/>
    <mergeCell ref="A11:B11"/>
    <mergeCell ref="A12:B12"/>
    <mergeCell ref="A10:B10"/>
    <mergeCell ref="A45:B45"/>
    <mergeCell ref="A46:B46"/>
    <mergeCell ref="A47:B47"/>
    <mergeCell ref="A48:B48"/>
    <mergeCell ref="A1:I1"/>
    <mergeCell ref="A3:I3"/>
    <mergeCell ref="A6:B6"/>
    <mergeCell ref="A4:I4"/>
    <mergeCell ref="A5:F5"/>
    <mergeCell ref="A17:B17"/>
    <mergeCell ref="A20:B20"/>
    <mergeCell ref="A16:B16"/>
    <mergeCell ref="A21:B21"/>
    <mergeCell ref="A18:B18"/>
    <mergeCell ref="A19:B19"/>
    <mergeCell ref="A24:B24"/>
    <mergeCell ref="A29:B29"/>
    <mergeCell ref="A27:B27"/>
    <mergeCell ref="A30:B30"/>
    <mergeCell ref="A40:B40"/>
    <mergeCell ref="A32:B32"/>
    <mergeCell ref="A33:B33"/>
    <mergeCell ref="A39:B39"/>
    <mergeCell ref="H43:I43"/>
    <mergeCell ref="A41:B41"/>
    <mergeCell ref="A34:B34"/>
    <mergeCell ref="A36:B36"/>
    <mergeCell ref="A35:B35"/>
    <mergeCell ref="A37:B37"/>
    <mergeCell ref="A38:B38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outlinePr summaryBelow="0" summaryRight="0"/>
  </sheetPr>
  <dimension ref="A1:K51"/>
  <sheetViews>
    <sheetView showGridLines="0" topLeftCell="A30" zoomScale="90" zoomScaleNormal="90" workbookViewId="0">
      <selection activeCell="H50" sqref="H50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256" width="8.85546875" customWidth="1"/>
  </cols>
  <sheetData>
    <row r="1" spans="1:11" ht="24" customHeight="1" x14ac:dyDescent="0.2">
      <c r="A1" s="43" t="s">
        <v>11</v>
      </c>
      <c r="B1" s="43"/>
      <c r="C1" s="43"/>
      <c r="D1" s="43"/>
      <c r="E1" s="43"/>
      <c r="F1" s="43"/>
      <c r="G1" s="43"/>
      <c r="H1" s="43"/>
      <c r="I1" s="43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4" t="s">
        <v>8</v>
      </c>
      <c r="B3" s="44"/>
      <c r="C3" s="44"/>
      <c r="D3" s="44"/>
      <c r="E3" s="44"/>
      <c r="F3" s="44"/>
      <c r="G3" s="44"/>
      <c r="H3" s="44"/>
      <c r="I3" s="44"/>
      <c r="J3" s="2"/>
      <c r="K3" s="1"/>
    </row>
    <row r="4" spans="1:11" ht="18" customHeight="1" x14ac:dyDescent="0.2">
      <c r="A4" s="47" t="s">
        <v>9</v>
      </c>
      <c r="B4" s="47"/>
      <c r="C4" s="47"/>
      <c r="D4" s="47"/>
      <c r="E4" s="47"/>
      <c r="F4" s="47"/>
      <c r="G4" s="47"/>
      <c r="H4" s="47"/>
      <c r="I4" s="47"/>
      <c r="J4" s="2"/>
      <c r="K4" s="1"/>
    </row>
    <row r="5" spans="1:11" ht="14.1" customHeight="1" thickBot="1" x14ac:dyDescent="0.25">
      <c r="A5" s="48" t="s">
        <v>95</v>
      </c>
      <c r="B5" s="48"/>
      <c r="C5" s="48"/>
      <c r="D5" s="48"/>
      <c r="E5" s="48"/>
      <c r="F5" s="48"/>
      <c r="G5" s="1"/>
      <c r="H5" s="1"/>
      <c r="I5" s="18" t="s">
        <v>99</v>
      </c>
      <c r="J5" s="1"/>
      <c r="K5" s="1"/>
    </row>
    <row r="6" spans="1:11" ht="10.15" customHeight="1" x14ac:dyDescent="0.2">
      <c r="A6" s="45"/>
      <c r="B6" s="46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1" t="s">
        <v>3</v>
      </c>
      <c r="B7" s="42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41"/>
      <c r="B8" s="42"/>
      <c r="C8" s="9" t="s">
        <v>39</v>
      </c>
      <c r="D8" s="9" t="s">
        <v>40</v>
      </c>
      <c r="E8" s="9" t="s">
        <v>41</v>
      </c>
      <c r="F8" s="9" t="s">
        <v>19</v>
      </c>
      <c r="G8" s="9" t="s">
        <v>41</v>
      </c>
      <c r="H8" s="14" t="s">
        <v>42</v>
      </c>
      <c r="I8" s="17" t="s">
        <v>43</v>
      </c>
      <c r="J8" s="1"/>
      <c r="K8" s="1"/>
    </row>
    <row r="9" spans="1:11" ht="22.5" customHeight="1" thickBot="1" x14ac:dyDescent="0.25">
      <c r="A9" s="37"/>
      <c r="B9" s="38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33">
        <v>40878</v>
      </c>
      <c r="B10" s="34"/>
      <c r="C10" s="10">
        <v>97.1658935546875</v>
      </c>
      <c r="D10" s="10">
        <v>1.8782627582550049</v>
      </c>
      <c r="E10" s="10">
        <v>0.1778261810541153</v>
      </c>
      <c r="F10" s="11">
        <v>0.60852140188217163</v>
      </c>
      <c r="G10" s="10">
        <v>0.78634756803512573</v>
      </c>
      <c r="H10" s="10">
        <v>38.133233630725329</v>
      </c>
      <c r="I10" s="10">
        <v>50.391850488739074</v>
      </c>
      <c r="J10" s="1"/>
      <c r="K10" s="1"/>
    </row>
    <row r="11" spans="1:11" ht="12.75" customHeight="1" thickBot="1" x14ac:dyDescent="0.25">
      <c r="A11" s="33">
        <v>40879</v>
      </c>
      <c r="B11" s="34"/>
      <c r="C11" s="3">
        <v>97.017982482910156</v>
      </c>
      <c r="D11" s="3">
        <v>1.9515728950500488</v>
      </c>
      <c r="E11" s="3">
        <v>0.17595650255680084</v>
      </c>
      <c r="F11" s="5">
        <v>0.57806521654129028</v>
      </c>
      <c r="G11" s="3">
        <v>0.75402170419692993</v>
      </c>
      <c r="H11" s="3">
        <v>38.25094293464732</v>
      </c>
      <c r="I11" s="3">
        <v>50.480608577424945</v>
      </c>
      <c r="J11" s="1"/>
      <c r="K11" s="1"/>
    </row>
    <row r="12" spans="1:11" ht="12.75" customHeight="1" thickBot="1" x14ac:dyDescent="0.25">
      <c r="A12" s="33">
        <v>40880</v>
      </c>
      <c r="B12" s="34"/>
      <c r="C12" s="3">
        <v>96.765617370605469</v>
      </c>
      <c r="D12" s="3">
        <v>2.1596252918243408</v>
      </c>
      <c r="E12" s="3">
        <v>0.17741604149341583</v>
      </c>
      <c r="F12" s="5">
        <v>0.56057322025299072</v>
      </c>
      <c r="G12" s="3">
        <v>0.73798924684524536</v>
      </c>
      <c r="H12" s="3">
        <v>38.365704542074617</v>
      </c>
      <c r="I12" s="3">
        <v>50.557162317560561</v>
      </c>
      <c r="J12" s="1"/>
      <c r="K12" s="1"/>
    </row>
    <row r="13" spans="1:11" ht="12.75" customHeight="1" thickBot="1" x14ac:dyDescent="0.25">
      <c r="A13" s="33">
        <v>40881</v>
      </c>
      <c r="B13" s="34"/>
      <c r="C13" s="3">
        <v>97.573715209960938</v>
      </c>
      <c r="D13" s="3">
        <v>1.6173300743103027</v>
      </c>
      <c r="E13" s="3">
        <v>0.16054733097553253</v>
      </c>
      <c r="F13" s="5">
        <v>0.47281098365783691</v>
      </c>
      <c r="G13" s="3">
        <v>0.63335829973220825</v>
      </c>
      <c r="H13" s="3">
        <v>38.122055419422047</v>
      </c>
      <c r="I13" s="3">
        <v>50.490055385592967</v>
      </c>
      <c r="J13" s="1"/>
      <c r="K13" s="1"/>
    </row>
    <row r="14" spans="1:11" ht="12.75" customHeight="1" thickBot="1" x14ac:dyDescent="0.25">
      <c r="A14" s="33">
        <v>40882</v>
      </c>
      <c r="B14" s="34"/>
      <c r="C14" s="3">
        <v>97.620437622070313</v>
      </c>
      <c r="D14" s="3">
        <v>1.5926028490066528</v>
      </c>
      <c r="E14" s="3">
        <v>0.16445083916187286</v>
      </c>
      <c r="F14" s="5">
        <v>0.4790642261505127</v>
      </c>
      <c r="G14" s="3">
        <v>0.64351505041122437</v>
      </c>
      <c r="H14" s="3">
        <v>38.087118606127639</v>
      </c>
      <c r="I14" s="3">
        <v>50.464109368594755</v>
      </c>
      <c r="J14" s="1"/>
      <c r="K14" s="1"/>
    </row>
    <row r="15" spans="1:11" ht="12.75" customHeight="1" thickBot="1" x14ac:dyDescent="0.25">
      <c r="A15" s="33">
        <v>40883</v>
      </c>
      <c r="B15" s="34"/>
      <c r="C15" s="3">
        <v>97.097068786621094</v>
      </c>
      <c r="D15" s="3">
        <v>1.9640144109725952</v>
      </c>
      <c r="E15" s="3">
        <v>0.18922753632068634</v>
      </c>
      <c r="F15" s="5">
        <v>0.61009937524795532</v>
      </c>
      <c r="G15" s="3">
        <v>0.79932689666748047</v>
      </c>
      <c r="H15" s="3">
        <v>38.125986629752653</v>
      </c>
      <c r="I15" s="3">
        <v>50.381550137759149</v>
      </c>
      <c r="J15" s="1"/>
      <c r="K15" s="1"/>
    </row>
    <row r="16" spans="1:11" ht="12.75" customHeight="1" thickBot="1" x14ac:dyDescent="0.25">
      <c r="A16" s="33">
        <v>40884</v>
      </c>
      <c r="B16" s="34"/>
      <c r="C16" s="3">
        <v>96.880142211914063</v>
      </c>
      <c r="D16" s="3">
        <v>2.0710067749023437</v>
      </c>
      <c r="E16" s="3">
        <v>0.18379071354866028</v>
      </c>
      <c r="F16" s="5">
        <v>0.69997560977935791</v>
      </c>
      <c r="G16" s="3">
        <v>0.8837662935256958</v>
      </c>
      <c r="H16" s="3">
        <v>38.14232921348917</v>
      </c>
      <c r="I16" s="3">
        <v>50.329651498267872</v>
      </c>
      <c r="J16" s="1"/>
      <c r="K16" s="1"/>
    </row>
    <row r="17" spans="1:11" ht="12.75" customHeight="1" thickBot="1" x14ac:dyDescent="0.25">
      <c r="A17" s="33">
        <v>40885</v>
      </c>
      <c r="B17" s="34"/>
      <c r="C17" s="3">
        <v>97.15478515625</v>
      </c>
      <c r="D17" s="3">
        <v>1.8933711051940918</v>
      </c>
      <c r="E17" s="3">
        <v>0.18448738753795624</v>
      </c>
      <c r="F17" s="5">
        <v>0.61799764633178711</v>
      </c>
      <c r="G17" s="3">
        <v>0.80248504877090454</v>
      </c>
      <c r="H17" s="3">
        <v>38.111997316431712</v>
      </c>
      <c r="I17" s="3">
        <v>50.370105391706858</v>
      </c>
      <c r="J17" s="1"/>
      <c r="K17" s="1"/>
    </row>
    <row r="18" spans="1:11" ht="12.75" customHeight="1" thickBot="1" x14ac:dyDescent="0.25">
      <c r="A18" s="33">
        <v>40886</v>
      </c>
      <c r="B18" s="34"/>
      <c r="C18" s="3">
        <v>97.424896240234375</v>
      </c>
      <c r="D18" s="3">
        <v>1.6844221353530884</v>
      </c>
      <c r="E18" s="3">
        <v>0.17639173567295074</v>
      </c>
      <c r="F18" s="5">
        <v>0.56786918640136719</v>
      </c>
      <c r="G18" s="3">
        <v>0.74426090717315674</v>
      </c>
      <c r="H18" s="3">
        <v>38.073846203118372</v>
      </c>
      <c r="I18" s="3">
        <v>50.387709601784444</v>
      </c>
      <c r="J18" s="1"/>
      <c r="K18" s="1"/>
    </row>
    <row r="19" spans="1:11" ht="12.75" customHeight="1" thickBot="1" x14ac:dyDescent="0.25">
      <c r="A19" s="33">
        <v>40887</v>
      </c>
      <c r="B19" s="34"/>
      <c r="C19" s="3">
        <v>95.203948974609375</v>
      </c>
      <c r="D19" s="3">
        <v>3.1223978996276855</v>
      </c>
      <c r="E19" s="3">
        <v>0.18757100403308868</v>
      </c>
      <c r="F19" s="5">
        <v>1.1365038156509399</v>
      </c>
      <c r="G19" s="3">
        <v>1.3240748643875122</v>
      </c>
      <c r="H19" s="3">
        <v>38.416745927229599</v>
      </c>
      <c r="I19" s="3">
        <v>50.179313767044079</v>
      </c>
      <c r="J19" s="1"/>
      <c r="K19" s="1"/>
    </row>
    <row r="20" spans="1:11" ht="12.75" customHeight="1" thickBot="1" x14ac:dyDescent="0.25">
      <c r="A20" s="33">
        <v>40888</v>
      </c>
      <c r="B20" s="34"/>
      <c r="C20" s="3">
        <v>97.107711791992188</v>
      </c>
      <c r="D20" s="3">
        <v>1.9201579093933105</v>
      </c>
      <c r="E20" s="3">
        <v>0.16262450814247131</v>
      </c>
      <c r="F20" s="5">
        <v>0.6161038875579834</v>
      </c>
      <c r="G20" s="3">
        <v>0.77872836589813232</v>
      </c>
      <c r="H20" s="3">
        <v>38.164000916542605</v>
      </c>
      <c r="I20" s="3">
        <v>50.410955419362075</v>
      </c>
      <c r="J20" s="1"/>
      <c r="K20" s="1"/>
    </row>
    <row r="21" spans="1:11" ht="12.75" customHeight="1" thickBot="1" x14ac:dyDescent="0.25">
      <c r="A21" s="33">
        <v>40889</v>
      </c>
      <c r="B21" s="34"/>
      <c r="C21" s="3">
        <v>97.769325256347656</v>
      </c>
      <c r="D21" s="3">
        <v>1.5170867443084717</v>
      </c>
      <c r="E21" s="3">
        <v>0.15350161492824554</v>
      </c>
      <c r="F21" s="5">
        <v>0.42819437384605408</v>
      </c>
      <c r="G21" s="3">
        <v>0.58169597387313843</v>
      </c>
      <c r="H21" s="3">
        <v>38.081396575327084</v>
      </c>
      <c r="I21" s="3">
        <v>50.50243114258214</v>
      </c>
      <c r="J21" s="1"/>
      <c r="K21" s="1"/>
    </row>
    <row r="22" spans="1:11" ht="12.75" customHeight="1" thickBot="1" x14ac:dyDescent="0.25">
      <c r="A22" s="33">
        <v>40890</v>
      </c>
      <c r="B22" s="34"/>
      <c r="C22" s="3">
        <v>96.899009704589844</v>
      </c>
      <c r="D22" s="3">
        <v>2.0395820140838623</v>
      </c>
      <c r="E22" s="3">
        <v>0.16714942455291748</v>
      </c>
      <c r="F22" s="5">
        <v>0.69288986921310425</v>
      </c>
      <c r="G22" s="3">
        <v>0.86003929376602173</v>
      </c>
      <c r="H22" s="3">
        <v>38.170234858743981</v>
      </c>
      <c r="I22" s="3">
        <v>50.365794117390827</v>
      </c>
      <c r="J22" s="1"/>
      <c r="K22" s="1"/>
    </row>
    <row r="23" spans="1:11" ht="12.75" customHeight="1" thickBot="1" x14ac:dyDescent="0.25">
      <c r="A23" s="33">
        <v>40891</v>
      </c>
      <c r="B23" s="34"/>
      <c r="C23" s="3">
        <v>97.53314208984375</v>
      </c>
      <c r="D23" s="3">
        <v>1.6176934242248535</v>
      </c>
      <c r="E23" s="3">
        <v>0.18176229298114777</v>
      </c>
      <c r="F23" s="5">
        <v>0.53258740901947021</v>
      </c>
      <c r="G23" s="3">
        <v>0.71434968709945679</v>
      </c>
      <c r="H23" s="3">
        <v>38.057974554831091</v>
      </c>
      <c r="I23" s="3">
        <v>50.401298453366564</v>
      </c>
      <c r="J23" s="1"/>
      <c r="K23" s="1"/>
    </row>
    <row r="24" spans="1:11" ht="12.75" customHeight="1" thickBot="1" x14ac:dyDescent="0.25">
      <c r="A24" s="33">
        <v>40892</v>
      </c>
      <c r="B24" s="34"/>
      <c r="C24" s="3">
        <v>97.302734375</v>
      </c>
      <c r="D24" s="3">
        <v>1.8138105869293213</v>
      </c>
      <c r="E24" s="3">
        <v>0.16988807916641235</v>
      </c>
      <c r="F24" s="5">
        <v>0.52165096998214722</v>
      </c>
      <c r="G24" s="3">
        <v>0.69153904914855957</v>
      </c>
      <c r="H24" s="3">
        <v>38.159131251146619</v>
      </c>
      <c r="I24" s="3">
        <v>50.471993575778221</v>
      </c>
      <c r="J24" s="1"/>
      <c r="K24" s="1"/>
    </row>
    <row r="25" spans="1:11" ht="12.75" customHeight="1" thickBot="1" x14ac:dyDescent="0.25">
      <c r="A25" s="33">
        <v>40893</v>
      </c>
      <c r="B25" s="34"/>
      <c r="C25" s="3">
        <v>96.932151794433594</v>
      </c>
      <c r="D25" s="3">
        <v>2.0271351337432861</v>
      </c>
      <c r="E25" s="3">
        <v>0.17375977337360382</v>
      </c>
      <c r="F25" s="5">
        <v>0.66463226079940796</v>
      </c>
      <c r="G25" s="3">
        <v>0.83839201927185059</v>
      </c>
      <c r="H25" s="3">
        <v>38.176302078130206</v>
      </c>
      <c r="I25" s="3">
        <v>50.378408646389005</v>
      </c>
      <c r="J25" s="1"/>
      <c r="K25" s="1"/>
    </row>
    <row r="26" spans="1:11" ht="12.75" customHeight="1" thickBot="1" x14ac:dyDescent="0.25">
      <c r="A26" s="33">
        <v>40894</v>
      </c>
      <c r="B26" s="34"/>
      <c r="C26" s="3">
        <v>96.13250732421875</v>
      </c>
      <c r="D26" s="3">
        <v>2.5213689804077148</v>
      </c>
      <c r="E26" s="3">
        <v>0.18188059329986572</v>
      </c>
      <c r="F26" s="5">
        <v>0.91155838966369629</v>
      </c>
      <c r="G26" s="3">
        <v>1.093438982963562</v>
      </c>
      <c r="H26" s="3">
        <v>38.25993122456326</v>
      </c>
      <c r="I26" s="3">
        <v>50.248622775334113</v>
      </c>
      <c r="J26" s="1"/>
      <c r="K26" s="1"/>
    </row>
    <row r="27" spans="1:11" ht="12.75" customHeight="1" thickBot="1" x14ac:dyDescent="0.25">
      <c r="A27" s="33">
        <v>40895</v>
      </c>
      <c r="B27" s="34"/>
      <c r="C27" s="3">
        <v>97.589256286621094</v>
      </c>
      <c r="D27" s="3">
        <v>1.5788437128067017</v>
      </c>
      <c r="E27" s="3">
        <v>0.16453427076339722</v>
      </c>
      <c r="F27" s="5">
        <v>0.51639991998672485</v>
      </c>
      <c r="G27" s="3">
        <v>0.68093419075012207</v>
      </c>
      <c r="H27" s="3">
        <v>38.070515000558771</v>
      </c>
      <c r="I27" s="3">
        <v>50.427983837697219</v>
      </c>
      <c r="J27" s="1"/>
      <c r="K27" s="1"/>
    </row>
    <row r="28" spans="1:11" ht="12.75" customHeight="1" thickBot="1" x14ac:dyDescent="0.25">
      <c r="A28" s="33">
        <v>40896</v>
      </c>
      <c r="B28" s="34"/>
      <c r="C28" s="3">
        <v>97.503204345703125</v>
      </c>
      <c r="D28" s="3">
        <v>1.6477261781692505</v>
      </c>
      <c r="E28" s="3">
        <v>0.1676943302154541</v>
      </c>
      <c r="F28" s="5">
        <v>0.53577417135238647</v>
      </c>
      <c r="G28" s="3">
        <v>0.70346850156784058</v>
      </c>
      <c r="H28" s="3">
        <v>38.077295099682672</v>
      </c>
      <c r="I28" s="3">
        <v>50.416601032165389</v>
      </c>
      <c r="J28" s="1"/>
      <c r="K28" s="1"/>
    </row>
    <row r="29" spans="1:11" ht="12.75" customHeight="1" thickBot="1" x14ac:dyDescent="0.25">
      <c r="A29" s="33">
        <v>40897</v>
      </c>
      <c r="B29" s="34"/>
      <c r="C29" s="3">
        <v>97.391204833984375</v>
      </c>
      <c r="D29" s="3">
        <v>1.7099062204360962</v>
      </c>
      <c r="E29" s="3">
        <v>0.17773698270320892</v>
      </c>
      <c r="F29" s="5">
        <v>0.58055227994918823</v>
      </c>
      <c r="G29" s="3">
        <v>0.75828927755355835</v>
      </c>
      <c r="H29" s="3">
        <v>38.072419519008896</v>
      </c>
      <c r="I29" s="3">
        <v>50.37673733875166</v>
      </c>
      <c r="J29" s="1"/>
      <c r="K29" s="1"/>
    </row>
    <row r="30" spans="1:11" ht="12.75" customHeight="1" thickBot="1" x14ac:dyDescent="0.25">
      <c r="A30" s="33">
        <v>40898</v>
      </c>
      <c r="B30" s="34"/>
      <c r="C30" s="3">
        <v>97.275093078613281</v>
      </c>
      <c r="D30" s="3">
        <v>1.7720017433166504</v>
      </c>
      <c r="E30" s="3">
        <v>0.18200019001960754</v>
      </c>
      <c r="F30" s="5">
        <v>0.62890064716339111</v>
      </c>
      <c r="G30" s="3">
        <v>0.81090080738067627</v>
      </c>
      <c r="H30" s="3">
        <v>38.063509637043936</v>
      </c>
      <c r="I30" s="3">
        <v>50.328131309851983</v>
      </c>
      <c r="J30" s="1"/>
      <c r="K30" s="1"/>
    </row>
    <row r="31" spans="1:11" ht="12.75" customHeight="1" thickBot="1" x14ac:dyDescent="0.25">
      <c r="A31" s="33">
        <v>40899</v>
      </c>
      <c r="B31" s="34"/>
      <c r="C31" s="3">
        <v>97.207473754882813</v>
      </c>
      <c r="D31" s="3">
        <v>1.8172155618667603</v>
      </c>
      <c r="E31" s="3">
        <v>0.18060415983200073</v>
      </c>
      <c r="F31" s="5">
        <v>0.62547934055328369</v>
      </c>
      <c r="G31" s="3">
        <v>0.80608350038528442</v>
      </c>
      <c r="H31" s="3">
        <v>38.096323239851422</v>
      </c>
      <c r="I31" s="3">
        <v>50.349245847427333</v>
      </c>
      <c r="J31" s="1"/>
      <c r="K31" s="1"/>
    </row>
    <row r="32" spans="1:11" ht="12.75" customHeight="1" thickBot="1" x14ac:dyDescent="0.25">
      <c r="A32" s="33">
        <v>40900</v>
      </c>
      <c r="B32" s="34"/>
      <c r="C32" s="3">
        <v>97.107444763183594</v>
      </c>
      <c r="D32" s="3">
        <v>1.8755854368209839</v>
      </c>
      <c r="E32" s="3">
        <v>0.18372708559036255</v>
      </c>
      <c r="F32" s="5">
        <v>0.62332206964492798</v>
      </c>
      <c r="G32" s="3">
        <v>0.80704915523529053</v>
      </c>
      <c r="H32" s="3">
        <v>38.156993093948749</v>
      </c>
      <c r="I32" s="3">
        <v>50.391860462115019</v>
      </c>
      <c r="J32" s="1"/>
      <c r="K32" s="1"/>
    </row>
    <row r="33" spans="1:11" ht="12.75" customHeight="1" thickBot="1" x14ac:dyDescent="0.25">
      <c r="A33" s="33">
        <v>40901</v>
      </c>
      <c r="B33" s="34"/>
      <c r="C33" s="3">
        <v>97.272964477539063</v>
      </c>
      <c r="D33" s="3">
        <v>1.7846250534057617</v>
      </c>
      <c r="E33" s="3">
        <v>0.178409144282341</v>
      </c>
      <c r="F33" s="5">
        <v>0.56617003679275513</v>
      </c>
      <c r="G33" s="3">
        <v>0.74457919597625732</v>
      </c>
      <c r="H33" s="3">
        <v>38.142187419488828</v>
      </c>
      <c r="I33" s="3">
        <v>50.426564341856029</v>
      </c>
      <c r="J33" s="1"/>
      <c r="K33" s="1"/>
    </row>
    <row r="34" spans="1:11" ht="12.75" customHeight="1" thickBot="1" x14ac:dyDescent="0.25">
      <c r="A34" s="33">
        <v>40902</v>
      </c>
      <c r="B34" s="34"/>
      <c r="C34" s="3">
        <v>97.537857055664063</v>
      </c>
      <c r="D34" s="3">
        <v>1.6077860593795776</v>
      </c>
      <c r="E34" s="3">
        <v>0.1621427983045578</v>
      </c>
      <c r="F34" s="5">
        <v>0.51496767997741699</v>
      </c>
      <c r="G34" s="3">
        <v>0.67711049318313599</v>
      </c>
      <c r="H34" s="3">
        <v>38.102170113868326</v>
      </c>
      <c r="I34" s="3">
        <v>50.447937138322544</v>
      </c>
      <c r="J34" s="1"/>
      <c r="K34" s="1"/>
    </row>
    <row r="35" spans="1:11" ht="12.75" customHeight="1" thickBot="1" x14ac:dyDescent="0.25">
      <c r="A35" s="33">
        <v>40903</v>
      </c>
      <c r="B35" s="34"/>
      <c r="C35" s="3">
        <v>95.845352172851563</v>
      </c>
      <c r="D35" s="3">
        <v>2.699796199798584</v>
      </c>
      <c r="E35" s="3">
        <v>0.19246174395084381</v>
      </c>
      <c r="F35" s="5">
        <v>0.99350851774215698</v>
      </c>
      <c r="G35" s="3">
        <v>1.1859703063964844</v>
      </c>
      <c r="H35" s="3">
        <v>38.288344209167199</v>
      </c>
      <c r="I35" s="3">
        <v>50.202844469975084</v>
      </c>
      <c r="J35" s="1"/>
      <c r="K35" s="1"/>
    </row>
    <row r="36" spans="1:11" ht="12.75" customHeight="1" thickBot="1" x14ac:dyDescent="0.25">
      <c r="A36" s="33">
        <v>40904</v>
      </c>
      <c r="B36" s="34"/>
      <c r="C36" s="3">
        <v>97.240570068359375</v>
      </c>
      <c r="D36" s="3">
        <v>1.8085262775421143</v>
      </c>
      <c r="E36" s="3">
        <v>0.18604199588298798</v>
      </c>
      <c r="F36" s="5">
        <v>0.61320459842681885</v>
      </c>
      <c r="G36" s="3">
        <v>0.79924660921096802</v>
      </c>
      <c r="H36" s="3">
        <v>38.094432886308972</v>
      </c>
      <c r="I36" s="3">
        <v>50.362681936142259</v>
      </c>
      <c r="J36" s="1"/>
      <c r="K36" s="1"/>
    </row>
    <row r="37" spans="1:11" ht="12.75" customHeight="1" thickBot="1" x14ac:dyDescent="0.25">
      <c r="A37" s="33">
        <v>40905</v>
      </c>
      <c r="B37" s="34"/>
      <c r="C37" s="3">
        <v>97.195785522460938</v>
      </c>
      <c r="D37" s="3">
        <v>1.8500374555587769</v>
      </c>
      <c r="E37" s="3">
        <v>0.18662761151790619</v>
      </c>
      <c r="F37" s="5">
        <v>0.63173043727874756</v>
      </c>
      <c r="G37" s="3">
        <v>0.81835806369781494</v>
      </c>
      <c r="H37" s="3">
        <v>38.084850229059093</v>
      </c>
      <c r="I37" s="3">
        <v>50.343942806825567</v>
      </c>
      <c r="J37" s="1"/>
      <c r="K37" s="1"/>
    </row>
    <row r="38" spans="1:11" ht="12.75" customHeight="1" thickBot="1" x14ac:dyDescent="0.25">
      <c r="A38" s="33">
        <v>40906</v>
      </c>
      <c r="B38" s="34"/>
      <c r="C38" s="3">
        <v>97.526100158691406</v>
      </c>
      <c r="D38" s="3">
        <v>1.613625168800354</v>
      </c>
      <c r="E38" s="3">
        <v>0.18506337702274323</v>
      </c>
      <c r="F38" s="5">
        <v>0.54857897758483887</v>
      </c>
      <c r="G38" s="3">
        <v>0.7336423397064209</v>
      </c>
      <c r="H38" s="3">
        <v>38.044294566736717</v>
      </c>
      <c r="I38" s="3">
        <v>50.380640538603096</v>
      </c>
      <c r="J38" s="1"/>
      <c r="K38" s="1"/>
    </row>
    <row r="39" spans="1:11" ht="12.75" customHeight="1" thickBot="1" x14ac:dyDescent="0.25">
      <c r="A39" s="33">
        <v>40907</v>
      </c>
      <c r="B39" s="34"/>
      <c r="C39" s="3">
        <v>97.031600952148438</v>
      </c>
      <c r="D39" s="3">
        <v>1.9549583196640015</v>
      </c>
      <c r="E39" s="3">
        <v>0.1898559033870697</v>
      </c>
      <c r="F39" s="5">
        <v>0.67178267240524292</v>
      </c>
      <c r="G39" s="3">
        <v>0.86163854598999023</v>
      </c>
      <c r="H39" s="3">
        <v>38.115086373621438</v>
      </c>
      <c r="I39" s="3">
        <v>50.331161605131548</v>
      </c>
      <c r="J39" s="1"/>
      <c r="K39" s="1"/>
    </row>
    <row r="40" spans="1:11" ht="12.75" customHeight="1" thickBot="1" x14ac:dyDescent="0.25">
      <c r="A40" s="33">
        <v>40908</v>
      </c>
      <c r="B40" s="34"/>
      <c r="C40" s="3">
        <v>96.15533447265625</v>
      </c>
      <c r="D40" s="3">
        <v>2.5296680927276611</v>
      </c>
      <c r="E40" s="3">
        <v>0.19979831576347351</v>
      </c>
      <c r="F40" s="5">
        <v>0.88987481594085693</v>
      </c>
      <c r="G40" s="3">
        <v>1.0896731615066528</v>
      </c>
      <c r="H40" s="3">
        <v>38.250465956993274</v>
      </c>
      <c r="I40" s="3">
        <v>50.250201899603937</v>
      </c>
      <c r="J40" s="1"/>
      <c r="K40" s="1"/>
    </row>
    <row r="41" spans="1:11" ht="12.75" customHeight="1" thickBot="1" x14ac:dyDescent="0.25">
      <c r="A41" s="31" t="s">
        <v>6</v>
      </c>
      <c r="B41" s="32"/>
      <c r="C41" s="6">
        <f t="shared" ref="C41:I41" si="0">AVERAGE(C10:C40)</f>
        <v>97.079364899666075</v>
      </c>
      <c r="D41" s="6">
        <f t="shared" si="0"/>
        <v>1.9239271763832337</v>
      </c>
      <c r="E41" s="6">
        <f t="shared" si="0"/>
        <v>0.17757836993663542</v>
      </c>
      <c r="F41" s="6">
        <f t="shared" si="0"/>
        <v>0.6335272260250584</v>
      </c>
      <c r="G41" s="6">
        <f t="shared" si="0"/>
        <v>0.81110559355828071</v>
      </c>
      <c r="H41" s="6">
        <f t="shared" si="0"/>
        <v>38.147026426698119</v>
      </c>
      <c r="I41" s="6">
        <f t="shared" si="0"/>
        <v>50.382198555778906</v>
      </c>
      <c r="J41" s="1"/>
      <c r="K41" s="1"/>
    </row>
    <row r="42" spans="1:11" ht="8.1" customHeight="1" x14ac:dyDescent="0.2"/>
    <row r="43" spans="1:11" ht="12.75" customHeight="1" x14ac:dyDescent="0.2">
      <c r="A43" s="7" t="s">
        <v>10</v>
      </c>
      <c r="H43" s="30" t="s">
        <v>44</v>
      </c>
      <c r="I43" s="30"/>
      <c r="J43" s="20"/>
      <c r="K43" s="20"/>
    </row>
    <row r="44" spans="1:11" ht="13.5" thickBot="1" x14ac:dyDescent="0.25"/>
    <row r="45" spans="1:11" ht="13.5" thickBot="1" x14ac:dyDescent="0.25">
      <c r="A45" s="37"/>
      <c r="B45" s="38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31</v>
      </c>
      <c r="I45" s="19" t="s">
        <v>32</v>
      </c>
    </row>
    <row r="46" spans="1:11" ht="13.5" thickBot="1" x14ac:dyDescent="0.25">
      <c r="A46" s="39" t="s">
        <v>85</v>
      </c>
      <c r="B46" s="40"/>
      <c r="C46" s="26">
        <f t="shared" ref="C46:I46" si="1">MAX(C10:C40)</f>
        <v>97.769325256347656</v>
      </c>
      <c r="D46" s="21">
        <f t="shared" si="1"/>
        <v>3.1223978996276855</v>
      </c>
      <c r="E46" s="26">
        <f t="shared" si="1"/>
        <v>0.19979831576347351</v>
      </c>
      <c r="F46" s="26">
        <f t="shared" si="1"/>
        <v>1.1365038156509399</v>
      </c>
      <c r="G46" s="21">
        <f t="shared" si="1"/>
        <v>1.3240748643875122</v>
      </c>
      <c r="H46" s="26">
        <f t="shared" si="1"/>
        <v>38.416745927229599</v>
      </c>
      <c r="I46" s="22">
        <f t="shared" si="1"/>
        <v>50.557162317560561</v>
      </c>
    </row>
    <row r="47" spans="1:11" ht="13.5" thickBot="1" x14ac:dyDescent="0.25">
      <c r="A47" s="39" t="s">
        <v>86</v>
      </c>
      <c r="B47" s="40"/>
      <c r="C47" s="23">
        <f t="shared" ref="C47:I47" si="2">MIN(C10:C40)</f>
        <v>95.203948974609375</v>
      </c>
      <c r="D47" s="26">
        <f t="shared" si="2"/>
        <v>1.5170867443084717</v>
      </c>
      <c r="E47" s="26">
        <f t="shared" si="2"/>
        <v>0.15350161492824554</v>
      </c>
      <c r="F47" s="23">
        <f t="shared" si="2"/>
        <v>0.42819437384605408</v>
      </c>
      <c r="G47" s="26">
        <f t="shared" si="2"/>
        <v>0.58169597387313843</v>
      </c>
      <c r="H47" s="23">
        <f t="shared" si="2"/>
        <v>38.044294566736717</v>
      </c>
      <c r="I47" s="26">
        <f t="shared" si="2"/>
        <v>50.179313767044079</v>
      </c>
    </row>
    <row r="48" spans="1:11" ht="13.5" thickBot="1" x14ac:dyDescent="0.25">
      <c r="A48" s="35" t="s">
        <v>87</v>
      </c>
      <c r="B48" s="36"/>
      <c r="C48" s="26">
        <f t="shared" ref="C48:I48" si="3">STDEV(C10:C40)</f>
        <v>0.56185974819060747</v>
      </c>
      <c r="D48" s="24">
        <f t="shared" si="3"/>
        <v>0.36123417514276945</v>
      </c>
      <c r="E48" s="26">
        <f t="shared" si="3"/>
        <v>1.0737878618873355E-2</v>
      </c>
      <c r="F48" s="26">
        <f t="shared" si="3"/>
        <v>0.15464347008517287</v>
      </c>
      <c r="G48" s="24">
        <f t="shared" si="3"/>
        <v>0.16153384940837445</v>
      </c>
      <c r="H48" s="26">
        <f t="shared" si="3"/>
        <v>9.064074822957438E-2</v>
      </c>
      <c r="I48" s="25">
        <f t="shared" si="3"/>
        <v>8.4145574729478589E-2</v>
      </c>
    </row>
    <row r="50" spans="3:9" x14ac:dyDescent="0.2">
      <c r="C50" s="28">
        <f>COUNTIF(C10:C40,"&lt;84.0")</f>
        <v>0</v>
      </c>
      <c r="D50" s="28">
        <f>COUNTIF(D10:D40,"&gt;11.0")</f>
        <v>0</v>
      </c>
      <c r="E50" s="28">
        <f>COUNTIF(E10:E40,"&gt;4.0")</f>
        <v>0</v>
      </c>
      <c r="F50" s="28">
        <f>COUNTIF(F10:F40,"&gt;3.0")</f>
        <v>0</v>
      </c>
      <c r="G50" s="28">
        <f>COUNTIF(G10:G40,"&gt;4.0")</f>
        <v>0</v>
      </c>
      <c r="H50" s="28">
        <f>COUNTIF(H10:H40,"&lt;37.30")</f>
        <v>0</v>
      </c>
      <c r="I50" s="28">
        <f>COUNTIF(I10:I40,"&lt;48.20")</f>
        <v>0</v>
      </c>
    </row>
    <row r="51" spans="3:9" x14ac:dyDescent="0.2">
      <c r="C51" s="29"/>
      <c r="D51" s="29"/>
      <c r="E51" s="29"/>
      <c r="F51" s="29"/>
      <c r="G51" s="28"/>
      <c r="H51" s="28">
        <f>COUNTIF(H10:H40,"&gt;43.60")</f>
        <v>0</v>
      </c>
      <c r="I51" s="28">
        <f>COUNTIF(I10:I40,"&gt;53.20")</f>
        <v>0</v>
      </c>
    </row>
  </sheetData>
  <mergeCells count="45">
    <mergeCell ref="A32:B32"/>
    <mergeCell ref="A33:B33"/>
    <mergeCell ref="H43:I43"/>
    <mergeCell ref="A41:B41"/>
    <mergeCell ref="A34:B34"/>
    <mergeCell ref="A36:B36"/>
    <mergeCell ref="A35:B35"/>
    <mergeCell ref="A37:B37"/>
    <mergeCell ref="A40:B40"/>
    <mergeCell ref="A39:B39"/>
    <mergeCell ref="A26:B26"/>
    <mergeCell ref="A28:B28"/>
    <mergeCell ref="A29:B29"/>
    <mergeCell ref="A27:B27"/>
    <mergeCell ref="A30:B30"/>
    <mergeCell ref="A7:B7"/>
    <mergeCell ref="A8:B8"/>
    <mergeCell ref="A13:B13"/>
    <mergeCell ref="A15:B15"/>
    <mergeCell ref="A10:B10"/>
    <mergeCell ref="A14:B14"/>
    <mergeCell ref="A9:B9"/>
    <mergeCell ref="A11:B11"/>
    <mergeCell ref="A12:B12"/>
    <mergeCell ref="A1:I1"/>
    <mergeCell ref="A3:I3"/>
    <mergeCell ref="A6:B6"/>
    <mergeCell ref="A4:I4"/>
    <mergeCell ref="A5:F5"/>
    <mergeCell ref="A46:B46"/>
    <mergeCell ref="A47:B47"/>
    <mergeCell ref="A48:B48"/>
    <mergeCell ref="A16:B16"/>
    <mergeCell ref="A45:B45"/>
    <mergeCell ref="A22:B22"/>
    <mergeCell ref="A38:B38"/>
    <mergeCell ref="A24:B24"/>
    <mergeCell ref="A25:B25"/>
    <mergeCell ref="A23:B23"/>
    <mergeCell ref="A17:B17"/>
    <mergeCell ref="A20:B20"/>
    <mergeCell ref="A21:B21"/>
    <mergeCell ref="A18:B18"/>
    <mergeCell ref="A19:B19"/>
    <mergeCell ref="A31:B31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outlinePr summaryBelow="0" summaryRight="0"/>
  </sheetPr>
  <dimension ref="A1:K51"/>
  <sheetViews>
    <sheetView showGridLines="0" topLeftCell="A31" zoomScale="90" zoomScaleNormal="90" workbookViewId="0">
      <selection activeCell="H50" sqref="H50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256" width="8.85546875" customWidth="1"/>
  </cols>
  <sheetData>
    <row r="1" spans="1:11" ht="24" customHeight="1" x14ac:dyDescent="0.2">
      <c r="A1" s="43" t="s">
        <v>11</v>
      </c>
      <c r="B1" s="43"/>
      <c r="C1" s="43"/>
      <c r="D1" s="43"/>
      <c r="E1" s="43"/>
      <c r="F1" s="43"/>
      <c r="G1" s="43"/>
      <c r="H1" s="43"/>
      <c r="I1" s="43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4" t="s">
        <v>8</v>
      </c>
      <c r="B3" s="44"/>
      <c r="C3" s="44"/>
      <c r="D3" s="44"/>
      <c r="E3" s="44"/>
      <c r="F3" s="44"/>
      <c r="G3" s="44"/>
      <c r="H3" s="44"/>
      <c r="I3" s="44"/>
      <c r="J3" s="2"/>
      <c r="K3" s="1"/>
    </row>
    <row r="4" spans="1:11" ht="18" customHeight="1" x14ac:dyDescent="0.2">
      <c r="A4" s="47" t="s">
        <v>9</v>
      </c>
      <c r="B4" s="47"/>
      <c r="C4" s="47"/>
      <c r="D4" s="47"/>
      <c r="E4" s="47"/>
      <c r="F4" s="47"/>
      <c r="G4" s="47"/>
      <c r="H4" s="47"/>
      <c r="I4" s="47"/>
      <c r="J4" s="2"/>
      <c r="K4" s="1"/>
    </row>
    <row r="5" spans="1:11" ht="14.1" customHeight="1" thickBot="1" x14ac:dyDescent="0.25">
      <c r="A5" s="48" t="s">
        <v>64</v>
      </c>
      <c r="B5" s="48"/>
      <c r="C5" s="48"/>
      <c r="D5" s="48"/>
      <c r="E5" s="48"/>
      <c r="F5" s="48"/>
      <c r="G5" s="1"/>
      <c r="H5" s="1"/>
      <c r="I5" s="18" t="s">
        <v>99</v>
      </c>
      <c r="J5" s="1"/>
      <c r="K5" s="1"/>
    </row>
    <row r="6" spans="1:11" ht="10.15" customHeight="1" x14ac:dyDescent="0.2">
      <c r="A6" s="45"/>
      <c r="B6" s="46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1" t="s">
        <v>3</v>
      </c>
      <c r="B7" s="42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41"/>
      <c r="B8" s="42"/>
      <c r="C8" s="9" t="s">
        <v>39</v>
      </c>
      <c r="D8" s="9" t="s">
        <v>40</v>
      </c>
      <c r="E8" s="9" t="s">
        <v>41</v>
      </c>
      <c r="F8" s="9" t="s">
        <v>19</v>
      </c>
      <c r="G8" s="9" t="s">
        <v>41</v>
      </c>
      <c r="H8" s="14" t="s">
        <v>42</v>
      </c>
      <c r="I8" s="17" t="s">
        <v>43</v>
      </c>
      <c r="J8" s="1"/>
      <c r="K8" s="1"/>
    </row>
    <row r="9" spans="1:11" ht="22.5" customHeight="1" thickBot="1" x14ac:dyDescent="0.25">
      <c r="A9" s="37"/>
      <c r="B9" s="38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33">
        <v>40878</v>
      </c>
      <c r="B10" s="34"/>
      <c r="C10" s="10">
        <v>93.769996643066406</v>
      </c>
      <c r="D10" s="10">
        <v>4.929999828338623</v>
      </c>
      <c r="E10" s="10">
        <v>0.17000000178813934</v>
      </c>
      <c r="F10" s="11">
        <v>1.0800000429153442</v>
      </c>
      <c r="G10" s="10">
        <v>1.25</v>
      </c>
      <c r="H10" s="10">
        <v>38.687612980792544</v>
      </c>
      <c r="I10" s="10">
        <v>50.366983143599086</v>
      </c>
      <c r="J10" s="1"/>
      <c r="K10" s="1"/>
    </row>
    <row r="11" spans="1:11" ht="12.75" customHeight="1" thickBot="1" x14ac:dyDescent="0.25">
      <c r="A11" s="33">
        <v>40879</v>
      </c>
      <c r="B11" s="34"/>
      <c r="C11" s="3">
        <v>93.639999389648438</v>
      </c>
      <c r="D11" s="3">
        <v>5.119999885559082</v>
      </c>
      <c r="E11" s="3">
        <v>0.17000000178813934</v>
      </c>
      <c r="F11" s="5">
        <v>1.0399999618530273</v>
      </c>
      <c r="G11" s="3">
        <v>1.2099999189376831</v>
      </c>
      <c r="H11" s="3">
        <v>38.765904917848488</v>
      </c>
      <c r="I11" s="3">
        <v>50.426192599729866</v>
      </c>
      <c r="J11" s="1"/>
      <c r="K11" s="1"/>
    </row>
    <row r="12" spans="1:11" ht="12.75" customHeight="1" thickBot="1" x14ac:dyDescent="0.25">
      <c r="A12" s="33">
        <v>40880</v>
      </c>
      <c r="B12" s="34"/>
      <c r="C12" s="3">
        <v>93.580001831054688</v>
      </c>
      <c r="D12" s="3">
        <v>5.1599998474121094</v>
      </c>
      <c r="E12" s="3">
        <v>0.17000000178813934</v>
      </c>
      <c r="F12" s="5">
        <v>1.0700000524520874</v>
      </c>
      <c r="G12" s="3">
        <v>1.2400000095367432</v>
      </c>
      <c r="H12" s="3">
        <v>38.765900135056249</v>
      </c>
      <c r="I12" s="3">
        <v>50.42618637833499</v>
      </c>
      <c r="J12" s="1"/>
      <c r="K12" s="1"/>
    </row>
    <row r="13" spans="1:11" ht="12.75" customHeight="1" thickBot="1" x14ac:dyDescent="0.25">
      <c r="A13" s="33">
        <v>40881</v>
      </c>
      <c r="B13" s="34"/>
      <c r="C13" s="3">
        <v>93.69000244140625</v>
      </c>
      <c r="D13" s="3">
        <v>5.0999999046325684</v>
      </c>
      <c r="E13" s="3">
        <v>0.18000000715255737</v>
      </c>
      <c r="F13" s="5">
        <v>1</v>
      </c>
      <c r="G13" s="3">
        <v>1.1800000667572021</v>
      </c>
      <c r="H13" s="3">
        <v>38.765910758211454</v>
      </c>
      <c r="I13" s="3">
        <v>50.468918169608507</v>
      </c>
      <c r="J13" s="1"/>
      <c r="K13" s="1"/>
    </row>
    <row r="14" spans="1:11" ht="12.75" customHeight="1" thickBot="1" x14ac:dyDescent="0.25">
      <c r="A14" s="33">
        <v>40882</v>
      </c>
      <c r="B14" s="34"/>
      <c r="C14" s="3">
        <v>93.610000610351563</v>
      </c>
      <c r="D14" s="3">
        <v>5.1399998664855957</v>
      </c>
      <c r="E14" s="3">
        <v>0.18000000715255737</v>
      </c>
      <c r="F14" s="5">
        <v>1.0199999809265137</v>
      </c>
      <c r="G14" s="3">
        <v>1.2000000476837158</v>
      </c>
      <c r="H14" s="3">
        <v>38.805035460556546</v>
      </c>
      <c r="I14" s="3">
        <v>50.477093108496796</v>
      </c>
      <c r="J14" s="1"/>
      <c r="K14" s="1"/>
    </row>
    <row r="15" spans="1:11" ht="12.75" customHeight="1" thickBot="1" x14ac:dyDescent="0.25">
      <c r="A15" s="33">
        <v>40883</v>
      </c>
      <c r="B15" s="34"/>
      <c r="C15" s="3">
        <v>93.610000610351563</v>
      </c>
      <c r="D15" s="3">
        <v>5.119999885559082</v>
      </c>
      <c r="E15" s="3">
        <v>0.18000000715255737</v>
      </c>
      <c r="F15" s="5">
        <v>1.0499999523162842</v>
      </c>
      <c r="G15" s="3">
        <v>1.2300000190734863</v>
      </c>
      <c r="H15" s="3">
        <v>38.765902385012524</v>
      </c>
      <c r="I15" s="3">
        <v>50.426189305049284</v>
      </c>
      <c r="J15" s="1"/>
      <c r="K15" s="1"/>
    </row>
    <row r="16" spans="1:11" ht="12.75" customHeight="1" thickBot="1" x14ac:dyDescent="0.25">
      <c r="A16" s="33">
        <v>40884</v>
      </c>
      <c r="B16" s="34"/>
      <c r="C16" s="3">
        <v>93.629997253417969</v>
      </c>
      <c r="D16" s="3">
        <v>5.070000171661377</v>
      </c>
      <c r="E16" s="3">
        <v>0.18000000715255737</v>
      </c>
      <c r="F16" s="5">
        <v>1.0800000429153442</v>
      </c>
      <c r="G16" s="3">
        <v>1.2599999904632568</v>
      </c>
      <c r="H16" s="3">
        <v>38.726733608523091</v>
      </c>
      <c r="I16" s="3">
        <v>50.375239062269273</v>
      </c>
      <c r="J16" s="1"/>
      <c r="K16" s="1"/>
    </row>
    <row r="17" spans="1:11" ht="12.75" customHeight="1" thickBot="1" x14ac:dyDescent="0.25">
      <c r="A17" s="33">
        <v>40885</v>
      </c>
      <c r="B17" s="34"/>
      <c r="C17" s="3">
        <v>93.680000305175781</v>
      </c>
      <c r="D17" s="3">
        <v>5.059999942779541</v>
      </c>
      <c r="E17" s="3">
        <v>0.18000000715255737</v>
      </c>
      <c r="F17" s="5">
        <v>1.059999942779541</v>
      </c>
      <c r="G17" s="3">
        <v>1.2400000095367432</v>
      </c>
      <c r="H17" s="3">
        <v>38.726741266502607</v>
      </c>
      <c r="I17" s="3">
        <v>50.375249023670925</v>
      </c>
      <c r="J17" s="1"/>
      <c r="K17" s="1"/>
    </row>
    <row r="18" spans="1:11" ht="12.75" customHeight="1" thickBot="1" x14ac:dyDescent="0.25">
      <c r="A18" s="33">
        <v>40886</v>
      </c>
      <c r="B18" s="34"/>
      <c r="C18" s="3">
        <v>93.589996337890625</v>
      </c>
      <c r="D18" s="3">
        <v>5.130000114440918</v>
      </c>
      <c r="E18" s="3">
        <v>0.20000000298023224</v>
      </c>
      <c r="F18" s="5">
        <v>1.059999942779541</v>
      </c>
      <c r="G18" s="3">
        <v>1.2599999904632568</v>
      </c>
      <c r="H18" s="3">
        <v>38.726733011533135</v>
      </c>
      <c r="I18" s="3">
        <v>50.375238285712371</v>
      </c>
      <c r="J18" s="1"/>
      <c r="K18" s="1"/>
    </row>
    <row r="19" spans="1:11" ht="12.75" customHeight="1" thickBot="1" x14ac:dyDescent="0.25">
      <c r="A19" s="33">
        <v>40887</v>
      </c>
      <c r="B19" s="34"/>
      <c r="C19" s="3">
        <v>93.610000610351563</v>
      </c>
      <c r="D19" s="3">
        <v>5.0999999046325684</v>
      </c>
      <c r="E19" s="3">
        <v>0.18999999761581421</v>
      </c>
      <c r="F19" s="5">
        <v>1.059999942779541</v>
      </c>
      <c r="G19" s="3">
        <v>1.25</v>
      </c>
      <c r="H19" s="3">
        <v>38.765905099754512</v>
      </c>
      <c r="I19" s="3">
        <v>50.4261928363509</v>
      </c>
      <c r="J19" s="1"/>
      <c r="K19" s="1"/>
    </row>
    <row r="20" spans="1:11" ht="12.75" customHeight="1" thickBot="1" x14ac:dyDescent="0.25">
      <c r="A20" s="33">
        <v>40888</v>
      </c>
      <c r="B20" s="34"/>
      <c r="C20" s="3">
        <v>93.669998168945313</v>
      </c>
      <c r="D20" s="3">
        <v>5.0100002288818359</v>
      </c>
      <c r="E20" s="3">
        <v>0.18999999761581421</v>
      </c>
      <c r="F20" s="5">
        <v>1</v>
      </c>
      <c r="G20" s="3">
        <v>1.190000057220459</v>
      </c>
      <c r="H20" s="3">
        <v>38.805034768414131</v>
      </c>
      <c r="I20" s="3">
        <v>50.477092208166809</v>
      </c>
      <c r="J20" s="1"/>
      <c r="K20" s="1"/>
    </row>
    <row r="21" spans="1:11" ht="12.75" customHeight="1" thickBot="1" x14ac:dyDescent="0.25">
      <c r="A21" s="33">
        <v>40889</v>
      </c>
      <c r="B21" s="34"/>
      <c r="C21" s="3">
        <v>93.639999389648438</v>
      </c>
      <c r="D21" s="3">
        <v>5.0199999809265137</v>
      </c>
      <c r="E21" s="3">
        <v>0.20000000298023224</v>
      </c>
      <c r="F21" s="5">
        <v>1.0700000524520874</v>
      </c>
      <c r="G21" s="3">
        <v>1.2700001001358032</v>
      </c>
      <c r="H21" s="3">
        <v>38.72673468451287</v>
      </c>
      <c r="I21" s="3">
        <v>50.375240461902983</v>
      </c>
      <c r="J21" s="1"/>
      <c r="K21" s="1"/>
    </row>
    <row r="22" spans="1:11" ht="12.75" customHeight="1" thickBot="1" x14ac:dyDescent="0.25">
      <c r="A22" s="33">
        <v>40890</v>
      </c>
      <c r="B22" s="34"/>
      <c r="C22" s="3">
        <v>93.589996337890625</v>
      </c>
      <c r="D22" s="3">
        <v>5</v>
      </c>
      <c r="E22" s="3">
        <v>0.20999999344348907</v>
      </c>
      <c r="F22" s="5">
        <v>1.1599999666213989</v>
      </c>
      <c r="G22" s="3">
        <v>1.3700000047683716</v>
      </c>
      <c r="H22" s="3">
        <v>38.687603503251232</v>
      </c>
      <c r="I22" s="3">
        <v>50.28181804158455</v>
      </c>
      <c r="J22" s="1"/>
      <c r="K22" s="1"/>
    </row>
    <row r="23" spans="1:11" ht="12.75" customHeight="1" thickBot="1" x14ac:dyDescent="0.25">
      <c r="A23" s="33">
        <v>40891</v>
      </c>
      <c r="B23" s="34"/>
      <c r="C23" s="3">
        <v>93.540000915527344</v>
      </c>
      <c r="D23" s="3">
        <v>5.0199999809265137</v>
      </c>
      <c r="E23" s="3">
        <v>0.23000000417232513</v>
      </c>
      <c r="F23" s="5">
        <v>1.1599999666213989</v>
      </c>
      <c r="G23" s="3">
        <v>1.3899999856948853</v>
      </c>
      <c r="H23" s="3">
        <v>38.687599510897627</v>
      </c>
      <c r="I23" s="3">
        <v>50.281812852770067</v>
      </c>
      <c r="J23" s="1"/>
      <c r="K23" s="1"/>
    </row>
    <row r="24" spans="1:11" ht="12.75" customHeight="1" thickBot="1" x14ac:dyDescent="0.25">
      <c r="A24" s="33">
        <v>40892</v>
      </c>
      <c r="B24" s="34"/>
      <c r="C24" s="3">
        <v>93.44000244140625</v>
      </c>
      <c r="D24" s="3">
        <v>5.179999828338623</v>
      </c>
      <c r="E24" s="3">
        <v>0.2199999988079071</v>
      </c>
      <c r="F24" s="5">
        <v>1.1399999856948853</v>
      </c>
      <c r="G24" s="3">
        <v>1.3600000143051147</v>
      </c>
      <c r="H24" s="3">
        <v>38.726722463820387</v>
      </c>
      <c r="I24" s="3">
        <v>50.332660489273223</v>
      </c>
      <c r="J24" s="1"/>
      <c r="K24" s="1"/>
    </row>
    <row r="25" spans="1:11" ht="12.75" customHeight="1" thickBot="1" x14ac:dyDescent="0.25">
      <c r="A25" s="33">
        <v>40893</v>
      </c>
      <c r="B25" s="34"/>
      <c r="C25" s="3">
        <v>93.299331665039063</v>
      </c>
      <c r="D25" s="3">
        <v>5.2905292510986328</v>
      </c>
      <c r="E25" s="3">
        <v>0.21002098917961121</v>
      </c>
      <c r="F25" s="5">
        <v>1.1701170206069946</v>
      </c>
      <c r="G25" s="3">
        <v>1.3801380395889282</v>
      </c>
      <c r="H25" s="3">
        <v>38.726702403944778</v>
      </c>
      <c r="I25" s="3">
        <v>50.290178073926121</v>
      </c>
      <c r="J25" s="1"/>
      <c r="K25" s="1"/>
    </row>
    <row r="26" spans="1:11" ht="12.75" customHeight="1" thickBot="1" x14ac:dyDescent="0.25">
      <c r="A26" s="33">
        <v>40894</v>
      </c>
      <c r="B26" s="34"/>
      <c r="C26" s="3">
        <v>93.5</v>
      </c>
      <c r="D26" s="3">
        <v>5.059999942779541</v>
      </c>
      <c r="E26" s="3">
        <v>0.2199999988079071</v>
      </c>
      <c r="F26" s="5">
        <v>1.1699999570846558</v>
      </c>
      <c r="G26" s="3">
        <v>1.3899999856948853</v>
      </c>
      <c r="H26" s="3">
        <v>38.687592841561759</v>
      </c>
      <c r="I26" s="3">
        <v>50.281804184713586</v>
      </c>
      <c r="J26" s="1"/>
      <c r="K26" s="1"/>
    </row>
    <row r="27" spans="1:11" ht="12.75" customHeight="1" thickBot="1" x14ac:dyDescent="0.25">
      <c r="A27" s="33">
        <v>40895</v>
      </c>
      <c r="B27" s="34"/>
      <c r="C27" s="3">
        <v>93.569999694824219</v>
      </c>
      <c r="D27" s="3">
        <v>5</v>
      </c>
      <c r="E27" s="3">
        <v>0.20999999344348907</v>
      </c>
      <c r="F27" s="5">
        <v>1.1799999475479126</v>
      </c>
      <c r="G27" s="3">
        <v>1.3899999856948853</v>
      </c>
      <c r="H27" s="3">
        <v>38.64842855391408</v>
      </c>
      <c r="I27" s="3">
        <v>50.230902825960158</v>
      </c>
      <c r="J27" s="1"/>
      <c r="K27" s="1"/>
    </row>
    <row r="28" spans="1:11" ht="12.75" customHeight="1" thickBot="1" x14ac:dyDescent="0.25">
      <c r="A28" s="33">
        <v>40896</v>
      </c>
      <c r="B28" s="34"/>
      <c r="C28" s="3">
        <v>93.550003051757813</v>
      </c>
      <c r="D28" s="3">
        <v>5.0199999809265137</v>
      </c>
      <c r="E28" s="3">
        <v>0.20999999344348907</v>
      </c>
      <c r="F28" s="5">
        <v>1.1799999475479126</v>
      </c>
      <c r="G28" s="3">
        <v>1.3899999856948853</v>
      </c>
      <c r="H28" s="3">
        <v>38.687599542279997</v>
      </c>
      <c r="I28" s="3">
        <v>50.281812893557372</v>
      </c>
      <c r="J28" s="1"/>
      <c r="K28" s="1"/>
    </row>
    <row r="29" spans="1:11" ht="12.75" customHeight="1" thickBot="1" x14ac:dyDescent="0.25">
      <c r="A29" s="33">
        <v>40897</v>
      </c>
      <c r="B29" s="34"/>
      <c r="C29" s="3">
        <v>93.55999755859375</v>
      </c>
      <c r="D29" s="3">
        <v>5.0100002288818359</v>
      </c>
      <c r="E29" s="3">
        <v>0.20999999344348907</v>
      </c>
      <c r="F29" s="5">
        <v>1.190000057220459</v>
      </c>
      <c r="G29" s="3">
        <v>1.4000000953674316</v>
      </c>
      <c r="H29" s="3">
        <v>38.6484290958714</v>
      </c>
      <c r="I29" s="3">
        <v>50.230903530335645</v>
      </c>
      <c r="J29" s="1"/>
      <c r="K29" s="1"/>
    </row>
    <row r="30" spans="1:11" ht="12.75" customHeight="1" thickBot="1" x14ac:dyDescent="0.25">
      <c r="A30" s="33">
        <v>40898</v>
      </c>
      <c r="B30" s="34"/>
      <c r="C30" s="3">
        <v>93.409996032714844</v>
      </c>
      <c r="D30" s="3">
        <v>5.0399994850158691</v>
      </c>
      <c r="E30" s="3">
        <v>0.25</v>
      </c>
      <c r="F30" s="5">
        <v>1.2699998617172241</v>
      </c>
      <c r="G30" s="3">
        <v>1.5199998617172241</v>
      </c>
      <c r="H30" s="3">
        <v>38.609286056745972</v>
      </c>
      <c r="I30" s="3">
        <v>50.137702168597919</v>
      </c>
      <c r="J30" s="1"/>
      <c r="K30" s="1"/>
    </row>
    <row r="31" spans="1:11" ht="12.75" customHeight="1" thickBot="1" x14ac:dyDescent="0.25">
      <c r="A31" s="33">
        <v>40899</v>
      </c>
      <c r="B31" s="34"/>
      <c r="C31" s="3">
        <v>93.330001831054688</v>
      </c>
      <c r="D31" s="3">
        <v>4.9499998092651367</v>
      </c>
      <c r="E31" s="3">
        <v>0.25</v>
      </c>
      <c r="F31" s="5">
        <v>1.4099999666213989</v>
      </c>
      <c r="G31" s="3">
        <v>1.6599999666213989</v>
      </c>
      <c r="H31" s="3">
        <v>38.570108219547969</v>
      </c>
      <c r="I31" s="3">
        <v>50.04464830515564</v>
      </c>
      <c r="J31" s="1"/>
      <c r="K31" s="1"/>
    </row>
    <row r="32" spans="1:11" ht="12.75" customHeight="1" thickBot="1" x14ac:dyDescent="0.25">
      <c r="A32" s="33">
        <v>40900</v>
      </c>
      <c r="B32" s="34"/>
      <c r="C32" s="3">
        <v>93.639999389648438</v>
      </c>
      <c r="D32" s="3">
        <v>4.9899997711181641</v>
      </c>
      <c r="E32" s="3">
        <v>0.2199999988079071</v>
      </c>
      <c r="F32" s="5">
        <v>1.1100000143051147</v>
      </c>
      <c r="G32" s="3">
        <v>1.3300000429153442</v>
      </c>
      <c r="H32" s="3">
        <v>38.687608603307176</v>
      </c>
      <c r="I32" s="3">
        <v>50.324345756601197</v>
      </c>
      <c r="J32" s="1"/>
      <c r="K32" s="1"/>
    </row>
    <row r="33" spans="1:11" ht="12.75" customHeight="1" thickBot="1" x14ac:dyDescent="0.25">
      <c r="A33" s="33">
        <v>40901</v>
      </c>
      <c r="B33" s="34"/>
      <c r="C33" s="3">
        <v>93.659996032714844</v>
      </c>
      <c r="D33" s="3">
        <v>4.9799995422363281</v>
      </c>
      <c r="E33" s="3">
        <v>0.23999999463558197</v>
      </c>
      <c r="F33" s="5">
        <v>1.0699999332427979</v>
      </c>
      <c r="G33" s="3">
        <v>1.309999942779541</v>
      </c>
      <c r="H33" s="3">
        <v>38.687611175612616</v>
      </c>
      <c r="I33" s="3">
        <v>50.324349102623167</v>
      </c>
      <c r="J33" s="1"/>
      <c r="K33" s="1"/>
    </row>
    <row r="34" spans="1:11" ht="12.75" customHeight="1" thickBot="1" x14ac:dyDescent="0.25">
      <c r="A34" s="33">
        <v>40902</v>
      </c>
      <c r="B34" s="34"/>
      <c r="C34" s="3">
        <v>93.650001525878906</v>
      </c>
      <c r="D34" s="3">
        <v>4.9899997711181641</v>
      </c>
      <c r="E34" s="3">
        <v>0.25</v>
      </c>
      <c r="F34" s="5">
        <v>1.0499999523162842</v>
      </c>
      <c r="G34" s="3">
        <v>1.2999999523162842</v>
      </c>
      <c r="H34" s="3">
        <v>38.72674563724167</v>
      </c>
      <c r="I34" s="3">
        <v>50.375254709072316</v>
      </c>
      <c r="J34" s="1"/>
      <c r="K34" s="1"/>
    </row>
    <row r="35" spans="1:11" ht="12.75" customHeight="1" thickBot="1" x14ac:dyDescent="0.25">
      <c r="A35" s="33">
        <v>40903</v>
      </c>
      <c r="B35" s="34"/>
      <c r="C35" s="3">
        <v>93.69000244140625</v>
      </c>
      <c r="D35" s="3">
        <v>5.0100002288818359</v>
      </c>
      <c r="E35" s="3">
        <v>0.23999999463558197</v>
      </c>
      <c r="F35" s="5">
        <v>1.0199999809265137</v>
      </c>
      <c r="G35" s="3">
        <v>1.2599999904632568</v>
      </c>
      <c r="H35" s="3">
        <v>38.72674922488811</v>
      </c>
      <c r="I35" s="3">
        <v>50.375259375836862</v>
      </c>
      <c r="J35" s="1"/>
      <c r="K35" s="1"/>
    </row>
    <row r="36" spans="1:11" ht="12.75" customHeight="1" thickBot="1" x14ac:dyDescent="0.25">
      <c r="A36" s="33">
        <v>40904</v>
      </c>
      <c r="B36" s="34"/>
      <c r="C36" s="3">
        <v>93.660003662109375</v>
      </c>
      <c r="D36" s="3">
        <v>5.0399999618530273</v>
      </c>
      <c r="E36" s="3">
        <v>0.23999999463558197</v>
      </c>
      <c r="F36" s="5">
        <v>1.0199999809265137</v>
      </c>
      <c r="G36" s="3">
        <v>1.2599999904632568</v>
      </c>
      <c r="H36" s="3">
        <v>38.726745156520494</v>
      </c>
      <c r="I36" s="3">
        <v>50.375254083756367</v>
      </c>
      <c r="J36" s="1"/>
      <c r="K36" s="1"/>
    </row>
    <row r="37" spans="1:11" ht="12.75" customHeight="1" thickBot="1" x14ac:dyDescent="0.25">
      <c r="A37" s="33">
        <v>40905</v>
      </c>
      <c r="B37" s="34"/>
      <c r="C37" s="3">
        <v>93.610000610351563</v>
      </c>
      <c r="D37" s="3">
        <v>5.070000171661377</v>
      </c>
      <c r="E37" s="3">
        <v>0.23999999463558197</v>
      </c>
      <c r="F37" s="5">
        <v>1.0299999713897705</v>
      </c>
      <c r="G37" s="3">
        <v>1.2699999809265137</v>
      </c>
      <c r="H37" s="3">
        <v>38.726737936973834</v>
      </c>
      <c r="I37" s="3">
        <v>50.375244692662541</v>
      </c>
      <c r="J37" s="1"/>
      <c r="K37" s="1"/>
    </row>
    <row r="38" spans="1:11" ht="12.75" customHeight="1" thickBot="1" x14ac:dyDescent="0.25">
      <c r="A38" s="33">
        <v>40906</v>
      </c>
      <c r="B38" s="34"/>
      <c r="C38" s="3">
        <v>93.620002746582031</v>
      </c>
      <c r="D38" s="3">
        <v>5.059999942779541</v>
      </c>
      <c r="E38" s="3">
        <v>0.23000000417232513</v>
      </c>
      <c r="F38" s="5">
        <v>1.059999942779541</v>
      </c>
      <c r="G38" s="3">
        <v>1.2899999618530273</v>
      </c>
      <c r="H38" s="3">
        <v>38.687605383715997</v>
      </c>
      <c r="I38" s="3">
        <v>50.324341568598236</v>
      </c>
      <c r="J38" s="1"/>
      <c r="K38" s="1"/>
    </row>
    <row r="39" spans="1:11" ht="12.75" customHeight="1" thickBot="1" x14ac:dyDescent="0.25">
      <c r="A39" s="33">
        <v>40907</v>
      </c>
      <c r="B39" s="34"/>
      <c r="C39" s="3">
        <v>93.69000244140625</v>
      </c>
      <c r="D39" s="3">
        <v>5.0500001907348633</v>
      </c>
      <c r="E39" s="3">
        <v>0.20999999344348907</v>
      </c>
      <c r="F39" s="5">
        <v>1.0199999809265137</v>
      </c>
      <c r="G39" s="3">
        <v>1.2300000190734863</v>
      </c>
      <c r="H39" s="3">
        <v>38.72674446039067</v>
      </c>
      <c r="I39" s="3">
        <v>50.375253178239618</v>
      </c>
      <c r="J39" s="1"/>
      <c r="K39" s="1"/>
    </row>
    <row r="40" spans="1:11" ht="12.75" customHeight="1" thickBot="1" x14ac:dyDescent="0.25">
      <c r="A40" s="33">
        <v>40908</v>
      </c>
      <c r="B40" s="34"/>
      <c r="C40" s="3">
        <v>93.690628051757813</v>
      </c>
      <c r="D40" s="3">
        <v>4.9495048522949219</v>
      </c>
      <c r="E40" s="3">
        <v>0.21997798979282379</v>
      </c>
      <c r="F40" s="5">
        <v>1.0298969745635986</v>
      </c>
      <c r="G40" s="3">
        <v>1.2498749494552612</v>
      </c>
      <c r="H40" s="3">
        <v>38.726737902795946</v>
      </c>
      <c r="I40" s="3">
        <v>50.375244648204394</v>
      </c>
      <c r="J40" s="1"/>
      <c r="K40" s="1"/>
    </row>
    <row r="41" spans="1:11" ht="12.75" customHeight="1" thickBot="1" x14ac:dyDescent="0.25">
      <c r="A41" s="31" t="s">
        <v>6</v>
      </c>
      <c r="B41" s="32"/>
      <c r="C41" s="6">
        <f t="shared" ref="C41:I41" si="0">AVERAGE(C10:C40)</f>
        <v>93.594192258773305</v>
      </c>
      <c r="D41" s="6">
        <f t="shared" si="0"/>
        <v>5.0538720161684099</v>
      </c>
      <c r="E41" s="6">
        <f t="shared" si="0"/>
        <v>0.20967738618773799</v>
      </c>
      <c r="F41" s="6">
        <f t="shared" si="0"/>
        <v>1.0977423652525871</v>
      </c>
      <c r="G41" s="6">
        <f t="shared" si="0"/>
        <v>1.3074197730710428</v>
      </c>
      <c r="H41" s="6">
        <f t="shared" si="0"/>
        <v>38.714113120967731</v>
      </c>
      <c r="I41" s="6">
        <f t="shared" si="0"/>
        <v>50.342406614979367</v>
      </c>
      <c r="J41" s="1"/>
      <c r="K41" s="1"/>
    </row>
    <row r="42" spans="1:11" ht="8.1" customHeight="1" x14ac:dyDescent="0.2"/>
    <row r="43" spans="1:11" ht="12.75" customHeight="1" x14ac:dyDescent="0.2">
      <c r="A43" s="7" t="s">
        <v>10</v>
      </c>
      <c r="H43" s="30" t="s">
        <v>44</v>
      </c>
      <c r="I43" s="30"/>
      <c r="J43" s="20"/>
      <c r="K43" s="20"/>
    </row>
    <row r="44" spans="1:11" ht="13.5" thickBot="1" x14ac:dyDescent="0.25"/>
    <row r="45" spans="1:11" ht="23.25" thickBot="1" x14ac:dyDescent="0.25">
      <c r="A45" s="37"/>
      <c r="B45" s="38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17</v>
      </c>
      <c r="I45" s="19" t="s">
        <v>16</v>
      </c>
    </row>
    <row r="46" spans="1:11" ht="13.5" thickBot="1" x14ac:dyDescent="0.25">
      <c r="A46" s="39" t="s">
        <v>85</v>
      </c>
      <c r="B46" s="40"/>
      <c r="C46" s="26">
        <f t="shared" ref="C46:I46" si="1">MAX(C10:C40)</f>
        <v>93.769996643066406</v>
      </c>
      <c r="D46" s="21">
        <f t="shared" si="1"/>
        <v>5.2905292510986328</v>
      </c>
      <c r="E46" s="26">
        <f t="shared" si="1"/>
        <v>0.25</v>
      </c>
      <c r="F46" s="26">
        <f t="shared" si="1"/>
        <v>1.4099999666213989</v>
      </c>
      <c r="G46" s="21">
        <f t="shared" si="1"/>
        <v>1.6599999666213989</v>
      </c>
      <c r="H46" s="26">
        <f t="shared" si="1"/>
        <v>38.805035460556546</v>
      </c>
      <c r="I46" s="22">
        <f t="shared" si="1"/>
        <v>50.477093108496796</v>
      </c>
    </row>
    <row r="47" spans="1:11" ht="13.5" thickBot="1" x14ac:dyDescent="0.25">
      <c r="A47" s="39" t="s">
        <v>86</v>
      </c>
      <c r="B47" s="40"/>
      <c r="C47" s="23">
        <f t="shared" ref="C47:I47" si="2">MIN(C10:C40)</f>
        <v>93.299331665039063</v>
      </c>
      <c r="D47" s="26">
        <f t="shared" si="2"/>
        <v>4.929999828338623</v>
      </c>
      <c r="E47" s="26">
        <f t="shared" si="2"/>
        <v>0.17000000178813934</v>
      </c>
      <c r="F47" s="23">
        <f t="shared" si="2"/>
        <v>1</v>
      </c>
      <c r="G47" s="26">
        <f t="shared" si="2"/>
        <v>1.1800000667572021</v>
      </c>
      <c r="H47" s="23">
        <f t="shared" si="2"/>
        <v>38.570108219547969</v>
      </c>
      <c r="I47" s="26">
        <f t="shared" si="2"/>
        <v>50.04464830515564</v>
      </c>
    </row>
    <row r="48" spans="1:11" ht="13.5" thickBot="1" x14ac:dyDescent="0.25">
      <c r="A48" s="35" t="s">
        <v>87</v>
      </c>
      <c r="B48" s="36"/>
      <c r="C48" s="26">
        <f t="shared" ref="C48:I48" si="3">STDEV(C10:C40)</f>
        <v>0.10520912637857492</v>
      </c>
      <c r="D48" s="24">
        <f t="shared" si="3"/>
        <v>7.6613502019286794E-2</v>
      </c>
      <c r="E48" s="26">
        <f t="shared" si="3"/>
        <v>2.5752883801255705E-2</v>
      </c>
      <c r="F48" s="26">
        <f t="shared" si="3"/>
        <v>8.9138988896018553E-2</v>
      </c>
      <c r="G48" s="24">
        <f t="shared" si="3"/>
        <v>0.1019849462017855</v>
      </c>
      <c r="H48" s="26">
        <f t="shared" si="3"/>
        <v>5.0935953147284725E-2</v>
      </c>
      <c r="I48" s="25">
        <f t="shared" si="3"/>
        <v>9.410495241535842E-2</v>
      </c>
    </row>
    <row r="50" spans="3:9" x14ac:dyDescent="0.2">
      <c r="C50" s="28">
        <f>COUNTIF(C10:C40,"&lt;84.0")</f>
        <v>0</v>
      </c>
      <c r="D50" s="28">
        <f>COUNTIF(D10:D40,"&gt;11.0")</f>
        <v>0</v>
      </c>
      <c r="E50" s="28">
        <f>COUNTIF(E10:E40,"&gt;4.0")</f>
        <v>0</v>
      </c>
      <c r="F50" s="28">
        <f>COUNTIF(F10:F40,"&gt;3.0")</f>
        <v>0</v>
      </c>
      <c r="G50" s="28">
        <f>COUNTIF(G10:G40,"&gt;4.0")</f>
        <v>0</v>
      </c>
      <c r="H50" s="28">
        <f>COUNTIF(H10:H40,"&lt;37.30")</f>
        <v>0</v>
      </c>
      <c r="I50" s="28">
        <f>COUNTIF(I10:I40,"&lt;48.20")</f>
        <v>0</v>
      </c>
    </row>
    <row r="51" spans="3:9" x14ac:dyDescent="0.2">
      <c r="C51" s="29"/>
      <c r="D51" s="29"/>
      <c r="E51" s="29"/>
      <c r="F51" s="29"/>
      <c r="G51" s="28"/>
      <c r="H51" s="28">
        <f>COUNTIF(H10:H40,"&gt;43.60")</f>
        <v>0</v>
      </c>
      <c r="I51" s="28">
        <f>COUNTIF(I10:I40,"&gt;53.20")</f>
        <v>0</v>
      </c>
    </row>
  </sheetData>
  <mergeCells count="45">
    <mergeCell ref="A32:B32"/>
    <mergeCell ref="A33:B33"/>
    <mergeCell ref="H43:I43"/>
    <mergeCell ref="A41:B41"/>
    <mergeCell ref="A34:B34"/>
    <mergeCell ref="A39:B39"/>
    <mergeCell ref="A47:B47"/>
    <mergeCell ref="A48:B48"/>
    <mergeCell ref="A36:B36"/>
    <mergeCell ref="A35:B35"/>
    <mergeCell ref="A37:B37"/>
    <mergeCell ref="A38:B38"/>
    <mergeCell ref="A45:B45"/>
    <mergeCell ref="A46:B46"/>
    <mergeCell ref="A40:B40"/>
    <mergeCell ref="A21:B21"/>
    <mergeCell ref="A24:B24"/>
    <mergeCell ref="A31:B31"/>
    <mergeCell ref="A26:B26"/>
    <mergeCell ref="A28:B28"/>
    <mergeCell ref="A29:B29"/>
    <mergeCell ref="A27:B27"/>
    <mergeCell ref="A30:B30"/>
    <mergeCell ref="A20:B20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8:B18"/>
    <mergeCell ref="A19:B19"/>
    <mergeCell ref="A9:B9"/>
    <mergeCell ref="A11:B11"/>
    <mergeCell ref="A12:B12"/>
    <mergeCell ref="A17:B17"/>
    <mergeCell ref="A7:B7"/>
    <mergeCell ref="A1:I1"/>
    <mergeCell ref="A3:I3"/>
    <mergeCell ref="A6:B6"/>
    <mergeCell ref="A4:I4"/>
    <mergeCell ref="A5:F5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outlinePr summaryBelow="0" summaryRight="0"/>
  </sheetPr>
  <dimension ref="A1:K51"/>
  <sheetViews>
    <sheetView showGridLines="0" topLeftCell="A29" zoomScale="90" zoomScaleNormal="90" workbookViewId="0">
      <selection activeCell="H50" sqref="H50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256" width="8.85546875" customWidth="1"/>
  </cols>
  <sheetData>
    <row r="1" spans="1:11" ht="24" customHeight="1" x14ac:dyDescent="0.2">
      <c r="A1" s="43" t="s">
        <v>11</v>
      </c>
      <c r="B1" s="43"/>
      <c r="C1" s="43"/>
      <c r="D1" s="43"/>
      <c r="E1" s="43"/>
      <c r="F1" s="43"/>
      <c r="G1" s="43"/>
      <c r="H1" s="43"/>
      <c r="I1" s="43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4" t="s">
        <v>8</v>
      </c>
      <c r="B3" s="44"/>
      <c r="C3" s="44"/>
      <c r="D3" s="44"/>
      <c r="E3" s="44"/>
      <c r="F3" s="44"/>
      <c r="G3" s="44"/>
      <c r="H3" s="44"/>
      <c r="I3" s="44"/>
      <c r="J3" s="2"/>
      <c r="K3" s="1"/>
    </row>
    <row r="4" spans="1:11" ht="18" customHeight="1" x14ac:dyDescent="0.2">
      <c r="A4" s="47" t="s">
        <v>9</v>
      </c>
      <c r="B4" s="47"/>
      <c r="C4" s="47"/>
      <c r="D4" s="47"/>
      <c r="E4" s="47"/>
      <c r="F4" s="47"/>
      <c r="G4" s="47"/>
      <c r="H4" s="47"/>
      <c r="I4" s="47"/>
      <c r="J4" s="2"/>
      <c r="K4" s="1"/>
    </row>
    <row r="5" spans="1:11" ht="14.1" customHeight="1" thickBot="1" x14ac:dyDescent="0.25">
      <c r="A5" s="48" t="s">
        <v>65</v>
      </c>
      <c r="B5" s="48"/>
      <c r="C5" s="48"/>
      <c r="D5" s="48"/>
      <c r="E5" s="48"/>
      <c r="F5" s="48"/>
      <c r="G5" s="1"/>
      <c r="H5" s="1"/>
      <c r="I5" s="18" t="s">
        <v>99</v>
      </c>
      <c r="J5" s="1"/>
      <c r="K5" s="1"/>
    </row>
    <row r="6" spans="1:11" ht="10.15" customHeight="1" x14ac:dyDescent="0.2">
      <c r="A6" s="45"/>
      <c r="B6" s="46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1" t="s">
        <v>3</v>
      </c>
      <c r="B7" s="42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41"/>
      <c r="B8" s="42"/>
      <c r="C8" s="9" t="s">
        <v>39</v>
      </c>
      <c r="D8" s="9" t="s">
        <v>40</v>
      </c>
      <c r="E8" s="9" t="s">
        <v>41</v>
      </c>
      <c r="F8" s="9" t="s">
        <v>19</v>
      </c>
      <c r="G8" s="9" t="s">
        <v>41</v>
      </c>
      <c r="H8" s="14" t="s">
        <v>42</v>
      </c>
      <c r="I8" s="17" t="s">
        <v>43</v>
      </c>
      <c r="J8" s="1"/>
      <c r="K8" s="1"/>
    </row>
    <row r="9" spans="1:11" ht="22.5" customHeight="1" thickBot="1" x14ac:dyDescent="0.25">
      <c r="A9" s="37"/>
      <c r="B9" s="38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33">
        <v>40878</v>
      </c>
      <c r="B10" s="34"/>
      <c r="C10" s="10">
        <v>93.779998779296875</v>
      </c>
      <c r="D10" s="10">
        <v>5.059999942779541</v>
      </c>
      <c r="E10" s="10">
        <v>0.15999999642372131</v>
      </c>
      <c r="F10" s="11">
        <v>1</v>
      </c>
      <c r="G10" s="10">
        <v>1.1599999666213989</v>
      </c>
      <c r="H10" s="10">
        <v>38.726748817184948</v>
      </c>
      <c r="I10" s="10">
        <v>50.417933663933994</v>
      </c>
      <c r="J10" s="1"/>
      <c r="K10" s="1"/>
    </row>
    <row r="11" spans="1:11" ht="12.75" customHeight="1" thickBot="1" x14ac:dyDescent="0.25">
      <c r="A11" s="33">
        <v>40879</v>
      </c>
      <c r="B11" s="34"/>
      <c r="C11" s="3">
        <v>93.449996948242188</v>
      </c>
      <c r="D11" s="3">
        <v>5.2600002288818359</v>
      </c>
      <c r="E11" s="3">
        <v>0.17000000178813934</v>
      </c>
      <c r="F11" s="5">
        <v>1.1200000047683716</v>
      </c>
      <c r="G11" s="3">
        <v>1.2899999618530273</v>
      </c>
      <c r="H11" s="3">
        <v>38.765888472544411</v>
      </c>
      <c r="I11" s="3">
        <v>50.383564084889102</v>
      </c>
      <c r="J11" s="1"/>
      <c r="K11" s="1"/>
    </row>
    <row r="12" spans="1:11" ht="12.75" customHeight="1" thickBot="1" x14ac:dyDescent="0.25">
      <c r="A12" s="33">
        <v>40880</v>
      </c>
      <c r="B12" s="34"/>
      <c r="C12" s="3">
        <v>93.529998779296875</v>
      </c>
      <c r="D12" s="3">
        <v>5.2199997901916504</v>
      </c>
      <c r="E12" s="3">
        <v>0.17000000178813934</v>
      </c>
      <c r="F12" s="5">
        <v>1.0800000429153442</v>
      </c>
      <c r="G12" s="3">
        <v>1.25</v>
      </c>
      <c r="H12" s="3">
        <v>38.765896415504976</v>
      </c>
      <c r="I12" s="3">
        <v>50.383574408260444</v>
      </c>
      <c r="J12" s="1"/>
      <c r="K12" s="1"/>
    </row>
    <row r="13" spans="1:11" ht="12.75" customHeight="1" thickBot="1" x14ac:dyDescent="0.25">
      <c r="A13" s="33">
        <v>40881</v>
      </c>
      <c r="B13" s="34"/>
      <c r="C13" s="3">
        <v>93.75</v>
      </c>
      <c r="D13" s="3">
        <v>5.0999999046325684</v>
      </c>
      <c r="E13" s="3">
        <v>0.15999999642372131</v>
      </c>
      <c r="F13" s="5">
        <v>0.99000000953674316</v>
      </c>
      <c r="G13" s="3">
        <v>1.1499999761581421</v>
      </c>
      <c r="H13" s="3">
        <v>38.765917720931732</v>
      </c>
      <c r="I13" s="3">
        <v>50.468927234298413</v>
      </c>
      <c r="J13" s="1"/>
      <c r="K13" s="1"/>
    </row>
    <row r="14" spans="1:11" ht="12.75" customHeight="1" thickBot="1" x14ac:dyDescent="0.25">
      <c r="A14" s="33">
        <v>40882</v>
      </c>
      <c r="B14" s="34"/>
      <c r="C14" s="3">
        <v>93.730003356933594</v>
      </c>
      <c r="D14" s="3">
        <v>5.1100001335144043</v>
      </c>
      <c r="E14" s="3">
        <v>0.17000000178813934</v>
      </c>
      <c r="F14" s="5">
        <v>0.99000000953674316</v>
      </c>
      <c r="G14" s="3">
        <v>1.1599999666213989</v>
      </c>
      <c r="H14" s="3">
        <v>38.765916985259572</v>
      </c>
      <c r="I14" s="3">
        <v>50.468926276534823</v>
      </c>
      <c r="J14" s="1"/>
      <c r="K14" s="1"/>
    </row>
    <row r="15" spans="1:11" ht="12.75" customHeight="1" thickBot="1" x14ac:dyDescent="0.25">
      <c r="A15" s="33">
        <v>40883</v>
      </c>
      <c r="B15" s="34"/>
      <c r="C15" s="3">
        <v>93.629997253417969</v>
      </c>
      <c r="D15" s="3">
        <v>5.1399998664855957</v>
      </c>
      <c r="E15" s="3">
        <v>0.17000000178813934</v>
      </c>
      <c r="F15" s="5">
        <v>1.0199999809265137</v>
      </c>
      <c r="G15" s="3">
        <v>1.1899999380111694</v>
      </c>
      <c r="H15" s="3">
        <v>38.765900920538307</v>
      </c>
      <c r="I15" s="3">
        <v>50.426187400079982</v>
      </c>
      <c r="J15" s="1"/>
      <c r="K15" s="1"/>
    </row>
    <row r="16" spans="1:11" ht="12.75" customHeight="1" thickBot="1" x14ac:dyDescent="0.25">
      <c r="A16" s="33">
        <v>40884</v>
      </c>
      <c r="B16" s="34"/>
      <c r="C16" s="3">
        <v>93.650001525878906</v>
      </c>
      <c r="D16" s="3">
        <v>5.0799999237060547</v>
      </c>
      <c r="E16" s="3">
        <v>0.18000000715255737</v>
      </c>
      <c r="F16" s="5">
        <v>1.059999942779541</v>
      </c>
      <c r="G16" s="3">
        <v>1.2400000095367432</v>
      </c>
      <c r="H16" s="3">
        <v>38.765909723711914</v>
      </c>
      <c r="I16" s="3">
        <v>50.426198851135474</v>
      </c>
      <c r="J16" s="1"/>
      <c r="K16" s="1"/>
    </row>
    <row r="17" spans="1:11" ht="12.75" customHeight="1" thickBot="1" x14ac:dyDescent="0.25">
      <c r="A17" s="33">
        <v>40885</v>
      </c>
      <c r="B17" s="34"/>
      <c r="C17" s="3">
        <v>93.730003356933594</v>
      </c>
      <c r="D17" s="3">
        <v>5.059999942779541</v>
      </c>
      <c r="E17" s="3">
        <v>0.18999999761581421</v>
      </c>
      <c r="F17" s="5">
        <v>1.0199999809265137</v>
      </c>
      <c r="G17" s="3">
        <v>1.2100000381469727</v>
      </c>
      <c r="H17" s="3">
        <v>38.726749432914069</v>
      </c>
      <c r="I17" s="3">
        <v>50.417934465545052</v>
      </c>
      <c r="J17" s="1"/>
      <c r="K17" s="1"/>
    </row>
    <row r="18" spans="1:11" ht="12.75" customHeight="1" thickBot="1" x14ac:dyDescent="0.25">
      <c r="A18" s="33">
        <v>40886</v>
      </c>
      <c r="B18" s="34"/>
      <c r="C18" s="3">
        <v>93.659996032714844</v>
      </c>
      <c r="D18" s="3">
        <v>5.0899996757507324</v>
      </c>
      <c r="E18" s="3">
        <v>0.19999998807907104</v>
      </c>
      <c r="F18" s="5">
        <v>1.0499999523162842</v>
      </c>
      <c r="G18" s="3">
        <v>1.25</v>
      </c>
      <c r="H18" s="3">
        <v>38.726744113917277</v>
      </c>
      <c r="I18" s="3">
        <v>50.417927540800889</v>
      </c>
      <c r="J18" s="1"/>
      <c r="K18" s="1"/>
    </row>
    <row r="19" spans="1:11" ht="12.75" customHeight="1" thickBot="1" x14ac:dyDescent="0.25">
      <c r="A19" s="33">
        <v>40887</v>
      </c>
      <c r="B19" s="34"/>
      <c r="C19" s="3">
        <v>93.639358520507813</v>
      </c>
      <c r="D19" s="3">
        <v>5.120511531829834</v>
      </c>
      <c r="E19" s="3">
        <v>0.21002098917961121</v>
      </c>
      <c r="F19" s="5">
        <v>1.0301028490066528</v>
      </c>
      <c r="G19" s="3">
        <v>1.2401238679885864</v>
      </c>
      <c r="H19" s="3">
        <v>38.726741840466723</v>
      </c>
      <c r="I19" s="3">
        <v>50.375249770276113</v>
      </c>
      <c r="J19" s="1"/>
      <c r="K19" s="1"/>
    </row>
    <row r="20" spans="1:11" ht="12.75" customHeight="1" thickBot="1" x14ac:dyDescent="0.25">
      <c r="A20" s="33">
        <v>40888</v>
      </c>
      <c r="B20" s="34"/>
      <c r="C20" s="3">
        <v>93.598716735839844</v>
      </c>
      <c r="D20" s="3">
        <v>5.1610321998596191</v>
      </c>
      <c r="E20" s="3">
        <v>0.19003801047801971</v>
      </c>
      <c r="F20" s="5">
        <v>1.0502099990844727</v>
      </c>
      <c r="G20" s="3">
        <v>1.2402479648590088</v>
      </c>
      <c r="H20" s="3">
        <v>38.765907539284257</v>
      </c>
      <c r="I20" s="3">
        <v>50.426196009659954</v>
      </c>
      <c r="J20" s="1"/>
      <c r="K20" s="1"/>
    </row>
    <row r="21" spans="1:11" ht="12.75" customHeight="1" thickBot="1" x14ac:dyDescent="0.25">
      <c r="A21" s="33">
        <v>40889</v>
      </c>
      <c r="B21" s="34"/>
      <c r="C21" s="3">
        <v>93.679367065429687</v>
      </c>
      <c r="D21" s="3">
        <v>5.0005002021789551</v>
      </c>
      <c r="E21" s="3">
        <v>0.20002001523971558</v>
      </c>
      <c r="F21" s="5">
        <v>1.1201120615005493</v>
      </c>
      <c r="G21" s="3">
        <v>1.3201320171356201</v>
      </c>
      <c r="H21" s="3">
        <v>38.687615394054433</v>
      </c>
      <c r="I21" s="3">
        <v>50.324354589918265</v>
      </c>
      <c r="J21" s="1"/>
      <c r="K21" s="1"/>
    </row>
    <row r="22" spans="1:11" ht="12.75" customHeight="1" thickBot="1" x14ac:dyDescent="0.25">
      <c r="A22" s="33">
        <v>40890</v>
      </c>
      <c r="B22" s="34"/>
      <c r="C22" s="3">
        <v>93.599998474121094</v>
      </c>
      <c r="D22" s="3">
        <v>5.059999942779541</v>
      </c>
      <c r="E22" s="3">
        <v>0.20999999344348907</v>
      </c>
      <c r="F22" s="5">
        <v>1.1299999952316284</v>
      </c>
      <c r="G22" s="3">
        <v>1.3400000333786011</v>
      </c>
      <c r="H22" s="3">
        <v>38.726743805118346</v>
      </c>
      <c r="I22" s="3">
        <v>50.375252325869788</v>
      </c>
      <c r="J22" s="1"/>
      <c r="K22" s="1"/>
    </row>
    <row r="23" spans="1:11" ht="12.75" customHeight="1" thickBot="1" x14ac:dyDescent="0.25">
      <c r="A23" s="33">
        <v>40891</v>
      </c>
      <c r="B23" s="34"/>
      <c r="C23" s="3">
        <v>93.430000305175781</v>
      </c>
      <c r="D23" s="3">
        <v>5.1599998474121094</v>
      </c>
      <c r="E23" s="3">
        <v>0.20999999344348907</v>
      </c>
      <c r="F23" s="5">
        <v>1.2000000476837158</v>
      </c>
      <c r="G23" s="3">
        <v>1.4100000858306885</v>
      </c>
      <c r="H23" s="3">
        <v>38.687589410817381</v>
      </c>
      <c r="I23" s="3">
        <v>50.281799725815915</v>
      </c>
      <c r="J23" s="1"/>
      <c r="K23" s="1"/>
    </row>
    <row r="24" spans="1:11" ht="12.75" customHeight="1" thickBot="1" x14ac:dyDescent="0.25">
      <c r="A24" s="33">
        <v>40892</v>
      </c>
      <c r="B24" s="34"/>
      <c r="C24" s="3">
        <v>93.419998168945313</v>
      </c>
      <c r="D24" s="3">
        <v>5.1700000762939453</v>
      </c>
      <c r="E24" s="3">
        <v>0.20999999344348907</v>
      </c>
      <c r="F24" s="5">
        <v>1.2000000476837158</v>
      </c>
      <c r="G24" s="3">
        <v>1.4100000858306885</v>
      </c>
      <c r="H24" s="3">
        <v>38.68758805466905</v>
      </c>
      <c r="I24" s="3">
        <v>50.281797963246063</v>
      </c>
      <c r="J24" s="1"/>
      <c r="K24" s="1"/>
    </row>
    <row r="25" spans="1:11" ht="12.75" customHeight="1" thickBot="1" x14ac:dyDescent="0.25">
      <c r="A25" s="33">
        <v>40893</v>
      </c>
      <c r="B25" s="34"/>
      <c r="C25" s="3">
        <v>93.639358520507813</v>
      </c>
      <c r="D25" s="3">
        <v>4.9904985427856445</v>
      </c>
      <c r="E25" s="3">
        <v>0.22002197802066803</v>
      </c>
      <c r="F25" s="5">
        <v>1.150114893913269</v>
      </c>
      <c r="G25" s="3">
        <v>1.3701368570327759</v>
      </c>
      <c r="H25" s="3">
        <v>38.64844240220922</v>
      </c>
      <c r="I25" s="3">
        <v>50.273398863857409</v>
      </c>
      <c r="J25" s="1"/>
      <c r="K25" s="1"/>
    </row>
    <row r="26" spans="1:11" ht="12.75" customHeight="1" thickBot="1" x14ac:dyDescent="0.25">
      <c r="A26" s="33">
        <v>40894</v>
      </c>
      <c r="B26" s="34"/>
      <c r="C26" s="3">
        <v>93.400001525878906</v>
      </c>
      <c r="D26" s="3">
        <v>5.0999999046325684</v>
      </c>
      <c r="E26" s="3">
        <v>0.23000000417232513</v>
      </c>
      <c r="F26" s="5">
        <v>1.2699999809265137</v>
      </c>
      <c r="G26" s="3">
        <v>1.5</v>
      </c>
      <c r="H26" s="3">
        <v>38.609284261652867</v>
      </c>
      <c r="I26" s="3">
        <v>50.137699837504741</v>
      </c>
      <c r="J26" s="1"/>
      <c r="K26" s="1"/>
    </row>
    <row r="27" spans="1:11" ht="12.75" customHeight="1" thickBot="1" x14ac:dyDescent="0.25">
      <c r="A27" s="33">
        <v>40895</v>
      </c>
      <c r="B27" s="34"/>
      <c r="C27" s="3">
        <v>93.540000915527344</v>
      </c>
      <c r="D27" s="3">
        <v>5.0799999237060547</v>
      </c>
      <c r="E27" s="3">
        <v>0.20999999344348907</v>
      </c>
      <c r="F27" s="5">
        <v>1.1699999570846558</v>
      </c>
      <c r="G27" s="3">
        <v>1.3799999952316284</v>
      </c>
      <c r="H27" s="3">
        <v>38.648428431747142</v>
      </c>
      <c r="I27" s="3">
        <v>50.230902667181255</v>
      </c>
      <c r="J27" s="1"/>
      <c r="K27" s="1"/>
    </row>
    <row r="28" spans="1:11" ht="12.75" customHeight="1" thickBot="1" x14ac:dyDescent="0.25">
      <c r="A28" s="33">
        <v>40896</v>
      </c>
      <c r="B28" s="34"/>
      <c r="C28" s="3">
        <v>93.519996643066406</v>
      </c>
      <c r="D28" s="3">
        <v>5.1100001335144043</v>
      </c>
      <c r="E28" s="3">
        <v>0.20999999344348907</v>
      </c>
      <c r="F28" s="5">
        <v>1.1599999666213989</v>
      </c>
      <c r="G28" s="3">
        <v>1.3700000047683716</v>
      </c>
      <c r="H28" s="3">
        <v>38.687598689977818</v>
      </c>
      <c r="I28" s="3">
        <v>50.281811785830349</v>
      </c>
      <c r="J28" s="1"/>
      <c r="K28" s="1"/>
    </row>
    <row r="29" spans="1:11" ht="12.75" customHeight="1" thickBot="1" x14ac:dyDescent="0.25">
      <c r="A29" s="33">
        <v>40897</v>
      </c>
      <c r="B29" s="34"/>
      <c r="C29" s="3">
        <v>93.419342041015625</v>
      </c>
      <c r="D29" s="3">
        <v>5.150515079498291</v>
      </c>
      <c r="E29" s="3">
        <v>0.22002200782299042</v>
      </c>
      <c r="F29" s="5">
        <v>1.2101210355758667</v>
      </c>
      <c r="G29" s="3">
        <v>1.4301429986953735</v>
      </c>
      <c r="H29" s="3">
        <v>38.687590686004739</v>
      </c>
      <c r="I29" s="3">
        <v>50.281801383161763</v>
      </c>
      <c r="J29" s="1"/>
      <c r="K29" s="1"/>
    </row>
    <row r="30" spans="1:11" ht="12.75" customHeight="1" thickBot="1" x14ac:dyDescent="0.25">
      <c r="A30" s="33">
        <v>40898</v>
      </c>
      <c r="B30" s="34"/>
      <c r="C30" s="3">
        <v>93.479995727539063</v>
      </c>
      <c r="D30" s="3">
        <v>5.0099997520446777</v>
      </c>
      <c r="E30" s="3">
        <v>0.23999999463558197</v>
      </c>
      <c r="F30" s="5">
        <v>1.2699998617172241</v>
      </c>
      <c r="G30" s="3">
        <v>1.5099998712539673</v>
      </c>
      <c r="H30" s="3">
        <v>38.609297048584928</v>
      </c>
      <c r="I30" s="3">
        <v>50.137716442509827</v>
      </c>
      <c r="J30" s="1"/>
      <c r="K30" s="1"/>
    </row>
    <row r="31" spans="1:11" ht="12.75" customHeight="1" thickBot="1" x14ac:dyDescent="0.25">
      <c r="A31" s="33">
        <v>40899</v>
      </c>
      <c r="B31" s="34"/>
      <c r="C31" s="3">
        <v>93.339996337890625</v>
      </c>
      <c r="D31" s="3">
        <v>5.0199999809265137</v>
      </c>
      <c r="E31" s="3">
        <v>0.25</v>
      </c>
      <c r="F31" s="5">
        <v>1.3899999856948853</v>
      </c>
      <c r="G31" s="3">
        <v>1.6399999856948853</v>
      </c>
      <c r="H31" s="3">
        <v>38.530941422503709</v>
      </c>
      <c r="I31" s="3">
        <v>49.993829454138613</v>
      </c>
      <c r="J31" s="1"/>
      <c r="K31" s="1"/>
    </row>
    <row r="32" spans="1:11" ht="12.75" customHeight="1" thickBot="1" x14ac:dyDescent="0.25">
      <c r="A32" s="33">
        <v>40900</v>
      </c>
      <c r="B32" s="34"/>
      <c r="C32" s="3">
        <v>93.646186828613281</v>
      </c>
      <c r="D32" s="3">
        <v>5.0230135917663574</v>
      </c>
      <c r="E32" s="3">
        <v>0.21012607216835022</v>
      </c>
      <c r="F32" s="5">
        <v>1.120672345161438</v>
      </c>
      <c r="G32" s="3">
        <v>1.3307983875274658</v>
      </c>
      <c r="H32" s="3">
        <v>38.72674940995973</v>
      </c>
      <c r="I32" s="3">
        <v>50.375259616575647</v>
      </c>
      <c r="J32" s="1"/>
      <c r="K32" s="1"/>
    </row>
    <row r="33" spans="1:11" ht="12.75" customHeight="1" thickBot="1" x14ac:dyDescent="0.25">
      <c r="A33" s="33">
        <v>40901</v>
      </c>
      <c r="B33" s="34"/>
      <c r="C33" s="3">
        <v>93.689369201660156</v>
      </c>
      <c r="D33" s="3">
        <v>5.0005002021789551</v>
      </c>
      <c r="E33" s="3">
        <v>0.24002400040626526</v>
      </c>
      <c r="F33" s="5">
        <v>1.0701069831848145</v>
      </c>
      <c r="G33" s="3">
        <v>1.3101309537887573</v>
      </c>
      <c r="H33" s="3">
        <v>38.687620994599023</v>
      </c>
      <c r="I33" s="3">
        <v>50.366993576686703</v>
      </c>
      <c r="J33" s="1"/>
      <c r="K33" s="1"/>
    </row>
    <row r="34" spans="1:11" ht="12.75" customHeight="1" thickBot="1" x14ac:dyDescent="0.25">
      <c r="A34" s="33">
        <v>40902</v>
      </c>
      <c r="B34" s="34"/>
      <c r="C34" s="3">
        <v>93.598716735839844</v>
      </c>
      <c r="D34" s="3">
        <v>5.0510101318359375</v>
      </c>
      <c r="E34" s="3">
        <v>0.25005000829696655</v>
      </c>
      <c r="F34" s="5">
        <v>1.1002200841903687</v>
      </c>
      <c r="G34" s="3">
        <v>1.3502700328826904</v>
      </c>
      <c r="H34" s="3">
        <v>38.68761289971107</v>
      </c>
      <c r="I34" s="3">
        <v>50.324351345308344</v>
      </c>
      <c r="J34" s="1"/>
      <c r="K34" s="1"/>
    </row>
    <row r="35" spans="1:11" ht="12.75" customHeight="1" thickBot="1" x14ac:dyDescent="0.25">
      <c r="A35" s="33">
        <v>40903</v>
      </c>
      <c r="B35" s="34"/>
      <c r="C35" s="3">
        <v>93.608718872070313</v>
      </c>
      <c r="D35" s="3">
        <v>4.9809961318969727</v>
      </c>
      <c r="E35" s="3">
        <v>0.23004601895809174</v>
      </c>
      <c r="F35" s="5">
        <v>1.1802361011505127</v>
      </c>
      <c r="G35" s="3">
        <v>1.4102821350097656</v>
      </c>
      <c r="H35" s="3">
        <v>38.648442428361754</v>
      </c>
      <c r="I35" s="3">
        <v>50.230920858414756</v>
      </c>
      <c r="J35" s="1"/>
      <c r="K35" s="1"/>
    </row>
    <row r="36" spans="1:11" ht="12.75" customHeight="1" thickBot="1" x14ac:dyDescent="0.25">
      <c r="A36" s="33">
        <v>40904</v>
      </c>
      <c r="B36" s="34"/>
      <c r="C36" s="3">
        <v>93.739997863769531</v>
      </c>
      <c r="D36" s="3">
        <v>4.940000057220459</v>
      </c>
      <c r="E36" s="3">
        <v>0.23999999463558197</v>
      </c>
      <c r="F36" s="5">
        <v>1</v>
      </c>
      <c r="G36" s="3">
        <v>1.2400000095367432</v>
      </c>
      <c r="H36" s="3">
        <v>38.726749874215102</v>
      </c>
      <c r="I36" s="3">
        <v>50.41793504007007</v>
      </c>
      <c r="J36" s="1"/>
      <c r="K36" s="1"/>
    </row>
    <row r="37" spans="1:11" ht="12.75" customHeight="1" thickBot="1" x14ac:dyDescent="0.25">
      <c r="A37" s="33">
        <v>40905</v>
      </c>
      <c r="B37" s="34"/>
      <c r="C37" s="3">
        <v>93.55999755859375</v>
      </c>
      <c r="D37" s="3">
        <v>5.0799999237060547</v>
      </c>
      <c r="E37" s="3">
        <v>0.23999999463558197</v>
      </c>
      <c r="F37" s="5">
        <v>1.0499999523162842</v>
      </c>
      <c r="G37" s="3">
        <v>1.2899999618530273</v>
      </c>
      <c r="H37" s="3">
        <v>38.726730276638293</v>
      </c>
      <c r="I37" s="3">
        <v>50.37523472819619</v>
      </c>
      <c r="J37" s="1"/>
      <c r="K37" s="1"/>
    </row>
    <row r="38" spans="1:11" ht="12.75" customHeight="1" thickBot="1" x14ac:dyDescent="0.25">
      <c r="A38" s="33">
        <v>40906</v>
      </c>
      <c r="B38" s="34"/>
      <c r="C38" s="3">
        <v>93.720001220703125</v>
      </c>
      <c r="D38" s="3">
        <v>5.0500001907348633</v>
      </c>
      <c r="E38" s="3">
        <v>0.20999999344348907</v>
      </c>
      <c r="F38" s="5">
        <v>1</v>
      </c>
      <c r="G38" s="3">
        <v>1.2100000381469727</v>
      </c>
      <c r="H38" s="3">
        <v>38.726748232474698</v>
      </c>
      <c r="I38" s="3">
        <v>50.417932902706077</v>
      </c>
      <c r="J38" s="1"/>
      <c r="K38" s="1"/>
    </row>
    <row r="39" spans="1:11" ht="12.75" customHeight="1" thickBot="1" x14ac:dyDescent="0.25">
      <c r="A39" s="33">
        <v>40907</v>
      </c>
      <c r="B39" s="34"/>
      <c r="C39" s="3">
        <v>93.669998168945313</v>
      </c>
      <c r="D39" s="3">
        <v>5.0900001525878906</v>
      </c>
      <c r="E39" s="3">
        <v>0.23000000417232513</v>
      </c>
      <c r="F39" s="5">
        <v>1</v>
      </c>
      <c r="G39" s="3">
        <v>1.2300000190734863</v>
      </c>
      <c r="H39" s="3">
        <v>38.726746574308265</v>
      </c>
      <c r="I39" s="3">
        <v>50.375255927996534</v>
      </c>
      <c r="J39" s="1"/>
      <c r="K39" s="1"/>
    </row>
    <row r="40" spans="1:11" ht="12.75" customHeight="1" thickBot="1" x14ac:dyDescent="0.25">
      <c r="A40" s="33">
        <v>40908</v>
      </c>
      <c r="B40" s="34"/>
      <c r="C40" s="3">
        <v>93.730628967285156</v>
      </c>
      <c r="D40" s="3">
        <v>5.0194978713989258</v>
      </c>
      <c r="E40" s="3">
        <v>0.21997798979282379</v>
      </c>
      <c r="F40" s="5">
        <v>0.99989998340606689</v>
      </c>
      <c r="G40" s="3">
        <v>1.2198779582977295</v>
      </c>
      <c r="H40" s="3">
        <v>38.726750471960273</v>
      </c>
      <c r="I40" s="3">
        <v>50.417935818268013</v>
      </c>
      <c r="J40" s="1"/>
      <c r="K40" s="1"/>
    </row>
    <row r="41" spans="1:11" ht="12.75" customHeight="1" thickBot="1" x14ac:dyDescent="0.25">
      <c r="A41" s="31" t="s">
        <v>6</v>
      </c>
      <c r="B41" s="32"/>
      <c r="C41" s="6">
        <f t="shared" ref="C41:I41" si="0">AVERAGE(C10:C40)</f>
        <v>93.599346530052927</v>
      </c>
      <c r="D41" s="6">
        <f t="shared" si="0"/>
        <v>5.0802604767584034</v>
      </c>
      <c r="E41" s="6">
        <f t="shared" si="0"/>
        <v>0.20807571084268631</v>
      </c>
      <c r="F41" s="6">
        <f t="shared" si="0"/>
        <v>1.1032837437045189</v>
      </c>
      <c r="G41" s="6">
        <f t="shared" si="0"/>
        <v>1.3113594555085706</v>
      </c>
      <c r="H41" s="6">
        <f t="shared" si="0"/>
        <v>38.705277185542769</v>
      </c>
      <c r="I41" s="6">
        <f t="shared" si="0"/>
        <v>50.339187243828086</v>
      </c>
      <c r="J41" s="1"/>
      <c r="K41" s="1"/>
    </row>
    <row r="42" spans="1:11" ht="8.1" customHeight="1" x14ac:dyDescent="0.2"/>
    <row r="43" spans="1:11" ht="12.75" customHeight="1" x14ac:dyDescent="0.2">
      <c r="A43" s="7" t="s">
        <v>10</v>
      </c>
      <c r="H43" s="30" t="s">
        <v>44</v>
      </c>
      <c r="I43" s="30"/>
      <c r="J43" s="20"/>
      <c r="K43" s="20"/>
    </row>
    <row r="44" spans="1:11" ht="13.5" thickBot="1" x14ac:dyDescent="0.25"/>
    <row r="45" spans="1:11" ht="23.25" thickBot="1" x14ac:dyDescent="0.25">
      <c r="A45" s="37"/>
      <c r="B45" s="38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17</v>
      </c>
      <c r="I45" s="19" t="s">
        <v>16</v>
      </c>
    </row>
    <row r="46" spans="1:11" ht="13.5" thickBot="1" x14ac:dyDescent="0.25">
      <c r="A46" s="39" t="s">
        <v>85</v>
      </c>
      <c r="B46" s="40"/>
      <c r="C46" s="26">
        <f t="shared" ref="C46:I46" si="1">MAX(C10:C40)</f>
        <v>93.779998779296875</v>
      </c>
      <c r="D46" s="21">
        <f t="shared" si="1"/>
        <v>5.2600002288818359</v>
      </c>
      <c r="E46" s="26">
        <f t="shared" si="1"/>
        <v>0.25005000829696655</v>
      </c>
      <c r="F46" s="26">
        <f t="shared" si="1"/>
        <v>1.3899999856948853</v>
      </c>
      <c r="G46" s="21">
        <f t="shared" si="1"/>
        <v>1.6399999856948853</v>
      </c>
      <c r="H46" s="26">
        <f t="shared" si="1"/>
        <v>38.765917720931732</v>
      </c>
      <c r="I46" s="22">
        <f t="shared" si="1"/>
        <v>50.468927234298413</v>
      </c>
    </row>
    <row r="47" spans="1:11" ht="13.5" thickBot="1" x14ac:dyDescent="0.25">
      <c r="A47" s="39" t="s">
        <v>86</v>
      </c>
      <c r="B47" s="40"/>
      <c r="C47" s="23">
        <f t="shared" ref="C47:I47" si="2">MIN(C10:C40)</f>
        <v>93.339996337890625</v>
      </c>
      <c r="D47" s="26">
        <f t="shared" si="2"/>
        <v>4.940000057220459</v>
      </c>
      <c r="E47" s="26">
        <f t="shared" si="2"/>
        <v>0.15999999642372131</v>
      </c>
      <c r="F47" s="23">
        <f t="shared" si="2"/>
        <v>0.99000000953674316</v>
      </c>
      <c r="G47" s="26">
        <f t="shared" si="2"/>
        <v>1.1499999761581421</v>
      </c>
      <c r="H47" s="23">
        <f t="shared" si="2"/>
        <v>38.530941422503709</v>
      </c>
      <c r="I47" s="26">
        <f t="shared" si="2"/>
        <v>49.993829454138613</v>
      </c>
    </row>
    <row r="48" spans="1:11" ht="13.5" thickBot="1" x14ac:dyDescent="0.25">
      <c r="A48" s="35" t="s">
        <v>87</v>
      </c>
      <c r="B48" s="36"/>
      <c r="C48" s="26">
        <f t="shared" ref="C48:I48" si="3">STDEV(C10:C40)</f>
        <v>0.11919025892756505</v>
      </c>
      <c r="D48" s="24">
        <f t="shared" si="3"/>
        <v>7.1758571212870811E-2</v>
      </c>
      <c r="E48" s="26">
        <f t="shared" si="3"/>
        <v>2.6765048680521927E-2</v>
      </c>
      <c r="F48" s="26">
        <f t="shared" si="3"/>
        <v>9.9255867552392782E-2</v>
      </c>
      <c r="G48" s="24">
        <f t="shared" si="3"/>
        <v>0.1142624059701233</v>
      </c>
      <c r="H48" s="26">
        <f t="shared" si="3"/>
        <v>5.5226532358188904E-2</v>
      </c>
      <c r="I48" s="25">
        <f t="shared" si="3"/>
        <v>0.10749315088447987</v>
      </c>
    </row>
    <row r="50" spans="3:9" x14ac:dyDescent="0.2">
      <c r="C50" s="28">
        <f>COUNTIF(C10:C40,"&lt;84.0")</f>
        <v>0</v>
      </c>
      <c r="D50" s="28">
        <f>COUNTIF(D10:D40,"&gt;11.0")</f>
        <v>0</v>
      </c>
      <c r="E50" s="28">
        <f>COUNTIF(E10:E40,"&gt;4.0")</f>
        <v>0</v>
      </c>
      <c r="F50" s="28">
        <f>COUNTIF(F10:F40,"&gt;3.0")</f>
        <v>0</v>
      </c>
      <c r="G50" s="28">
        <f>COUNTIF(G10:G40,"&gt;4.0")</f>
        <v>0</v>
      </c>
      <c r="H50" s="28">
        <f>COUNTIF(H10:H40,"&lt;37.30")</f>
        <v>0</v>
      </c>
      <c r="I50" s="28">
        <f>COUNTIF(I10:I40,"&lt;48.20")</f>
        <v>0</v>
      </c>
    </row>
    <row r="51" spans="3:9" x14ac:dyDescent="0.2">
      <c r="C51" s="29"/>
      <c r="D51" s="29"/>
      <c r="E51" s="29"/>
      <c r="F51" s="29"/>
      <c r="G51" s="28"/>
      <c r="H51" s="28">
        <f>COUNTIF(H10:H40,"&gt;43.60")</f>
        <v>0</v>
      </c>
      <c r="I51" s="28">
        <f>COUNTIF(I10:I40,"&gt;53.20")</f>
        <v>0</v>
      </c>
    </row>
  </sheetData>
  <mergeCells count="45">
    <mergeCell ref="A22:B22"/>
    <mergeCell ref="A25:B25"/>
    <mergeCell ref="A23:B23"/>
    <mergeCell ref="A31:B31"/>
    <mergeCell ref="A26:B26"/>
    <mergeCell ref="A28:B28"/>
    <mergeCell ref="A7:B7"/>
    <mergeCell ref="A8:B8"/>
    <mergeCell ref="A13:B13"/>
    <mergeCell ref="A15:B15"/>
    <mergeCell ref="A14:B14"/>
    <mergeCell ref="A9:B9"/>
    <mergeCell ref="A11:B11"/>
    <mergeCell ref="A12:B12"/>
    <mergeCell ref="A10:B10"/>
    <mergeCell ref="A45:B45"/>
    <mergeCell ref="A46:B46"/>
    <mergeCell ref="A47:B47"/>
    <mergeCell ref="A48:B48"/>
    <mergeCell ref="A1:I1"/>
    <mergeCell ref="A3:I3"/>
    <mergeCell ref="A6:B6"/>
    <mergeCell ref="A4:I4"/>
    <mergeCell ref="A5:F5"/>
    <mergeCell ref="A17:B17"/>
    <mergeCell ref="A20:B20"/>
    <mergeCell ref="A16:B16"/>
    <mergeCell ref="A21:B21"/>
    <mergeCell ref="A18:B18"/>
    <mergeCell ref="A19:B19"/>
    <mergeCell ref="A24:B24"/>
    <mergeCell ref="A29:B29"/>
    <mergeCell ref="A27:B27"/>
    <mergeCell ref="A30:B30"/>
    <mergeCell ref="A40:B40"/>
    <mergeCell ref="A32:B32"/>
    <mergeCell ref="A33:B33"/>
    <mergeCell ref="A39:B39"/>
    <mergeCell ref="H43:I43"/>
    <mergeCell ref="A41:B41"/>
    <mergeCell ref="A34:B34"/>
    <mergeCell ref="A36:B36"/>
    <mergeCell ref="A35:B35"/>
    <mergeCell ref="A37:B37"/>
    <mergeCell ref="A38:B38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>
    <outlinePr summaryBelow="0" summaryRight="0"/>
  </sheetPr>
  <dimension ref="A1:K51"/>
  <sheetViews>
    <sheetView showGridLines="0" topLeftCell="A31" zoomScale="90" zoomScaleNormal="90" workbookViewId="0">
      <selection activeCell="H50" sqref="H50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256" width="8.85546875" customWidth="1"/>
  </cols>
  <sheetData>
    <row r="1" spans="1:11" ht="24" customHeight="1" x14ac:dyDescent="0.2">
      <c r="A1" s="43" t="s">
        <v>11</v>
      </c>
      <c r="B1" s="43"/>
      <c r="C1" s="43"/>
      <c r="D1" s="43"/>
      <c r="E1" s="43"/>
      <c r="F1" s="43"/>
      <c r="G1" s="43"/>
      <c r="H1" s="43"/>
      <c r="I1" s="43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4" t="s">
        <v>8</v>
      </c>
      <c r="B3" s="44"/>
      <c r="C3" s="44"/>
      <c r="D3" s="44"/>
      <c r="E3" s="44"/>
      <c r="F3" s="44"/>
      <c r="G3" s="44"/>
      <c r="H3" s="44"/>
      <c r="I3" s="44"/>
      <c r="J3" s="2"/>
      <c r="K3" s="1"/>
    </row>
    <row r="4" spans="1:11" ht="18" customHeight="1" x14ac:dyDescent="0.2">
      <c r="A4" s="47" t="s">
        <v>9</v>
      </c>
      <c r="B4" s="47"/>
      <c r="C4" s="47"/>
      <c r="D4" s="47"/>
      <c r="E4" s="47"/>
      <c r="F4" s="47"/>
      <c r="G4" s="47"/>
      <c r="H4" s="47"/>
      <c r="I4" s="47"/>
      <c r="J4" s="2"/>
      <c r="K4" s="1"/>
    </row>
    <row r="5" spans="1:11" ht="14.1" customHeight="1" thickBot="1" x14ac:dyDescent="0.25">
      <c r="A5" s="48" t="s">
        <v>66</v>
      </c>
      <c r="B5" s="48"/>
      <c r="C5" s="48"/>
      <c r="D5" s="48"/>
      <c r="E5" s="48"/>
      <c r="F5" s="48"/>
      <c r="G5" s="1"/>
      <c r="H5" s="1"/>
      <c r="I5" s="18" t="s">
        <v>99</v>
      </c>
      <c r="J5" s="1"/>
      <c r="K5" s="1"/>
    </row>
    <row r="6" spans="1:11" ht="10.15" customHeight="1" x14ac:dyDescent="0.2">
      <c r="A6" s="45"/>
      <c r="B6" s="46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1" t="s">
        <v>3</v>
      </c>
      <c r="B7" s="42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41"/>
      <c r="B8" s="42"/>
      <c r="C8" s="9" t="s">
        <v>39</v>
      </c>
      <c r="D8" s="9" t="s">
        <v>40</v>
      </c>
      <c r="E8" s="9" t="s">
        <v>41</v>
      </c>
      <c r="F8" s="9" t="s">
        <v>19</v>
      </c>
      <c r="G8" s="9" t="s">
        <v>41</v>
      </c>
      <c r="H8" s="14" t="s">
        <v>42</v>
      </c>
      <c r="I8" s="17" t="s">
        <v>43</v>
      </c>
      <c r="J8" s="1"/>
      <c r="K8" s="1"/>
    </row>
    <row r="9" spans="1:11" ht="22.5" customHeight="1" thickBot="1" x14ac:dyDescent="0.25">
      <c r="A9" s="37"/>
      <c r="B9" s="38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33">
        <v>40878</v>
      </c>
      <c r="B10" s="34"/>
      <c r="C10" s="10">
        <v>93.769996643066406</v>
      </c>
      <c r="D10" s="10">
        <v>4.7699999809265137</v>
      </c>
      <c r="E10" s="10">
        <v>0.18999999761581421</v>
      </c>
      <c r="F10" s="11">
        <v>1.0299999713897705</v>
      </c>
      <c r="G10" s="10">
        <v>1.2200000286102295</v>
      </c>
      <c r="H10" s="10">
        <v>38.765901257678244</v>
      </c>
      <c r="I10" s="10">
        <v>50.426187838627307</v>
      </c>
      <c r="J10" s="1"/>
      <c r="K10" s="1"/>
    </row>
    <row r="11" spans="1:11" ht="12.75" customHeight="1" thickBot="1" x14ac:dyDescent="0.25">
      <c r="A11" s="33">
        <v>40879</v>
      </c>
      <c r="B11" s="34"/>
      <c r="C11" s="3">
        <v>93.660003662109375</v>
      </c>
      <c r="D11" s="3">
        <v>5.119999885559082</v>
      </c>
      <c r="E11" s="3">
        <v>0.17000000178813934</v>
      </c>
      <c r="F11" s="5">
        <v>1.0399999618530273</v>
      </c>
      <c r="G11" s="3">
        <v>1.2099999189376831</v>
      </c>
      <c r="H11" s="3">
        <v>38.765909975793129</v>
      </c>
      <c r="I11" s="3">
        <v>50.426199179039479</v>
      </c>
      <c r="J11" s="1"/>
      <c r="K11" s="1"/>
    </row>
    <row r="12" spans="1:11" ht="12.75" customHeight="1" thickBot="1" x14ac:dyDescent="0.25">
      <c r="A12" s="33">
        <v>40880</v>
      </c>
      <c r="B12" s="34"/>
      <c r="C12" s="3">
        <v>93.5</v>
      </c>
      <c r="D12" s="3">
        <v>5.1700000762939453</v>
      </c>
      <c r="E12" s="3">
        <v>0.20999999344348907</v>
      </c>
      <c r="F12" s="5">
        <v>1.1000000238418579</v>
      </c>
      <c r="G12" s="3">
        <v>1.3100000619888306</v>
      </c>
      <c r="H12" s="3">
        <v>38.7267257024874</v>
      </c>
      <c r="I12" s="3">
        <v>50.332664698530209</v>
      </c>
      <c r="J12" s="1"/>
      <c r="K12" s="1"/>
    </row>
    <row r="13" spans="1:11" ht="12.75" customHeight="1" thickBot="1" x14ac:dyDescent="0.25">
      <c r="A13" s="33">
        <v>40881</v>
      </c>
      <c r="B13" s="34"/>
      <c r="C13" s="3">
        <v>93.739997863769531</v>
      </c>
      <c r="D13" s="3">
        <v>5.059999942779541</v>
      </c>
      <c r="E13" s="3">
        <v>0.18000000715255737</v>
      </c>
      <c r="F13" s="5">
        <v>0.99000000953674316</v>
      </c>
      <c r="G13" s="3">
        <v>1.1700000762939453</v>
      </c>
      <c r="H13" s="3">
        <v>38.765916815679788</v>
      </c>
      <c r="I13" s="3">
        <v>50.468926055760754</v>
      </c>
      <c r="J13" s="1"/>
      <c r="K13" s="1"/>
    </row>
    <row r="14" spans="1:11" ht="12.75" customHeight="1" thickBot="1" x14ac:dyDescent="0.25">
      <c r="A14" s="33">
        <v>40882</v>
      </c>
      <c r="B14" s="34"/>
      <c r="C14" s="3">
        <v>93.75</v>
      </c>
      <c r="D14" s="3">
        <v>5.0799999237060547</v>
      </c>
      <c r="E14" s="3">
        <v>0.18000000715255737</v>
      </c>
      <c r="F14" s="5">
        <v>0.97000002861022949</v>
      </c>
      <c r="G14" s="3">
        <v>1.1500000953674316</v>
      </c>
      <c r="H14" s="3">
        <v>38.765917875856658</v>
      </c>
      <c r="I14" s="3">
        <v>50.4689274359935</v>
      </c>
      <c r="J14" s="1"/>
      <c r="K14" s="1"/>
    </row>
    <row r="15" spans="1:11" ht="12.75" customHeight="1" thickBot="1" x14ac:dyDescent="0.25">
      <c r="A15" s="33">
        <v>40883</v>
      </c>
      <c r="B15" s="34"/>
      <c r="C15" s="3">
        <v>93.739997863769531</v>
      </c>
      <c r="D15" s="3">
        <v>5.0399999618530273</v>
      </c>
      <c r="E15" s="3">
        <v>0.18000000715255737</v>
      </c>
      <c r="F15" s="5">
        <v>1.0199999809265137</v>
      </c>
      <c r="G15" s="3">
        <v>1.2000000476837158</v>
      </c>
      <c r="H15" s="3">
        <v>38.726746476686024</v>
      </c>
      <c r="I15" s="3">
        <v>50.417930616863856</v>
      </c>
      <c r="J15" s="1"/>
      <c r="K15" s="1"/>
    </row>
    <row r="16" spans="1:11" ht="12.75" customHeight="1" thickBot="1" x14ac:dyDescent="0.25">
      <c r="A16" s="33">
        <v>40884</v>
      </c>
      <c r="B16" s="34"/>
      <c r="C16" s="3">
        <v>93.699996948242188</v>
      </c>
      <c r="D16" s="3">
        <v>5.0100002288818359</v>
      </c>
      <c r="E16" s="3">
        <v>0.18000000715255737</v>
      </c>
      <c r="F16" s="5">
        <v>1.0399999618530273</v>
      </c>
      <c r="G16" s="3">
        <v>1.2200000286102295</v>
      </c>
      <c r="H16" s="3">
        <v>38.765910370847649</v>
      </c>
      <c r="I16" s="3">
        <v>50.426199692921358</v>
      </c>
      <c r="J16" s="1"/>
      <c r="K16" s="1"/>
    </row>
    <row r="17" spans="1:11" ht="12.75" customHeight="1" thickBot="1" x14ac:dyDescent="0.25">
      <c r="A17" s="33">
        <v>40885</v>
      </c>
      <c r="B17" s="34"/>
      <c r="C17" s="3">
        <v>93.650001525878906</v>
      </c>
      <c r="D17" s="3">
        <v>5.0999999046325684</v>
      </c>
      <c r="E17" s="3">
        <v>0.20000000298023224</v>
      </c>
      <c r="F17" s="5">
        <v>1.0399999618530273</v>
      </c>
      <c r="G17" s="3">
        <v>1.2400000095367432</v>
      </c>
      <c r="H17" s="3">
        <v>38.72674085734802</v>
      </c>
      <c r="I17" s="3">
        <v>50.375248491447877</v>
      </c>
      <c r="J17" s="1"/>
      <c r="K17" s="1"/>
    </row>
    <row r="18" spans="1:11" ht="12.75" customHeight="1" thickBot="1" x14ac:dyDescent="0.25">
      <c r="A18" s="33">
        <v>40886</v>
      </c>
      <c r="B18" s="34"/>
      <c r="C18" s="3">
        <v>93.610000610351563</v>
      </c>
      <c r="D18" s="3">
        <v>5.0900001525878906</v>
      </c>
      <c r="E18" s="3">
        <v>0.20999999344348907</v>
      </c>
      <c r="F18" s="5">
        <v>1.0700000524520874</v>
      </c>
      <c r="G18" s="3">
        <v>1.2800000905990601</v>
      </c>
      <c r="H18" s="3">
        <v>38.7267384360945</v>
      </c>
      <c r="I18" s="3">
        <v>50.375245341912326</v>
      </c>
      <c r="J18" s="1"/>
      <c r="K18" s="1"/>
    </row>
    <row r="19" spans="1:11" ht="12.75" customHeight="1" thickBot="1" x14ac:dyDescent="0.25">
      <c r="A19" s="33">
        <v>40887</v>
      </c>
      <c r="B19" s="34"/>
      <c r="C19" s="3">
        <v>93.680000305175781</v>
      </c>
      <c r="D19" s="3">
        <v>5.0900001525878906</v>
      </c>
      <c r="E19" s="3">
        <v>0.18999999761581421</v>
      </c>
      <c r="F19" s="5">
        <v>1.0299999713897705</v>
      </c>
      <c r="G19" s="3">
        <v>1.2200000286102295</v>
      </c>
      <c r="H19" s="3">
        <v>38.726742216772955</v>
      </c>
      <c r="I19" s="3">
        <v>50.417925070929307</v>
      </c>
      <c r="J19" s="1"/>
      <c r="K19" s="1"/>
    </row>
    <row r="20" spans="1:11" ht="12.75" customHeight="1" thickBot="1" x14ac:dyDescent="0.25">
      <c r="A20" s="33">
        <v>40888</v>
      </c>
      <c r="B20" s="34"/>
      <c r="C20" s="3">
        <v>93.760002136230469</v>
      </c>
      <c r="D20" s="3">
        <v>5.0300002098083496</v>
      </c>
      <c r="E20" s="3">
        <v>0.18999999761581421</v>
      </c>
      <c r="F20" s="5">
        <v>1</v>
      </c>
      <c r="G20" s="3">
        <v>1.190000057220459</v>
      </c>
      <c r="H20" s="3">
        <v>38.726749701924426</v>
      </c>
      <c r="I20" s="3">
        <v>50.417934815766706</v>
      </c>
      <c r="J20" s="1"/>
      <c r="K20" s="1"/>
    </row>
    <row r="21" spans="1:11" ht="12.75" customHeight="1" thickBot="1" x14ac:dyDescent="0.25">
      <c r="A21" s="33">
        <v>40889</v>
      </c>
      <c r="B21" s="34"/>
      <c r="C21" s="3">
        <v>93.639999389648438</v>
      </c>
      <c r="D21" s="3">
        <v>5.0399999618530273</v>
      </c>
      <c r="E21" s="3">
        <v>0.20999999344348907</v>
      </c>
      <c r="F21" s="5">
        <v>1.0800000429153442</v>
      </c>
      <c r="G21" s="3">
        <v>1.2900000810623169</v>
      </c>
      <c r="H21" s="3">
        <v>38.726742068719282</v>
      </c>
      <c r="I21" s="3">
        <v>50.375250067184105</v>
      </c>
      <c r="J21" s="1"/>
      <c r="K21" s="1"/>
    </row>
    <row r="22" spans="1:11" ht="12.75" customHeight="1" thickBot="1" x14ac:dyDescent="0.25">
      <c r="A22" s="33">
        <v>40890</v>
      </c>
      <c r="B22" s="34"/>
      <c r="C22" s="3">
        <v>93.580001831054688</v>
      </c>
      <c r="D22" s="3">
        <v>5.0399999618530273</v>
      </c>
      <c r="E22" s="3">
        <v>0.2199999988079071</v>
      </c>
      <c r="F22" s="5">
        <v>1.1499999761581421</v>
      </c>
      <c r="G22" s="3">
        <v>1.3700000047683716</v>
      </c>
      <c r="H22" s="3">
        <v>38.687606896793213</v>
      </c>
      <c r="I22" s="3">
        <v>50.281822452130697</v>
      </c>
      <c r="J22" s="1"/>
      <c r="K22" s="1"/>
    </row>
    <row r="23" spans="1:11" ht="12.75" customHeight="1" thickBot="1" x14ac:dyDescent="0.25">
      <c r="A23" s="33">
        <v>40891</v>
      </c>
      <c r="B23" s="34"/>
      <c r="C23" s="3">
        <v>93.510002136230469</v>
      </c>
      <c r="D23" s="3">
        <v>5.0399999618530273</v>
      </c>
      <c r="E23" s="3">
        <v>0.2199999988079071</v>
      </c>
      <c r="F23" s="5">
        <v>1.2200000286102295</v>
      </c>
      <c r="G23" s="3">
        <v>1.440000057220459</v>
      </c>
      <c r="H23" s="3">
        <v>38.648428821697031</v>
      </c>
      <c r="I23" s="3">
        <v>50.230903173994484</v>
      </c>
      <c r="J23" s="1"/>
      <c r="K23" s="1"/>
    </row>
    <row r="24" spans="1:11" ht="12.75" customHeight="1" thickBot="1" x14ac:dyDescent="0.25">
      <c r="A24" s="33">
        <v>40892</v>
      </c>
      <c r="B24" s="34"/>
      <c r="C24" s="3">
        <v>93.680000305175781</v>
      </c>
      <c r="D24" s="3">
        <v>4.9600000381469727</v>
      </c>
      <c r="E24" s="3">
        <v>0.20999999344348907</v>
      </c>
      <c r="F24" s="5">
        <v>1.1499999761581421</v>
      </c>
      <c r="G24" s="3">
        <v>1.3600000143051147</v>
      </c>
      <c r="H24" s="3">
        <v>38.648445912340861</v>
      </c>
      <c r="I24" s="3">
        <v>50.273403429791692</v>
      </c>
      <c r="J24" s="1"/>
      <c r="K24" s="1"/>
    </row>
    <row r="25" spans="1:11" ht="12.75" customHeight="1" thickBot="1" x14ac:dyDescent="0.25">
      <c r="A25" s="33">
        <v>40893</v>
      </c>
      <c r="B25" s="34"/>
      <c r="C25" s="3">
        <v>93.680633544921875</v>
      </c>
      <c r="D25" s="3">
        <v>4.8695130348205566</v>
      </c>
      <c r="E25" s="3">
        <v>0.22997699677944183</v>
      </c>
      <c r="F25" s="5">
        <v>1.1998800039291382</v>
      </c>
      <c r="G25" s="3">
        <v>1.4298570156097412</v>
      </c>
      <c r="H25" s="3">
        <v>38.609314750335479</v>
      </c>
      <c r="I25" s="3">
        <v>50.222502115450752</v>
      </c>
      <c r="J25" s="1"/>
      <c r="K25" s="1"/>
    </row>
    <row r="26" spans="1:11" ht="12.75" customHeight="1" thickBot="1" x14ac:dyDescent="0.25">
      <c r="A26" s="33">
        <v>40894</v>
      </c>
      <c r="B26" s="34"/>
      <c r="C26" s="3">
        <v>93.55999755859375</v>
      </c>
      <c r="D26" s="3">
        <v>5.0399999618530273</v>
      </c>
      <c r="E26" s="3">
        <v>0.20999999344348907</v>
      </c>
      <c r="F26" s="5">
        <v>1.190000057220459</v>
      </c>
      <c r="G26" s="3">
        <v>1.4000000953674316</v>
      </c>
      <c r="H26" s="3">
        <v>38.648432596126682</v>
      </c>
      <c r="I26" s="3">
        <v>50.230908079575798</v>
      </c>
      <c r="J26" s="1"/>
      <c r="K26" s="1"/>
    </row>
    <row r="27" spans="1:11" ht="12.75" customHeight="1" thickBot="1" x14ac:dyDescent="0.25">
      <c r="A27" s="33">
        <v>40895</v>
      </c>
      <c r="B27" s="34"/>
      <c r="C27" s="3">
        <v>93.569999694824219</v>
      </c>
      <c r="D27" s="3">
        <v>5.0500001907348633</v>
      </c>
      <c r="E27" s="3">
        <v>0.20999999344348907</v>
      </c>
      <c r="F27" s="5">
        <v>1.1699999570846558</v>
      </c>
      <c r="G27" s="3">
        <v>1.3799999952316284</v>
      </c>
      <c r="H27" s="3">
        <v>38.648432491696425</v>
      </c>
      <c r="I27" s="3">
        <v>50.23090794384904</v>
      </c>
      <c r="J27" s="1"/>
      <c r="K27" s="1"/>
    </row>
    <row r="28" spans="1:11" ht="12.75" customHeight="1" thickBot="1" x14ac:dyDescent="0.25">
      <c r="A28" s="33">
        <v>40896</v>
      </c>
      <c r="B28" s="34"/>
      <c r="C28" s="3">
        <v>93.529998779296875</v>
      </c>
      <c r="D28" s="3">
        <v>5.0500001907348633</v>
      </c>
      <c r="E28" s="3">
        <v>0.20999999344348907</v>
      </c>
      <c r="F28" s="5">
        <v>1.2100000381469727</v>
      </c>
      <c r="G28" s="3">
        <v>1.4200000762939453</v>
      </c>
      <c r="H28" s="3">
        <v>38.648429993849149</v>
      </c>
      <c r="I28" s="3">
        <v>50.230904697426638</v>
      </c>
      <c r="J28" s="1"/>
      <c r="K28" s="1"/>
    </row>
    <row r="29" spans="1:11" ht="12.75" customHeight="1" thickBot="1" x14ac:dyDescent="0.25">
      <c r="A29" s="33">
        <v>40897</v>
      </c>
      <c r="B29" s="34"/>
      <c r="C29" s="3">
        <v>93.549354553222656</v>
      </c>
      <c r="D29" s="3">
        <v>5.040503978729248</v>
      </c>
      <c r="E29" s="3">
        <v>0.22002200782299042</v>
      </c>
      <c r="F29" s="5">
        <v>1.1901190280914307</v>
      </c>
      <c r="G29" s="3">
        <v>1.4101409912109375</v>
      </c>
      <c r="H29" s="3">
        <v>38.648433141504391</v>
      </c>
      <c r="I29" s="3">
        <v>50.230908788396718</v>
      </c>
      <c r="J29" s="1"/>
      <c r="K29" s="1"/>
    </row>
    <row r="30" spans="1:11" ht="12.75" customHeight="1" thickBot="1" x14ac:dyDescent="0.25">
      <c r="A30" s="33">
        <v>40898</v>
      </c>
      <c r="B30" s="34"/>
      <c r="C30" s="3">
        <v>93.479995727539063</v>
      </c>
      <c r="D30" s="3">
        <v>5.0099997520446777</v>
      </c>
      <c r="E30" s="3">
        <v>0.23999999463558197</v>
      </c>
      <c r="F30" s="5">
        <v>1.2699998617172241</v>
      </c>
      <c r="G30" s="3">
        <v>1.5099998712539673</v>
      </c>
      <c r="H30" s="3">
        <v>38.609297048584928</v>
      </c>
      <c r="I30" s="3">
        <v>50.137716442509827</v>
      </c>
      <c r="J30" s="1"/>
      <c r="K30" s="1"/>
    </row>
    <row r="31" spans="1:11" ht="12.75" customHeight="1" thickBot="1" x14ac:dyDescent="0.25">
      <c r="A31" s="33">
        <v>40899</v>
      </c>
      <c r="B31" s="34"/>
      <c r="C31" s="3">
        <v>93.300003051757813</v>
      </c>
      <c r="D31" s="3">
        <v>5.0199999809265137</v>
      </c>
      <c r="E31" s="3">
        <v>0.25</v>
      </c>
      <c r="F31" s="5">
        <v>1.4299999475479126</v>
      </c>
      <c r="G31" s="3">
        <v>1.6799999475479126</v>
      </c>
      <c r="H31" s="3">
        <v>38.530938923335256</v>
      </c>
      <c r="I31" s="3">
        <v>49.993826211471905</v>
      </c>
      <c r="J31" s="1"/>
      <c r="K31" s="1"/>
    </row>
    <row r="32" spans="1:11" ht="12.75" customHeight="1" thickBot="1" x14ac:dyDescent="0.25">
      <c r="A32" s="33">
        <v>40900</v>
      </c>
      <c r="B32" s="34"/>
      <c r="C32" s="3">
        <v>93.620002746582031</v>
      </c>
      <c r="D32" s="3">
        <v>5.0199999809265137</v>
      </c>
      <c r="E32" s="3">
        <v>0.23000000417232513</v>
      </c>
      <c r="F32" s="5">
        <v>1.1299999952316284</v>
      </c>
      <c r="G32" s="3">
        <v>1.3600000143051147</v>
      </c>
      <c r="H32" s="3">
        <v>38.687613996004757</v>
      </c>
      <c r="I32" s="3">
        <v>50.324352771353141</v>
      </c>
      <c r="J32" s="1"/>
      <c r="K32" s="1"/>
    </row>
    <row r="33" spans="1:11" ht="12.75" customHeight="1" thickBot="1" x14ac:dyDescent="0.25">
      <c r="A33" s="33">
        <v>40901</v>
      </c>
      <c r="B33" s="34"/>
      <c r="C33" s="3">
        <v>93.620002746582031</v>
      </c>
      <c r="D33" s="3">
        <v>5.0199999809265137</v>
      </c>
      <c r="E33" s="3">
        <v>0.25999999046325684</v>
      </c>
      <c r="F33" s="5">
        <v>1.1000000238418579</v>
      </c>
      <c r="G33" s="3">
        <v>1.3600000143051147</v>
      </c>
      <c r="H33" s="3">
        <v>38.648444014550883</v>
      </c>
      <c r="I33" s="3">
        <v>50.273400961170793</v>
      </c>
      <c r="J33" s="1"/>
      <c r="K33" s="1"/>
    </row>
    <row r="34" spans="1:11" ht="12.75" customHeight="1" thickBot="1" x14ac:dyDescent="0.25">
      <c r="A34" s="33">
        <v>40902</v>
      </c>
      <c r="B34" s="34"/>
      <c r="C34" s="3">
        <v>93.69000244140625</v>
      </c>
      <c r="D34" s="3">
        <v>4.9800000190734863</v>
      </c>
      <c r="E34" s="3">
        <v>0.23999999463558197</v>
      </c>
      <c r="F34" s="5">
        <v>1.0800000429153442</v>
      </c>
      <c r="G34" s="3">
        <v>1.3200000524520874</v>
      </c>
      <c r="H34" s="3">
        <v>38.648446914226369</v>
      </c>
      <c r="I34" s="3">
        <v>50.273404733031533</v>
      </c>
      <c r="J34" s="1"/>
      <c r="K34" s="1"/>
    </row>
    <row r="35" spans="1:11" ht="12.75" customHeight="1" thickBot="1" x14ac:dyDescent="0.25">
      <c r="A35" s="33">
        <v>40903</v>
      </c>
      <c r="B35" s="34"/>
      <c r="C35" s="3">
        <v>93.69000244140625</v>
      </c>
      <c r="D35" s="3">
        <v>5.0199999809265137</v>
      </c>
      <c r="E35" s="3">
        <v>0.25</v>
      </c>
      <c r="F35" s="5">
        <v>1.0299999713897705</v>
      </c>
      <c r="G35" s="3">
        <v>1.2799999713897705</v>
      </c>
      <c r="H35" s="3">
        <v>38.687618955483849</v>
      </c>
      <c r="I35" s="3">
        <v>50.366990921984808</v>
      </c>
      <c r="J35" s="1"/>
      <c r="K35" s="1"/>
    </row>
    <row r="36" spans="1:11" ht="12.75" customHeight="1" thickBot="1" x14ac:dyDescent="0.25">
      <c r="A36" s="33">
        <v>40904</v>
      </c>
      <c r="B36" s="34"/>
      <c r="C36" s="3">
        <v>93.680000305175781</v>
      </c>
      <c r="D36" s="3">
        <v>5.0399999618530273</v>
      </c>
      <c r="E36" s="3">
        <v>0.23999999463558197</v>
      </c>
      <c r="F36" s="5">
        <v>1.0299999713897705</v>
      </c>
      <c r="G36" s="3">
        <v>1.2699999809265137</v>
      </c>
      <c r="H36" s="3">
        <v>38.726752102191313</v>
      </c>
      <c r="I36" s="3">
        <v>50.375263118596024</v>
      </c>
      <c r="J36" s="1"/>
      <c r="K36" s="1"/>
    </row>
    <row r="37" spans="1:11" ht="12.75" customHeight="1" thickBot="1" x14ac:dyDescent="0.25">
      <c r="A37" s="33">
        <v>40905</v>
      </c>
      <c r="B37" s="34"/>
      <c r="C37" s="3">
        <v>93.660003662109375</v>
      </c>
      <c r="D37" s="3">
        <v>5.0199999809265137</v>
      </c>
      <c r="E37" s="3">
        <v>0.23999999463558197</v>
      </c>
      <c r="F37" s="5">
        <v>1.0700000524520874</v>
      </c>
      <c r="G37" s="3">
        <v>1.3100000619888306</v>
      </c>
      <c r="H37" s="3">
        <v>38.687615840594617</v>
      </c>
      <c r="I37" s="3">
        <v>50.324355170772002</v>
      </c>
      <c r="J37" s="1"/>
      <c r="K37" s="1"/>
    </row>
    <row r="38" spans="1:11" ht="12.75" customHeight="1" thickBot="1" x14ac:dyDescent="0.25">
      <c r="A38" s="33">
        <v>40906</v>
      </c>
      <c r="B38" s="34"/>
      <c r="C38" s="3">
        <v>93.669998168945313</v>
      </c>
      <c r="D38" s="3">
        <v>5.0500001907348633</v>
      </c>
      <c r="E38" s="3">
        <v>0.23000000417232513</v>
      </c>
      <c r="F38" s="5">
        <v>1.0399999618530273</v>
      </c>
      <c r="G38" s="3">
        <v>1.2699999809265137</v>
      </c>
      <c r="H38" s="3">
        <v>38.726749501361773</v>
      </c>
      <c r="I38" s="3">
        <v>50.375259735470259</v>
      </c>
      <c r="J38" s="1"/>
      <c r="K38" s="1"/>
    </row>
    <row r="39" spans="1:11" ht="12.75" customHeight="1" thickBot="1" x14ac:dyDescent="0.25">
      <c r="A39" s="33">
        <v>40907</v>
      </c>
      <c r="B39" s="34"/>
      <c r="C39" s="3">
        <v>93.760002136230469</v>
      </c>
      <c r="D39" s="3">
        <v>5.0100002288818359</v>
      </c>
      <c r="E39" s="3">
        <v>0.20000000298023224</v>
      </c>
      <c r="F39" s="5">
        <v>1.0199999809265137</v>
      </c>
      <c r="G39" s="3">
        <v>1.2200000286102295</v>
      </c>
      <c r="H39" s="3">
        <v>38.687617831515865</v>
      </c>
      <c r="I39" s="3">
        <v>50.324357760536877</v>
      </c>
      <c r="J39" s="1"/>
      <c r="K39" s="1"/>
    </row>
    <row r="40" spans="1:11" ht="12.75" customHeight="1" thickBot="1" x14ac:dyDescent="0.25">
      <c r="A40" s="33">
        <v>40908</v>
      </c>
      <c r="B40" s="34"/>
      <c r="C40" s="3">
        <v>93.720626831054688</v>
      </c>
      <c r="D40" s="3">
        <v>5.0094990730285645</v>
      </c>
      <c r="E40" s="3">
        <v>0.22997699677944183</v>
      </c>
      <c r="F40" s="5">
        <v>1.0298969745635986</v>
      </c>
      <c r="G40" s="3">
        <v>1.2598739862442017</v>
      </c>
      <c r="H40" s="3">
        <v>38.726755620321875</v>
      </c>
      <c r="I40" s="3">
        <v>50.417942520864074</v>
      </c>
      <c r="J40" s="1"/>
      <c r="K40" s="1"/>
    </row>
    <row r="41" spans="1:11" ht="12.75" customHeight="1" thickBot="1" x14ac:dyDescent="0.25">
      <c r="A41" s="31" t="s">
        <v>6</v>
      </c>
      <c r="B41" s="32"/>
      <c r="C41" s="6">
        <f t="shared" ref="C41:I41" si="0">AVERAGE(C10:C40)</f>
        <v>93.63711695517263</v>
      </c>
      <c r="D41" s="6">
        <f t="shared" si="0"/>
        <v>5.0286940913046561</v>
      </c>
      <c r="E41" s="6">
        <f t="shared" si="0"/>
        <v>0.21387019224705234</v>
      </c>
      <c r="F41" s="6">
        <f t="shared" si="0"/>
        <v>1.1006418005112679</v>
      </c>
      <c r="G41" s="6">
        <f t="shared" si="0"/>
        <v>1.31451202207996</v>
      </c>
      <c r="H41" s="6">
        <f t="shared" si="0"/>
        <v>38.692648938980732</v>
      </c>
      <c r="I41" s="6">
        <f t="shared" si="0"/>
        <v>50.324121623656573</v>
      </c>
      <c r="J41" s="1"/>
      <c r="K41" s="1"/>
    </row>
    <row r="42" spans="1:11" ht="8.1" customHeight="1" x14ac:dyDescent="0.2"/>
    <row r="43" spans="1:11" ht="12.75" customHeight="1" x14ac:dyDescent="0.2">
      <c r="A43" s="7" t="s">
        <v>10</v>
      </c>
      <c r="H43" s="30" t="s">
        <v>44</v>
      </c>
      <c r="I43" s="30"/>
      <c r="J43" s="20"/>
      <c r="K43" s="20"/>
    </row>
    <row r="44" spans="1:11" ht="13.5" thickBot="1" x14ac:dyDescent="0.25"/>
    <row r="45" spans="1:11" ht="23.25" thickBot="1" x14ac:dyDescent="0.25">
      <c r="A45" s="37"/>
      <c r="B45" s="38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17</v>
      </c>
      <c r="I45" s="19" t="s">
        <v>16</v>
      </c>
    </row>
    <row r="46" spans="1:11" ht="13.5" thickBot="1" x14ac:dyDescent="0.25">
      <c r="A46" s="39" t="s">
        <v>85</v>
      </c>
      <c r="B46" s="40"/>
      <c r="C46" s="26">
        <f t="shared" ref="C46:I46" si="1">MAX(C10:C40)</f>
        <v>93.769996643066406</v>
      </c>
      <c r="D46" s="21">
        <f t="shared" si="1"/>
        <v>5.1700000762939453</v>
      </c>
      <c r="E46" s="26">
        <f t="shared" si="1"/>
        <v>0.25999999046325684</v>
      </c>
      <c r="F46" s="26">
        <f t="shared" si="1"/>
        <v>1.4299999475479126</v>
      </c>
      <c r="G46" s="21">
        <f t="shared" si="1"/>
        <v>1.6799999475479126</v>
      </c>
      <c r="H46" s="26">
        <f t="shared" si="1"/>
        <v>38.765917875856658</v>
      </c>
      <c r="I46" s="22">
        <f t="shared" si="1"/>
        <v>50.4689274359935</v>
      </c>
    </row>
    <row r="47" spans="1:11" ht="13.5" thickBot="1" x14ac:dyDescent="0.25">
      <c r="A47" s="39" t="s">
        <v>86</v>
      </c>
      <c r="B47" s="40"/>
      <c r="C47" s="23">
        <f t="shared" ref="C47:I47" si="2">MIN(C10:C40)</f>
        <v>93.300003051757813</v>
      </c>
      <c r="D47" s="26">
        <f t="shared" si="2"/>
        <v>4.7699999809265137</v>
      </c>
      <c r="E47" s="26">
        <f t="shared" si="2"/>
        <v>0.17000000178813934</v>
      </c>
      <c r="F47" s="23">
        <f t="shared" si="2"/>
        <v>0.97000002861022949</v>
      </c>
      <c r="G47" s="26">
        <f t="shared" si="2"/>
        <v>1.1500000953674316</v>
      </c>
      <c r="H47" s="23">
        <f t="shared" si="2"/>
        <v>38.530938923335256</v>
      </c>
      <c r="I47" s="26">
        <f t="shared" si="2"/>
        <v>49.993826211471905</v>
      </c>
    </row>
    <row r="48" spans="1:11" ht="13.5" thickBot="1" x14ac:dyDescent="0.25">
      <c r="A48" s="35" t="s">
        <v>87</v>
      </c>
      <c r="B48" s="36"/>
      <c r="C48" s="26">
        <f t="shared" ref="C48:I48" si="3">STDEV(C10:C40)</f>
        <v>0.10255232275681217</v>
      </c>
      <c r="D48" s="24">
        <f t="shared" si="3"/>
        <v>7.0221992687817952E-2</v>
      </c>
      <c r="E48" s="26">
        <f t="shared" si="3"/>
        <v>2.4037656405973232E-2</v>
      </c>
      <c r="F48" s="26">
        <f t="shared" si="3"/>
        <v>9.9095757304493215E-2</v>
      </c>
      <c r="G48" s="24">
        <f t="shared" si="3"/>
        <v>0.11266104161762221</v>
      </c>
      <c r="H48" s="26">
        <f t="shared" si="3"/>
        <v>5.6056066190353193E-2</v>
      </c>
      <c r="I48" s="25">
        <f t="shared" si="3"/>
        <v>0.10496032299303444</v>
      </c>
    </row>
    <row r="50" spans="3:9" x14ac:dyDescent="0.2">
      <c r="C50" s="28">
        <f>COUNTIF(C10:C40,"&lt;84.0")</f>
        <v>0</v>
      </c>
      <c r="D50" s="28">
        <f>COUNTIF(D10:D40,"&gt;11.0")</f>
        <v>0</v>
      </c>
      <c r="E50" s="28">
        <f>COUNTIF(E10:E40,"&gt;4.0")</f>
        <v>0</v>
      </c>
      <c r="F50" s="28">
        <f>COUNTIF(F10:F40,"&gt;3.0")</f>
        <v>0</v>
      </c>
      <c r="G50" s="28">
        <f>COUNTIF(G10:G40,"&gt;4.0")</f>
        <v>0</v>
      </c>
      <c r="H50" s="28">
        <f>COUNTIF(H10:H40,"&lt;37.30")</f>
        <v>0</v>
      </c>
      <c r="I50" s="28">
        <f>COUNTIF(I10:I40,"&lt;48.20")</f>
        <v>0</v>
      </c>
    </row>
    <row r="51" spans="3:9" x14ac:dyDescent="0.2">
      <c r="C51" s="29"/>
      <c r="D51" s="29"/>
      <c r="E51" s="29"/>
      <c r="F51" s="29"/>
      <c r="G51" s="28"/>
      <c r="H51" s="28">
        <f>COUNTIF(H10:H40,"&gt;43.60")</f>
        <v>0</v>
      </c>
      <c r="I51" s="28">
        <f>COUNTIF(I10:I40,"&gt;53.20")</f>
        <v>0</v>
      </c>
    </row>
  </sheetData>
  <mergeCells count="45">
    <mergeCell ref="A32:B32"/>
    <mergeCell ref="A33:B33"/>
    <mergeCell ref="H43:I43"/>
    <mergeCell ref="A41:B41"/>
    <mergeCell ref="A34:B34"/>
    <mergeCell ref="A39:B39"/>
    <mergeCell ref="A47:B47"/>
    <mergeCell ref="A48:B48"/>
    <mergeCell ref="A36:B36"/>
    <mergeCell ref="A35:B35"/>
    <mergeCell ref="A37:B37"/>
    <mergeCell ref="A38:B38"/>
    <mergeCell ref="A45:B45"/>
    <mergeCell ref="A46:B46"/>
    <mergeCell ref="A40:B40"/>
    <mergeCell ref="A21:B21"/>
    <mergeCell ref="A24:B24"/>
    <mergeCell ref="A31:B31"/>
    <mergeCell ref="A26:B26"/>
    <mergeCell ref="A28:B28"/>
    <mergeCell ref="A29:B29"/>
    <mergeCell ref="A27:B27"/>
    <mergeCell ref="A30:B30"/>
    <mergeCell ref="A20:B20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8:B18"/>
    <mergeCell ref="A19:B19"/>
    <mergeCell ref="A9:B9"/>
    <mergeCell ref="A11:B11"/>
    <mergeCell ref="A12:B12"/>
    <mergeCell ref="A17:B17"/>
    <mergeCell ref="A7:B7"/>
    <mergeCell ref="A1:I1"/>
    <mergeCell ref="A3:I3"/>
    <mergeCell ref="A6:B6"/>
    <mergeCell ref="A4:I4"/>
    <mergeCell ref="A5:F5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>
    <outlinePr summaryBelow="0" summaryRight="0"/>
  </sheetPr>
  <dimension ref="A1:K51"/>
  <sheetViews>
    <sheetView showGridLines="0" topLeftCell="A29" zoomScale="90" zoomScaleNormal="90" workbookViewId="0">
      <selection activeCell="H50" sqref="H50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256" width="8.85546875" customWidth="1"/>
  </cols>
  <sheetData>
    <row r="1" spans="1:11" ht="24" customHeight="1" x14ac:dyDescent="0.2">
      <c r="A1" s="43" t="s">
        <v>11</v>
      </c>
      <c r="B1" s="43"/>
      <c r="C1" s="43"/>
      <c r="D1" s="43"/>
      <c r="E1" s="43"/>
      <c r="F1" s="43"/>
      <c r="G1" s="43"/>
      <c r="H1" s="43"/>
      <c r="I1" s="43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4" t="s">
        <v>8</v>
      </c>
      <c r="B3" s="44"/>
      <c r="C3" s="44"/>
      <c r="D3" s="44"/>
      <c r="E3" s="44"/>
      <c r="F3" s="44"/>
      <c r="G3" s="44"/>
      <c r="H3" s="44"/>
      <c r="I3" s="44"/>
      <c r="J3" s="2"/>
      <c r="K3" s="1"/>
    </row>
    <row r="4" spans="1:11" ht="18" customHeight="1" x14ac:dyDescent="0.2">
      <c r="A4" s="47" t="s">
        <v>9</v>
      </c>
      <c r="B4" s="47"/>
      <c r="C4" s="47"/>
      <c r="D4" s="47"/>
      <c r="E4" s="47"/>
      <c r="F4" s="47"/>
      <c r="G4" s="47"/>
      <c r="H4" s="47"/>
      <c r="I4" s="47"/>
      <c r="J4" s="2"/>
      <c r="K4" s="1"/>
    </row>
    <row r="5" spans="1:11" ht="14.1" customHeight="1" thickBot="1" x14ac:dyDescent="0.25">
      <c r="A5" s="48" t="s">
        <v>67</v>
      </c>
      <c r="B5" s="48"/>
      <c r="C5" s="48"/>
      <c r="D5" s="48"/>
      <c r="E5" s="48"/>
      <c r="F5" s="48"/>
      <c r="G5" s="1"/>
      <c r="H5" s="1"/>
      <c r="I5" s="18" t="s">
        <v>99</v>
      </c>
      <c r="J5" s="1"/>
      <c r="K5" s="1"/>
    </row>
    <row r="6" spans="1:11" ht="10.15" customHeight="1" x14ac:dyDescent="0.2">
      <c r="A6" s="45"/>
      <c r="B6" s="46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1" t="s">
        <v>3</v>
      </c>
      <c r="B7" s="42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41"/>
      <c r="B8" s="42"/>
      <c r="C8" s="9" t="s">
        <v>39</v>
      </c>
      <c r="D8" s="9" t="s">
        <v>40</v>
      </c>
      <c r="E8" s="9" t="s">
        <v>41</v>
      </c>
      <c r="F8" s="9" t="s">
        <v>19</v>
      </c>
      <c r="G8" s="9" t="s">
        <v>41</v>
      </c>
      <c r="H8" s="14" t="s">
        <v>42</v>
      </c>
      <c r="I8" s="17" t="s">
        <v>43</v>
      </c>
      <c r="J8" s="1"/>
      <c r="K8" s="1"/>
    </row>
    <row r="9" spans="1:11" ht="22.5" customHeight="1" thickBot="1" x14ac:dyDescent="0.25">
      <c r="A9" s="37"/>
      <c r="B9" s="38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33">
        <v>40878</v>
      </c>
      <c r="B10" s="34"/>
      <c r="C10" s="10">
        <v>95.022247314453125</v>
      </c>
      <c r="D10" s="10">
        <v>2.061896800994873</v>
      </c>
      <c r="E10" s="10">
        <v>6.0996949672698975E-2</v>
      </c>
      <c r="F10" s="11">
        <v>2.0028998851776123</v>
      </c>
      <c r="G10" s="10">
        <v>2.0638968944549561</v>
      </c>
      <c r="H10" s="10">
        <v>38.078968737960217</v>
      </c>
      <c r="I10" s="10">
        <v>49.324426301499784</v>
      </c>
      <c r="J10" s="1"/>
      <c r="K10" s="1"/>
    </row>
    <row r="11" spans="1:11" ht="12.75" customHeight="1" thickBot="1" x14ac:dyDescent="0.25">
      <c r="A11" s="33">
        <v>40879</v>
      </c>
      <c r="B11" s="34"/>
      <c r="C11" s="3">
        <v>94.843002319335938</v>
      </c>
      <c r="D11" s="3">
        <v>2.1540000438690186</v>
      </c>
      <c r="E11" s="3">
        <v>6.0999996960163116E-2</v>
      </c>
      <c r="F11" s="5">
        <v>2.0160000324249268</v>
      </c>
      <c r="G11" s="3">
        <v>2.0770001411437988</v>
      </c>
      <c r="H11" s="3">
        <v>38.1342668852039</v>
      </c>
      <c r="I11" s="3">
        <v>49.313384847546324</v>
      </c>
      <c r="J11" s="1"/>
      <c r="K11" s="1"/>
    </row>
    <row r="12" spans="1:11" ht="12.75" customHeight="1" thickBot="1" x14ac:dyDescent="0.25">
      <c r="A12" s="33">
        <v>40880</v>
      </c>
      <c r="B12" s="34"/>
      <c r="C12" s="3">
        <v>95.314002990722656</v>
      </c>
      <c r="D12" s="3">
        <v>1.8869999647140503</v>
      </c>
      <c r="E12" s="3">
        <v>5.9999998658895493E-2</v>
      </c>
      <c r="F12" s="5">
        <v>1.9579999446868896</v>
      </c>
      <c r="G12" s="3">
        <v>2.0179998874664307</v>
      </c>
      <c r="H12" s="3">
        <v>38.224350273658338</v>
      </c>
      <c r="I12" s="3">
        <v>49.596027971962229</v>
      </c>
      <c r="J12" s="1"/>
      <c r="K12" s="1"/>
    </row>
    <row r="13" spans="1:11" ht="12.75" customHeight="1" thickBot="1" x14ac:dyDescent="0.25">
      <c r="A13" s="33">
        <v>40881</v>
      </c>
      <c r="B13" s="34"/>
      <c r="C13" s="3">
        <v>95.170326232910156</v>
      </c>
      <c r="D13" s="3">
        <v>1.9344660043716431</v>
      </c>
      <c r="E13" s="3">
        <v>6.2917575240135193E-2</v>
      </c>
      <c r="F13" s="5">
        <v>1.9035063982009888</v>
      </c>
      <c r="G13" s="3">
        <v>1.9664239883422852</v>
      </c>
      <c r="H13" s="3">
        <v>38.06032624279716</v>
      </c>
      <c r="I13" s="3">
        <v>49.383207077311958</v>
      </c>
      <c r="J13" s="1"/>
      <c r="K13" s="1"/>
    </row>
    <row r="14" spans="1:11" ht="12.75" customHeight="1" thickBot="1" x14ac:dyDescent="0.25">
      <c r="A14" s="33">
        <v>40882</v>
      </c>
      <c r="B14" s="34"/>
      <c r="C14" s="3">
        <v>95.049880981445313</v>
      </c>
      <c r="D14" s="3">
        <v>1.982244610786438</v>
      </c>
      <c r="E14" s="3">
        <v>6.191394105553627E-2</v>
      </c>
      <c r="F14" s="5">
        <v>1.9313154220581055</v>
      </c>
      <c r="G14" s="3">
        <v>1.9932293891906738</v>
      </c>
      <c r="H14" s="3">
        <v>38.102777968090614</v>
      </c>
      <c r="I14" s="3">
        <v>49.396723925589036</v>
      </c>
      <c r="J14" s="1"/>
      <c r="K14" s="1"/>
    </row>
    <row r="15" spans="1:11" ht="12.75" customHeight="1" thickBot="1" x14ac:dyDescent="0.25">
      <c r="A15" s="33">
        <v>40883</v>
      </c>
      <c r="B15" s="34"/>
      <c r="C15" s="3">
        <v>95.205810546875</v>
      </c>
      <c r="D15" s="3">
        <v>1.9590784311294556</v>
      </c>
      <c r="E15" s="3">
        <v>6.1002444475889206E-2</v>
      </c>
      <c r="F15" s="5">
        <v>1.9520782232284546</v>
      </c>
      <c r="G15" s="3">
        <v>2.0130805969238281</v>
      </c>
      <c r="H15" s="3">
        <v>38.132154421162774</v>
      </c>
      <c r="I15" s="3">
        <v>49.43480777720567</v>
      </c>
      <c r="J15" s="1"/>
      <c r="K15" s="1"/>
    </row>
    <row r="16" spans="1:11" ht="12.75" customHeight="1" thickBot="1" x14ac:dyDescent="0.25">
      <c r="A16" s="33">
        <v>40884</v>
      </c>
      <c r="B16" s="34"/>
      <c r="C16" s="3">
        <v>95.242813110351563</v>
      </c>
      <c r="D16" s="3">
        <v>1.9080764055252075</v>
      </c>
      <c r="E16" s="3">
        <v>6.1002444475889206E-2</v>
      </c>
      <c r="F16" s="5">
        <v>2.0010800361633301</v>
      </c>
      <c r="G16" s="3">
        <v>2.0620825290679932</v>
      </c>
      <c r="H16" s="3">
        <v>38.112099215672153</v>
      </c>
      <c r="I16" s="3">
        <v>49.408808060079522</v>
      </c>
      <c r="J16" s="1"/>
      <c r="K16" s="1"/>
    </row>
    <row r="17" spans="1:11" ht="12.75" customHeight="1" thickBot="1" x14ac:dyDescent="0.25">
      <c r="A17" s="33">
        <v>40885</v>
      </c>
      <c r="B17" s="34"/>
      <c r="C17" s="3">
        <v>95.209854125976563</v>
      </c>
      <c r="D17" s="3">
        <v>1.9620590209960937</v>
      </c>
      <c r="E17" s="3">
        <v>6.1001833528280258E-2</v>
      </c>
      <c r="F17" s="5">
        <v>1.9430583715438843</v>
      </c>
      <c r="G17" s="3">
        <v>2.0040602684020996</v>
      </c>
      <c r="H17" s="3">
        <v>38.052606947113468</v>
      </c>
      <c r="I17" s="3">
        <v>49.37319130459349</v>
      </c>
      <c r="J17" s="1"/>
      <c r="K17" s="1"/>
    </row>
    <row r="18" spans="1:11" ht="12.75" customHeight="1" thickBot="1" x14ac:dyDescent="0.25">
      <c r="A18" s="33">
        <v>40886</v>
      </c>
      <c r="B18" s="34"/>
      <c r="C18" s="3">
        <v>95.260711669921875</v>
      </c>
      <c r="D18" s="3">
        <v>1.9281156063079834</v>
      </c>
      <c r="E18" s="3">
        <v>5.9003539383411407E-2</v>
      </c>
      <c r="F18" s="5">
        <v>1.9431166648864746</v>
      </c>
      <c r="G18" s="3">
        <v>2.0021202564239502</v>
      </c>
      <c r="H18" s="3">
        <v>38.115351530102153</v>
      </c>
      <c r="I18" s="3">
        <v>49.413024384625523</v>
      </c>
      <c r="J18" s="1"/>
      <c r="K18" s="1"/>
    </row>
    <row r="19" spans="1:11" ht="12.75" customHeight="1" thickBot="1" x14ac:dyDescent="0.25">
      <c r="A19" s="33">
        <v>40887</v>
      </c>
      <c r="B19" s="34"/>
      <c r="C19" s="3">
        <v>95.136848449707031</v>
      </c>
      <c r="D19" s="3">
        <v>1.995059609413147</v>
      </c>
      <c r="E19" s="3">
        <v>6.0001794248819351E-2</v>
      </c>
      <c r="F19" s="5">
        <v>1.962058424949646</v>
      </c>
      <c r="G19" s="3">
        <v>2.0220601558685303</v>
      </c>
      <c r="H19" s="3">
        <v>38.100036165803871</v>
      </c>
      <c r="I19" s="3">
        <v>49.393169432771472</v>
      </c>
      <c r="J19" s="1"/>
      <c r="K19" s="1"/>
    </row>
    <row r="20" spans="1:11" ht="12.75" customHeight="1" thickBot="1" x14ac:dyDescent="0.25">
      <c r="A20" s="33">
        <v>40888</v>
      </c>
      <c r="B20" s="34"/>
      <c r="C20" s="3">
        <v>95.2947998046875</v>
      </c>
      <c r="D20" s="3">
        <v>1.8990757465362549</v>
      </c>
      <c r="E20" s="3">
        <v>5.9002351015806198E-2</v>
      </c>
      <c r="F20" s="5">
        <v>1.9440776109695435</v>
      </c>
      <c r="G20" s="3">
        <v>2.003079891204834</v>
      </c>
      <c r="H20" s="3">
        <v>38.133562730523501</v>
      </c>
      <c r="I20" s="3">
        <v>49.478231292709737</v>
      </c>
      <c r="J20" s="1"/>
      <c r="K20" s="1"/>
    </row>
    <row r="21" spans="1:11" ht="12.75" customHeight="1" thickBot="1" x14ac:dyDescent="0.25">
      <c r="A21" s="33">
        <v>40889</v>
      </c>
      <c r="B21" s="34"/>
      <c r="C21" s="3">
        <v>95.299797058105469</v>
      </c>
      <c r="D21" s="3">
        <v>1.9120762348175049</v>
      </c>
      <c r="E21" s="3">
        <v>6.2002468854188919E-2</v>
      </c>
      <c r="F21" s="5">
        <v>1.9300768375396729</v>
      </c>
      <c r="G21" s="3">
        <v>1.9920792579650879</v>
      </c>
      <c r="H21" s="3">
        <v>38.084958453710229</v>
      </c>
      <c r="I21" s="3">
        <v>49.415167328113085</v>
      </c>
      <c r="J21" s="1"/>
      <c r="K21" s="1"/>
    </row>
    <row r="22" spans="1:11" ht="12.75" customHeight="1" thickBot="1" x14ac:dyDescent="0.25">
      <c r="A22" s="33">
        <v>40890</v>
      </c>
      <c r="B22" s="34"/>
      <c r="C22" s="3">
        <v>95.254837036132813</v>
      </c>
      <c r="D22" s="3">
        <v>1.9360578060150146</v>
      </c>
      <c r="E22" s="3">
        <v>5.9001758694648743E-2</v>
      </c>
      <c r="F22" s="5">
        <v>1.9460581541061401</v>
      </c>
      <c r="G22" s="3">
        <v>2.0050599575042725</v>
      </c>
      <c r="H22" s="3">
        <v>38.085939869296041</v>
      </c>
      <c r="I22" s="3">
        <v>49.374894889441492</v>
      </c>
      <c r="J22" s="1"/>
      <c r="K22" s="1"/>
    </row>
    <row r="23" spans="1:11" ht="12.75" customHeight="1" thickBot="1" x14ac:dyDescent="0.25">
      <c r="A23" s="33">
        <v>40891</v>
      </c>
      <c r="B23" s="34"/>
      <c r="C23" s="3">
        <v>94.770256042480469</v>
      </c>
      <c r="D23" s="3">
        <v>1.9047137498855591</v>
      </c>
      <c r="E23" s="3">
        <v>0.24770267307758331</v>
      </c>
      <c r="F23" s="5">
        <v>1.9436670541763306</v>
      </c>
      <c r="G23" s="3">
        <v>2.1913697719573975</v>
      </c>
      <c r="H23" s="3">
        <v>38.095261116877566</v>
      </c>
      <c r="I23" s="3">
        <v>49.304185432742834</v>
      </c>
      <c r="J23" s="1"/>
      <c r="K23" s="1"/>
    </row>
    <row r="24" spans="1:11" ht="12.75" customHeight="1" thickBot="1" x14ac:dyDescent="0.25">
      <c r="A24" s="33">
        <v>40892</v>
      </c>
      <c r="B24" s="34"/>
      <c r="C24" s="3">
        <v>94.655838012695313</v>
      </c>
      <c r="D24" s="3">
        <v>1.9070571660995483</v>
      </c>
      <c r="E24" s="3">
        <v>0.35501065850257874</v>
      </c>
      <c r="F24" s="5">
        <v>1.9340580701828003</v>
      </c>
      <c r="G24" s="3">
        <v>2.2890686988830566</v>
      </c>
      <c r="H24" s="3">
        <v>38.151303027502344</v>
      </c>
      <c r="I24" s="3">
        <v>49.294217006037663</v>
      </c>
      <c r="J24" s="1"/>
      <c r="K24" s="1"/>
    </row>
    <row r="25" spans="1:11" ht="12.75" customHeight="1" thickBot="1" x14ac:dyDescent="0.25">
      <c r="A25" s="33">
        <v>40893</v>
      </c>
      <c r="B25" s="34"/>
      <c r="C25" s="3">
        <v>94.443824768066406</v>
      </c>
      <c r="D25" s="3">
        <v>1.9350578784942627</v>
      </c>
      <c r="E25" s="3">
        <v>0.39001166820526123</v>
      </c>
      <c r="F25" s="5">
        <v>1.9870593547821045</v>
      </c>
      <c r="G25" s="3">
        <v>2.3770709037780762</v>
      </c>
      <c r="H25" s="3">
        <v>38.201711700684136</v>
      </c>
      <c r="I25" s="3">
        <v>49.277150091935866</v>
      </c>
      <c r="J25" s="1"/>
      <c r="K25" s="1"/>
    </row>
    <row r="26" spans="1:11" ht="12.75" customHeight="1" thickBot="1" x14ac:dyDescent="0.25">
      <c r="A26" s="33">
        <v>40894</v>
      </c>
      <c r="B26" s="34"/>
      <c r="C26" s="3">
        <v>94.881149291992188</v>
      </c>
      <c r="D26" s="3">
        <v>1.9449416399002075</v>
      </c>
      <c r="E26" s="3">
        <v>0.24499256908893585</v>
      </c>
      <c r="F26" s="5">
        <v>1.893943190574646</v>
      </c>
      <c r="G26" s="3">
        <v>2.1389358043670654</v>
      </c>
      <c r="H26" s="3">
        <v>38.245734571108173</v>
      </c>
      <c r="I26" s="3">
        <v>49.498933306168077</v>
      </c>
      <c r="J26" s="1"/>
      <c r="K26" s="1"/>
    </row>
    <row r="27" spans="1:11" ht="12.75" customHeight="1" thickBot="1" x14ac:dyDescent="0.25">
      <c r="A27" s="33">
        <v>40895</v>
      </c>
      <c r="B27" s="34"/>
      <c r="C27" s="3">
        <v>94.510780334472656</v>
      </c>
      <c r="D27" s="3">
        <v>1.9700788259506226</v>
      </c>
      <c r="E27" s="3">
        <v>0.39201563596725464</v>
      </c>
      <c r="F27" s="5">
        <v>1.9100762605667114</v>
      </c>
      <c r="G27" s="3">
        <v>2.3020918369293213</v>
      </c>
      <c r="H27" s="3">
        <v>38.198265743717016</v>
      </c>
      <c r="I27" s="3">
        <v>49.313748046697633</v>
      </c>
      <c r="J27" s="1"/>
      <c r="K27" s="1"/>
    </row>
    <row r="28" spans="1:11" ht="12.75" customHeight="1" thickBot="1" x14ac:dyDescent="0.25">
      <c r="A28" s="33">
        <v>40896</v>
      </c>
      <c r="B28" s="34"/>
      <c r="C28" s="3">
        <v>94.481277465820313</v>
      </c>
      <c r="D28" s="3">
        <v>1.9789010286331177</v>
      </c>
      <c r="E28" s="3">
        <v>0.39598020911216736</v>
      </c>
      <c r="F28" s="5">
        <v>1.8949052095413208</v>
      </c>
      <c r="G28" s="3">
        <v>2.2908854484558105</v>
      </c>
      <c r="H28" s="3">
        <v>38.264179022767415</v>
      </c>
      <c r="I28" s="3">
        <v>49.357727936987878</v>
      </c>
      <c r="J28" s="1"/>
      <c r="K28" s="1"/>
    </row>
    <row r="29" spans="1:11" ht="12.75" customHeight="1" thickBot="1" x14ac:dyDescent="0.25">
      <c r="A29" s="33">
        <v>40897</v>
      </c>
      <c r="B29" s="34"/>
      <c r="C29" s="3">
        <v>94.588729858398438</v>
      </c>
      <c r="D29" s="3">
        <v>1.9700983762741089</v>
      </c>
      <c r="E29" s="3">
        <v>0.36401817202568054</v>
      </c>
      <c r="F29" s="5">
        <v>1.893094539642334</v>
      </c>
      <c r="G29" s="3">
        <v>2.2571127414703369</v>
      </c>
      <c r="H29" s="3">
        <v>38.289559398028388</v>
      </c>
      <c r="I29" s="3">
        <v>49.431607645276749</v>
      </c>
      <c r="J29" s="1"/>
      <c r="K29" s="1"/>
    </row>
    <row r="30" spans="1:11" ht="12.75" customHeight="1" thickBot="1" x14ac:dyDescent="0.25">
      <c r="A30" s="33">
        <v>40898</v>
      </c>
      <c r="B30" s="34"/>
      <c r="C30" s="3">
        <v>94.579833984375</v>
      </c>
      <c r="D30" s="3">
        <v>1.8920567035675049</v>
      </c>
      <c r="E30" s="3">
        <v>0.39201173186302185</v>
      </c>
      <c r="F30" s="5">
        <v>1.9310579299926758</v>
      </c>
      <c r="G30" s="3">
        <v>2.3230695724487305</v>
      </c>
      <c r="H30" s="3">
        <v>38.261947732623945</v>
      </c>
      <c r="I30" s="3">
        <v>49.395961139227495</v>
      </c>
      <c r="J30" s="1"/>
      <c r="K30" s="1"/>
    </row>
    <row r="31" spans="1:11" ht="12.75" customHeight="1" thickBot="1" x14ac:dyDescent="0.25">
      <c r="A31" s="33">
        <v>40899</v>
      </c>
      <c r="B31" s="34"/>
      <c r="C31" s="3">
        <v>94.473831176757813</v>
      </c>
      <c r="D31" s="3">
        <v>2.0140602588653564</v>
      </c>
      <c r="E31" s="3">
        <v>0.39001169800758362</v>
      </c>
      <c r="F31" s="5">
        <v>1.8780562877655029</v>
      </c>
      <c r="G31" s="3">
        <v>2.2680680751800537</v>
      </c>
      <c r="H31" s="3">
        <v>38.226894032441216</v>
      </c>
      <c r="I31" s="3">
        <v>49.309633284086566</v>
      </c>
      <c r="J31" s="1"/>
      <c r="K31" s="1"/>
    </row>
    <row r="32" spans="1:11" ht="12.75" customHeight="1" thickBot="1" x14ac:dyDescent="0.25">
      <c r="A32" s="33">
        <v>40900</v>
      </c>
      <c r="B32" s="34"/>
      <c r="C32" s="3">
        <v>94.56494140625</v>
      </c>
      <c r="D32" s="3">
        <v>1.9932118654251099</v>
      </c>
      <c r="E32" s="3">
        <v>0.3894321620464325</v>
      </c>
      <c r="F32" s="5">
        <v>1.8900976181030273</v>
      </c>
      <c r="G32" s="3">
        <v>2.2795298099517822</v>
      </c>
      <c r="H32" s="3">
        <v>38.307612163646645</v>
      </c>
      <c r="I32" s="3">
        <v>49.4137532119504</v>
      </c>
      <c r="J32" s="1"/>
      <c r="K32" s="1"/>
    </row>
    <row r="33" spans="1:11" ht="12.75" customHeight="1" thickBot="1" x14ac:dyDescent="0.25">
      <c r="A33" s="33">
        <v>40901</v>
      </c>
      <c r="B33" s="34"/>
      <c r="C33" s="3">
        <v>94.407882690429688</v>
      </c>
      <c r="D33" s="3">
        <v>2.0050399303436279</v>
      </c>
      <c r="E33" s="3">
        <v>0.3880077600479126</v>
      </c>
      <c r="F33" s="5">
        <v>1.9050379991531372</v>
      </c>
      <c r="G33" s="3">
        <v>2.2930457592010498</v>
      </c>
      <c r="H33" s="3">
        <v>38.31979403961725</v>
      </c>
      <c r="I33" s="3">
        <v>49.388395947876063</v>
      </c>
      <c r="J33" s="1"/>
      <c r="K33" s="1"/>
    </row>
    <row r="34" spans="1:11" ht="12.75" customHeight="1" thickBot="1" x14ac:dyDescent="0.25">
      <c r="A34" s="33">
        <v>40902</v>
      </c>
      <c r="B34" s="34"/>
      <c r="C34" s="3">
        <v>94.483718872070313</v>
      </c>
      <c r="D34" s="3">
        <v>2.0000998973846436</v>
      </c>
      <c r="E34" s="3">
        <v>0.3880193829536438</v>
      </c>
      <c r="F34" s="5">
        <v>1.8700934648513794</v>
      </c>
      <c r="G34" s="3">
        <v>2.258112907409668</v>
      </c>
      <c r="H34" s="3">
        <v>38.336478104575505</v>
      </c>
      <c r="I34" s="3">
        <v>49.450987965064108</v>
      </c>
      <c r="J34" s="1"/>
      <c r="K34" s="1"/>
    </row>
    <row r="35" spans="1:11" ht="12.75" customHeight="1" thickBot="1" x14ac:dyDescent="0.25">
      <c r="A35" s="33">
        <v>40903</v>
      </c>
      <c r="B35" s="34"/>
      <c r="C35" s="3">
        <v>94.538825988769531</v>
      </c>
      <c r="D35" s="3">
        <v>1.9680589437484741</v>
      </c>
      <c r="E35" s="3">
        <v>0.39001166820526123</v>
      </c>
      <c r="F35" s="5">
        <v>1.8840564489364624</v>
      </c>
      <c r="G35" s="3">
        <v>2.2740681171417236</v>
      </c>
      <c r="H35" s="3">
        <v>38.323552465223749</v>
      </c>
      <c r="I35" s="3">
        <v>49.475492505449544</v>
      </c>
      <c r="J35" s="1"/>
      <c r="K35" s="1"/>
    </row>
    <row r="36" spans="1:11" ht="12.75" customHeight="1" thickBot="1" x14ac:dyDescent="0.25">
      <c r="A36" s="33">
        <v>40904</v>
      </c>
      <c r="B36" s="34"/>
      <c r="C36" s="3">
        <v>94.595939636230469</v>
      </c>
      <c r="D36" s="3">
        <v>1.914018988609314</v>
      </c>
      <c r="E36" s="3">
        <v>0.39100384712219238</v>
      </c>
      <c r="F36" s="5">
        <v>1.912018895149231</v>
      </c>
      <c r="G36" s="3">
        <v>2.3030228614807129</v>
      </c>
      <c r="H36" s="3">
        <v>38.276083637832571</v>
      </c>
      <c r="I36" s="3">
        <v>49.4142105140171</v>
      </c>
      <c r="J36" s="1"/>
      <c r="K36" s="1"/>
    </row>
    <row r="37" spans="1:11" ht="12.75" customHeight="1" thickBot="1" x14ac:dyDescent="0.25">
      <c r="A37" s="33">
        <v>40905</v>
      </c>
      <c r="B37" s="34"/>
      <c r="C37" s="3">
        <v>94.514945983886719</v>
      </c>
      <c r="D37" s="3">
        <v>1.9820199012756348</v>
      </c>
      <c r="E37" s="3">
        <v>0.39200392365455627</v>
      </c>
      <c r="F37" s="5">
        <v>1.9000191688537598</v>
      </c>
      <c r="G37" s="3">
        <v>2.2920231819152832</v>
      </c>
      <c r="H37" s="3">
        <v>38.224231447556058</v>
      </c>
      <c r="I37" s="3">
        <v>49.347269625545323</v>
      </c>
      <c r="J37" s="1"/>
      <c r="K37" s="1"/>
    </row>
    <row r="38" spans="1:11" ht="12.75" customHeight="1" thickBot="1" x14ac:dyDescent="0.25">
      <c r="A38" s="33">
        <v>40906</v>
      </c>
      <c r="B38" s="34"/>
      <c r="C38" s="3">
        <v>94.962844848632813</v>
      </c>
      <c r="D38" s="3">
        <v>1.9850592613220215</v>
      </c>
      <c r="E38" s="3">
        <v>0.18300549685955048</v>
      </c>
      <c r="F38" s="5">
        <v>1.8930565118789673</v>
      </c>
      <c r="G38" s="3">
        <v>2.0760619640350342</v>
      </c>
      <c r="H38" s="3">
        <v>38.261516437882214</v>
      </c>
      <c r="I38" s="3">
        <v>49.519358736079546</v>
      </c>
      <c r="J38" s="1"/>
      <c r="K38" s="1"/>
    </row>
    <row r="39" spans="1:11" ht="12.75" customHeight="1" thickBot="1" x14ac:dyDescent="0.25">
      <c r="A39" s="33">
        <v>40907</v>
      </c>
      <c r="B39" s="34"/>
      <c r="C39" s="3">
        <v>95.334663391113281</v>
      </c>
      <c r="D39" s="3">
        <v>1.9968571662902832</v>
      </c>
      <c r="E39" s="3">
        <v>5.5051200091838837E-2</v>
      </c>
      <c r="F39" s="5">
        <v>1.8727415800094604</v>
      </c>
      <c r="G39" s="3">
        <v>1.9277927875518799</v>
      </c>
      <c r="H39" s="3">
        <v>38.196421738647743</v>
      </c>
      <c r="I39" s="3">
        <v>49.559790746379981</v>
      </c>
      <c r="J39" s="1"/>
      <c r="K39" s="1"/>
    </row>
    <row r="40" spans="1:11" ht="12.75" customHeight="1" thickBot="1" x14ac:dyDescent="0.25">
      <c r="A40" s="33">
        <v>40908</v>
      </c>
      <c r="B40" s="34"/>
      <c r="C40" s="3">
        <v>95.22540283203125</v>
      </c>
      <c r="D40" s="3">
        <v>2.0739908218383789</v>
      </c>
      <c r="E40" s="3">
        <v>5.5052846670150757E-2</v>
      </c>
      <c r="F40" s="5">
        <v>1.8657909631729126</v>
      </c>
      <c r="G40" s="3">
        <v>1.9208438396453857</v>
      </c>
      <c r="H40" s="3">
        <v>38.163014000030429</v>
      </c>
      <c r="I40" s="3">
        <v>49.47481436410235</v>
      </c>
      <c r="J40" s="1"/>
      <c r="K40" s="1"/>
    </row>
    <row r="41" spans="1:11" ht="12.75" customHeight="1" thickBot="1" x14ac:dyDescent="0.25">
      <c r="A41" s="31" t="s">
        <v>6</v>
      </c>
      <c r="B41" s="32"/>
      <c r="C41" s="6">
        <f t="shared" ref="C41:I41" si="0">AVERAGE(C10:C40)</f>
        <v>94.881278007261216</v>
      </c>
      <c r="D41" s="6">
        <f t="shared" si="0"/>
        <v>1.9662751190124019</v>
      </c>
      <c r="E41" s="6">
        <f t="shared" si="0"/>
        <v>0.21265130321825704</v>
      </c>
      <c r="F41" s="6">
        <f t="shared" si="0"/>
        <v>1.9255534372022074</v>
      </c>
      <c r="G41" s="6">
        <f t="shared" si="0"/>
        <v>2.1382047514761648</v>
      </c>
      <c r="H41" s="6">
        <f t="shared" si="0"/>
        <v>38.185837413608276</v>
      </c>
      <c r="I41" s="6">
        <f t="shared" si="0"/>
        <v>49.404267809647557</v>
      </c>
      <c r="J41" s="1"/>
      <c r="K41" s="1"/>
    </row>
    <row r="42" spans="1:11" ht="8.1" customHeight="1" x14ac:dyDescent="0.2"/>
    <row r="43" spans="1:11" ht="12.75" customHeight="1" x14ac:dyDescent="0.2">
      <c r="A43" s="7" t="s">
        <v>10</v>
      </c>
      <c r="H43" s="30" t="s">
        <v>44</v>
      </c>
      <c r="I43" s="30"/>
      <c r="J43" s="20"/>
      <c r="K43" s="20"/>
    </row>
    <row r="44" spans="1:11" ht="13.5" thickBot="1" x14ac:dyDescent="0.25"/>
    <row r="45" spans="1:11" ht="23.25" thickBot="1" x14ac:dyDescent="0.25">
      <c r="A45" s="37"/>
      <c r="B45" s="38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17</v>
      </c>
      <c r="I45" s="19" t="s">
        <v>16</v>
      </c>
    </row>
    <row r="46" spans="1:11" ht="13.5" thickBot="1" x14ac:dyDescent="0.25">
      <c r="A46" s="39" t="s">
        <v>85</v>
      </c>
      <c r="B46" s="40"/>
      <c r="C46" s="26">
        <f t="shared" ref="C46:I46" si="1">MAX(C10:C40)</f>
        <v>95.334663391113281</v>
      </c>
      <c r="D46" s="21">
        <f t="shared" si="1"/>
        <v>2.1540000438690186</v>
      </c>
      <c r="E46" s="26">
        <f t="shared" si="1"/>
        <v>0.39598020911216736</v>
      </c>
      <c r="F46" s="26">
        <f t="shared" si="1"/>
        <v>2.0160000324249268</v>
      </c>
      <c r="G46" s="21">
        <f t="shared" si="1"/>
        <v>2.3770709037780762</v>
      </c>
      <c r="H46" s="26">
        <f t="shared" si="1"/>
        <v>38.336478104575505</v>
      </c>
      <c r="I46" s="22">
        <f t="shared" si="1"/>
        <v>49.596027971962229</v>
      </c>
    </row>
    <row r="47" spans="1:11" ht="13.5" thickBot="1" x14ac:dyDescent="0.25">
      <c r="A47" s="39" t="s">
        <v>86</v>
      </c>
      <c r="B47" s="40"/>
      <c r="C47" s="23">
        <f t="shared" ref="C47:I47" si="2">MIN(C10:C40)</f>
        <v>94.407882690429688</v>
      </c>
      <c r="D47" s="26">
        <f t="shared" si="2"/>
        <v>1.8869999647140503</v>
      </c>
      <c r="E47" s="26">
        <f t="shared" si="2"/>
        <v>5.5051200091838837E-2</v>
      </c>
      <c r="F47" s="23">
        <f t="shared" si="2"/>
        <v>1.8657909631729126</v>
      </c>
      <c r="G47" s="26">
        <f t="shared" si="2"/>
        <v>1.9208438396453857</v>
      </c>
      <c r="H47" s="23">
        <f t="shared" si="2"/>
        <v>38.052606947113468</v>
      </c>
      <c r="I47" s="26">
        <f t="shared" si="2"/>
        <v>49.277150091935866</v>
      </c>
    </row>
    <row r="48" spans="1:11" ht="13.5" thickBot="1" x14ac:dyDescent="0.25">
      <c r="A48" s="35" t="s">
        <v>87</v>
      </c>
      <c r="B48" s="36"/>
      <c r="C48" s="26">
        <f t="shared" ref="C48:I48" si="3">STDEV(C10:C40)</f>
        <v>0.33662762289591086</v>
      </c>
      <c r="D48" s="24">
        <f t="shared" si="3"/>
        <v>5.8308013067126449E-2</v>
      </c>
      <c r="E48" s="26">
        <f t="shared" si="3"/>
        <v>0.15761925105229641</v>
      </c>
      <c r="F48" s="26">
        <f t="shared" si="3"/>
        <v>4.0539491437086309E-2</v>
      </c>
      <c r="G48" s="24">
        <f t="shared" si="3"/>
        <v>0.14422440303285644</v>
      </c>
      <c r="H48" s="26">
        <f t="shared" si="3"/>
        <v>8.7116614570760934E-2</v>
      </c>
      <c r="I48" s="25">
        <f t="shared" si="3"/>
        <v>7.7720298433554949E-2</v>
      </c>
    </row>
    <row r="50" spans="3:9" x14ac:dyDescent="0.2">
      <c r="C50" s="28">
        <f>COUNTIF(C10:C40,"&lt;84.0")</f>
        <v>0</v>
      </c>
      <c r="D50" s="28">
        <f>COUNTIF(D10:D40,"&gt;11.0")</f>
        <v>0</v>
      </c>
      <c r="E50" s="28">
        <f>COUNTIF(E10:E40,"&gt;4.0")</f>
        <v>0</v>
      </c>
      <c r="F50" s="28">
        <f>COUNTIF(F10:F40,"&gt;3.0")</f>
        <v>0</v>
      </c>
      <c r="G50" s="28">
        <f>COUNTIF(G10:G40,"&gt;4.0")</f>
        <v>0</v>
      </c>
      <c r="H50" s="28">
        <f>COUNTIF(H10:H40,"&lt;37.30")</f>
        <v>0</v>
      </c>
      <c r="I50" s="28">
        <f>COUNTIF(I10:I40,"&lt;48.20")</f>
        <v>0</v>
      </c>
    </row>
    <row r="51" spans="3:9" x14ac:dyDescent="0.2">
      <c r="C51" s="29"/>
      <c r="D51" s="29"/>
      <c r="E51" s="29"/>
      <c r="F51" s="29"/>
      <c r="G51" s="28"/>
      <c r="H51" s="28">
        <f>COUNTIF(H10:H40,"&gt;43.60")</f>
        <v>0</v>
      </c>
      <c r="I51" s="28">
        <f>COUNTIF(I10:I40,"&gt;53.20")</f>
        <v>0</v>
      </c>
    </row>
  </sheetData>
  <mergeCells count="45">
    <mergeCell ref="A22:B22"/>
    <mergeCell ref="A25:B25"/>
    <mergeCell ref="A23:B23"/>
    <mergeCell ref="A31:B31"/>
    <mergeCell ref="A26:B26"/>
    <mergeCell ref="A28:B28"/>
    <mergeCell ref="A7:B7"/>
    <mergeCell ref="A8:B8"/>
    <mergeCell ref="A13:B13"/>
    <mergeCell ref="A15:B15"/>
    <mergeCell ref="A14:B14"/>
    <mergeCell ref="A9:B9"/>
    <mergeCell ref="A11:B11"/>
    <mergeCell ref="A12:B12"/>
    <mergeCell ref="A10:B10"/>
    <mergeCell ref="A45:B45"/>
    <mergeCell ref="A46:B46"/>
    <mergeCell ref="A47:B47"/>
    <mergeCell ref="A48:B48"/>
    <mergeCell ref="A1:I1"/>
    <mergeCell ref="A3:I3"/>
    <mergeCell ref="A6:B6"/>
    <mergeCell ref="A4:I4"/>
    <mergeCell ref="A5:F5"/>
    <mergeCell ref="A17:B17"/>
    <mergeCell ref="A20:B20"/>
    <mergeCell ref="A16:B16"/>
    <mergeCell ref="A21:B21"/>
    <mergeCell ref="A18:B18"/>
    <mergeCell ref="A19:B19"/>
    <mergeCell ref="A24:B24"/>
    <mergeCell ref="A29:B29"/>
    <mergeCell ref="A27:B27"/>
    <mergeCell ref="A30:B30"/>
    <mergeCell ref="A40:B40"/>
    <mergeCell ref="A32:B32"/>
    <mergeCell ref="A33:B33"/>
    <mergeCell ref="A39:B39"/>
    <mergeCell ref="H43:I43"/>
    <mergeCell ref="A41:B41"/>
    <mergeCell ref="A34:B34"/>
    <mergeCell ref="A36:B36"/>
    <mergeCell ref="A35:B35"/>
    <mergeCell ref="A37:B37"/>
    <mergeCell ref="A38:B38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>
    <outlinePr summaryBelow="0" summaryRight="0"/>
  </sheetPr>
  <dimension ref="A1:K51"/>
  <sheetViews>
    <sheetView showGridLines="0" topLeftCell="A31" zoomScale="90" zoomScaleNormal="90" workbookViewId="0">
      <selection activeCell="H50" sqref="H50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256" width="8.85546875" customWidth="1"/>
  </cols>
  <sheetData>
    <row r="1" spans="1:11" ht="24" customHeight="1" x14ac:dyDescent="0.2">
      <c r="A1" s="43" t="s">
        <v>11</v>
      </c>
      <c r="B1" s="43"/>
      <c r="C1" s="43"/>
      <c r="D1" s="43"/>
      <c r="E1" s="43"/>
      <c r="F1" s="43"/>
      <c r="G1" s="43"/>
      <c r="H1" s="43"/>
      <c r="I1" s="43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4" t="s">
        <v>8</v>
      </c>
      <c r="B3" s="44"/>
      <c r="C3" s="44"/>
      <c r="D3" s="44"/>
      <c r="E3" s="44"/>
      <c r="F3" s="44"/>
      <c r="G3" s="44"/>
      <c r="H3" s="44"/>
      <c r="I3" s="44"/>
      <c r="J3" s="2"/>
      <c r="K3" s="1"/>
    </row>
    <row r="4" spans="1:11" ht="18" customHeight="1" x14ac:dyDescent="0.2">
      <c r="A4" s="47" t="s">
        <v>9</v>
      </c>
      <c r="B4" s="47"/>
      <c r="C4" s="47"/>
      <c r="D4" s="47"/>
      <c r="E4" s="47"/>
      <c r="F4" s="47"/>
      <c r="G4" s="47"/>
      <c r="H4" s="47"/>
      <c r="I4" s="47"/>
      <c r="J4" s="2"/>
      <c r="K4" s="1"/>
    </row>
    <row r="5" spans="1:11" ht="14.1" customHeight="1" thickBot="1" x14ac:dyDescent="0.25">
      <c r="A5" s="48" t="s">
        <v>68</v>
      </c>
      <c r="B5" s="48"/>
      <c r="C5" s="48"/>
      <c r="D5" s="48"/>
      <c r="E5" s="48"/>
      <c r="F5" s="48"/>
      <c r="G5" s="1"/>
      <c r="H5" s="1"/>
      <c r="I5" s="18" t="s">
        <v>99</v>
      </c>
      <c r="J5" s="1"/>
      <c r="K5" s="1"/>
    </row>
    <row r="6" spans="1:11" ht="10.15" customHeight="1" x14ac:dyDescent="0.2">
      <c r="A6" s="45"/>
      <c r="B6" s="46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1" t="s">
        <v>3</v>
      </c>
      <c r="B7" s="42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41"/>
      <c r="B8" s="42"/>
      <c r="C8" s="9" t="s">
        <v>39</v>
      </c>
      <c r="D8" s="9" t="s">
        <v>40</v>
      </c>
      <c r="E8" s="9" t="s">
        <v>41</v>
      </c>
      <c r="F8" s="9" t="s">
        <v>19</v>
      </c>
      <c r="G8" s="9" t="s">
        <v>41</v>
      </c>
      <c r="H8" s="14" t="s">
        <v>42</v>
      </c>
      <c r="I8" s="17" t="s">
        <v>43</v>
      </c>
      <c r="J8" s="1"/>
      <c r="K8" s="1"/>
    </row>
    <row r="9" spans="1:11" ht="22.5" customHeight="1" thickBot="1" x14ac:dyDescent="0.25">
      <c r="A9" s="37"/>
      <c r="B9" s="38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33">
        <v>40878</v>
      </c>
      <c r="B10" s="34"/>
      <c r="C10" s="10">
        <v>92.490997314453125</v>
      </c>
      <c r="D10" s="10">
        <v>5.315000057220459</v>
      </c>
      <c r="E10" s="10">
        <v>0.59899997711181641</v>
      </c>
      <c r="F10" s="11">
        <v>0.67400002479553223</v>
      </c>
      <c r="G10" s="10">
        <v>1.2730000019073486</v>
      </c>
      <c r="H10" s="10">
        <v>39.3224266861112</v>
      </c>
      <c r="I10" s="10">
        <v>50.76503355397967</v>
      </c>
      <c r="J10" s="1"/>
      <c r="K10" s="1"/>
    </row>
    <row r="11" spans="1:11" ht="12.75" customHeight="1" thickBot="1" x14ac:dyDescent="0.25">
      <c r="A11" s="33">
        <v>40879</v>
      </c>
      <c r="B11" s="34"/>
      <c r="C11" s="3">
        <v>92.445846557617188</v>
      </c>
      <c r="D11" s="3">
        <v>5.346107006072998</v>
      </c>
      <c r="E11" s="3">
        <v>0.59901195764541626</v>
      </c>
      <c r="F11" s="5">
        <v>0.67901360988616943</v>
      </c>
      <c r="G11" s="3">
        <v>1.2780256271362305</v>
      </c>
      <c r="H11" s="3">
        <v>39.334252083774821</v>
      </c>
      <c r="I11" s="3">
        <v>50.780300076414186</v>
      </c>
      <c r="J11" s="1"/>
      <c r="K11" s="1"/>
    </row>
    <row r="12" spans="1:11" ht="12.75" customHeight="1" thickBot="1" x14ac:dyDescent="0.25">
      <c r="A12" s="33">
        <v>40880</v>
      </c>
      <c r="B12" s="34"/>
      <c r="C12" s="3">
        <v>92.388076782226562</v>
      </c>
      <c r="D12" s="3">
        <v>5.3919463157653809</v>
      </c>
      <c r="E12" s="3">
        <v>0.59599405527114868</v>
      </c>
      <c r="F12" s="5">
        <v>0.67899322509765625</v>
      </c>
      <c r="G12" s="3">
        <v>1.2749872207641602</v>
      </c>
      <c r="H12" s="3">
        <v>39.357986497470421</v>
      </c>
      <c r="I12" s="3">
        <v>50.768652021356999</v>
      </c>
      <c r="J12" s="1"/>
      <c r="K12" s="1"/>
    </row>
    <row r="13" spans="1:11" ht="12.75" customHeight="1" thickBot="1" x14ac:dyDescent="0.25">
      <c r="A13" s="33">
        <v>40881</v>
      </c>
      <c r="B13" s="34"/>
      <c r="C13" s="3">
        <v>92.354080200195313</v>
      </c>
      <c r="D13" s="3">
        <v>5.4289450645446777</v>
      </c>
      <c r="E13" s="3">
        <v>0.59399402141571045</v>
      </c>
      <c r="F13" s="5">
        <v>0.67699313163757324</v>
      </c>
      <c r="G13" s="3">
        <v>1.2709871530532837</v>
      </c>
      <c r="H13" s="3">
        <v>39.369112141420437</v>
      </c>
      <c r="I13" s="3">
        <v>50.783003211457853</v>
      </c>
      <c r="J13" s="1"/>
      <c r="K13" s="1"/>
    </row>
    <row r="14" spans="1:11" ht="12.75" customHeight="1" thickBot="1" x14ac:dyDescent="0.25">
      <c r="A14" s="33">
        <v>40882</v>
      </c>
      <c r="B14" s="34"/>
      <c r="C14" s="3">
        <v>92.327919006347656</v>
      </c>
      <c r="D14" s="3">
        <v>5.4420537948608398</v>
      </c>
      <c r="E14" s="3">
        <v>0.59500586986541748</v>
      </c>
      <c r="F14" s="5">
        <v>0.67400676012039185</v>
      </c>
      <c r="G14" s="3">
        <v>1.2690126895904541</v>
      </c>
      <c r="H14" s="3">
        <v>39.383564916235244</v>
      </c>
      <c r="I14" s="3">
        <v>50.801646134041384</v>
      </c>
      <c r="J14" s="1"/>
      <c r="K14" s="1"/>
    </row>
    <row r="15" spans="1:11" ht="12.75" customHeight="1" thickBot="1" x14ac:dyDescent="0.25">
      <c r="A15" s="33">
        <v>40883</v>
      </c>
      <c r="B15" s="34"/>
      <c r="C15" s="3">
        <v>92.316993713378906</v>
      </c>
      <c r="D15" s="3">
        <v>5.4649996757507324</v>
      </c>
      <c r="E15" s="3">
        <v>0.59299993515014648</v>
      </c>
      <c r="F15" s="5">
        <v>0.67099994421005249</v>
      </c>
      <c r="G15" s="3">
        <v>1.2639999389648438</v>
      </c>
      <c r="H15" s="3">
        <v>39.386852438399274</v>
      </c>
      <c r="I15" s="3">
        <v>50.805886774470714</v>
      </c>
      <c r="J15" s="1"/>
      <c r="K15" s="1"/>
    </row>
    <row r="16" spans="1:11" ht="12.75" customHeight="1" thickBot="1" x14ac:dyDescent="0.25">
      <c r="A16" s="33">
        <v>40884</v>
      </c>
      <c r="B16" s="34"/>
      <c r="C16" s="3">
        <v>92.349998474121094</v>
      </c>
      <c r="D16" s="3">
        <v>5.4650001525878906</v>
      </c>
      <c r="E16" s="3">
        <v>0.59200000762939453</v>
      </c>
      <c r="F16" s="5">
        <v>0.66200000047683716</v>
      </c>
      <c r="G16" s="3">
        <v>1.2539999485015869</v>
      </c>
      <c r="H16" s="3">
        <v>39.37627691529331</v>
      </c>
      <c r="I16" s="3">
        <v>50.792245196222161</v>
      </c>
      <c r="J16" s="1"/>
      <c r="K16" s="1"/>
    </row>
    <row r="17" spans="1:11" ht="12.75" customHeight="1" thickBot="1" x14ac:dyDescent="0.25">
      <c r="A17" s="33">
        <v>40885</v>
      </c>
      <c r="B17" s="34"/>
      <c r="C17" s="3">
        <v>92.369194030761719</v>
      </c>
      <c r="D17" s="3">
        <v>5.4154858589172363</v>
      </c>
      <c r="E17" s="3">
        <v>0.59026038646697998</v>
      </c>
      <c r="F17" s="5">
        <v>0.66580849885940552</v>
      </c>
      <c r="G17" s="3">
        <v>1.2560689449310303</v>
      </c>
      <c r="H17" s="3">
        <v>39.374449084065034</v>
      </c>
      <c r="I17" s="3">
        <v>50.793365933555933</v>
      </c>
      <c r="J17" s="1"/>
      <c r="K17" s="1"/>
    </row>
    <row r="18" spans="1:11" ht="12.75" customHeight="1" thickBot="1" x14ac:dyDescent="0.25">
      <c r="A18" s="33">
        <v>40886</v>
      </c>
      <c r="B18" s="34"/>
      <c r="C18" s="3">
        <v>92.29815673828125</v>
      </c>
      <c r="D18" s="3">
        <v>5.4698905944824219</v>
      </c>
      <c r="E18" s="3">
        <v>0.5909881591796875</v>
      </c>
      <c r="F18" s="5">
        <v>0.68798625469207764</v>
      </c>
      <c r="G18" s="3">
        <v>1.2789744138717651</v>
      </c>
      <c r="H18" s="3">
        <v>39.382856360588107</v>
      </c>
      <c r="I18" s="3">
        <v>50.80073215397563</v>
      </c>
      <c r="J18" s="1"/>
      <c r="K18" s="1"/>
    </row>
    <row r="19" spans="1:11" ht="12.75" customHeight="1" thickBot="1" x14ac:dyDescent="0.25">
      <c r="A19" s="33">
        <v>40887</v>
      </c>
      <c r="B19" s="34"/>
      <c r="C19" s="3">
        <v>92.194999694824219</v>
      </c>
      <c r="D19" s="3">
        <v>5.5840001106262207</v>
      </c>
      <c r="E19" s="3">
        <v>0.59399998188018799</v>
      </c>
      <c r="F19" s="5">
        <v>0.6679999828338623</v>
      </c>
      <c r="G19" s="3">
        <v>1.2619999647140503</v>
      </c>
      <c r="H19" s="3">
        <v>39.423472882745834</v>
      </c>
      <c r="I19" s="3">
        <v>50.81087039143317</v>
      </c>
      <c r="J19" s="1"/>
      <c r="K19" s="1"/>
    </row>
    <row r="20" spans="1:11" ht="12.75" customHeight="1" thickBot="1" x14ac:dyDescent="0.25">
      <c r="A20" s="33">
        <v>40888</v>
      </c>
      <c r="B20" s="34"/>
      <c r="C20" s="3">
        <v>92.28607177734375</v>
      </c>
      <c r="D20" s="3">
        <v>5.4999446868896484</v>
      </c>
      <c r="E20" s="3">
        <v>0.5929940938949585</v>
      </c>
      <c r="F20" s="5">
        <v>0.67199313640594482</v>
      </c>
      <c r="G20" s="3">
        <v>1.2649872303009033</v>
      </c>
      <c r="H20" s="3">
        <v>39.393863178435822</v>
      </c>
      <c r="I20" s="3">
        <v>50.814930067916386</v>
      </c>
      <c r="J20" s="1"/>
      <c r="K20" s="1"/>
    </row>
    <row r="21" spans="1:11" ht="12.75" customHeight="1" thickBot="1" x14ac:dyDescent="0.25">
      <c r="A21" s="33">
        <v>40889</v>
      </c>
      <c r="B21" s="34"/>
      <c r="C21" s="3">
        <v>92.213996887207031</v>
      </c>
      <c r="D21" s="3">
        <v>5.5720000267028809</v>
      </c>
      <c r="E21" s="3">
        <v>0.5910000205039978</v>
      </c>
      <c r="F21" s="5">
        <v>0.66900002956390381</v>
      </c>
      <c r="G21" s="3">
        <v>1.2599999904632568</v>
      </c>
      <c r="H21" s="3">
        <v>39.419595631036977</v>
      </c>
      <c r="I21" s="3">
        <v>50.848122871919422</v>
      </c>
      <c r="J21" s="1"/>
      <c r="K21" s="1"/>
    </row>
    <row r="22" spans="1:11" ht="12.75" customHeight="1" thickBot="1" x14ac:dyDescent="0.25">
      <c r="A22" s="33">
        <v>40890</v>
      </c>
      <c r="B22" s="34"/>
      <c r="C22" s="3">
        <v>92.269645690917969</v>
      </c>
      <c r="D22" s="3">
        <v>5.6167964935302734</v>
      </c>
      <c r="E22" s="3">
        <v>0.58871233463287354</v>
      </c>
      <c r="F22" s="5">
        <v>0.67381531000137329</v>
      </c>
      <c r="G22" s="3">
        <v>1.2625277042388916</v>
      </c>
      <c r="H22" s="3">
        <v>39.439254749519868</v>
      </c>
      <c r="I22" s="3">
        <v>50.83121082134852</v>
      </c>
      <c r="J22" s="1"/>
      <c r="K22" s="1"/>
    </row>
    <row r="23" spans="1:11" ht="12.75" customHeight="1" thickBot="1" x14ac:dyDescent="0.25">
      <c r="A23" s="33">
        <v>40891</v>
      </c>
      <c r="B23" s="34"/>
      <c r="C23" s="3">
        <v>92.141998291015625</v>
      </c>
      <c r="D23" s="3">
        <v>5.6269998550415039</v>
      </c>
      <c r="E23" s="3">
        <v>0.58799999952316284</v>
      </c>
      <c r="F23" s="5">
        <v>0.66399997472763062</v>
      </c>
      <c r="G23" s="3">
        <v>1.2519999742507935</v>
      </c>
      <c r="H23" s="3">
        <v>39.452611683613348</v>
      </c>
      <c r="I23" s="3">
        <v>50.848425881246186</v>
      </c>
      <c r="J23" s="1"/>
      <c r="K23" s="1"/>
    </row>
    <row r="24" spans="1:11" ht="12.75" customHeight="1" thickBot="1" x14ac:dyDescent="0.25">
      <c r="A24" s="33">
        <v>40892</v>
      </c>
      <c r="B24" s="34"/>
      <c r="C24" s="3">
        <v>92.162078857421875</v>
      </c>
      <c r="D24" s="3">
        <v>5.5889439582824707</v>
      </c>
      <c r="E24" s="3">
        <v>0.59199410676956177</v>
      </c>
      <c r="F24" s="5">
        <v>0.68299317359924316</v>
      </c>
      <c r="G24" s="3">
        <v>1.2749872207641602</v>
      </c>
      <c r="H24" s="3">
        <v>39.430325187979307</v>
      </c>
      <c r="I24" s="3">
        <v>50.819701972408708</v>
      </c>
      <c r="J24" s="1"/>
      <c r="K24" s="1"/>
    </row>
    <row r="25" spans="1:11" ht="12.75" customHeight="1" thickBot="1" x14ac:dyDescent="0.25">
      <c r="A25" s="33">
        <v>40893</v>
      </c>
      <c r="B25" s="34"/>
      <c r="C25" s="3">
        <v>92.214920043945313</v>
      </c>
      <c r="D25" s="3">
        <v>5.5900559425354004</v>
      </c>
      <c r="E25" s="3">
        <v>0.59100592136383057</v>
      </c>
      <c r="F25" s="5">
        <v>0.65100651979446411</v>
      </c>
      <c r="G25" s="3">
        <v>1.2420125007629395</v>
      </c>
      <c r="H25" s="3">
        <v>39.429621033298901</v>
      </c>
      <c r="I25" s="3">
        <v>50.861054838315674</v>
      </c>
      <c r="J25" s="1"/>
      <c r="K25" s="1"/>
    </row>
    <row r="26" spans="1:11" ht="12.75" customHeight="1" thickBot="1" x14ac:dyDescent="0.25">
      <c r="A26" s="33">
        <v>40894</v>
      </c>
      <c r="B26" s="34"/>
      <c r="C26" s="3">
        <v>92.174079895019531</v>
      </c>
      <c r="D26" s="3">
        <v>5.6089439392089844</v>
      </c>
      <c r="E26" s="3">
        <v>0.58899408578872681</v>
      </c>
      <c r="F26" s="5">
        <v>0.67799323797225952</v>
      </c>
      <c r="G26" s="3">
        <v>1.2669873237609863</v>
      </c>
      <c r="H26" s="3">
        <v>39.423706133983721</v>
      </c>
      <c r="I26" s="3">
        <v>50.811171016861387</v>
      </c>
      <c r="J26" s="1"/>
      <c r="K26" s="1"/>
    </row>
    <row r="27" spans="1:11" ht="12.75" customHeight="1" thickBot="1" x14ac:dyDescent="0.25">
      <c r="A27" s="33">
        <v>40895</v>
      </c>
      <c r="B27" s="34"/>
      <c r="C27" s="3">
        <v>92.153144836425781</v>
      </c>
      <c r="D27" s="3">
        <v>5.6349806785583496</v>
      </c>
      <c r="E27" s="3">
        <v>0.58860975503921509</v>
      </c>
      <c r="F27" s="5">
        <v>0.66560333967208862</v>
      </c>
      <c r="G27" s="3">
        <v>1.2542130947113037</v>
      </c>
      <c r="H27" s="3">
        <v>39.389968415360201</v>
      </c>
      <c r="I27" s="3">
        <v>50.77621541662613</v>
      </c>
      <c r="J27" s="1"/>
      <c r="K27" s="1"/>
    </row>
    <row r="28" spans="1:11" ht="12.75" customHeight="1" thickBot="1" x14ac:dyDescent="0.25">
      <c r="A28" s="33">
        <v>40896</v>
      </c>
      <c r="B28" s="34"/>
      <c r="C28" s="3">
        <v>92.143890380859375</v>
      </c>
      <c r="D28" s="3">
        <v>5.6161456108093262</v>
      </c>
      <c r="E28" s="3">
        <v>0.58944088220596313</v>
      </c>
      <c r="F28" s="5">
        <v>0.67389285564422607</v>
      </c>
      <c r="G28" s="3">
        <v>1.263333797454834</v>
      </c>
      <c r="H28" s="3">
        <v>39.393473013259822</v>
      </c>
      <c r="I28" s="3">
        <v>50.770855416892914</v>
      </c>
      <c r="J28" s="1"/>
      <c r="K28" s="1"/>
    </row>
    <row r="29" spans="1:11" ht="12.75" customHeight="1" thickBot="1" x14ac:dyDescent="0.25">
      <c r="A29" s="33">
        <v>40897</v>
      </c>
      <c r="B29" s="34"/>
      <c r="C29" s="3">
        <v>92.151473999023437</v>
      </c>
      <c r="D29" s="3">
        <v>5.6426734924316406</v>
      </c>
      <c r="E29" s="3">
        <v>0.5918768048286438</v>
      </c>
      <c r="F29" s="5">
        <v>0.663807213306427</v>
      </c>
      <c r="G29" s="3">
        <v>1.2556840181350708</v>
      </c>
      <c r="H29" s="3">
        <v>39.386193722640577</v>
      </c>
      <c r="I29" s="3">
        <v>50.774097953796158</v>
      </c>
      <c r="J29" s="1"/>
      <c r="K29" s="1"/>
    </row>
    <row r="30" spans="1:11" ht="12.75" customHeight="1" thickBot="1" x14ac:dyDescent="0.25">
      <c r="A30" s="33">
        <v>40898</v>
      </c>
      <c r="B30" s="34"/>
      <c r="C30" s="3">
        <v>92.14276123046875</v>
      </c>
      <c r="D30" s="3">
        <v>5.6567196846008301</v>
      </c>
      <c r="E30" s="3">
        <v>0.59073048830032349</v>
      </c>
      <c r="F30" s="5">
        <v>0.65203142166137695</v>
      </c>
      <c r="G30" s="3">
        <v>1.2427618503570557</v>
      </c>
      <c r="H30" s="3">
        <v>39.400544080101078</v>
      </c>
      <c r="I30" s="3">
        <v>50.790446765621411</v>
      </c>
      <c r="J30" s="1"/>
      <c r="K30" s="1"/>
    </row>
    <row r="31" spans="1:11" ht="12.75" customHeight="1" thickBot="1" x14ac:dyDescent="0.25">
      <c r="A31" s="33">
        <v>40899</v>
      </c>
      <c r="B31" s="34"/>
      <c r="C31" s="3">
        <v>92.162437438964844</v>
      </c>
      <c r="D31" s="3">
        <v>5.6373534202575684</v>
      </c>
      <c r="E31" s="3">
        <v>0.58958107233047485</v>
      </c>
      <c r="F31" s="5">
        <v>0.66800582408905029</v>
      </c>
      <c r="G31" s="3">
        <v>1.2575869560241699</v>
      </c>
      <c r="H31" s="3">
        <v>39.379828356329121</v>
      </c>
      <c r="I31" s="3">
        <v>50.769183690732397</v>
      </c>
      <c r="J31" s="1"/>
      <c r="K31" s="1"/>
    </row>
    <row r="32" spans="1:11" ht="12.75" customHeight="1" thickBot="1" x14ac:dyDescent="0.25">
      <c r="A32" s="33">
        <v>40900</v>
      </c>
      <c r="B32" s="34"/>
      <c r="C32" s="3">
        <v>92.254798889160156</v>
      </c>
      <c r="D32" s="3">
        <v>5.5601234436035156</v>
      </c>
      <c r="E32" s="3">
        <v>0.59201818704605103</v>
      </c>
      <c r="F32" s="5">
        <v>0.65422338247299194</v>
      </c>
      <c r="G32" s="3">
        <v>1.246241569519043</v>
      </c>
      <c r="H32" s="3">
        <v>39.36020544724424</v>
      </c>
      <c r="I32" s="3">
        <v>50.766371506864793</v>
      </c>
      <c r="J32" s="1"/>
      <c r="K32" s="1"/>
    </row>
    <row r="33" spans="1:11" ht="12.75" customHeight="1" thickBot="1" x14ac:dyDescent="0.25">
      <c r="A33" s="33">
        <v>40901</v>
      </c>
      <c r="B33" s="34"/>
      <c r="C33" s="3">
        <v>92.247833251953125</v>
      </c>
      <c r="D33" s="3">
        <v>5.5506305694580078</v>
      </c>
      <c r="E33" s="3">
        <v>0.59257656335830688</v>
      </c>
      <c r="F33" s="5">
        <v>0.66285759210586548</v>
      </c>
      <c r="G33" s="3">
        <v>1.2554341554641724</v>
      </c>
      <c r="H33" s="3">
        <v>39.358401358892777</v>
      </c>
      <c r="I33" s="3">
        <v>50.758878469008025</v>
      </c>
      <c r="J33" s="1"/>
      <c r="K33" s="1"/>
    </row>
    <row r="34" spans="1:11" ht="12.75" customHeight="1" thickBot="1" x14ac:dyDescent="0.25">
      <c r="A34" s="33">
        <v>40902</v>
      </c>
      <c r="B34" s="34"/>
      <c r="C34" s="3">
        <v>92.235824584960938</v>
      </c>
      <c r="D34" s="3">
        <v>5.5638952255249023</v>
      </c>
      <c r="E34" s="3">
        <v>0.59454876184463501</v>
      </c>
      <c r="F34" s="5">
        <v>0.66303199529647827</v>
      </c>
      <c r="G34" s="3">
        <v>1.2575807571411133</v>
      </c>
      <c r="H34" s="3">
        <v>39.359101494574098</v>
      </c>
      <c r="I34" s="3">
        <v>50.758573744493894</v>
      </c>
      <c r="J34" s="1"/>
      <c r="K34" s="1"/>
    </row>
    <row r="35" spans="1:11" ht="12.75" customHeight="1" thickBot="1" x14ac:dyDescent="0.25">
      <c r="A35" s="33">
        <v>40903</v>
      </c>
      <c r="B35" s="34"/>
      <c r="C35" s="3">
        <v>92.332328796386719</v>
      </c>
      <c r="D35" s="3">
        <v>5.5326838493347168</v>
      </c>
      <c r="E35" s="3">
        <v>0.59095972776412964</v>
      </c>
      <c r="F35" s="5">
        <v>0.62438678741455078</v>
      </c>
      <c r="G35" s="3">
        <v>1.2153465747833252</v>
      </c>
      <c r="H35" s="3">
        <v>39.351908134327637</v>
      </c>
      <c r="I35" s="3">
        <v>50.783304256238594</v>
      </c>
      <c r="J35" s="1"/>
      <c r="K35" s="1"/>
    </row>
    <row r="36" spans="1:11" ht="12.75" customHeight="1" thickBot="1" x14ac:dyDescent="0.25">
      <c r="A36" s="33">
        <v>40904</v>
      </c>
      <c r="B36" s="34"/>
      <c r="C36" s="3">
        <v>92.278076171875</v>
      </c>
      <c r="D36" s="3">
        <v>5.5429444313049316</v>
      </c>
      <c r="E36" s="3">
        <v>0.58799409866333008</v>
      </c>
      <c r="F36" s="5">
        <v>0.65599346160888672</v>
      </c>
      <c r="G36" s="3">
        <v>1.2439875602722168</v>
      </c>
      <c r="H36" s="3">
        <v>39.398721845730421</v>
      </c>
      <c r="I36" s="3">
        <v>50.821197359795846</v>
      </c>
      <c r="J36" s="1"/>
      <c r="K36" s="1"/>
    </row>
    <row r="37" spans="1:11" ht="12.75" customHeight="1" thickBot="1" x14ac:dyDescent="0.25">
      <c r="A37" s="33">
        <v>40905</v>
      </c>
      <c r="B37" s="34"/>
      <c r="C37" s="3">
        <v>92.260154724121094</v>
      </c>
      <c r="D37" s="3">
        <v>5.54888916015625</v>
      </c>
      <c r="E37" s="3">
        <v>0.59398812055587769</v>
      </c>
      <c r="F37" s="5">
        <v>0.66198676824569702</v>
      </c>
      <c r="G37" s="3">
        <v>1.2559748888015747</v>
      </c>
      <c r="H37" s="3">
        <v>39.401969759193719</v>
      </c>
      <c r="I37" s="3">
        <v>50.825386908171851</v>
      </c>
      <c r="J37" s="1"/>
      <c r="K37" s="1"/>
    </row>
    <row r="38" spans="1:11" ht="12.75" customHeight="1" thickBot="1" x14ac:dyDescent="0.25">
      <c r="A38" s="33">
        <v>40906</v>
      </c>
      <c r="B38" s="34"/>
      <c r="C38" s="3">
        <v>92.22991943359375</v>
      </c>
      <c r="D38" s="3">
        <v>5.5700554847717285</v>
      </c>
      <c r="E38" s="3">
        <v>0.59200590848922729</v>
      </c>
      <c r="F38" s="5">
        <v>0.65300655364990234</v>
      </c>
      <c r="G38" s="3">
        <v>1.2450125217437744</v>
      </c>
      <c r="H38" s="3">
        <v>39.424177037426205</v>
      </c>
      <c r="I38" s="3">
        <v>50.854032519425338</v>
      </c>
      <c r="J38" s="1"/>
      <c r="K38" s="1"/>
    </row>
    <row r="39" spans="1:11" ht="12.75" customHeight="1" thickBot="1" x14ac:dyDescent="0.25">
      <c r="A39" s="33">
        <v>40907</v>
      </c>
      <c r="B39" s="34"/>
      <c r="C39" s="3">
        <v>92.18292236328125</v>
      </c>
      <c r="D39" s="3">
        <v>5.6170563697814941</v>
      </c>
      <c r="E39" s="3">
        <v>0.59500592947006226</v>
      </c>
      <c r="F39" s="5">
        <v>0.65900659561157227</v>
      </c>
      <c r="G39" s="3">
        <v>1.2540125846862793</v>
      </c>
      <c r="H39" s="3">
        <v>39.428644018679869</v>
      </c>
      <c r="I39" s="3">
        <v>50.8175352004545</v>
      </c>
      <c r="J39" s="1"/>
      <c r="K39" s="1"/>
    </row>
    <row r="40" spans="1:11" ht="12.75" customHeight="1" thickBot="1" x14ac:dyDescent="0.25">
      <c r="A40" s="33">
        <v>40908</v>
      </c>
      <c r="B40" s="34"/>
      <c r="C40" s="3">
        <v>92.181999206542969</v>
      </c>
      <c r="D40" s="3">
        <v>5.6170001029968262</v>
      </c>
      <c r="E40" s="3">
        <v>0.59500002861022949</v>
      </c>
      <c r="F40" s="5">
        <v>0.65600001811981201</v>
      </c>
      <c r="G40" s="3">
        <v>1.2510000467300415</v>
      </c>
      <c r="H40" s="3">
        <v>39.432010758245461</v>
      </c>
      <c r="I40" s="3">
        <v>50.821874416540759</v>
      </c>
      <c r="J40" s="1"/>
      <c r="K40" s="1"/>
    </row>
    <row r="41" spans="1:11" ht="12.75" customHeight="1" thickBot="1" x14ac:dyDescent="0.25">
      <c r="A41" s="31" t="s">
        <v>6</v>
      </c>
      <c r="B41" s="32"/>
      <c r="C41" s="6">
        <f t="shared" ref="C41:I41" si="0">AVERAGE(C10:C40)</f>
        <v>92.256665137506303</v>
      </c>
      <c r="D41" s="6">
        <f t="shared" si="0"/>
        <v>5.5392988727938741</v>
      </c>
      <c r="E41" s="6">
        <f t="shared" si="0"/>
        <v>0.59226745943869319</v>
      </c>
      <c r="F41" s="6">
        <f t="shared" si="0"/>
        <v>0.6658850523733324</v>
      </c>
      <c r="G41" s="6">
        <f t="shared" si="0"/>
        <v>1.2581525233484083</v>
      </c>
      <c r="H41" s="6">
        <f t="shared" si="0"/>
        <v>39.39243145309603</v>
      </c>
      <c r="I41" s="6">
        <f t="shared" si="0"/>
        <v>50.800784081986663</v>
      </c>
      <c r="J41" s="1"/>
      <c r="K41" s="1"/>
    </row>
    <row r="42" spans="1:11" ht="8.1" customHeight="1" x14ac:dyDescent="0.2"/>
    <row r="43" spans="1:11" ht="12.75" customHeight="1" x14ac:dyDescent="0.2">
      <c r="A43" s="7" t="s">
        <v>10</v>
      </c>
      <c r="H43" s="30" t="s">
        <v>44</v>
      </c>
      <c r="I43" s="30"/>
      <c r="J43" s="20"/>
      <c r="K43" s="20"/>
    </row>
    <row r="44" spans="1:11" ht="13.5" thickBot="1" x14ac:dyDescent="0.25"/>
    <row r="45" spans="1:11" ht="23.25" thickBot="1" x14ac:dyDescent="0.25">
      <c r="A45" s="37"/>
      <c r="B45" s="38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17</v>
      </c>
      <c r="I45" s="19" t="s">
        <v>16</v>
      </c>
    </row>
    <row r="46" spans="1:11" ht="13.5" thickBot="1" x14ac:dyDescent="0.25">
      <c r="A46" s="39" t="s">
        <v>85</v>
      </c>
      <c r="B46" s="40"/>
      <c r="C46" s="26">
        <f t="shared" ref="C46:I46" si="1">MAX(C10:C40)</f>
        <v>92.490997314453125</v>
      </c>
      <c r="D46" s="21">
        <f t="shared" si="1"/>
        <v>5.6567196846008301</v>
      </c>
      <c r="E46" s="26">
        <f t="shared" si="1"/>
        <v>0.59901195764541626</v>
      </c>
      <c r="F46" s="26">
        <f t="shared" si="1"/>
        <v>0.68798625469207764</v>
      </c>
      <c r="G46" s="21">
        <f t="shared" si="1"/>
        <v>1.2789744138717651</v>
      </c>
      <c r="H46" s="26">
        <f t="shared" si="1"/>
        <v>39.452611683613348</v>
      </c>
      <c r="I46" s="22">
        <f t="shared" si="1"/>
        <v>50.861054838315674</v>
      </c>
    </row>
    <row r="47" spans="1:11" ht="13.5" thickBot="1" x14ac:dyDescent="0.25">
      <c r="A47" s="39" t="s">
        <v>86</v>
      </c>
      <c r="B47" s="40"/>
      <c r="C47" s="23">
        <f t="shared" ref="C47:I47" si="2">MIN(C10:C40)</f>
        <v>92.141998291015625</v>
      </c>
      <c r="D47" s="26">
        <f t="shared" si="2"/>
        <v>5.315000057220459</v>
      </c>
      <c r="E47" s="26">
        <f t="shared" si="2"/>
        <v>0.58799409866333008</v>
      </c>
      <c r="F47" s="23">
        <f t="shared" si="2"/>
        <v>0.62438678741455078</v>
      </c>
      <c r="G47" s="26">
        <f t="shared" si="2"/>
        <v>1.2153465747833252</v>
      </c>
      <c r="H47" s="23">
        <f t="shared" si="2"/>
        <v>39.3224266861112</v>
      </c>
      <c r="I47" s="26">
        <f t="shared" si="2"/>
        <v>50.758573744493894</v>
      </c>
    </row>
    <row r="48" spans="1:11" ht="13.5" thickBot="1" x14ac:dyDescent="0.25">
      <c r="A48" s="35" t="s">
        <v>87</v>
      </c>
      <c r="B48" s="36"/>
      <c r="C48" s="26">
        <f t="shared" ref="C48:I48" si="3">STDEV(C10:C40)</f>
        <v>9.3341472459906719E-2</v>
      </c>
      <c r="D48" s="24">
        <f t="shared" si="3"/>
        <v>9.1990595134854761E-2</v>
      </c>
      <c r="E48" s="26">
        <f t="shared" si="3"/>
        <v>2.853370824945513E-3</v>
      </c>
      <c r="F48" s="26">
        <f t="shared" si="3"/>
        <v>1.2209255557035895E-2</v>
      </c>
      <c r="G48" s="24">
        <f t="shared" si="3"/>
        <v>1.3074928966619596E-2</v>
      </c>
      <c r="H48" s="26">
        <f t="shared" si="3"/>
        <v>3.2327858357446296E-2</v>
      </c>
      <c r="I48" s="25">
        <f t="shared" si="3"/>
        <v>2.941939202713538E-2</v>
      </c>
    </row>
    <row r="50" spans="3:9" x14ac:dyDescent="0.2">
      <c r="C50" s="28">
        <f>COUNTIF(C10:C40,"&lt;84.0")</f>
        <v>0</v>
      </c>
      <c r="D50" s="28">
        <f>COUNTIF(D10:D40,"&gt;11.0")</f>
        <v>0</v>
      </c>
      <c r="E50" s="28">
        <f>COUNTIF(E10:E40,"&gt;4.0")</f>
        <v>0</v>
      </c>
      <c r="F50" s="28">
        <f>COUNTIF(F10:F40,"&gt;3.0")</f>
        <v>0</v>
      </c>
      <c r="G50" s="28">
        <f>COUNTIF(G10:G40,"&gt;4.0")</f>
        <v>0</v>
      </c>
      <c r="H50" s="28">
        <f>COUNTIF(H10:H40,"&lt;37.30")</f>
        <v>0</v>
      </c>
      <c r="I50" s="28">
        <f>COUNTIF(I10:I40,"&lt;48.20")</f>
        <v>0</v>
      </c>
    </row>
    <row r="51" spans="3:9" x14ac:dyDescent="0.2">
      <c r="C51" s="29"/>
      <c r="D51" s="29"/>
      <c r="E51" s="29"/>
      <c r="F51" s="29"/>
      <c r="G51" s="28"/>
      <c r="H51" s="28">
        <f>COUNTIF(H10:H40,"&gt;43.60")</f>
        <v>0</v>
      </c>
      <c r="I51" s="28">
        <f>COUNTIF(I10:I40,"&gt;53.20")</f>
        <v>0</v>
      </c>
    </row>
  </sheetData>
  <mergeCells count="45">
    <mergeCell ref="A22:B22"/>
    <mergeCell ref="A25:B25"/>
    <mergeCell ref="A23:B23"/>
    <mergeCell ref="A31:B31"/>
    <mergeCell ref="A26:B26"/>
    <mergeCell ref="A28:B28"/>
    <mergeCell ref="A7:B7"/>
    <mergeCell ref="A8:B8"/>
    <mergeCell ref="A13:B13"/>
    <mergeCell ref="A15:B15"/>
    <mergeCell ref="A14:B14"/>
    <mergeCell ref="A9:B9"/>
    <mergeCell ref="A11:B11"/>
    <mergeCell ref="A12:B12"/>
    <mergeCell ref="A10:B10"/>
    <mergeCell ref="A45:B45"/>
    <mergeCell ref="A46:B46"/>
    <mergeCell ref="A47:B47"/>
    <mergeCell ref="A48:B48"/>
    <mergeCell ref="A1:I1"/>
    <mergeCell ref="A3:I3"/>
    <mergeCell ref="A6:B6"/>
    <mergeCell ref="A4:I4"/>
    <mergeCell ref="A5:F5"/>
    <mergeCell ref="A17:B17"/>
    <mergeCell ref="A20:B20"/>
    <mergeCell ref="A16:B16"/>
    <mergeCell ref="A21:B21"/>
    <mergeCell ref="A18:B18"/>
    <mergeCell ref="A19:B19"/>
    <mergeCell ref="A24:B24"/>
    <mergeCell ref="A29:B29"/>
    <mergeCell ref="A27:B27"/>
    <mergeCell ref="A30:B30"/>
    <mergeCell ref="A40:B40"/>
    <mergeCell ref="A32:B32"/>
    <mergeCell ref="A33:B33"/>
    <mergeCell ref="A39:B39"/>
    <mergeCell ref="H43:I43"/>
    <mergeCell ref="A41:B41"/>
    <mergeCell ref="A34:B34"/>
    <mergeCell ref="A36:B36"/>
    <mergeCell ref="A35:B35"/>
    <mergeCell ref="A37:B37"/>
    <mergeCell ref="A38:B38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>
    <outlinePr summaryBelow="0" summaryRight="0"/>
  </sheetPr>
  <dimension ref="A1:K51"/>
  <sheetViews>
    <sheetView showGridLines="0" topLeftCell="A31" zoomScale="90" zoomScaleNormal="90" workbookViewId="0">
      <selection activeCell="H50" sqref="H50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256" width="8.85546875" customWidth="1"/>
  </cols>
  <sheetData>
    <row r="1" spans="1:11" ht="24" customHeight="1" x14ac:dyDescent="0.2">
      <c r="A1" s="43" t="s">
        <v>11</v>
      </c>
      <c r="B1" s="43"/>
      <c r="C1" s="43"/>
      <c r="D1" s="43"/>
      <c r="E1" s="43"/>
      <c r="F1" s="43"/>
      <c r="G1" s="43"/>
      <c r="H1" s="43"/>
      <c r="I1" s="43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4" t="s">
        <v>8</v>
      </c>
      <c r="B3" s="44"/>
      <c r="C3" s="44"/>
      <c r="D3" s="44"/>
      <c r="E3" s="44"/>
      <c r="F3" s="44"/>
      <c r="G3" s="44"/>
      <c r="H3" s="44"/>
      <c r="I3" s="44"/>
      <c r="J3" s="2"/>
      <c r="K3" s="1"/>
    </row>
    <row r="4" spans="1:11" ht="18" customHeight="1" x14ac:dyDescent="0.2">
      <c r="A4" s="47" t="s">
        <v>9</v>
      </c>
      <c r="B4" s="47"/>
      <c r="C4" s="47"/>
      <c r="D4" s="47"/>
      <c r="E4" s="47"/>
      <c r="F4" s="47"/>
      <c r="G4" s="47"/>
      <c r="H4" s="47"/>
      <c r="I4" s="47"/>
      <c r="J4" s="2"/>
      <c r="K4" s="1"/>
    </row>
    <row r="5" spans="1:11" ht="14.1" customHeight="1" thickBot="1" x14ac:dyDescent="0.25">
      <c r="A5" s="48" t="s">
        <v>69</v>
      </c>
      <c r="B5" s="48"/>
      <c r="C5" s="48"/>
      <c r="D5" s="48"/>
      <c r="E5" s="48"/>
      <c r="F5" s="48"/>
      <c r="G5" s="1"/>
      <c r="H5" s="1"/>
      <c r="I5" s="18" t="s">
        <v>99</v>
      </c>
      <c r="J5" s="1"/>
      <c r="K5" s="1"/>
    </row>
    <row r="6" spans="1:11" ht="10.15" customHeight="1" x14ac:dyDescent="0.2">
      <c r="A6" s="45"/>
      <c r="B6" s="46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1" t="s">
        <v>3</v>
      </c>
      <c r="B7" s="42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41"/>
      <c r="B8" s="42"/>
      <c r="C8" s="9" t="s">
        <v>39</v>
      </c>
      <c r="D8" s="9" t="s">
        <v>40</v>
      </c>
      <c r="E8" s="9" t="s">
        <v>41</v>
      </c>
      <c r="F8" s="9" t="s">
        <v>19</v>
      </c>
      <c r="G8" s="9" t="s">
        <v>41</v>
      </c>
      <c r="H8" s="14" t="s">
        <v>42</v>
      </c>
      <c r="I8" s="17" t="s">
        <v>43</v>
      </c>
      <c r="J8" s="1"/>
      <c r="K8" s="1"/>
    </row>
    <row r="9" spans="1:11" ht="22.5" customHeight="1" thickBot="1" x14ac:dyDescent="0.25">
      <c r="A9" s="37"/>
      <c r="B9" s="38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33">
        <v>40878</v>
      </c>
      <c r="B10" s="34"/>
      <c r="C10" s="10">
        <v>95.482597351074219</v>
      </c>
      <c r="D10" s="10">
        <v>2.5054452419281006</v>
      </c>
      <c r="E10" s="10">
        <v>0.24342624843120575</v>
      </c>
      <c r="F10" s="11">
        <v>1.418851375579834</v>
      </c>
      <c r="G10" s="10">
        <v>1.6622775793075562</v>
      </c>
      <c r="H10" s="10">
        <v>38.132143933526557</v>
      </c>
      <c r="I10" s="10">
        <v>49.792284503928954</v>
      </c>
      <c r="J10" s="1"/>
      <c r="K10" s="1"/>
    </row>
    <row r="11" spans="1:11" ht="12.75" customHeight="1" thickBot="1" x14ac:dyDescent="0.25">
      <c r="A11" s="33">
        <v>40879</v>
      </c>
      <c r="B11" s="34"/>
      <c r="C11" s="3">
        <v>94.8358154296875</v>
      </c>
      <c r="D11" s="3">
        <v>3.1516306400299072</v>
      </c>
      <c r="E11" s="3">
        <v>0.27030786871910095</v>
      </c>
      <c r="F11" s="5">
        <v>1.4138578176498413</v>
      </c>
      <c r="G11" s="3">
        <v>1.6841657161712646</v>
      </c>
      <c r="H11" s="3">
        <v>38.278952862914423</v>
      </c>
      <c r="I11" s="3">
        <v>49.869160289597559</v>
      </c>
      <c r="J11" s="1"/>
      <c r="K11" s="1"/>
    </row>
    <row r="12" spans="1:11" ht="12.75" customHeight="1" thickBot="1" x14ac:dyDescent="0.25">
      <c r="A12" s="33">
        <v>40880</v>
      </c>
      <c r="B12" s="34"/>
      <c r="C12" s="3">
        <v>94.660530090332031</v>
      </c>
      <c r="D12" s="3">
        <v>3.3020114898681641</v>
      </c>
      <c r="E12" s="3">
        <v>0.21670332551002502</v>
      </c>
      <c r="F12" s="5">
        <v>1.3724133968353271</v>
      </c>
      <c r="G12" s="3">
        <v>1.5891166925430298</v>
      </c>
      <c r="H12" s="3">
        <v>38.451570778896276</v>
      </c>
      <c r="I12" s="3">
        <v>50.020769099946797</v>
      </c>
      <c r="J12" s="1"/>
      <c r="K12" s="1"/>
    </row>
    <row r="13" spans="1:11" ht="12.75" customHeight="1" thickBot="1" x14ac:dyDescent="0.25">
      <c r="A13" s="33">
        <v>40881</v>
      </c>
      <c r="B13" s="34"/>
      <c r="C13" s="3">
        <v>94.691848754882813</v>
      </c>
      <c r="D13" s="3">
        <v>3.2682781219482422</v>
      </c>
      <c r="E13" s="3">
        <v>0.20243664085865021</v>
      </c>
      <c r="F13" s="5">
        <v>1.4151736497879028</v>
      </c>
      <c r="G13" s="3">
        <v>1.6176103353500366</v>
      </c>
      <c r="H13" s="3">
        <v>38.414941384262868</v>
      </c>
      <c r="I13" s="3">
        <v>49.976703067099756</v>
      </c>
      <c r="J13" s="1"/>
      <c r="K13" s="1"/>
    </row>
    <row r="14" spans="1:11" ht="12.75" customHeight="1" thickBot="1" x14ac:dyDescent="0.25">
      <c r="A14" s="33">
        <v>40882</v>
      </c>
      <c r="B14" s="34"/>
      <c r="C14" s="3">
        <v>94.481101989746094</v>
      </c>
      <c r="D14" s="3">
        <v>3.5448262691497803</v>
      </c>
      <c r="E14" s="3">
        <v>0.22995807230472565</v>
      </c>
      <c r="F14" s="5">
        <v>1.3613921403884888</v>
      </c>
      <c r="G14" s="3">
        <v>1.5913501977920532</v>
      </c>
      <c r="H14" s="3">
        <v>38.468940569306035</v>
      </c>
      <c r="I14" s="3">
        <v>50.032437707116443</v>
      </c>
      <c r="J14" s="1"/>
      <c r="K14" s="1"/>
    </row>
    <row r="15" spans="1:11" ht="12.75" customHeight="1" thickBot="1" x14ac:dyDescent="0.25">
      <c r="A15" s="33">
        <v>40883</v>
      </c>
      <c r="B15" s="34"/>
      <c r="C15" s="3">
        <v>94.256874084472656</v>
      </c>
      <c r="D15" s="3">
        <v>3.7532649040222168</v>
      </c>
      <c r="E15" s="3">
        <v>0.24674662947654724</v>
      </c>
      <c r="F15" s="5">
        <v>1.4118022918701172</v>
      </c>
      <c r="G15" s="3">
        <v>1.6585489511489868</v>
      </c>
      <c r="H15" s="3">
        <v>38.45952245126081</v>
      </c>
      <c r="I15" s="3">
        <v>49.985713456986971</v>
      </c>
      <c r="J15" s="1"/>
      <c r="K15" s="1"/>
    </row>
    <row r="16" spans="1:11" ht="12.75" customHeight="1" thickBot="1" x14ac:dyDescent="0.25">
      <c r="A16" s="33">
        <v>40884</v>
      </c>
      <c r="B16" s="34"/>
      <c r="C16" s="3">
        <v>94.365806579589844</v>
      </c>
      <c r="D16" s="3">
        <v>3.6718347072601318</v>
      </c>
      <c r="E16" s="3">
        <v>0.24885481595993042</v>
      </c>
      <c r="F16" s="5">
        <v>1.3974592685699463</v>
      </c>
      <c r="G16" s="3">
        <v>1.6463141441345215</v>
      </c>
      <c r="H16" s="3">
        <v>38.428124050033766</v>
      </c>
      <c r="I16" s="3">
        <v>49.976452270976388</v>
      </c>
      <c r="J16" s="1"/>
      <c r="K16" s="1"/>
    </row>
    <row r="17" spans="1:11" ht="12.75" customHeight="1" thickBot="1" x14ac:dyDescent="0.25">
      <c r="A17" s="33">
        <v>40885</v>
      </c>
      <c r="B17" s="34"/>
      <c r="C17" s="3">
        <v>94.458602905273437</v>
      </c>
      <c r="D17" s="3">
        <v>3.5532345771789551</v>
      </c>
      <c r="E17" s="3">
        <v>0.22390067577362061</v>
      </c>
      <c r="F17" s="5">
        <v>1.4391310214996338</v>
      </c>
      <c r="G17" s="3">
        <v>1.6630316972732544</v>
      </c>
      <c r="H17" s="3">
        <v>38.398332347365709</v>
      </c>
      <c r="I17" s="3">
        <v>49.943880862891525</v>
      </c>
      <c r="J17" s="1"/>
      <c r="K17" s="1"/>
    </row>
    <row r="18" spans="1:11" ht="12.75" customHeight="1" thickBot="1" x14ac:dyDescent="0.25">
      <c r="A18" s="33">
        <v>40886</v>
      </c>
      <c r="B18" s="34"/>
      <c r="C18" s="3">
        <v>94.290237426757813</v>
      </c>
      <c r="D18" s="3">
        <v>3.7105014324188232</v>
      </c>
      <c r="E18" s="3">
        <v>0.20519441366195679</v>
      </c>
      <c r="F18" s="5">
        <v>1.4051657915115356</v>
      </c>
      <c r="G18" s="3">
        <v>1.6103601455688477</v>
      </c>
      <c r="H18" s="3">
        <v>38.513551704960193</v>
      </c>
      <c r="I18" s="3">
        <v>50.042690527562343</v>
      </c>
      <c r="J18" s="1"/>
      <c r="K18" s="1"/>
    </row>
    <row r="19" spans="1:11" ht="12.75" customHeight="1" thickBot="1" x14ac:dyDescent="0.25">
      <c r="A19" s="33">
        <v>40887</v>
      </c>
      <c r="B19" s="34"/>
      <c r="C19" s="3">
        <v>94.544273376464844</v>
      </c>
      <c r="D19" s="3">
        <v>3.4980118274688721</v>
      </c>
      <c r="E19" s="3">
        <v>0.17849068343639374</v>
      </c>
      <c r="F19" s="5">
        <v>1.4138778448104858</v>
      </c>
      <c r="G19" s="3">
        <v>1.592368483543396</v>
      </c>
      <c r="H19" s="3">
        <v>38.444228066160001</v>
      </c>
      <c r="I19" s="3">
        <v>50.008735412400675</v>
      </c>
      <c r="J19" s="1"/>
      <c r="K19" s="1"/>
    </row>
    <row r="20" spans="1:11" ht="12.75" customHeight="1" thickBot="1" x14ac:dyDescent="0.25">
      <c r="A20" s="33">
        <v>40888</v>
      </c>
      <c r="B20" s="34"/>
      <c r="C20" s="3">
        <v>94.631477355957031</v>
      </c>
      <c r="D20" s="3">
        <v>3.4292442798614502</v>
      </c>
      <c r="E20" s="3">
        <v>0.18310070037841797</v>
      </c>
      <c r="F20" s="5">
        <v>1.4078330993652344</v>
      </c>
      <c r="G20" s="3">
        <v>1.5909337997436523</v>
      </c>
      <c r="H20" s="3">
        <v>38.413604544369065</v>
      </c>
      <c r="I20" s="3">
        <v>49.993166392349416</v>
      </c>
      <c r="J20" s="1"/>
      <c r="K20" s="1"/>
    </row>
    <row r="21" spans="1:11" ht="12.75" customHeight="1" thickBot="1" x14ac:dyDescent="0.25">
      <c r="A21" s="33">
        <v>40889</v>
      </c>
      <c r="B21" s="34"/>
      <c r="C21" s="3">
        <v>94.606147766113281</v>
      </c>
      <c r="D21" s="3">
        <v>3.4502418041229248</v>
      </c>
      <c r="E21" s="3">
        <v>0.19984439015388489</v>
      </c>
      <c r="F21" s="5">
        <v>1.3965258598327637</v>
      </c>
      <c r="G21" s="3">
        <v>1.5963702201843262</v>
      </c>
      <c r="H21" s="3">
        <v>38.416132013395675</v>
      </c>
      <c r="I21" s="3">
        <v>49.99485579330554</v>
      </c>
      <c r="J21" s="1"/>
      <c r="K21" s="1"/>
    </row>
    <row r="22" spans="1:11" ht="12.75" customHeight="1" thickBot="1" x14ac:dyDescent="0.25">
      <c r="A22" s="33">
        <v>40890</v>
      </c>
      <c r="B22" s="34"/>
      <c r="C22" s="3">
        <v>94.544418334960937</v>
      </c>
      <c r="D22" s="3">
        <v>3.5087010860443115</v>
      </c>
      <c r="E22" s="3">
        <v>0.19887520372867584</v>
      </c>
      <c r="F22" s="5">
        <v>1.3799324035644531</v>
      </c>
      <c r="G22" s="3">
        <v>1.5788075923919678</v>
      </c>
      <c r="H22" s="3">
        <v>38.456924660017961</v>
      </c>
      <c r="I22" s="3">
        <v>50.030055249867715</v>
      </c>
      <c r="J22" s="1"/>
      <c r="K22" s="1"/>
    </row>
    <row r="23" spans="1:11" ht="12.75" customHeight="1" thickBot="1" x14ac:dyDescent="0.25">
      <c r="A23" s="33">
        <v>40891</v>
      </c>
      <c r="B23" s="34"/>
      <c r="C23" s="3">
        <v>94.141105651855469</v>
      </c>
      <c r="D23" s="3">
        <v>3.9357695579528809</v>
      </c>
      <c r="E23" s="3">
        <v>0.22897282242774963</v>
      </c>
      <c r="F23" s="5">
        <v>1.3153455257415771</v>
      </c>
      <c r="G23" s="3">
        <v>1.5443183183670044</v>
      </c>
      <c r="H23" s="3">
        <v>38.594193830994755</v>
      </c>
      <c r="I23" s="3">
        <v>50.13989509483357</v>
      </c>
      <c r="J23" s="1"/>
      <c r="K23" s="1"/>
    </row>
    <row r="24" spans="1:11" ht="12.75" customHeight="1" thickBot="1" x14ac:dyDescent="0.25">
      <c r="A24" s="33">
        <v>40892</v>
      </c>
      <c r="B24" s="34"/>
      <c r="C24" s="3">
        <v>94.70062255859375</v>
      </c>
      <c r="D24" s="3">
        <v>3.4236128330230713</v>
      </c>
      <c r="E24" s="3">
        <v>0.20866784453392029</v>
      </c>
      <c r="F24" s="5">
        <v>1.3111696243286133</v>
      </c>
      <c r="G24" s="3">
        <v>1.519837498664856</v>
      </c>
      <c r="H24" s="3">
        <v>38.448348823564736</v>
      </c>
      <c r="I24" s="3">
        <v>50.067737386054404</v>
      </c>
      <c r="J24" s="1"/>
      <c r="K24" s="1"/>
    </row>
    <row r="25" spans="1:11" ht="12.75" customHeight="1" thickBot="1" x14ac:dyDescent="0.25">
      <c r="A25" s="33">
        <v>40893</v>
      </c>
      <c r="B25" s="34"/>
      <c r="C25" s="3">
        <v>94.485816955566406</v>
      </c>
      <c r="D25" s="3">
        <v>3.6057922840118408</v>
      </c>
      <c r="E25" s="3">
        <v>0.19860419631004333</v>
      </c>
      <c r="F25" s="5">
        <v>1.3483611345291138</v>
      </c>
      <c r="G25" s="3">
        <v>1.5469653606414795</v>
      </c>
      <c r="H25" s="3">
        <v>38.483167016556784</v>
      </c>
      <c r="I25" s="3">
        <v>50.067775987297324</v>
      </c>
      <c r="J25" s="1"/>
      <c r="K25" s="1"/>
    </row>
    <row r="26" spans="1:11" ht="12.75" customHeight="1" thickBot="1" x14ac:dyDescent="0.25">
      <c r="A26" s="33">
        <v>40894</v>
      </c>
      <c r="B26" s="34"/>
      <c r="C26" s="3">
        <v>94.263954162597656</v>
      </c>
      <c r="D26" s="3">
        <v>3.7523727416992187</v>
      </c>
      <c r="E26" s="3">
        <v>0.20550553500652313</v>
      </c>
      <c r="F26" s="5">
        <v>1.4373698234558105</v>
      </c>
      <c r="G26" s="3">
        <v>1.6428753137588501</v>
      </c>
      <c r="H26" s="3">
        <v>38.469369259750152</v>
      </c>
      <c r="I26" s="3">
        <v>49.995465973518108</v>
      </c>
      <c r="J26" s="1"/>
      <c r="K26" s="1"/>
    </row>
    <row r="27" spans="1:11" ht="12.75" customHeight="1" thickBot="1" x14ac:dyDescent="0.25">
      <c r="A27" s="33">
        <v>40895</v>
      </c>
      <c r="B27" s="34"/>
      <c r="C27" s="3">
        <v>93.104522705078125</v>
      </c>
      <c r="D27" s="3">
        <v>4.2468986511230469</v>
      </c>
      <c r="E27" s="3">
        <v>0.19983585178852081</v>
      </c>
      <c r="F27" s="5">
        <v>1.4613724946975708</v>
      </c>
      <c r="G27" s="3">
        <v>1.6612083911895752</v>
      </c>
      <c r="H27" s="3">
        <v>39.055452346840099</v>
      </c>
      <c r="I27" s="3">
        <v>50.316290621659725</v>
      </c>
      <c r="J27" s="1"/>
      <c r="K27" s="1"/>
    </row>
    <row r="28" spans="1:11" ht="12.75" customHeight="1" thickBot="1" x14ac:dyDescent="0.25">
      <c r="A28" s="33">
        <v>40896</v>
      </c>
      <c r="B28" s="34"/>
      <c r="C28" s="3">
        <v>95.3369140625</v>
      </c>
      <c r="D28" s="3">
        <v>2.5371005535125732</v>
      </c>
      <c r="E28" s="3">
        <v>0.20039211213588715</v>
      </c>
      <c r="F28" s="5">
        <v>1.5369192361831665</v>
      </c>
      <c r="G28" s="3">
        <v>1.7373113632202148</v>
      </c>
      <c r="H28" s="3">
        <v>38.153794716949122</v>
      </c>
      <c r="I28" s="3">
        <v>49.746251831579016</v>
      </c>
      <c r="J28" s="1"/>
      <c r="K28" s="1"/>
    </row>
    <row r="29" spans="1:11" ht="12.75" customHeight="1" thickBot="1" x14ac:dyDescent="0.25">
      <c r="A29" s="33">
        <v>40897</v>
      </c>
      <c r="B29" s="34"/>
      <c r="C29" s="3">
        <v>94.459907531738281</v>
      </c>
      <c r="D29" s="3">
        <v>3.6114060878753662</v>
      </c>
      <c r="E29" s="3">
        <v>0.21285943686962128</v>
      </c>
      <c r="F29" s="5">
        <v>1.3364861011505127</v>
      </c>
      <c r="G29" s="3">
        <v>1.5493454933166504</v>
      </c>
      <c r="H29" s="3">
        <v>38.538349768362572</v>
      </c>
      <c r="I29" s="3">
        <v>50.100404150842998</v>
      </c>
      <c r="J29" s="1"/>
      <c r="K29" s="1"/>
    </row>
    <row r="30" spans="1:11" ht="12.75" customHeight="1" thickBot="1" x14ac:dyDescent="0.25">
      <c r="A30" s="33">
        <v>40898</v>
      </c>
      <c r="B30" s="34"/>
      <c r="C30" s="3">
        <v>94.669204711914063</v>
      </c>
      <c r="D30" s="3">
        <v>3.4596035480499268</v>
      </c>
      <c r="E30" s="3">
        <v>0.21404987573623657</v>
      </c>
      <c r="F30" s="5">
        <v>1.321259617805481</v>
      </c>
      <c r="G30" s="3">
        <v>1.5353095531463623</v>
      </c>
      <c r="H30" s="3">
        <v>38.451187894920814</v>
      </c>
      <c r="I30" s="3">
        <v>50.058051113269201</v>
      </c>
      <c r="J30" s="1"/>
      <c r="K30" s="1"/>
    </row>
    <row r="31" spans="1:11" ht="12.75" customHeight="1" thickBot="1" x14ac:dyDescent="0.25">
      <c r="A31" s="33">
        <v>40899</v>
      </c>
      <c r="B31" s="34"/>
      <c r="C31" s="3">
        <v>94.297149658203125</v>
      </c>
      <c r="D31" s="3">
        <v>3.8786475658416748</v>
      </c>
      <c r="E31" s="3">
        <v>0.22864276170730591</v>
      </c>
      <c r="F31" s="5">
        <v>1.2782537937164307</v>
      </c>
      <c r="G31" s="3">
        <v>1.5068964958190918</v>
      </c>
      <c r="H31" s="3">
        <v>38.555653240953397</v>
      </c>
      <c r="I31" s="3">
        <v>50.143600347668759</v>
      </c>
      <c r="J31" s="1"/>
      <c r="K31" s="1"/>
    </row>
    <row r="32" spans="1:11" ht="12.75" customHeight="1" thickBot="1" x14ac:dyDescent="0.25">
      <c r="A32" s="33">
        <v>40900</v>
      </c>
      <c r="B32" s="34"/>
      <c r="C32" s="3">
        <v>94.330207824707031</v>
      </c>
      <c r="D32" s="3">
        <v>3.8251614570617676</v>
      </c>
      <c r="E32" s="3">
        <v>0.22382132709026337</v>
      </c>
      <c r="F32" s="5">
        <v>1.3288929462432861</v>
      </c>
      <c r="G32" s="3">
        <v>1.5527142286300659</v>
      </c>
      <c r="H32" s="3">
        <v>38.503135339962078</v>
      </c>
      <c r="I32" s="3">
        <v>50.081001334330871</v>
      </c>
      <c r="J32" s="1"/>
      <c r="K32" s="1"/>
    </row>
    <row r="33" spans="1:11" ht="12.75" customHeight="1" thickBot="1" x14ac:dyDescent="0.25">
      <c r="A33" s="33">
        <v>40901</v>
      </c>
      <c r="B33" s="34"/>
      <c r="C33" s="3">
        <v>94.673316955566406</v>
      </c>
      <c r="D33" s="3">
        <v>3.3983912467956543</v>
      </c>
      <c r="E33" s="3">
        <v>0.21263730525970459</v>
      </c>
      <c r="F33" s="5">
        <v>1.4137463569641113</v>
      </c>
      <c r="G33" s="3">
        <v>1.6263836622238159</v>
      </c>
      <c r="H33" s="3">
        <v>38.360618951524032</v>
      </c>
      <c r="I33" s="3">
        <v>49.945602606018433</v>
      </c>
      <c r="J33" s="1"/>
      <c r="K33" s="1"/>
    </row>
    <row r="34" spans="1:11" ht="12.75" customHeight="1" thickBot="1" x14ac:dyDescent="0.25">
      <c r="A34" s="33">
        <v>40902</v>
      </c>
      <c r="B34" s="34"/>
      <c r="C34" s="3">
        <v>94.748619079589844</v>
      </c>
      <c r="D34" s="3">
        <v>3.3592636585235596</v>
      </c>
      <c r="E34" s="3">
        <v>0.21238104999065399</v>
      </c>
      <c r="F34" s="5">
        <v>1.3234786987304687</v>
      </c>
      <c r="G34" s="3">
        <v>1.5358597040176392</v>
      </c>
      <c r="H34" s="3">
        <v>38.415165974815785</v>
      </c>
      <c r="I34" s="3">
        <v>50.038727730223727</v>
      </c>
      <c r="J34" s="1"/>
      <c r="K34" s="1"/>
    </row>
    <row r="35" spans="1:11" ht="12.75" customHeight="1" thickBot="1" x14ac:dyDescent="0.25">
      <c r="A35" s="33">
        <v>40903</v>
      </c>
      <c r="B35" s="34"/>
      <c r="C35" s="3">
        <v>95.032577514648438</v>
      </c>
      <c r="D35" s="3">
        <v>3.1126313209533691</v>
      </c>
      <c r="E35" s="3">
        <v>0.21418337523937225</v>
      </c>
      <c r="F35" s="5">
        <v>1.3294932842254639</v>
      </c>
      <c r="G35" s="3">
        <v>1.5436766147613525</v>
      </c>
      <c r="H35" s="3">
        <v>38.310669550259604</v>
      </c>
      <c r="I35" s="3">
        <v>49.973607802500524</v>
      </c>
      <c r="J35" s="1"/>
      <c r="K35" s="1"/>
    </row>
    <row r="36" spans="1:11" ht="12.75" customHeight="1" thickBot="1" x14ac:dyDescent="0.25">
      <c r="A36" s="33">
        <v>40904</v>
      </c>
      <c r="B36" s="34"/>
      <c r="C36" s="3">
        <v>94.866683959960937</v>
      </c>
      <c r="D36" s="3">
        <v>3.2921662330627441</v>
      </c>
      <c r="E36" s="3">
        <v>0.21201154589653015</v>
      </c>
      <c r="F36" s="5">
        <v>1.3031700849533081</v>
      </c>
      <c r="G36" s="3">
        <v>1.5151816606521606</v>
      </c>
      <c r="H36" s="3">
        <v>38.382794414584247</v>
      </c>
      <c r="I36" s="3">
        <v>50.034255112482477</v>
      </c>
      <c r="J36" s="1"/>
      <c r="K36" s="1"/>
    </row>
    <row r="37" spans="1:11" ht="12.75" customHeight="1" thickBot="1" x14ac:dyDescent="0.25">
      <c r="A37" s="33">
        <v>40905</v>
      </c>
      <c r="B37" s="34"/>
      <c r="C37" s="3">
        <v>94.660301208496094</v>
      </c>
      <c r="D37" s="3">
        <v>3.5047075748443604</v>
      </c>
      <c r="E37" s="3">
        <v>0.21749809384346008</v>
      </c>
      <c r="F37" s="5">
        <v>1.3206685781478882</v>
      </c>
      <c r="G37" s="3">
        <v>1.5381666421890259</v>
      </c>
      <c r="H37" s="3">
        <v>38.433947556122078</v>
      </c>
      <c r="I37" s="3">
        <v>50.049563171329076</v>
      </c>
      <c r="J37" s="1"/>
      <c r="K37" s="1"/>
    </row>
    <row r="38" spans="1:11" ht="12.75" customHeight="1" thickBot="1" x14ac:dyDescent="0.25">
      <c r="A38" s="33">
        <v>40906</v>
      </c>
      <c r="B38" s="34"/>
      <c r="C38" s="3">
        <v>94.801414489746094</v>
      </c>
      <c r="D38" s="3">
        <v>3.3101272583007813</v>
      </c>
      <c r="E38" s="3">
        <v>0.21103256940841675</v>
      </c>
      <c r="F38" s="5">
        <v>1.355504035949707</v>
      </c>
      <c r="G38" s="3">
        <v>1.5665366649627686</v>
      </c>
      <c r="H38" s="3">
        <v>38.401568851112415</v>
      </c>
      <c r="I38" s="3">
        <v>50.009549745128453</v>
      </c>
      <c r="J38" s="1"/>
      <c r="K38" s="1"/>
    </row>
    <row r="39" spans="1:11" ht="12.75" customHeight="1" thickBot="1" x14ac:dyDescent="0.25">
      <c r="A39" s="33">
        <v>40907</v>
      </c>
      <c r="B39" s="34"/>
      <c r="C39" s="3">
        <v>94.475028991699219</v>
      </c>
      <c r="D39" s="3">
        <v>3.695955753326416</v>
      </c>
      <c r="E39" s="3">
        <v>0.23977307975292206</v>
      </c>
      <c r="F39" s="5">
        <v>1.2955363988876343</v>
      </c>
      <c r="G39" s="3">
        <v>1.5353094339370728</v>
      </c>
      <c r="H39" s="3">
        <v>38.491599914785901</v>
      </c>
      <c r="I39" s="3">
        <v>50.095403824767693</v>
      </c>
      <c r="J39" s="1"/>
      <c r="K39" s="1"/>
    </row>
    <row r="40" spans="1:11" ht="12.75" customHeight="1" thickBot="1" x14ac:dyDescent="0.25">
      <c r="A40" s="33">
        <v>40908</v>
      </c>
      <c r="B40" s="34"/>
      <c r="C40" s="3">
        <v>94.454254150390625</v>
      </c>
      <c r="D40" s="3">
        <v>3.6683633327484131</v>
      </c>
      <c r="E40" s="3">
        <v>0.24639753997325897</v>
      </c>
      <c r="F40" s="5">
        <v>1.3136868476867676</v>
      </c>
      <c r="G40" s="3">
        <v>1.560084342956543</v>
      </c>
      <c r="H40" s="3">
        <v>38.479452583337732</v>
      </c>
      <c r="I40" s="3">
        <v>50.053579071907095</v>
      </c>
      <c r="J40" s="1"/>
      <c r="K40" s="1"/>
    </row>
    <row r="41" spans="1:11" ht="12.75" customHeight="1" thickBot="1" x14ac:dyDescent="0.25">
      <c r="A41" s="31" t="s">
        <v>6</v>
      </c>
      <c r="B41" s="32"/>
      <c r="C41" s="6">
        <f t="shared" ref="C41:I41" si="0">AVERAGE(C10:C40)</f>
        <v>94.559720439295617</v>
      </c>
      <c r="D41" s="6">
        <f t="shared" si="0"/>
        <v>3.4827483238712436</v>
      </c>
      <c r="E41" s="6">
        <f t="shared" si="0"/>
        <v>0.2172614835923718</v>
      </c>
      <c r="F41" s="6">
        <f t="shared" si="0"/>
        <v>1.3730364691826604</v>
      </c>
      <c r="G41" s="6">
        <f t="shared" si="0"/>
        <v>1.5902979450841104</v>
      </c>
      <c r="H41" s="6">
        <f t="shared" si="0"/>
        <v>38.445336754898882</v>
      </c>
      <c r="I41" s="6">
        <f t="shared" si="0"/>
        <v>50.018827985143268</v>
      </c>
      <c r="J41" s="1"/>
      <c r="K41" s="1"/>
    </row>
    <row r="42" spans="1:11" ht="8.1" customHeight="1" x14ac:dyDescent="0.2"/>
    <row r="43" spans="1:11" ht="12.75" customHeight="1" x14ac:dyDescent="0.2">
      <c r="A43" s="7" t="s">
        <v>10</v>
      </c>
      <c r="H43" s="30" t="s">
        <v>44</v>
      </c>
      <c r="I43" s="30"/>
      <c r="J43" s="20"/>
      <c r="K43" s="20"/>
    </row>
    <row r="44" spans="1:11" ht="13.5" thickBot="1" x14ac:dyDescent="0.25"/>
    <row r="45" spans="1:11" ht="23.25" thickBot="1" x14ac:dyDescent="0.25">
      <c r="A45" s="37"/>
      <c r="B45" s="38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17</v>
      </c>
      <c r="I45" s="19" t="s">
        <v>16</v>
      </c>
    </row>
    <row r="46" spans="1:11" ht="13.5" thickBot="1" x14ac:dyDescent="0.25">
      <c r="A46" s="39" t="s">
        <v>85</v>
      </c>
      <c r="B46" s="40"/>
      <c r="C46" s="26">
        <f t="shared" ref="C46:I46" si="1">MAX(C10:C40)</f>
        <v>95.482597351074219</v>
      </c>
      <c r="D46" s="21">
        <f t="shared" si="1"/>
        <v>4.2468986511230469</v>
      </c>
      <c r="E46" s="26">
        <f t="shared" si="1"/>
        <v>0.27030786871910095</v>
      </c>
      <c r="F46" s="26">
        <f t="shared" si="1"/>
        <v>1.5369192361831665</v>
      </c>
      <c r="G46" s="21">
        <f t="shared" si="1"/>
        <v>1.7373113632202148</v>
      </c>
      <c r="H46" s="26">
        <f t="shared" si="1"/>
        <v>39.055452346840099</v>
      </c>
      <c r="I46" s="22">
        <f t="shared" si="1"/>
        <v>50.316290621659725</v>
      </c>
    </row>
    <row r="47" spans="1:11" ht="13.5" thickBot="1" x14ac:dyDescent="0.25">
      <c r="A47" s="39" t="s">
        <v>86</v>
      </c>
      <c r="B47" s="40"/>
      <c r="C47" s="23">
        <f t="shared" ref="C47:I47" si="2">MIN(C10:C40)</f>
        <v>93.104522705078125</v>
      </c>
      <c r="D47" s="26">
        <f t="shared" si="2"/>
        <v>2.5054452419281006</v>
      </c>
      <c r="E47" s="26">
        <f t="shared" si="2"/>
        <v>0.17849068343639374</v>
      </c>
      <c r="F47" s="23">
        <f t="shared" si="2"/>
        <v>1.2782537937164307</v>
      </c>
      <c r="G47" s="26">
        <f t="shared" si="2"/>
        <v>1.5068964958190918</v>
      </c>
      <c r="H47" s="23">
        <f t="shared" si="2"/>
        <v>38.132143933526557</v>
      </c>
      <c r="I47" s="26">
        <f t="shared" si="2"/>
        <v>49.746251831579016</v>
      </c>
    </row>
    <row r="48" spans="1:11" ht="13.5" thickBot="1" x14ac:dyDescent="0.25">
      <c r="A48" s="35" t="s">
        <v>87</v>
      </c>
      <c r="B48" s="36"/>
      <c r="C48" s="26">
        <f t="shared" ref="C48:I48" si="3">STDEV(C10:C40)</f>
        <v>0.39950549532091323</v>
      </c>
      <c r="D48" s="24">
        <f t="shared" si="3"/>
        <v>0.35069209160036513</v>
      </c>
      <c r="E48" s="26">
        <f t="shared" si="3"/>
        <v>2.0176817331972578E-2</v>
      </c>
      <c r="F48" s="26">
        <f t="shared" si="3"/>
        <v>5.8205809698407628E-2</v>
      </c>
      <c r="G48" s="24">
        <f t="shared" si="3"/>
        <v>5.7484740367332851E-2</v>
      </c>
      <c r="H48" s="26">
        <f t="shared" si="3"/>
        <v>0.15030441675783474</v>
      </c>
      <c r="I48" s="25">
        <f t="shared" si="3"/>
        <v>0.1021058956915236</v>
      </c>
    </row>
    <row r="50" spans="3:9" x14ac:dyDescent="0.2">
      <c r="C50" s="28">
        <f>COUNTIF(C10:C40,"&lt;84.0")</f>
        <v>0</v>
      </c>
      <c r="D50" s="28">
        <f>COUNTIF(D10:D40,"&gt;11.0")</f>
        <v>0</v>
      </c>
      <c r="E50" s="28">
        <f>COUNTIF(E10:E40,"&gt;4.0")</f>
        <v>0</v>
      </c>
      <c r="F50" s="28">
        <f>COUNTIF(F10:F40,"&gt;3.0")</f>
        <v>0</v>
      </c>
      <c r="G50" s="28">
        <f>COUNTIF(G10:G40,"&gt;4.0")</f>
        <v>0</v>
      </c>
      <c r="H50" s="28">
        <f>COUNTIF(H10:H40,"&lt;37.30")</f>
        <v>0</v>
      </c>
      <c r="I50" s="28">
        <f>COUNTIF(I10:I40,"&lt;48.20")</f>
        <v>0</v>
      </c>
    </row>
    <row r="51" spans="3:9" x14ac:dyDescent="0.2">
      <c r="C51" s="29"/>
      <c r="D51" s="29"/>
      <c r="E51" s="29"/>
      <c r="F51" s="29"/>
      <c r="G51" s="28"/>
      <c r="H51" s="28">
        <f>COUNTIF(H10:H40,"&gt;43.60")</f>
        <v>0</v>
      </c>
      <c r="I51" s="28">
        <f>COUNTIF(I10:I40,"&gt;53.20")</f>
        <v>0</v>
      </c>
    </row>
  </sheetData>
  <mergeCells count="45">
    <mergeCell ref="A22:B22"/>
    <mergeCell ref="A25:B25"/>
    <mergeCell ref="A23:B23"/>
    <mergeCell ref="A31:B31"/>
    <mergeCell ref="A26:B26"/>
    <mergeCell ref="A28:B28"/>
    <mergeCell ref="A7:B7"/>
    <mergeCell ref="A8:B8"/>
    <mergeCell ref="A13:B13"/>
    <mergeCell ref="A15:B15"/>
    <mergeCell ref="A14:B14"/>
    <mergeCell ref="A9:B9"/>
    <mergeCell ref="A11:B11"/>
    <mergeCell ref="A12:B12"/>
    <mergeCell ref="A10:B10"/>
    <mergeCell ref="A45:B45"/>
    <mergeCell ref="A46:B46"/>
    <mergeCell ref="A47:B47"/>
    <mergeCell ref="A48:B48"/>
    <mergeCell ref="A1:I1"/>
    <mergeCell ref="A3:I3"/>
    <mergeCell ref="A6:B6"/>
    <mergeCell ref="A4:I4"/>
    <mergeCell ref="A5:F5"/>
    <mergeCell ref="A17:B17"/>
    <mergeCell ref="A20:B20"/>
    <mergeCell ref="A16:B16"/>
    <mergeCell ref="A21:B21"/>
    <mergeCell ref="A18:B18"/>
    <mergeCell ref="A19:B19"/>
    <mergeCell ref="A24:B24"/>
    <mergeCell ref="A29:B29"/>
    <mergeCell ref="A27:B27"/>
    <mergeCell ref="A30:B30"/>
    <mergeCell ref="A40:B40"/>
    <mergeCell ref="A32:B32"/>
    <mergeCell ref="A33:B33"/>
    <mergeCell ref="A39:B39"/>
    <mergeCell ref="H43:I43"/>
    <mergeCell ref="A41:B41"/>
    <mergeCell ref="A34:B34"/>
    <mergeCell ref="A36:B36"/>
    <mergeCell ref="A35:B35"/>
    <mergeCell ref="A37:B37"/>
    <mergeCell ref="A38:B38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outlinePr summaryBelow="0" summaryRight="0"/>
  </sheetPr>
  <dimension ref="A1:K51"/>
  <sheetViews>
    <sheetView showGridLines="0" topLeftCell="A31" zoomScale="90" zoomScaleNormal="90" workbookViewId="0">
      <selection activeCell="H50" sqref="H50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256" width="8.85546875" customWidth="1"/>
  </cols>
  <sheetData>
    <row r="1" spans="1:11" ht="24" customHeight="1" x14ac:dyDescent="0.2">
      <c r="A1" s="43" t="s">
        <v>11</v>
      </c>
      <c r="B1" s="43"/>
      <c r="C1" s="43"/>
      <c r="D1" s="43"/>
      <c r="E1" s="43"/>
      <c r="F1" s="43"/>
      <c r="G1" s="43"/>
      <c r="H1" s="43"/>
      <c r="I1" s="43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4" t="s">
        <v>8</v>
      </c>
      <c r="B3" s="44"/>
      <c r="C3" s="44"/>
      <c r="D3" s="44"/>
      <c r="E3" s="44"/>
      <c r="F3" s="44"/>
      <c r="G3" s="44"/>
      <c r="H3" s="44"/>
      <c r="I3" s="44"/>
      <c r="J3" s="2"/>
      <c r="K3" s="1"/>
    </row>
    <row r="4" spans="1:11" ht="18" customHeight="1" x14ac:dyDescent="0.2">
      <c r="A4" s="47" t="s">
        <v>9</v>
      </c>
      <c r="B4" s="47"/>
      <c r="C4" s="47"/>
      <c r="D4" s="47"/>
      <c r="E4" s="47"/>
      <c r="F4" s="47"/>
      <c r="G4" s="47"/>
      <c r="H4" s="47"/>
      <c r="I4" s="47"/>
      <c r="J4" s="2"/>
      <c r="K4" s="1"/>
    </row>
    <row r="5" spans="1:11" ht="14.1" customHeight="1" thickBot="1" x14ac:dyDescent="0.25">
      <c r="A5" s="48" t="s">
        <v>70</v>
      </c>
      <c r="B5" s="48"/>
      <c r="C5" s="48"/>
      <c r="D5" s="48"/>
      <c r="E5" s="48"/>
      <c r="F5" s="48"/>
      <c r="G5" s="1"/>
      <c r="H5" s="1"/>
      <c r="I5" s="18" t="s">
        <v>99</v>
      </c>
      <c r="J5" s="1"/>
      <c r="K5" s="1"/>
    </row>
    <row r="6" spans="1:11" ht="10.15" customHeight="1" x14ac:dyDescent="0.2">
      <c r="A6" s="45"/>
      <c r="B6" s="46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1" t="s">
        <v>3</v>
      </c>
      <c r="B7" s="42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41"/>
      <c r="B8" s="42"/>
      <c r="C8" s="9" t="s">
        <v>39</v>
      </c>
      <c r="D8" s="9" t="s">
        <v>40</v>
      </c>
      <c r="E8" s="9" t="s">
        <v>41</v>
      </c>
      <c r="F8" s="9" t="s">
        <v>19</v>
      </c>
      <c r="G8" s="9" t="s">
        <v>41</v>
      </c>
      <c r="H8" s="14" t="s">
        <v>42</v>
      </c>
      <c r="I8" s="17" t="s">
        <v>43</v>
      </c>
      <c r="J8" s="1"/>
      <c r="K8" s="1"/>
    </row>
    <row r="9" spans="1:11" ht="22.5" customHeight="1" thickBot="1" x14ac:dyDescent="0.25">
      <c r="A9" s="37"/>
      <c r="B9" s="38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33">
        <v>40878</v>
      </c>
      <c r="B10" s="34"/>
      <c r="C10" s="10">
        <v>97.185989379882813</v>
      </c>
      <c r="D10" s="10">
        <v>1.8674709796905518</v>
      </c>
      <c r="E10" s="10">
        <v>0.19327297806739807</v>
      </c>
      <c r="F10" s="11">
        <v>0.59790843725204468</v>
      </c>
      <c r="G10" s="10">
        <v>0.79118144512176514</v>
      </c>
      <c r="H10" s="10">
        <v>38.112013667837147</v>
      </c>
      <c r="I10" s="10">
        <v>50.377108422669167</v>
      </c>
      <c r="J10" s="1"/>
      <c r="K10" s="1"/>
    </row>
    <row r="11" spans="1:11" ht="12.75" customHeight="1" thickBot="1" x14ac:dyDescent="0.25">
      <c r="A11" s="33">
        <v>40879</v>
      </c>
      <c r="B11" s="34"/>
      <c r="C11" s="3">
        <v>97.030387878417969</v>
      </c>
      <c r="D11" s="3">
        <v>1.9530929327011108</v>
      </c>
      <c r="E11" s="3">
        <v>0.190747931599617</v>
      </c>
      <c r="F11" s="5">
        <v>0.57021033763885498</v>
      </c>
      <c r="G11" s="3">
        <v>0.76095825433731079</v>
      </c>
      <c r="H11" s="3">
        <v>38.221286387805847</v>
      </c>
      <c r="I11" s="3">
        <v>50.459550710806191</v>
      </c>
      <c r="J11" s="1"/>
      <c r="K11" s="1"/>
    </row>
    <row r="12" spans="1:11" ht="12.75" customHeight="1" thickBot="1" x14ac:dyDescent="0.25">
      <c r="A12" s="33">
        <v>40880</v>
      </c>
      <c r="B12" s="34"/>
      <c r="C12" s="3">
        <v>97.066627502441406</v>
      </c>
      <c r="D12" s="3">
        <v>2.0051186084747314</v>
      </c>
      <c r="E12" s="3">
        <v>0.19015786051750183</v>
      </c>
      <c r="F12" s="5">
        <v>0.55146509408950806</v>
      </c>
      <c r="G12" s="3">
        <v>0.7416229248046875</v>
      </c>
      <c r="H12" s="3">
        <v>38.194953233666851</v>
      </c>
      <c r="I12" s="3">
        <v>50.458563004208408</v>
      </c>
      <c r="J12" s="1"/>
      <c r="K12" s="1"/>
    </row>
    <row r="13" spans="1:11" ht="12.75" customHeight="1" thickBot="1" x14ac:dyDescent="0.25">
      <c r="A13" s="33">
        <v>40881</v>
      </c>
      <c r="B13" s="34"/>
      <c r="C13" s="3">
        <v>97.653755187988281</v>
      </c>
      <c r="D13" s="3">
        <v>1.5618712902069092</v>
      </c>
      <c r="E13" s="3">
        <v>0.17362001538276672</v>
      </c>
      <c r="F13" s="5">
        <v>0.45694842934608459</v>
      </c>
      <c r="G13" s="3">
        <v>0.63056844472885132</v>
      </c>
      <c r="H13" s="3">
        <v>38.085210732106319</v>
      </c>
      <c r="I13" s="3">
        <v>50.471373832703428</v>
      </c>
      <c r="J13" s="1"/>
      <c r="K13" s="1"/>
    </row>
    <row r="14" spans="1:11" ht="12.75" customHeight="1" thickBot="1" x14ac:dyDescent="0.25">
      <c r="A14" s="33">
        <v>40882</v>
      </c>
      <c r="B14" s="34"/>
      <c r="C14" s="3">
        <v>97.582206726074219</v>
      </c>
      <c r="D14" s="3">
        <v>1.6273571252822876</v>
      </c>
      <c r="E14" s="3">
        <v>0.18051338195800781</v>
      </c>
      <c r="F14" s="5">
        <v>0.47929823398590088</v>
      </c>
      <c r="G14" s="3">
        <v>0.65981161594390869</v>
      </c>
      <c r="H14" s="3">
        <v>38.075500592062767</v>
      </c>
      <c r="I14" s="3">
        <v>50.446820903575045</v>
      </c>
      <c r="J14" s="1"/>
      <c r="K14" s="1"/>
    </row>
    <row r="15" spans="1:11" ht="12.75" customHeight="1" thickBot="1" x14ac:dyDescent="0.25">
      <c r="A15" s="33">
        <v>40883</v>
      </c>
      <c r="B15" s="34"/>
      <c r="C15" s="3">
        <v>97.101425170898437</v>
      </c>
      <c r="D15" s="3">
        <v>1.9598920345306396</v>
      </c>
      <c r="E15" s="3">
        <v>0.20419603586196899</v>
      </c>
      <c r="F15" s="5">
        <v>0.60533750057220459</v>
      </c>
      <c r="G15" s="3">
        <v>0.80953353643417358</v>
      </c>
      <c r="H15" s="3">
        <v>38.109903242473088</v>
      </c>
      <c r="I15" s="3">
        <v>50.365756842207901</v>
      </c>
      <c r="J15" s="1"/>
      <c r="K15" s="1"/>
    </row>
    <row r="16" spans="1:11" ht="12.75" customHeight="1" thickBot="1" x14ac:dyDescent="0.25">
      <c r="A16" s="33">
        <v>40884</v>
      </c>
      <c r="B16" s="34"/>
      <c r="C16" s="3">
        <v>96.903175354003906</v>
      </c>
      <c r="D16" s="3">
        <v>2.0592441558837891</v>
      </c>
      <c r="E16" s="3">
        <v>0.19724330306053162</v>
      </c>
      <c r="F16" s="5">
        <v>0.68397235870361328</v>
      </c>
      <c r="G16" s="3">
        <v>0.88121569156646729</v>
      </c>
      <c r="H16" s="3">
        <v>38.130966242061604</v>
      </c>
      <c r="I16" s="3">
        <v>50.325180125763325</v>
      </c>
      <c r="J16" s="1"/>
      <c r="K16" s="1"/>
    </row>
    <row r="17" spans="1:11" ht="12.75" customHeight="1" thickBot="1" x14ac:dyDescent="0.25">
      <c r="A17" s="33">
        <v>40885</v>
      </c>
      <c r="B17" s="34"/>
      <c r="C17" s="3">
        <v>97.180923461914063</v>
      </c>
      <c r="D17" s="3">
        <v>1.8757190704345703</v>
      </c>
      <c r="E17" s="3">
        <v>0.19955362379550934</v>
      </c>
      <c r="F17" s="5">
        <v>0.60558420419692993</v>
      </c>
      <c r="G17" s="3">
        <v>0.80513781309127808</v>
      </c>
      <c r="H17" s="3">
        <v>38.095031341107564</v>
      </c>
      <c r="I17" s="3">
        <v>50.359181828576709</v>
      </c>
      <c r="J17" s="1"/>
      <c r="K17" s="1"/>
    </row>
    <row r="18" spans="1:11" ht="12.75" customHeight="1" thickBot="1" x14ac:dyDescent="0.25">
      <c r="A18" s="33">
        <v>40886</v>
      </c>
      <c r="B18" s="34"/>
      <c r="C18" s="3">
        <v>97.489425659179688</v>
      </c>
      <c r="D18" s="3">
        <v>1.6465888023376465</v>
      </c>
      <c r="E18" s="3">
        <v>0.19041912257671356</v>
      </c>
      <c r="F18" s="5">
        <v>0.53934723138809204</v>
      </c>
      <c r="G18" s="3">
        <v>0.7297663688659668</v>
      </c>
      <c r="H18" s="3">
        <v>38.056640673459356</v>
      </c>
      <c r="I18" s="3">
        <v>50.388618873624687</v>
      </c>
      <c r="J18" s="1"/>
      <c r="K18" s="1"/>
    </row>
    <row r="19" spans="1:11" ht="12.75" customHeight="1" thickBot="1" x14ac:dyDescent="0.25">
      <c r="A19" s="33">
        <v>40887</v>
      </c>
      <c r="B19" s="34"/>
      <c r="C19" s="3">
        <v>97.583282470703125</v>
      </c>
      <c r="D19" s="3">
        <v>1.5765078067779541</v>
      </c>
      <c r="E19" s="3">
        <v>0.18061657249927521</v>
      </c>
      <c r="F19" s="5">
        <v>0.52933979034423828</v>
      </c>
      <c r="G19" s="3">
        <v>0.70995634794235229</v>
      </c>
      <c r="H19" s="3">
        <v>38.041045619032921</v>
      </c>
      <c r="I19" s="3">
        <v>50.391473213666202</v>
      </c>
      <c r="J19" s="1"/>
      <c r="K19" s="1"/>
    </row>
    <row r="20" spans="1:11" ht="12.75" customHeight="1" thickBot="1" x14ac:dyDescent="0.25">
      <c r="A20" s="33">
        <v>40888</v>
      </c>
      <c r="B20" s="34"/>
      <c r="C20" s="3">
        <v>97.725540161132813</v>
      </c>
      <c r="D20" s="3">
        <v>1.51655113697052</v>
      </c>
      <c r="E20" s="3">
        <v>0.16971279680728912</v>
      </c>
      <c r="F20" s="5">
        <v>0.45685794949531555</v>
      </c>
      <c r="G20" s="3">
        <v>0.62657076120376587</v>
      </c>
      <c r="H20" s="3">
        <v>38.055915528042874</v>
      </c>
      <c r="I20" s="3">
        <v>50.456784343276453</v>
      </c>
      <c r="J20" s="1"/>
      <c r="K20" s="1"/>
    </row>
    <row r="21" spans="1:11" ht="12.75" customHeight="1" thickBot="1" x14ac:dyDescent="0.25">
      <c r="A21" s="33">
        <v>40889</v>
      </c>
      <c r="B21" s="34"/>
      <c r="C21" s="3">
        <v>97.912284851074219</v>
      </c>
      <c r="D21" s="3">
        <v>1.4242979288101196</v>
      </c>
      <c r="E21" s="3">
        <v>0.16718858480453491</v>
      </c>
      <c r="F21" s="5">
        <v>0.38807278871536255</v>
      </c>
      <c r="G21" s="3">
        <v>0.55526137351989746</v>
      </c>
      <c r="H21" s="3">
        <v>38.04388290314531</v>
      </c>
      <c r="I21" s="3">
        <v>50.500486844061903</v>
      </c>
      <c r="J21" s="1"/>
      <c r="K21" s="1"/>
    </row>
    <row r="22" spans="1:11" ht="12.75" customHeight="1" thickBot="1" x14ac:dyDescent="0.25">
      <c r="A22" s="33">
        <v>40890</v>
      </c>
      <c r="B22" s="34"/>
      <c r="C22" s="3">
        <v>97.769569396972656</v>
      </c>
      <c r="D22" s="3">
        <v>1.5015323162078857</v>
      </c>
      <c r="E22" s="3">
        <v>0.1729845404624939</v>
      </c>
      <c r="F22" s="5">
        <v>0.41219490766525269</v>
      </c>
      <c r="G22" s="3">
        <v>0.58517944812774658</v>
      </c>
      <c r="H22" s="3">
        <v>38.075280756203071</v>
      </c>
      <c r="I22" s="3">
        <v>50.498145322085549</v>
      </c>
      <c r="J22" s="1"/>
      <c r="K22" s="1"/>
    </row>
    <row r="23" spans="1:11" ht="12.75" customHeight="1" thickBot="1" x14ac:dyDescent="0.25">
      <c r="A23" s="33">
        <v>40891</v>
      </c>
      <c r="B23" s="34"/>
      <c r="C23" s="3">
        <v>97.541389465332031</v>
      </c>
      <c r="D23" s="3">
        <v>1.6146937608718872</v>
      </c>
      <c r="E23" s="3">
        <v>0.19429291784763336</v>
      </c>
      <c r="F23" s="5">
        <v>0.52354258298873901</v>
      </c>
      <c r="G23" s="3">
        <v>0.71783548593521118</v>
      </c>
      <c r="H23" s="3">
        <v>38.046023530513523</v>
      </c>
      <c r="I23" s="3">
        <v>50.39202763485499</v>
      </c>
      <c r="J23" s="1"/>
      <c r="K23" s="1"/>
    </row>
    <row r="24" spans="1:11" ht="12.75" customHeight="1" thickBot="1" x14ac:dyDescent="0.25">
      <c r="A24" s="33">
        <v>40892</v>
      </c>
      <c r="B24" s="34"/>
      <c r="C24" s="3">
        <v>97.394844055175781</v>
      </c>
      <c r="D24" s="3">
        <v>1.7461839914321899</v>
      </c>
      <c r="E24" s="3">
        <v>0.18006527423858643</v>
      </c>
      <c r="F24" s="5">
        <v>0.50951540470123291</v>
      </c>
      <c r="G24" s="3">
        <v>0.68958067893981934</v>
      </c>
      <c r="H24" s="3">
        <v>38.121934158204006</v>
      </c>
      <c r="I24" s="3">
        <v>50.451732037560348</v>
      </c>
      <c r="J24" s="1"/>
      <c r="K24" s="1"/>
    </row>
    <row r="25" spans="1:11" ht="12.75" customHeight="1" thickBot="1" x14ac:dyDescent="0.25">
      <c r="A25" s="33">
        <v>40893</v>
      </c>
      <c r="B25" s="34"/>
      <c r="C25" s="3">
        <v>97.505447387695313</v>
      </c>
      <c r="D25" s="3">
        <v>1.6455259323120117</v>
      </c>
      <c r="E25" s="3">
        <v>0.19041982293128967</v>
      </c>
      <c r="F25" s="5">
        <v>0.52696084976196289</v>
      </c>
      <c r="G25" s="3">
        <v>0.71738064289093018</v>
      </c>
      <c r="H25" s="3">
        <v>38.058168350418619</v>
      </c>
      <c r="I25" s="3">
        <v>50.398338775233405</v>
      </c>
      <c r="J25" s="1"/>
      <c r="K25" s="1"/>
    </row>
    <row r="26" spans="1:11" ht="12.75" customHeight="1" thickBot="1" x14ac:dyDescent="0.25">
      <c r="A26" s="33">
        <v>40894</v>
      </c>
      <c r="B26" s="34"/>
      <c r="C26" s="3">
        <v>97.630073547363281</v>
      </c>
      <c r="D26" s="3">
        <v>1.5594913959503174</v>
      </c>
      <c r="E26" s="3">
        <v>0.18638688325881958</v>
      </c>
      <c r="F26" s="5">
        <v>0.50148171186447144</v>
      </c>
      <c r="G26" s="3">
        <v>0.68786859512329102</v>
      </c>
      <c r="H26" s="3">
        <v>38.038248144349531</v>
      </c>
      <c r="I26" s="3">
        <v>50.407098618198518</v>
      </c>
      <c r="J26" s="1"/>
      <c r="K26" s="1"/>
    </row>
    <row r="27" spans="1:11" ht="12.75" customHeight="1" thickBot="1" x14ac:dyDescent="0.25">
      <c r="A27" s="33">
        <v>40895</v>
      </c>
      <c r="B27" s="34"/>
      <c r="C27" s="3">
        <v>97.617691040039063</v>
      </c>
      <c r="D27" s="3">
        <v>1.5643771886825562</v>
      </c>
      <c r="E27" s="3">
        <v>0.1754433810710907</v>
      </c>
      <c r="F27" s="5">
        <v>0.50481569766998291</v>
      </c>
      <c r="G27" s="3">
        <v>0.680259108543396</v>
      </c>
      <c r="H27" s="3">
        <v>38.053382067130492</v>
      </c>
      <c r="I27" s="3">
        <v>50.418370329173989</v>
      </c>
      <c r="J27" s="1"/>
      <c r="K27" s="1"/>
    </row>
    <row r="28" spans="1:11" ht="12.75" customHeight="1" thickBot="1" x14ac:dyDescent="0.25">
      <c r="A28" s="33">
        <v>40896</v>
      </c>
      <c r="B28" s="34"/>
      <c r="C28" s="3">
        <v>97.5509033203125</v>
      </c>
      <c r="D28" s="3">
        <v>1.6204445362091064</v>
      </c>
      <c r="E28" s="3">
        <v>0.17720051109790802</v>
      </c>
      <c r="F28" s="5">
        <v>0.51025128364562988</v>
      </c>
      <c r="G28" s="3">
        <v>0.68745177984237671</v>
      </c>
      <c r="H28" s="3">
        <v>38.070337957691855</v>
      </c>
      <c r="I28" s="3">
        <v>50.423288369808503</v>
      </c>
      <c r="J28" s="1"/>
      <c r="K28" s="1"/>
    </row>
    <row r="29" spans="1:11" ht="12.75" customHeight="1" thickBot="1" x14ac:dyDescent="0.25">
      <c r="A29" s="33">
        <v>40897</v>
      </c>
      <c r="B29" s="34"/>
      <c r="C29" s="3">
        <v>97.405181884765625</v>
      </c>
      <c r="D29" s="3">
        <v>1.726942777633667</v>
      </c>
      <c r="E29" s="3">
        <v>0.18830403685569763</v>
      </c>
      <c r="F29" s="5">
        <v>0.55395776033401489</v>
      </c>
      <c r="G29" s="3">
        <v>0.74226176738739014</v>
      </c>
      <c r="H29" s="3">
        <v>38.067580466319988</v>
      </c>
      <c r="I29" s="3">
        <v>50.385516677403011</v>
      </c>
      <c r="J29" s="1"/>
      <c r="K29" s="1"/>
    </row>
    <row r="30" spans="1:11" ht="12.75" customHeight="1" thickBot="1" x14ac:dyDescent="0.25">
      <c r="A30" s="33">
        <v>40898</v>
      </c>
      <c r="B30" s="34"/>
      <c r="C30" s="3">
        <v>97.317230224609375</v>
      </c>
      <c r="D30" s="3">
        <v>1.7834047079086304</v>
      </c>
      <c r="E30" s="3">
        <v>0.1944090723991394</v>
      </c>
      <c r="F30" s="5">
        <v>0.53657639026641846</v>
      </c>
      <c r="G30" s="3">
        <v>0.73098546266555786</v>
      </c>
      <c r="H30" s="3">
        <v>38.115864317867867</v>
      </c>
      <c r="I30" s="3">
        <v>50.419986696377592</v>
      </c>
      <c r="J30" s="1"/>
      <c r="K30" s="1"/>
    </row>
    <row r="31" spans="1:11" ht="12.75" customHeight="1" thickBot="1" x14ac:dyDescent="0.25">
      <c r="A31" s="33">
        <v>40899</v>
      </c>
      <c r="B31" s="34"/>
      <c r="C31" s="3">
        <v>97.258781433105469</v>
      </c>
      <c r="D31" s="3">
        <v>1.7937959432601929</v>
      </c>
      <c r="E31" s="3">
        <v>0.18951216340065002</v>
      </c>
      <c r="F31" s="5">
        <v>0.58659327030181885</v>
      </c>
      <c r="G31" s="3">
        <v>0.77610540390014648</v>
      </c>
      <c r="H31" s="3">
        <v>38.107841163592603</v>
      </c>
      <c r="I31" s="3">
        <v>50.384410796694397</v>
      </c>
      <c r="J31" s="1"/>
      <c r="K31" s="1"/>
    </row>
    <row r="32" spans="1:11" ht="12.75" customHeight="1" thickBot="1" x14ac:dyDescent="0.25">
      <c r="A32" s="33">
        <v>40900</v>
      </c>
      <c r="B32" s="34"/>
      <c r="C32" s="3">
        <v>97.122085571289063</v>
      </c>
      <c r="D32" s="3">
        <v>1.8752807378768921</v>
      </c>
      <c r="E32" s="3">
        <v>0.19705614447593689</v>
      </c>
      <c r="F32" s="5">
        <v>0.61355102062225342</v>
      </c>
      <c r="G32" s="3">
        <v>0.8106071949005127</v>
      </c>
      <c r="H32" s="3">
        <v>38.13335306614465</v>
      </c>
      <c r="I32" s="3">
        <v>50.376191253292873</v>
      </c>
      <c r="J32" s="1"/>
      <c r="K32" s="1"/>
    </row>
    <row r="33" spans="1:11" ht="12.75" customHeight="1" thickBot="1" x14ac:dyDescent="0.25">
      <c r="A33" s="33">
        <v>40901</v>
      </c>
      <c r="B33" s="34"/>
      <c r="C33" s="3">
        <v>97.338394165039062</v>
      </c>
      <c r="D33" s="3">
        <v>1.7646512985229492</v>
      </c>
      <c r="E33" s="3">
        <v>0.1899440586566925</v>
      </c>
      <c r="F33" s="5">
        <v>0.54304158687591553</v>
      </c>
      <c r="G33" s="3">
        <v>0.73298561573028564</v>
      </c>
      <c r="H33" s="3">
        <v>38.109295272329732</v>
      </c>
      <c r="I33" s="3">
        <v>50.416045547981156</v>
      </c>
      <c r="J33" s="1"/>
      <c r="K33" s="1"/>
    </row>
    <row r="34" spans="1:11" ht="12.75" customHeight="1" thickBot="1" x14ac:dyDescent="0.25">
      <c r="A34" s="33">
        <v>40902</v>
      </c>
      <c r="B34" s="34"/>
      <c r="C34" s="3">
        <v>97.640373229980469</v>
      </c>
      <c r="D34" s="3">
        <v>1.5565780401229858</v>
      </c>
      <c r="E34" s="3">
        <v>0.17209148406982422</v>
      </c>
      <c r="F34" s="5">
        <v>0.48247948288917542</v>
      </c>
      <c r="G34" s="3">
        <v>0.65457093715667725</v>
      </c>
      <c r="H34" s="3">
        <v>38.068655099068984</v>
      </c>
      <c r="I34" s="3">
        <v>50.44450223186368</v>
      </c>
      <c r="J34" s="1"/>
      <c r="K34" s="1"/>
    </row>
    <row r="35" spans="1:11" ht="12.75" customHeight="1" thickBot="1" x14ac:dyDescent="0.25">
      <c r="A35" s="33">
        <v>40903</v>
      </c>
      <c r="B35" s="34"/>
      <c r="C35" s="3">
        <v>97.563880920410156</v>
      </c>
      <c r="D35" s="3">
        <v>1.6489254236221313</v>
      </c>
      <c r="E35" s="3">
        <v>0.17514580488204956</v>
      </c>
      <c r="F35" s="5">
        <v>0.47928833961486816</v>
      </c>
      <c r="G35" s="3">
        <v>0.65443414449691772</v>
      </c>
      <c r="H35" s="3">
        <v>38.084236241787394</v>
      </c>
      <c r="I35" s="3">
        <v>50.454314370058654</v>
      </c>
      <c r="J35" s="1"/>
      <c r="K35" s="1"/>
    </row>
    <row r="36" spans="1:11" ht="12.75" customHeight="1" thickBot="1" x14ac:dyDescent="0.25">
      <c r="A36" s="33">
        <v>40904</v>
      </c>
      <c r="B36" s="34"/>
      <c r="C36" s="3">
        <v>97.277297973632812</v>
      </c>
      <c r="D36" s="3">
        <v>1.7914677858352661</v>
      </c>
      <c r="E36" s="3">
        <v>0.1988687664270401</v>
      </c>
      <c r="F36" s="5">
        <v>0.60326719284057617</v>
      </c>
      <c r="G36" s="3">
        <v>0.80213594436645508</v>
      </c>
      <c r="H36" s="3">
        <v>38.066379920895052</v>
      </c>
      <c r="I36" s="3">
        <v>50.344828324324766</v>
      </c>
      <c r="J36" s="1"/>
      <c r="K36" s="1"/>
    </row>
    <row r="37" spans="1:11" ht="12.75" customHeight="1" thickBot="1" x14ac:dyDescent="0.25">
      <c r="A37" s="33">
        <v>40905</v>
      </c>
      <c r="B37" s="34"/>
      <c r="C37" s="3">
        <v>97.255958557128906</v>
      </c>
      <c r="D37" s="3">
        <v>1.8005537986755371</v>
      </c>
      <c r="E37" s="3">
        <v>0.19765318930149078</v>
      </c>
      <c r="F37" s="5">
        <v>0.61405211687088013</v>
      </c>
      <c r="G37" s="3">
        <v>0.81170529127120972</v>
      </c>
      <c r="H37" s="3">
        <v>38.067253438053406</v>
      </c>
      <c r="I37" s="3">
        <v>50.338222212274431</v>
      </c>
      <c r="J37" s="1"/>
      <c r="K37" s="1"/>
    </row>
    <row r="38" spans="1:11" ht="12.75" customHeight="1" thickBot="1" x14ac:dyDescent="0.25">
      <c r="A38" s="33">
        <v>40906</v>
      </c>
      <c r="B38" s="34"/>
      <c r="C38" s="3">
        <v>97.544845581054688</v>
      </c>
      <c r="D38" s="3">
        <v>1.6032814979553223</v>
      </c>
      <c r="E38" s="3">
        <v>0.19938378036022186</v>
      </c>
      <c r="F38" s="5">
        <v>0.53532576560974121</v>
      </c>
      <c r="G38" s="3">
        <v>0.73470956087112427</v>
      </c>
      <c r="H38" s="3">
        <v>38.030864916816753</v>
      </c>
      <c r="I38" s="3">
        <v>50.372687437648267</v>
      </c>
      <c r="J38" s="1"/>
      <c r="K38" s="1"/>
    </row>
    <row r="39" spans="1:11" ht="12.75" customHeight="1" thickBot="1" x14ac:dyDescent="0.25">
      <c r="A39" s="33">
        <v>40907</v>
      </c>
      <c r="B39" s="34"/>
      <c r="C39" s="3">
        <v>97.597023010253906</v>
      </c>
      <c r="D39" s="3">
        <v>1.5698363780975342</v>
      </c>
      <c r="E39" s="3">
        <v>0.19814494252204895</v>
      </c>
      <c r="F39" s="5">
        <v>0.49465864896774292</v>
      </c>
      <c r="G39" s="3">
        <v>0.69280362129211426</v>
      </c>
      <c r="H39" s="3">
        <v>38.054205671470299</v>
      </c>
      <c r="I39" s="3">
        <v>50.415397218615773</v>
      </c>
      <c r="J39" s="1"/>
      <c r="K39" s="1"/>
    </row>
    <row r="40" spans="1:11" ht="12.75" customHeight="1" thickBot="1" x14ac:dyDescent="0.25">
      <c r="A40" s="33">
        <v>40908</v>
      </c>
      <c r="B40" s="34"/>
      <c r="C40" s="3">
        <v>97.744415283203125</v>
      </c>
      <c r="D40" s="3">
        <v>1.3911205530166626</v>
      </c>
      <c r="E40" s="3">
        <v>0.17847537994384766</v>
      </c>
      <c r="F40" s="5">
        <v>0.53156155347824097</v>
      </c>
      <c r="G40" s="3">
        <v>0.71003693342208862</v>
      </c>
      <c r="H40" s="3">
        <v>38.006544365618737</v>
      </c>
      <c r="I40" s="3">
        <v>50.371038584076437</v>
      </c>
      <c r="J40" s="1"/>
      <c r="K40" s="1"/>
    </row>
    <row r="41" spans="1:11" ht="12.75" customHeight="1" thickBot="1" x14ac:dyDescent="0.25">
      <c r="A41" s="31" t="s">
        <v>6</v>
      </c>
      <c r="B41" s="32"/>
      <c r="C41" s="6">
        <f t="shared" ref="C41:I41" si="0">AVERAGE(C10:C40)</f>
        <v>97.435174511324973</v>
      </c>
      <c r="D41" s="6">
        <f t="shared" si="0"/>
        <v>1.6977999979449856</v>
      </c>
      <c r="E41" s="6">
        <f t="shared" si="0"/>
        <v>0.18687175358495406</v>
      </c>
      <c r="F41" s="6">
        <f t="shared" si="0"/>
        <v>0.5331438039579699</v>
      </c>
      <c r="G41" s="6">
        <f t="shared" si="0"/>
        <v>0.72001555465882827</v>
      </c>
      <c r="H41" s="6">
        <f t="shared" si="0"/>
        <v>38.083799969912207</v>
      </c>
      <c r="I41" s="6">
        <f t="shared" si="0"/>
        <v>50.410098109118238</v>
      </c>
      <c r="J41" s="1"/>
      <c r="K41" s="1"/>
    </row>
    <row r="42" spans="1:11" ht="8.1" customHeight="1" x14ac:dyDescent="0.2"/>
    <row r="43" spans="1:11" ht="12.75" customHeight="1" x14ac:dyDescent="0.2">
      <c r="A43" s="7" t="s">
        <v>10</v>
      </c>
      <c r="H43" s="30" t="s">
        <v>44</v>
      </c>
      <c r="I43" s="30"/>
      <c r="J43" s="20"/>
      <c r="K43" s="20"/>
    </row>
    <row r="44" spans="1:11" ht="13.5" thickBot="1" x14ac:dyDescent="0.25"/>
    <row r="45" spans="1:11" ht="23.25" thickBot="1" x14ac:dyDescent="0.25">
      <c r="A45" s="37"/>
      <c r="B45" s="38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17</v>
      </c>
      <c r="I45" s="19" t="s">
        <v>16</v>
      </c>
    </row>
    <row r="46" spans="1:11" ht="13.5" thickBot="1" x14ac:dyDescent="0.25">
      <c r="A46" s="39" t="s">
        <v>85</v>
      </c>
      <c r="B46" s="40"/>
      <c r="C46" s="26">
        <f t="shared" ref="C46:I46" si="1">MAX(C10:C40)</f>
        <v>97.912284851074219</v>
      </c>
      <c r="D46" s="21">
        <f t="shared" si="1"/>
        <v>2.0592441558837891</v>
      </c>
      <c r="E46" s="26">
        <f t="shared" si="1"/>
        <v>0.20419603586196899</v>
      </c>
      <c r="F46" s="26">
        <f t="shared" si="1"/>
        <v>0.68397235870361328</v>
      </c>
      <c r="G46" s="21">
        <f t="shared" si="1"/>
        <v>0.88121569156646729</v>
      </c>
      <c r="H46" s="26">
        <f t="shared" si="1"/>
        <v>38.221286387805847</v>
      </c>
      <c r="I46" s="22">
        <f t="shared" si="1"/>
        <v>50.500486844061903</v>
      </c>
    </row>
    <row r="47" spans="1:11" ht="13.5" thickBot="1" x14ac:dyDescent="0.25">
      <c r="A47" s="39" t="s">
        <v>86</v>
      </c>
      <c r="B47" s="40"/>
      <c r="C47" s="23">
        <f t="shared" ref="C47:I47" si="2">MIN(C10:C40)</f>
        <v>96.903175354003906</v>
      </c>
      <c r="D47" s="26">
        <f t="shared" si="2"/>
        <v>1.3911205530166626</v>
      </c>
      <c r="E47" s="26">
        <f t="shared" si="2"/>
        <v>0.16718858480453491</v>
      </c>
      <c r="F47" s="23">
        <f t="shared" si="2"/>
        <v>0.38807278871536255</v>
      </c>
      <c r="G47" s="26">
        <f t="shared" si="2"/>
        <v>0.55526137351989746</v>
      </c>
      <c r="H47" s="23">
        <f t="shared" si="2"/>
        <v>38.006544365618737</v>
      </c>
      <c r="I47" s="26">
        <f t="shared" si="2"/>
        <v>50.325180125763325</v>
      </c>
    </row>
    <row r="48" spans="1:11" ht="13.5" thickBot="1" x14ac:dyDescent="0.25">
      <c r="A48" s="35" t="s">
        <v>87</v>
      </c>
      <c r="B48" s="36"/>
      <c r="C48" s="26">
        <f t="shared" ref="C48:I48" si="3">STDEV(C10:C40)</f>
        <v>0.24794425083126431</v>
      </c>
      <c r="D48" s="24">
        <f t="shared" si="3"/>
        <v>0.17084367026727315</v>
      </c>
      <c r="E48" s="26">
        <f t="shared" si="3"/>
        <v>1.0432971724336125E-2</v>
      </c>
      <c r="F48" s="26">
        <f t="shared" si="3"/>
        <v>6.3420984147931111E-2</v>
      </c>
      <c r="G48" s="24">
        <f t="shared" si="3"/>
        <v>7.2081005831815884E-2</v>
      </c>
      <c r="H48" s="26">
        <f t="shared" si="3"/>
        <v>4.557530300378676E-2</v>
      </c>
      <c r="I48" s="25">
        <f t="shared" si="3"/>
        <v>4.5526840464110381E-2</v>
      </c>
    </row>
    <row r="50" spans="3:9" x14ac:dyDescent="0.2">
      <c r="C50" s="28">
        <f>COUNTIF(C10:C40,"&lt;84.0")</f>
        <v>0</v>
      </c>
      <c r="D50" s="28">
        <f>COUNTIF(D10:D40,"&gt;11.0")</f>
        <v>0</v>
      </c>
      <c r="E50" s="28">
        <f>COUNTIF(E10:E40,"&gt;4.0")</f>
        <v>0</v>
      </c>
      <c r="F50" s="28">
        <f>COUNTIF(F10:F40,"&gt;3.0")</f>
        <v>0</v>
      </c>
      <c r="G50" s="28">
        <f>COUNTIF(G10:G40,"&gt;4.0")</f>
        <v>0</v>
      </c>
      <c r="H50" s="28">
        <f>COUNTIF(H10:H40,"&lt;37.30")</f>
        <v>0</v>
      </c>
      <c r="I50" s="28">
        <f>COUNTIF(I10:I40,"&lt;48.20")</f>
        <v>0</v>
      </c>
    </row>
    <row r="51" spans="3:9" x14ac:dyDescent="0.2">
      <c r="C51" s="29"/>
      <c r="D51" s="29"/>
      <c r="E51" s="29"/>
      <c r="F51" s="29"/>
      <c r="G51" s="28"/>
      <c r="H51" s="28">
        <f>COUNTIF(H10:H40,"&gt;43.60")</f>
        <v>0</v>
      </c>
      <c r="I51" s="28">
        <f>COUNTIF(I10:I40,"&gt;53.20")</f>
        <v>0</v>
      </c>
    </row>
  </sheetData>
  <mergeCells count="45">
    <mergeCell ref="A22:B22"/>
    <mergeCell ref="A25:B25"/>
    <mergeCell ref="A23:B23"/>
    <mergeCell ref="A31:B31"/>
    <mergeCell ref="A26:B26"/>
    <mergeCell ref="A28:B28"/>
    <mergeCell ref="A7:B7"/>
    <mergeCell ref="A8:B8"/>
    <mergeCell ref="A13:B13"/>
    <mergeCell ref="A15:B15"/>
    <mergeCell ref="A14:B14"/>
    <mergeCell ref="A9:B9"/>
    <mergeCell ref="A11:B11"/>
    <mergeCell ref="A12:B12"/>
    <mergeCell ref="A10:B10"/>
    <mergeCell ref="A45:B45"/>
    <mergeCell ref="A46:B46"/>
    <mergeCell ref="A47:B47"/>
    <mergeCell ref="A48:B48"/>
    <mergeCell ref="A1:I1"/>
    <mergeCell ref="A3:I3"/>
    <mergeCell ref="A6:B6"/>
    <mergeCell ref="A4:I4"/>
    <mergeCell ref="A5:F5"/>
    <mergeCell ref="A17:B17"/>
    <mergeCell ref="A20:B20"/>
    <mergeCell ref="A16:B16"/>
    <mergeCell ref="A21:B21"/>
    <mergeCell ref="A18:B18"/>
    <mergeCell ref="A19:B19"/>
    <mergeCell ref="A24:B24"/>
    <mergeCell ref="A29:B29"/>
    <mergeCell ref="A27:B27"/>
    <mergeCell ref="A30:B30"/>
    <mergeCell ref="A40:B40"/>
    <mergeCell ref="A32:B32"/>
    <mergeCell ref="A33:B33"/>
    <mergeCell ref="A39:B39"/>
    <mergeCell ref="H43:I43"/>
    <mergeCell ref="A41:B41"/>
    <mergeCell ref="A34:B34"/>
    <mergeCell ref="A36:B36"/>
    <mergeCell ref="A35:B35"/>
    <mergeCell ref="A37:B37"/>
    <mergeCell ref="A38:B38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>
    <outlinePr summaryBelow="0" summaryRight="0"/>
  </sheetPr>
  <dimension ref="A1:K51"/>
  <sheetViews>
    <sheetView showGridLines="0" topLeftCell="A31" zoomScale="90" zoomScaleNormal="90" workbookViewId="0">
      <selection activeCell="H50" sqref="H50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256" width="8.85546875" customWidth="1"/>
  </cols>
  <sheetData>
    <row r="1" spans="1:11" ht="24" customHeight="1" x14ac:dyDescent="0.2">
      <c r="A1" s="43" t="s">
        <v>11</v>
      </c>
      <c r="B1" s="43"/>
      <c r="C1" s="43"/>
      <c r="D1" s="43"/>
      <c r="E1" s="43"/>
      <c r="F1" s="43"/>
      <c r="G1" s="43"/>
      <c r="H1" s="43"/>
      <c r="I1" s="43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4" t="s">
        <v>8</v>
      </c>
      <c r="B3" s="44"/>
      <c r="C3" s="44"/>
      <c r="D3" s="44"/>
      <c r="E3" s="44"/>
      <c r="F3" s="44"/>
      <c r="G3" s="44"/>
      <c r="H3" s="44"/>
      <c r="I3" s="44"/>
      <c r="J3" s="2"/>
      <c r="K3" s="1"/>
    </row>
    <row r="4" spans="1:11" ht="18" customHeight="1" x14ac:dyDescent="0.2">
      <c r="A4" s="47" t="s">
        <v>9</v>
      </c>
      <c r="B4" s="47"/>
      <c r="C4" s="47"/>
      <c r="D4" s="47"/>
      <c r="E4" s="47"/>
      <c r="F4" s="47"/>
      <c r="G4" s="47"/>
      <c r="H4" s="47"/>
      <c r="I4" s="47"/>
      <c r="J4" s="2"/>
      <c r="K4" s="1"/>
    </row>
    <row r="5" spans="1:11" ht="14.1" customHeight="1" thickBot="1" x14ac:dyDescent="0.25">
      <c r="A5" s="48" t="s">
        <v>71</v>
      </c>
      <c r="B5" s="48"/>
      <c r="C5" s="48"/>
      <c r="D5" s="48"/>
      <c r="E5" s="48"/>
      <c r="F5" s="48"/>
      <c r="G5" s="1"/>
      <c r="H5" s="1"/>
      <c r="I5" s="18" t="s">
        <v>99</v>
      </c>
      <c r="J5" s="1"/>
      <c r="K5" s="1"/>
    </row>
    <row r="6" spans="1:11" ht="10.15" customHeight="1" x14ac:dyDescent="0.2">
      <c r="A6" s="45"/>
      <c r="B6" s="46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1" t="s">
        <v>3</v>
      </c>
      <c r="B7" s="42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41"/>
      <c r="B8" s="42"/>
      <c r="C8" s="9" t="s">
        <v>39</v>
      </c>
      <c r="D8" s="9" t="s">
        <v>40</v>
      </c>
      <c r="E8" s="9" t="s">
        <v>41</v>
      </c>
      <c r="F8" s="9" t="s">
        <v>19</v>
      </c>
      <c r="G8" s="9" t="s">
        <v>41</v>
      </c>
      <c r="H8" s="14" t="s">
        <v>42</v>
      </c>
      <c r="I8" s="17" t="s">
        <v>43</v>
      </c>
      <c r="J8" s="1"/>
      <c r="K8" s="1"/>
    </row>
    <row r="9" spans="1:11" ht="22.5" customHeight="1" thickBot="1" x14ac:dyDescent="0.25">
      <c r="A9" s="37"/>
      <c r="B9" s="38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33">
        <v>40878</v>
      </c>
      <c r="B10" s="34"/>
      <c r="C10" s="10">
        <v>92.437774658203125</v>
      </c>
      <c r="D10" s="10">
        <v>4.1791253089904785</v>
      </c>
      <c r="E10" s="10">
        <v>0.1200036033987999</v>
      </c>
      <c r="F10" s="11">
        <v>1.2040361166000366</v>
      </c>
      <c r="G10" s="10">
        <v>1.3240396976470947</v>
      </c>
      <c r="H10" s="10">
        <v>39.992777540866925</v>
      </c>
      <c r="I10" s="10">
        <v>50.914207839295457</v>
      </c>
      <c r="J10" s="1"/>
      <c r="K10" s="1"/>
    </row>
    <row r="11" spans="1:11" ht="12.75" customHeight="1" thickBot="1" x14ac:dyDescent="0.25">
      <c r="A11" s="33">
        <v>40879</v>
      </c>
      <c r="B11" s="34"/>
      <c r="C11" s="3">
        <v>92.439544677734375</v>
      </c>
      <c r="D11" s="3">
        <v>4.1792507171630859</v>
      </c>
      <c r="E11" s="3">
        <v>0.11900714784860611</v>
      </c>
      <c r="F11" s="5">
        <v>1.203072190284729</v>
      </c>
      <c r="G11" s="3">
        <v>1.3220793008804321</v>
      </c>
      <c r="H11" s="3">
        <v>39.992623507030622</v>
      </c>
      <c r="I11" s="3">
        <v>50.914011741118756</v>
      </c>
      <c r="J11" s="1"/>
      <c r="K11" s="1"/>
    </row>
    <row r="12" spans="1:11" ht="12.75" customHeight="1" thickBot="1" x14ac:dyDescent="0.25">
      <c r="A12" s="33">
        <v>40880</v>
      </c>
      <c r="B12" s="34"/>
      <c r="C12" s="3">
        <v>92.439773559570313</v>
      </c>
      <c r="D12" s="3">
        <v>4.1801252365112305</v>
      </c>
      <c r="E12" s="3">
        <v>0.11900357156991959</v>
      </c>
      <c r="F12" s="5">
        <v>1.2030360698699951</v>
      </c>
      <c r="G12" s="3">
        <v>1.3220396041870117</v>
      </c>
      <c r="H12" s="3">
        <v>39.99254428962908</v>
      </c>
      <c r="I12" s="3">
        <v>50.955219827188863</v>
      </c>
      <c r="J12" s="1"/>
      <c r="K12" s="1"/>
    </row>
    <row r="13" spans="1:11" ht="12.75" customHeight="1" thickBot="1" x14ac:dyDescent="0.25">
      <c r="A13" s="33">
        <v>40881</v>
      </c>
      <c r="B13" s="34"/>
      <c r="C13" s="3">
        <v>92.440765380859375</v>
      </c>
      <c r="D13" s="3">
        <v>4.1801247596740723</v>
      </c>
      <c r="E13" s="3">
        <v>0.11900356411933899</v>
      </c>
      <c r="F13" s="5">
        <v>1.2020359039306641</v>
      </c>
      <c r="G13" s="3">
        <v>1.3210394382476807</v>
      </c>
      <c r="H13" s="3">
        <v>39.99250468092832</v>
      </c>
      <c r="I13" s="3">
        <v>50.955169361030968</v>
      </c>
      <c r="J13" s="1"/>
      <c r="K13" s="1"/>
    </row>
    <row r="14" spans="1:11" ht="12.75" customHeight="1" thickBot="1" x14ac:dyDescent="0.25">
      <c r="A14" s="33">
        <v>40882</v>
      </c>
      <c r="B14" s="34"/>
      <c r="C14" s="3">
        <v>92.441696166992188</v>
      </c>
      <c r="D14" s="3">
        <v>4.1801671981811523</v>
      </c>
      <c r="E14" s="3">
        <v>0.1190047562122345</v>
      </c>
      <c r="F14" s="5">
        <v>1.2010480165481567</v>
      </c>
      <c r="G14" s="3">
        <v>1.3200527429580688</v>
      </c>
      <c r="H14" s="3">
        <v>39.992504680928299</v>
      </c>
      <c r="I14" s="3">
        <v>50.955169361030933</v>
      </c>
      <c r="J14" s="1"/>
      <c r="K14" s="1"/>
    </row>
    <row r="15" spans="1:11" ht="12.75" customHeight="1" thickBot="1" x14ac:dyDescent="0.25">
      <c r="A15" s="33">
        <v>40883</v>
      </c>
      <c r="B15" s="34"/>
      <c r="C15" s="3">
        <v>92.441619873046875</v>
      </c>
      <c r="D15" s="3">
        <v>4.1802091598510742</v>
      </c>
      <c r="E15" s="3">
        <v>0.11900594830513</v>
      </c>
      <c r="F15" s="5">
        <v>1.2010600566864014</v>
      </c>
      <c r="G15" s="3">
        <v>1.320065975189209</v>
      </c>
      <c r="H15" s="3">
        <v>39.992465072227567</v>
      </c>
      <c r="I15" s="3">
        <v>50.955118894873095</v>
      </c>
      <c r="J15" s="1"/>
      <c r="K15" s="1"/>
    </row>
    <row r="16" spans="1:11" ht="12.75" customHeight="1" thickBot="1" x14ac:dyDescent="0.25">
      <c r="A16" s="33">
        <v>40884</v>
      </c>
      <c r="B16" s="34"/>
      <c r="C16" s="3">
        <v>92.439773559570313</v>
      </c>
      <c r="D16" s="3">
        <v>4.1801252365112305</v>
      </c>
      <c r="E16" s="3">
        <v>0.11900357156991959</v>
      </c>
      <c r="F16" s="5">
        <v>1.2020360231399536</v>
      </c>
      <c r="G16" s="3">
        <v>1.3210395574569702</v>
      </c>
      <c r="H16" s="3">
        <v>39.99238585482604</v>
      </c>
      <c r="I16" s="3">
        <v>50.955017962557307</v>
      </c>
      <c r="J16" s="1"/>
      <c r="K16" s="1"/>
    </row>
    <row r="17" spans="1:11" ht="12.75" customHeight="1" thickBot="1" x14ac:dyDescent="0.25">
      <c r="A17" s="33">
        <v>40885</v>
      </c>
      <c r="B17" s="34"/>
      <c r="C17" s="3">
        <v>92.439773559570313</v>
      </c>
      <c r="D17" s="3">
        <v>4.1801252365112305</v>
      </c>
      <c r="E17" s="3">
        <v>0.11900357156991959</v>
      </c>
      <c r="F17" s="5">
        <v>1.2020360231399536</v>
      </c>
      <c r="G17" s="3">
        <v>1.3210395574569702</v>
      </c>
      <c r="H17" s="3">
        <v>39.992346246125265</v>
      </c>
      <c r="I17" s="3">
        <v>50.954967496399419</v>
      </c>
      <c r="J17" s="1"/>
      <c r="K17" s="1"/>
    </row>
    <row r="18" spans="1:11" ht="12.75" customHeight="1" thickBot="1" x14ac:dyDescent="0.25">
      <c r="A18" s="33">
        <v>40886</v>
      </c>
      <c r="B18" s="34"/>
      <c r="C18" s="3">
        <v>92.442512512207031</v>
      </c>
      <c r="D18" s="3">
        <v>4.1792492866516113</v>
      </c>
      <c r="E18" s="3">
        <v>0.11901066452264786</v>
      </c>
      <c r="F18" s="5">
        <v>1.2021076679229736</v>
      </c>
      <c r="G18" s="3">
        <v>1.3211183547973633</v>
      </c>
      <c r="H18" s="3">
        <v>39.992271429690447</v>
      </c>
      <c r="I18" s="3">
        <v>50.954872171434459</v>
      </c>
      <c r="J18" s="1"/>
      <c r="K18" s="1"/>
    </row>
    <row r="19" spans="1:11" ht="12.75" customHeight="1" thickBot="1" x14ac:dyDescent="0.25">
      <c r="A19" s="33">
        <v>40887</v>
      </c>
      <c r="B19" s="34"/>
      <c r="C19" s="3">
        <v>92.442344665527344</v>
      </c>
      <c r="D19" s="3">
        <v>4.1792869567871094</v>
      </c>
      <c r="E19" s="3">
        <v>0.11901883780956268</v>
      </c>
      <c r="F19" s="5">
        <v>1.2021902799606323</v>
      </c>
      <c r="G19" s="3">
        <v>1.3212090730667114</v>
      </c>
      <c r="H19" s="3">
        <v>39.992231820989659</v>
      </c>
      <c r="I19" s="3">
        <v>50.954821705276537</v>
      </c>
      <c r="J19" s="1"/>
      <c r="K19" s="1"/>
    </row>
    <row r="20" spans="1:11" ht="12.75" customHeight="1" thickBot="1" x14ac:dyDescent="0.25">
      <c r="A20" s="33">
        <v>40888</v>
      </c>
      <c r="B20" s="34"/>
      <c r="C20" s="3">
        <v>92.441497802734375</v>
      </c>
      <c r="D20" s="3">
        <v>4.1792488098144531</v>
      </c>
      <c r="E20" s="3">
        <v>0.11902591586112976</v>
      </c>
      <c r="F20" s="5">
        <v>1.2030715942382812</v>
      </c>
      <c r="G20" s="3">
        <v>1.3220975399017334</v>
      </c>
      <c r="H20" s="3">
        <v>39.992082188120094</v>
      </c>
      <c r="I20" s="3">
        <v>50.954631055346724</v>
      </c>
      <c r="J20" s="1"/>
      <c r="K20" s="1"/>
    </row>
    <row r="21" spans="1:11" ht="12.75" customHeight="1" thickBot="1" x14ac:dyDescent="0.25">
      <c r="A21" s="33">
        <v>40889</v>
      </c>
      <c r="B21" s="34"/>
      <c r="C21" s="3">
        <v>92.440742492675781</v>
      </c>
      <c r="D21" s="3">
        <v>4.1796665191650391</v>
      </c>
      <c r="E21" s="3">
        <v>0.11901898682117462</v>
      </c>
      <c r="F21" s="5">
        <v>1.203191876411438</v>
      </c>
      <c r="G21" s="3">
        <v>1.3222109079360962</v>
      </c>
      <c r="H21" s="3">
        <v>39.992112994887364</v>
      </c>
      <c r="I21" s="3">
        <v>50.954670306802882</v>
      </c>
      <c r="J21" s="1"/>
      <c r="K21" s="1"/>
    </row>
    <row r="22" spans="1:11" ht="12.75" customHeight="1" thickBot="1" x14ac:dyDescent="0.25">
      <c r="A22" s="33">
        <v>40890</v>
      </c>
      <c r="B22" s="34"/>
      <c r="C22" s="3">
        <v>92.441543579101563</v>
      </c>
      <c r="D22" s="3">
        <v>4.1792507171630859</v>
      </c>
      <c r="E22" s="3">
        <v>0.11900714784860611</v>
      </c>
      <c r="F22" s="5">
        <v>1.203072190284729</v>
      </c>
      <c r="G22" s="3">
        <v>1.3220793008804321</v>
      </c>
      <c r="H22" s="3">
        <v>39.992073386186597</v>
      </c>
      <c r="I22" s="3">
        <v>50.95461984064498</v>
      </c>
      <c r="J22" s="1"/>
      <c r="K22" s="1"/>
    </row>
    <row r="23" spans="1:11" ht="12.75" customHeight="1" thickBot="1" x14ac:dyDescent="0.25">
      <c r="A23" s="33">
        <v>40891</v>
      </c>
      <c r="B23" s="34"/>
      <c r="C23" s="3">
        <v>92.442451477050781</v>
      </c>
      <c r="D23" s="3">
        <v>4.1782913208007812</v>
      </c>
      <c r="E23" s="3">
        <v>0.11901544779539108</v>
      </c>
      <c r="F23" s="5">
        <v>1.2030839920043945</v>
      </c>
      <c r="G23" s="3">
        <v>1.3220994472503662</v>
      </c>
      <c r="H23" s="3">
        <v>39.99206458425305</v>
      </c>
      <c r="I23" s="3">
        <v>50.954608625943173</v>
      </c>
      <c r="J23" s="1"/>
      <c r="K23" s="1"/>
    </row>
    <row r="24" spans="1:11" ht="12.75" customHeight="1" thickBot="1" x14ac:dyDescent="0.25">
      <c r="A24" s="33">
        <v>40892</v>
      </c>
      <c r="B24" s="34"/>
      <c r="C24" s="3">
        <v>92.445167541503906</v>
      </c>
      <c r="D24" s="3">
        <v>4.178459644317627</v>
      </c>
      <c r="E24" s="3">
        <v>0.11901309341192245</v>
      </c>
      <c r="F24" s="5">
        <v>1.2001320123672485</v>
      </c>
      <c r="G24" s="3">
        <v>1.3191450834274292</v>
      </c>
      <c r="H24" s="3">
        <v>39.991954560084231</v>
      </c>
      <c r="I24" s="3">
        <v>50.913160114751314</v>
      </c>
      <c r="J24" s="1"/>
      <c r="K24" s="1"/>
    </row>
    <row r="25" spans="1:11" ht="12.75" customHeight="1" thickBot="1" x14ac:dyDescent="0.25">
      <c r="A25" s="33">
        <v>40893</v>
      </c>
      <c r="B25" s="34"/>
      <c r="C25" s="3">
        <v>92.441444396972656</v>
      </c>
      <c r="D25" s="3">
        <v>4.1782913208007812</v>
      </c>
      <c r="E25" s="3">
        <v>0.11900829523801804</v>
      </c>
      <c r="F25" s="5">
        <v>1.2040839195251465</v>
      </c>
      <c r="G25" s="3">
        <v>1.3230922222137451</v>
      </c>
      <c r="H25" s="3">
        <v>39.991919352350244</v>
      </c>
      <c r="I25" s="3">
        <v>50.913115292310948</v>
      </c>
      <c r="J25" s="1"/>
      <c r="K25" s="1"/>
    </row>
    <row r="26" spans="1:11" ht="12.75" customHeight="1" thickBot="1" x14ac:dyDescent="0.25">
      <c r="A26" s="33">
        <v>40894</v>
      </c>
      <c r="B26" s="34"/>
      <c r="C26" s="3">
        <v>92.44049072265625</v>
      </c>
      <c r="D26" s="3">
        <v>4.178248405456543</v>
      </c>
      <c r="E26" s="3">
        <v>0.11901536583900452</v>
      </c>
      <c r="F26" s="5">
        <v>1.2040715217590332</v>
      </c>
      <c r="G26" s="3">
        <v>1.3230868577957153</v>
      </c>
      <c r="H26" s="3">
        <v>39.991879743649484</v>
      </c>
      <c r="I26" s="3">
        <v>50.913064867065522</v>
      </c>
      <c r="J26" s="1"/>
      <c r="K26" s="1"/>
    </row>
    <row r="27" spans="1:11" ht="12.75" customHeight="1" thickBot="1" x14ac:dyDescent="0.25">
      <c r="A27" s="33">
        <v>40895</v>
      </c>
      <c r="B27" s="34"/>
      <c r="C27" s="3">
        <v>92.439620971679688</v>
      </c>
      <c r="D27" s="3">
        <v>4.1782088279724121</v>
      </c>
      <c r="E27" s="3">
        <v>0.11900594830513</v>
      </c>
      <c r="F27" s="5">
        <v>1.2040601968765259</v>
      </c>
      <c r="G27" s="3">
        <v>1.3230661153793335</v>
      </c>
      <c r="H27" s="3">
        <v>39.991840134948689</v>
      </c>
      <c r="I27" s="3">
        <v>50.91301444182006</v>
      </c>
      <c r="J27" s="1"/>
      <c r="K27" s="1"/>
    </row>
    <row r="28" spans="1:11" ht="12.75" customHeight="1" thickBot="1" x14ac:dyDescent="0.25">
      <c r="A28" s="33">
        <v>40896</v>
      </c>
      <c r="B28" s="34"/>
      <c r="C28" s="3">
        <v>92.438682556152344</v>
      </c>
      <c r="D28" s="3">
        <v>4.178166389465332</v>
      </c>
      <c r="E28" s="3">
        <v>0.11900473386049271</v>
      </c>
      <c r="F28" s="5">
        <v>1.2050480842590332</v>
      </c>
      <c r="G28" s="3">
        <v>1.3240528106689453</v>
      </c>
      <c r="H28" s="3">
        <v>39.991760917547175</v>
      </c>
      <c r="I28" s="3">
        <v>50.912913591329215</v>
      </c>
      <c r="J28" s="1"/>
      <c r="K28" s="1"/>
    </row>
    <row r="29" spans="1:11" ht="12.75" customHeight="1" thickBot="1" x14ac:dyDescent="0.25">
      <c r="A29" s="33">
        <v>40897</v>
      </c>
      <c r="B29" s="34"/>
      <c r="C29" s="3">
        <v>92.439498901367188</v>
      </c>
      <c r="D29" s="3">
        <v>4.177248477935791</v>
      </c>
      <c r="E29" s="3">
        <v>0.11901181191205978</v>
      </c>
      <c r="F29" s="5">
        <v>1.2050716876983643</v>
      </c>
      <c r="G29" s="3">
        <v>1.3240834474563599</v>
      </c>
      <c r="H29" s="3">
        <v>39.99172130884638</v>
      </c>
      <c r="I29" s="3">
        <v>50.912863166083739</v>
      </c>
      <c r="J29" s="1"/>
      <c r="K29" s="1"/>
    </row>
    <row r="30" spans="1:11" ht="12.75" customHeight="1" thickBot="1" x14ac:dyDescent="0.25">
      <c r="A30" s="33">
        <v>40898</v>
      </c>
      <c r="B30" s="34"/>
      <c r="C30" s="3">
        <v>92.439544677734375</v>
      </c>
      <c r="D30" s="3">
        <v>4.177250862121582</v>
      </c>
      <c r="E30" s="3">
        <v>0.11900714784860611</v>
      </c>
      <c r="F30" s="5">
        <v>1.205072283744812</v>
      </c>
      <c r="G30" s="3">
        <v>1.3240793943405151</v>
      </c>
      <c r="H30" s="3">
        <v>39.991681700145634</v>
      </c>
      <c r="I30" s="3">
        <v>50.912812740838334</v>
      </c>
      <c r="J30" s="1"/>
      <c r="K30" s="1"/>
    </row>
    <row r="31" spans="1:11" ht="12.75" customHeight="1" thickBot="1" x14ac:dyDescent="0.25">
      <c r="A31" s="33">
        <v>40899</v>
      </c>
      <c r="B31" s="34"/>
      <c r="C31" s="3">
        <v>92.439521789550781</v>
      </c>
      <c r="D31" s="3">
        <v>4.1772494316101074</v>
      </c>
      <c r="E31" s="3">
        <v>0.11901433765888214</v>
      </c>
      <c r="F31" s="5">
        <v>1.2050719261169434</v>
      </c>
      <c r="G31" s="3">
        <v>1.3240863084793091</v>
      </c>
      <c r="H31" s="3">
        <v>39.991778521414197</v>
      </c>
      <c r="I31" s="3">
        <v>50.912936002549415</v>
      </c>
      <c r="J31" s="1"/>
      <c r="K31" s="1"/>
    </row>
    <row r="32" spans="1:11" ht="12.75" customHeight="1" thickBot="1" x14ac:dyDescent="0.25">
      <c r="A32" s="33">
        <v>40900</v>
      </c>
      <c r="B32" s="34"/>
      <c r="C32" s="3">
        <v>92.438583374023438</v>
      </c>
      <c r="D32" s="3">
        <v>4.1772069931030273</v>
      </c>
      <c r="E32" s="3">
        <v>0.11900590360164642</v>
      </c>
      <c r="F32" s="5">
        <v>1.2060598134994507</v>
      </c>
      <c r="G32" s="3">
        <v>1.3250657320022583</v>
      </c>
      <c r="H32" s="3">
        <v>39.991562874043304</v>
      </c>
      <c r="I32" s="3">
        <v>50.912661465101991</v>
      </c>
      <c r="J32" s="1"/>
      <c r="K32" s="1"/>
    </row>
    <row r="33" spans="1:11" ht="12.75" customHeight="1" thickBot="1" x14ac:dyDescent="0.25">
      <c r="A33" s="33">
        <v>40901</v>
      </c>
      <c r="B33" s="34"/>
      <c r="C33" s="3">
        <v>92.438545227050781</v>
      </c>
      <c r="D33" s="3">
        <v>4.177250862121582</v>
      </c>
      <c r="E33" s="3">
        <v>0.11900714784860611</v>
      </c>
      <c r="F33" s="5">
        <v>1.2060723304748535</v>
      </c>
      <c r="G33" s="3">
        <v>1.3250794410705566</v>
      </c>
      <c r="H33" s="3">
        <v>39.991488057608514</v>
      </c>
      <c r="I33" s="3">
        <v>50.912566217416163</v>
      </c>
      <c r="J33" s="1"/>
      <c r="K33" s="1"/>
    </row>
    <row r="34" spans="1:11" ht="12.75" customHeight="1" thickBot="1" x14ac:dyDescent="0.25">
      <c r="A34" s="33">
        <v>40902</v>
      </c>
      <c r="B34" s="34"/>
      <c r="C34" s="3">
        <v>92.439445495605469</v>
      </c>
      <c r="D34" s="3">
        <v>4.1762909889221191</v>
      </c>
      <c r="E34" s="3">
        <v>0.11901538819074631</v>
      </c>
      <c r="F34" s="5">
        <v>1.206084132194519</v>
      </c>
      <c r="G34" s="3">
        <v>1.3250994682312012</v>
      </c>
      <c r="H34" s="3">
        <v>39.991527666309267</v>
      </c>
      <c r="I34" s="3">
        <v>50.912616642661582</v>
      </c>
      <c r="J34" s="1"/>
      <c r="K34" s="1"/>
    </row>
    <row r="35" spans="1:11" ht="12.75" customHeight="1" thickBot="1" x14ac:dyDescent="0.25">
      <c r="A35" s="33">
        <v>40903</v>
      </c>
      <c r="B35" s="34"/>
      <c r="C35" s="3">
        <v>92.438484191894531</v>
      </c>
      <c r="D35" s="3">
        <v>4.1762480735778809</v>
      </c>
      <c r="E35" s="3">
        <v>0.12000712007284164</v>
      </c>
      <c r="F35" s="5">
        <v>1.2060716152191162</v>
      </c>
      <c r="G35" s="3">
        <v>1.3260787725448608</v>
      </c>
      <c r="H35" s="3">
        <v>39.991408840206965</v>
      </c>
      <c r="I35" s="3">
        <v>50.912465366925282</v>
      </c>
      <c r="J35" s="1"/>
      <c r="K35" s="1"/>
    </row>
    <row r="36" spans="1:11" ht="12.75" customHeight="1" thickBot="1" x14ac:dyDescent="0.25">
      <c r="A36" s="33">
        <v>40904</v>
      </c>
      <c r="B36" s="34"/>
      <c r="C36" s="3">
        <v>92.437507629394531</v>
      </c>
      <c r="D36" s="3">
        <v>4.1762032508850098</v>
      </c>
      <c r="E36" s="3">
        <v>0.12001297622919083</v>
      </c>
      <c r="F36" s="5">
        <v>1.2070587873458862</v>
      </c>
      <c r="G36" s="3">
        <v>1.3270717859268188</v>
      </c>
      <c r="H36" s="3">
        <v>39.991369231506184</v>
      </c>
      <c r="I36" s="3">
        <v>50.912414941679828</v>
      </c>
      <c r="J36" s="1"/>
      <c r="K36" s="1"/>
    </row>
    <row r="37" spans="1:11" ht="12.75" customHeight="1" thickBot="1" x14ac:dyDescent="0.25">
      <c r="A37" s="33">
        <v>40905</v>
      </c>
      <c r="B37" s="34"/>
      <c r="C37" s="3">
        <v>92.435768127441406</v>
      </c>
      <c r="D37" s="3">
        <v>4.1761245727539062</v>
      </c>
      <c r="E37" s="3">
        <v>0.1200035884976387</v>
      </c>
      <c r="F37" s="5">
        <v>1.2080360651016235</v>
      </c>
      <c r="G37" s="3">
        <v>1.3280396461486816</v>
      </c>
      <c r="H37" s="3">
        <v>39.991329622805409</v>
      </c>
      <c r="I37" s="3">
        <v>50.912364516434387</v>
      </c>
      <c r="J37" s="1"/>
      <c r="K37" s="1"/>
    </row>
    <row r="38" spans="1:11" ht="12.75" customHeight="1" thickBot="1" x14ac:dyDescent="0.25">
      <c r="A38" s="33">
        <v>40906</v>
      </c>
      <c r="B38" s="34"/>
      <c r="C38" s="3">
        <v>92.436691284179688</v>
      </c>
      <c r="D38" s="3">
        <v>4.1761665344238281</v>
      </c>
      <c r="E38" s="3">
        <v>0.12000478804111481</v>
      </c>
      <c r="F38" s="5">
        <v>1.2070482969284058</v>
      </c>
      <c r="G38" s="3">
        <v>1.3270530700683594</v>
      </c>
      <c r="H38" s="3">
        <v>39.991290014104663</v>
      </c>
      <c r="I38" s="3">
        <v>50.912314091188975</v>
      </c>
      <c r="J38" s="1"/>
      <c r="K38" s="1"/>
    </row>
    <row r="39" spans="1:11" ht="12.75" customHeight="1" thickBot="1" x14ac:dyDescent="0.25">
      <c r="A39" s="33">
        <v>40907</v>
      </c>
      <c r="B39" s="34"/>
      <c r="C39" s="3">
        <v>92.436622619628906</v>
      </c>
      <c r="D39" s="3">
        <v>4.1762089729309082</v>
      </c>
      <c r="E39" s="3">
        <v>0.12000600248575211</v>
      </c>
      <c r="F39" s="5">
        <v>1.2070603370666504</v>
      </c>
      <c r="G39" s="3">
        <v>1.3270663022994995</v>
      </c>
      <c r="H39" s="3">
        <v>39.991250405403903</v>
      </c>
      <c r="I39" s="3">
        <v>50.912263665943549</v>
      </c>
      <c r="J39" s="1"/>
      <c r="K39" s="1"/>
    </row>
    <row r="40" spans="1:11" ht="12.75" customHeight="1" thickBot="1" x14ac:dyDescent="0.25">
      <c r="A40" s="33">
        <v>40908</v>
      </c>
      <c r="B40" s="34"/>
      <c r="C40" s="3">
        <v>92.437530517578125</v>
      </c>
      <c r="D40" s="3">
        <v>4.1752500534057617</v>
      </c>
      <c r="E40" s="3">
        <v>0.12000718712806702</v>
      </c>
      <c r="F40" s="5">
        <v>1.2070722579956055</v>
      </c>
      <c r="G40" s="3">
        <v>1.3270794153213501</v>
      </c>
      <c r="H40" s="3">
        <v>39.991171188002333</v>
      </c>
      <c r="I40" s="3">
        <v>50.912162815452632</v>
      </c>
      <c r="J40" s="1"/>
      <c r="K40" s="1"/>
    </row>
    <row r="41" spans="1:11" ht="12.75" customHeight="1" thickBot="1" x14ac:dyDescent="0.25">
      <c r="A41" s="31" t="s">
        <v>6</v>
      </c>
      <c r="B41" s="32"/>
      <c r="C41" s="6">
        <f t="shared" ref="C41:I41" si="0">AVERAGE(C10:C40)</f>
        <v>92.439837548040572</v>
      </c>
      <c r="D41" s="6">
        <f t="shared" si="0"/>
        <v>4.1782038750187045</v>
      </c>
      <c r="E41" s="6">
        <f t="shared" si="0"/>
        <v>0.11923495391684194</v>
      </c>
      <c r="F41" s="6">
        <f t="shared" si="0"/>
        <v>1.2041372022321146</v>
      </c>
      <c r="G41" s="6">
        <f t="shared" si="0"/>
        <v>1.3233721410074542</v>
      </c>
      <c r="H41" s="6">
        <f t="shared" si="0"/>
        <v>39.991932981150505</v>
      </c>
      <c r="I41" s="6">
        <f t="shared" si="0"/>
        <v>50.929123100919249</v>
      </c>
      <c r="J41" s="1"/>
      <c r="K41" s="1"/>
    </row>
    <row r="42" spans="1:11" ht="8.1" customHeight="1" x14ac:dyDescent="0.2"/>
    <row r="43" spans="1:11" ht="12.75" customHeight="1" x14ac:dyDescent="0.2">
      <c r="A43" s="7" t="s">
        <v>10</v>
      </c>
      <c r="H43" s="30" t="s">
        <v>44</v>
      </c>
      <c r="I43" s="30"/>
      <c r="J43" s="20"/>
      <c r="K43" s="20"/>
    </row>
    <row r="44" spans="1:11" ht="13.5" thickBot="1" x14ac:dyDescent="0.25"/>
    <row r="45" spans="1:11" ht="23.25" thickBot="1" x14ac:dyDescent="0.25">
      <c r="A45" s="37"/>
      <c r="B45" s="38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17</v>
      </c>
      <c r="I45" s="19" t="s">
        <v>16</v>
      </c>
    </row>
    <row r="46" spans="1:11" ht="13.5" thickBot="1" x14ac:dyDescent="0.25">
      <c r="A46" s="39" t="s">
        <v>85</v>
      </c>
      <c r="B46" s="40"/>
      <c r="C46" s="26">
        <f t="shared" ref="C46:I46" si="1">MAX(C10:C40)</f>
        <v>92.445167541503906</v>
      </c>
      <c r="D46" s="21">
        <f t="shared" si="1"/>
        <v>4.1802091598510742</v>
      </c>
      <c r="E46" s="26">
        <f t="shared" si="1"/>
        <v>0.12001297622919083</v>
      </c>
      <c r="F46" s="26">
        <f t="shared" si="1"/>
        <v>1.2080360651016235</v>
      </c>
      <c r="G46" s="21">
        <f t="shared" si="1"/>
        <v>1.3280396461486816</v>
      </c>
      <c r="H46" s="26">
        <f t="shared" si="1"/>
        <v>39.992777540866925</v>
      </c>
      <c r="I46" s="22">
        <f t="shared" si="1"/>
        <v>50.955219827188863</v>
      </c>
    </row>
    <row r="47" spans="1:11" ht="13.5" thickBot="1" x14ac:dyDescent="0.25">
      <c r="A47" s="39" t="s">
        <v>86</v>
      </c>
      <c r="B47" s="40"/>
      <c r="C47" s="23">
        <f t="shared" ref="C47:I47" si="2">MIN(C10:C40)</f>
        <v>92.435768127441406</v>
      </c>
      <c r="D47" s="26">
        <f t="shared" si="2"/>
        <v>4.1752500534057617</v>
      </c>
      <c r="E47" s="26">
        <f t="shared" si="2"/>
        <v>0.11900356411933899</v>
      </c>
      <c r="F47" s="23">
        <f t="shared" si="2"/>
        <v>1.2001320123672485</v>
      </c>
      <c r="G47" s="26">
        <f t="shared" si="2"/>
        <v>1.3191450834274292</v>
      </c>
      <c r="H47" s="23">
        <f t="shared" si="2"/>
        <v>39.991171188002333</v>
      </c>
      <c r="I47" s="26">
        <f t="shared" si="2"/>
        <v>50.912162815452632</v>
      </c>
    </row>
    <row r="48" spans="1:11" ht="13.5" thickBot="1" x14ac:dyDescent="0.25">
      <c r="A48" s="35" t="s">
        <v>87</v>
      </c>
      <c r="B48" s="36"/>
      <c r="C48" s="26">
        <f t="shared" ref="C48:I48" si="3">STDEV(C10:C40)</f>
        <v>2.03697373749535E-3</v>
      </c>
      <c r="D48" s="24">
        <f t="shared" si="3"/>
        <v>1.5117573635525146E-3</v>
      </c>
      <c r="E48" s="26">
        <f t="shared" si="3"/>
        <v>4.2358734687723755E-4</v>
      </c>
      <c r="F48" s="26">
        <f t="shared" si="3"/>
        <v>2.0868337871752982E-3</v>
      </c>
      <c r="G48" s="24">
        <f t="shared" si="3"/>
        <v>2.3860316070930597E-3</v>
      </c>
      <c r="H48" s="26">
        <f t="shared" si="3"/>
        <v>4.5683696152348639E-4</v>
      </c>
      <c r="I48" s="25">
        <f t="shared" si="3"/>
        <v>2.0834576640391841E-2</v>
      </c>
    </row>
    <row r="50" spans="3:9" x14ac:dyDescent="0.2">
      <c r="C50" s="28">
        <f>COUNTIF(C10:C40,"&lt;84.0")</f>
        <v>0</v>
      </c>
      <c r="D50" s="28">
        <f>COUNTIF(D10:D40,"&gt;11.0")</f>
        <v>0</v>
      </c>
      <c r="E50" s="28">
        <f>COUNTIF(E10:E40,"&gt;4.0")</f>
        <v>0</v>
      </c>
      <c r="F50" s="28">
        <f>COUNTIF(F10:F40,"&gt;3.0")</f>
        <v>0</v>
      </c>
      <c r="G50" s="28">
        <f>COUNTIF(G10:G40,"&gt;4.0")</f>
        <v>0</v>
      </c>
      <c r="H50" s="28">
        <f>COUNTIF(H10:H40,"&lt;37.30")</f>
        <v>0</v>
      </c>
      <c r="I50" s="28">
        <f>COUNTIF(I10:I40,"&lt;48.20")</f>
        <v>0</v>
      </c>
    </row>
    <row r="51" spans="3:9" x14ac:dyDescent="0.2">
      <c r="C51" s="29"/>
      <c r="D51" s="29"/>
      <c r="E51" s="29"/>
      <c r="F51" s="29"/>
      <c r="G51" s="28"/>
      <c r="H51" s="28">
        <f>COUNTIF(H10:H40,"&gt;43.60")</f>
        <v>0</v>
      </c>
      <c r="I51" s="28">
        <f>COUNTIF(I10:I40,"&gt;53.20")</f>
        <v>0</v>
      </c>
    </row>
  </sheetData>
  <mergeCells count="45">
    <mergeCell ref="A22:B22"/>
    <mergeCell ref="A25:B25"/>
    <mergeCell ref="A23:B23"/>
    <mergeCell ref="A31:B31"/>
    <mergeCell ref="A26:B26"/>
    <mergeCell ref="A28:B28"/>
    <mergeCell ref="A7:B7"/>
    <mergeCell ref="A8:B8"/>
    <mergeCell ref="A13:B13"/>
    <mergeCell ref="A15:B15"/>
    <mergeCell ref="A14:B14"/>
    <mergeCell ref="A9:B9"/>
    <mergeCell ref="A11:B11"/>
    <mergeCell ref="A12:B12"/>
    <mergeCell ref="A10:B10"/>
    <mergeCell ref="A45:B45"/>
    <mergeCell ref="A46:B46"/>
    <mergeCell ref="A47:B47"/>
    <mergeCell ref="A48:B48"/>
    <mergeCell ref="A1:I1"/>
    <mergeCell ref="A3:I3"/>
    <mergeCell ref="A6:B6"/>
    <mergeCell ref="A4:I4"/>
    <mergeCell ref="A5:F5"/>
    <mergeCell ref="A17:B17"/>
    <mergeCell ref="A20:B20"/>
    <mergeCell ref="A16:B16"/>
    <mergeCell ref="A21:B21"/>
    <mergeCell ref="A18:B18"/>
    <mergeCell ref="A19:B19"/>
    <mergeCell ref="A24:B24"/>
    <mergeCell ref="A29:B29"/>
    <mergeCell ref="A27:B27"/>
    <mergeCell ref="A30:B30"/>
    <mergeCell ref="A40:B40"/>
    <mergeCell ref="A32:B32"/>
    <mergeCell ref="A33:B33"/>
    <mergeCell ref="A39:B39"/>
    <mergeCell ref="H43:I43"/>
    <mergeCell ref="A41:B41"/>
    <mergeCell ref="A34:B34"/>
    <mergeCell ref="A36:B36"/>
    <mergeCell ref="A35:B35"/>
    <mergeCell ref="A37:B37"/>
    <mergeCell ref="A38:B38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>
    <outlinePr summaryBelow="0" summaryRight="0"/>
  </sheetPr>
  <dimension ref="A1:K51"/>
  <sheetViews>
    <sheetView showGridLines="0" topLeftCell="A31" zoomScale="90" zoomScaleNormal="90" workbookViewId="0">
      <selection activeCell="H50" sqref="H50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256" width="8.85546875" customWidth="1"/>
  </cols>
  <sheetData>
    <row r="1" spans="1:11" ht="24" customHeight="1" x14ac:dyDescent="0.2">
      <c r="A1" s="43" t="s">
        <v>11</v>
      </c>
      <c r="B1" s="43"/>
      <c r="C1" s="43"/>
      <c r="D1" s="43"/>
      <c r="E1" s="43"/>
      <c r="F1" s="43"/>
      <c r="G1" s="43"/>
      <c r="H1" s="43"/>
      <c r="I1" s="43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4" t="s">
        <v>8</v>
      </c>
      <c r="B3" s="44"/>
      <c r="C3" s="44"/>
      <c r="D3" s="44"/>
      <c r="E3" s="44"/>
      <c r="F3" s="44"/>
      <c r="G3" s="44"/>
      <c r="H3" s="44"/>
      <c r="I3" s="44"/>
      <c r="J3" s="2"/>
      <c r="K3" s="1"/>
    </row>
    <row r="4" spans="1:11" ht="18" customHeight="1" x14ac:dyDescent="0.2">
      <c r="A4" s="47" t="s">
        <v>9</v>
      </c>
      <c r="B4" s="47"/>
      <c r="C4" s="47"/>
      <c r="D4" s="47"/>
      <c r="E4" s="47"/>
      <c r="F4" s="47"/>
      <c r="G4" s="47"/>
      <c r="H4" s="47"/>
      <c r="I4" s="47"/>
      <c r="J4" s="2"/>
      <c r="K4" s="1"/>
    </row>
    <row r="5" spans="1:11" ht="14.1" customHeight="1" thickBot="1" x14ac:dyDescent="0.25">
      <c r="A5" s="48" t="s">
        <v>72</v>
      </c>
      <c r="B5" s="48"/>
      <c r="C5" s="48"/>
      <c r="D5" s="48"/>
      <c r="E5" s="48"/>
      <c r="F5" s="48"/>
      <c r="G5" s="1"/>
      <c r="H5" s="1"/>
      <c r="I5" s="18" t="s">
        <v>99</v>
      </c>
      <c r="J5" s="1"/>
      <c r="K5" s="1"/>
    </row>
    <row r="6" spans="1:11" ht="10.15" customHeight="1" x14ac:dyDescent="0.2">
      <c r="A6" s="45"/>
      <c r="B6" s="46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1" t="s">
        <v>3</v>
      </c>
      <c r="B7" s="42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41"/>
      <c r="B8" s="42"/>
      <c r="C8" s="9" t="s">
        <v>24</v>
      </c>
      <c r="D8" s="9" t="s">
        <v>26</v>
      </c>
      <c r="E8" s="9" t="s">
        <v>25</v>
      </c>
      <c r="F8" s="9" t="s">
        <v>19</v>
      </c>
      <c r="G8" s="9" t="s">
        <v>25</v>
      </c>
      <c r="H8" s="14" t="s">
        <v>27</v>
      </c>
      <c r="I8" s="17" t="s">
        <v>28</v>
      </c>
      <c r="J8" s="1"/>
      <c r="K8" s="1"/>
    </row>
    <row r="9" spans="1:11" ht="22.5" customHeight="1" thickBot="1" x14ac:dyDescent="0.25">
      <c r="A9" s="37"/>
      <c r="B9" s="38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33">
        <v>40878</v>
      </c>
      <c r="B10" s="34"/>
      <c r="C10" s="10">
        <v>90.493896484375</v>
      </c>
      <c r="D10" s="10">
        <v>5.8044767379760742</v>
      </c>
      <c r="E10" s="10">
        <v>3.1097655296325684</v>
      </c>
      <c r="F10" s="11">
        <v>0.19854065775871277</v>
      </c>
      <c r="G10" s="10">
        <v>3.3083062171936035</v>
      </c>
      <c r="H10" s="10">
        <v>38.445181122787439</v>
      </c>
      <c r="I10" s="10">
        <v>49.532128174519109</v>
      </c>
      <c r="J10" s="1"/>
      <c r="K10" s="1"/>
    </row>
    <row r="11" spans="1:11" ht="12.75" customHeight="1" thickBot="1" x14ac:dyDescent="0.25">
      <c r="A11" s="33">
        <v>40879</v>
      </c>
      <c r="B11" s="34"/>
      <c r="C11" s="3">
        <v>90.517890930175781</v>
      </c>
      <c r="D11" s="3">
        <v>5.651587963104248</v>
      </c>
      <c r="E11" s="3">
        <v>3.2055447101593018</v>
      </c>
      <c r="F11" s="5">
        <v>0.21306432783603668</v>
      </c>
      <c r="G11" s="3">
        <v>3.4186091423034668</v>
      </c>
      <c r="H11" s="3">
        <v>38.370879851481234</v>
      </c>
      <c r="I11" s="3">
        <v>49.437145587372981</v>
      </c>
      <c r="J11" s="1"/>
      <c r="K11" s="1"/>
    </row>
    <row r="12" spans="1:11" ht="12.75" customHeight="1" thickBot="1" x14ac:dyDescent="0.25">
      <c r="A12" s="33">
        <v>40880</v>
      </c>
      <c r="B12" s="34"/>
      <c r="C12" s="3">
        <v>90.163902282714844</v>
      </c>
      <c r="D12" s="3">
        <v>5.9694104194641113</v>
      </c>
      <c r="E12" s="3">
        <v>3.3529102802276611</v>
      </c>
      <c r="F12" s="5">
        <v>0.1586800217628479</v>
      </c>
      <c r="G12" s="3">
        <v>3.5115902423858643</v>
      </c>
      <c r="H12" s="3">
        <v>38.39281004637148</v>
      </c>
      <c r="I12" s="3">
        <v>49.422236078122218</v>
      </c>
      <c r="J12" s="1"/>
      <c r="K12" s="1"/>
    </row>
    <row r="13" spans="1:11" ht="12.75" customHeight="1" thickBot="1" x14ac:dyDescent="0.25">
      <c r="A13" s="33">
        <v>40881</v>
      </c>
      <c r="B13" s="34"/>
      <c r="C13" s="3">
        <v>90.397743225097656</v>
      </c>
      <c r="D13" s="3">
        <v>5.880645751953125</v>
      </c>
      <c r="E13" s="3">
        <v>3.2146251201629639</v>
      </c>
      <c r="F13" s="5">
        <v>0.16085390746593475</v>
      </c>
      <c r="G13" s="3">
        <v>3.375478982925415</v>
      </c>
      <c r="H13" s="3">
        <v>38.416245553903096</v>
      </c>
      <c r="I13" s="3">
        <v>49.494630156522071</v>
      </c>
      <c r="J13" s="1"/>
      <c r="K13" s="1"/>
    </row>
    <row r="14" spans="1:11" ht="12.75" customHeight="1" thickBot="1" x14ac:dyDescent="0.25">
      <c r="A14" s="33">
        <v>40882</v>
      </c>
      <c r="B14" s="34"/>
      <c r="C14" s="3">
        <v>90.271163940429688</v>
      </c>
      <c r="D14" s="3">
        <v>5.6983804702758789</v>
      </c>
      <c r="E14" s="3">
        <v>3.5365085601806641</v>
      </c>
      <c r="F14" s="5">
        <v>0.14158922433853149</v>
      </c>
      <c r="G14" s="3">
        <v>3.6780977249145508</v>
      </c>
      <c r="H14" s="3">
        <v>38.254941458722918</v>
      </c>
      <c r="I14" s="3">
        <v>49.272691220961107</v>
      </c>
      <c r="J14" s="1"/>
      <c r="K14" s="1"/>
    </row>
    <row r="15" spans="1:11" ht="12.75" customHeight="1" thickBot="1" x14ac:dyDescent="0.25">
      <c r="A15" s="33">
        <v>40883</v>
      </c>
      <c r="B15" s="34"/>
      <c r="C15" s="3">
        <v>89.914588928222656</v>
      </c>
      <c r="D15" s="3">
        <v>5.6188459396362305</v>
      </c>
      <c r="E15" s="3">
        <v>3.8688316345214844</v>
      </c>
      <c r="F15" s="5">
        <v>0.1352805495262146</v>
      </c>
      <c r="G15" s="3">
        <v>4.0041122436523437</v>
      </c>
      <c r="H15" s="3">
        <v>38.183002519336867</v>
      </c>
      <c r="I15" s="3">
        <v>49.090383553323527</v>
      </c>
      <c r="J15" s="1"/>
      <c r="K15" s="1"/>
    </row>
    <row r="16" spans="1:11" ht="12.75" customHeight="1" thickBot="1" x14ac:dyDescent="0.25">
      <c r="A16" s="33">
        <v>40884</v>
      </c>
      <c r="B16" s="34"/>
      <c r="C16" s="3">
        <v>89.9578857421875</v>
      </c>
      <c r="D16" s="3">
        <v>5.5929374694824219</v>
      </c>
      <c r="E16" s="3">
        <v>4.0033116340637207</v>
      </c>
      <c r="F16" s="5">
        <v>0.11555510759353638</v>
      </c>
      <c r="G16" s="3">
        <v>4.1188669204711914</v>
      </c>
      <c r="H16" s="3">
        <v>38.045226129733898</v>
      </c>
      <c r="I16" s="3">
        <v>48.964353702491181</v>
      </c>
      <c r="J16" s="1"/>
      <c r="K16" s="1"/>
    </row>
    <row r="17" spans="1:11" ht="12.75" customHeight="1" thickBot="1" x14ac:dyDescent="0.25">
      <c r="A17" s="33">
        <v>40885</v>
      </c>
      <c r="B17" s="34"/>
      <c r="C17" s="3">
        <v>88.394966125488281</v>
      </c>
      <c r="D17" s="3">
        <v>6.283055305480957</v>
      </c>
      <c r="E17" s="3">
        <v>4.6722745895385742</v>
      </c>
      <c r="F17" s="5">
        <v>8.5864439606666565E-2</v>
      </c>
      <c r="G17" s="3">
        <v>4.7581391334533691</v>
      </c>
      <c r="H17" s="3">
        <v>38.143558705664567</v>
      </c>
      <c r="I17" s="3">
        <v>48.756539827984241</v>
      </c>
      <c r="J17" s="1"/>
      <c r="K17" s="1"/>
    </row>
    <row r="18" spans="1:11" ht="12.75" customHeight="1" thickBot="1" x14ac:dyDescent="0.25">
      <c r="A18" s="33">
        <v>40886</v>
      </c>
      <c r="B18" s="34"/>
      <c r="C18" s="3">
        <v>88.483192443847656</v>
      </c>
      <c r="D18" s="3">
        <v>6.5851736068725586</v>
      </c>
      <c r="E18" s="3">
        <v>4.2974662780761719</v>
      </c>
      <c r="F18" s="5">
        <v>9.3114152550697327E-2</v>
      </c>
      <c r="G18" s="3">
        <v>4.3905806541442871</v>
      </c>
      <c r="H18" s="3">
        <v>38.347323515379124</v>
      </c>
      <c r="I18" s="3">
        <v>49.032172630691633</v>
      </c>
      <c r="J18" s="1"/>
      <c r="K18" s="1"/>
    </row>
    <row r="19" spans="1:11" ht="12.75" customHeight="1" thickBot="1" x14ac:dyDescent="0.25">
      <c r="A19" s="33">
        <v>40887</v>
      </c>
      <c r="B19" s="34"/>
      <c r="C19" s="3">
        <v>87.936279296875</v>
      </c>
      <c r="D19" s="3">
        <v>6.8382358551025391</v>
      </c>
      <c r="E19" s="3">
        <v>4.6339259147644043</v>
      </c>
      <c r="F19" s="5">
        <v>7.6173692941665649E-2</v>
      </c>
      <c r="G19" s="3">
        <v>4.7100996971130371</v>
      </c>
      <c r="H19" s="3">
        <v>38.286034320666602</v>
      </c>
      <c r="I19" s="3">
        <v>48.864248977808124</v>
      </c>
      <c r="J19" s="1"/>
      <c r="K19" s="1"/>
    </row>
    <row r="20" spans="1:11" ht="12.75" customHeight="1" thickBot="1" x14ac:dyDescent="0.25">
      <c r="A20" s="33">
        <v>40888</v>
      </c>
      <c r="B20" s="34"/>
      <c r="C20" s="3">
        <v>86.898506164550781</v>
      </c>
      <c r="D20" s="3">
        <v>7.5242276191711426</v>
      </c>
      <c r="E20" s="3">
        <v>4.8925809860229492</v>
      </c>
      <c r="F20" s="5">
        <v>6.384383887052536E-2</v>
      </c>
      <c r="G20" s="3">
        <v>4.9564247131347656</v>
      </c>
      <c r="H20" s="3">
        <v>38.45739833965996</v>
      </c>
      <c r="I20" s="3">
        <v>48.86545418058995</v>
      </c>
      <c r="J20" s="1"/>
      <c r="K20" s="1"/>
    </row>
    <row r="21" spans="1:11" ht="12.75" customHeight="1" thickBot="1" x14ac:dyDescent="0.25">
      <c r="A21" s="33">
        <v>40889</v>
      </c>
      <c r="B21" s="34"/>
      <c r="C21" s="3">
        <v>86.892189025878906</v>
      </c>
      <c r="D21" s="3">
        <v>7.498873233795166</v>
      </c>
      <c r="E21" s="3">
        <v>4.9673304557800293</v>
      </c>
      <c r="F21" s="5">
        <v>5.3924944251775742E-2</v>
      </c>
      <c r="G21" s="3">
        <v>5.0212554931640625</v>
      </c>
      <c r="H21" s="3">
        <v>38.398261344738813</v>
      </c>
      <c r="I21" s="3">
        <v>48.805442835841056</v>
      </c>
      <c r="J21" s="1"/>
      <c r="K21" s="1"/>
    </row>
    <row r="22" spans="1:11" ht="12.75" customHeight="1" thickBot="1" x14ac:dyDescent="0.25">
      <c r="A22" s="33">
        <v>40890</v>
      </c>
      <c r="B22" s="34"/>
      <c r="C22" s="3">
        <v>86.816680908203125</v>
      </c>
      <c r="D22" s="3">
        <v>7.5614948272705078</v>
      </c>
      <c r="E22" s="3">
        <v>4.9205021858215332</v>
      </c>
      <c r="F22" s="5">
        <v>5.0605081021785736E-2</v>
      </c>
      <c r="G22" s="3">
        <v>4.9711074829101563</v>
      </c>
      <c r="H22" s="3">
        <v>38.467947331151194</v>
      </c>
      <c r="I22" s="3">
        <v>48.868567206449548</v>
      </c>
      <c r="J22" s="1"/>
      <c r="K22" s="1"/>
    </row>
    <row r="23" spans="1:11" ht="12.75" customHeight="1" thickBot="1" x14ac:dyDescent="0.25">
      <c r="A23" s="33">
        <v>40891</v>
      </c>
      <c r="B23" s="34"/>
      <c r="C23" s="3">
        <v>87.260108947753906</v>
      </c>
      <c r="D23" s="3">
        <v>7.3548598289489746</v>
      </c>
      <c r="E23" s="3">
        <v>4.7378778457641602</v>
      </c>
      <c r="F23" s="5">
        <v>5.5055994540452957E-2</v>
      </c>
      <c r="G23" s="3">
        <v>4.7929339408874512</v>
      </c>
      <c r="H23" s="3">
        <v>38.357654701296099</v>
      </c>
      <c r="I23" s="3">
        <v>48.821503496070129</v>
      </c>
      <c r="J23" s="1"/>
      <c r="K23" s="1"/>
    </row>
    <row r="24" spans="1:11" ht="12.75" customHeight="1" thickBot="1" x14ac:dyDescent="0.25">
      <c r="A24" s="33">
        <v>40892</v>
      </c>
      <c r="B24" s="34"/>
      <c r="C24" s="3">
        <v>87.328269958496094</v>
      </c>
      <c r="D24" s="3">
        <v>7.4022440910339355</v>
      </c>
      <c r="E24" s="3">
        <v>4.7071061134338379</v>
      </c>
      <c r="F24" s="5">
        <v>5.5060930550098419E-2</v>
      </c>
      <c r="G24" s="3">
        <v>4.7621669769287109</v>
      </c>
      <c r="H24" s="3">
        <v>38.419654384949261</v>
      </c>
      <c r="I24" s="3">
        <v>48.926844775904513</v>
      </c>
      <c r="J24" s="1"/>
      <c r="K24" s="1"/>
    </row>
    <row r="25" spans="1:11" ht="12.75" customHeight="1" thickBot="1" x14ac:dyDescent="0.25">
      <c r="A25" s="33">
        <v>40893</v>
      </c>
      <c r="B25" s="34"/>
      <c r="C25" s="3">
        <v>87.35491943359375</v>
      </c>
      <c r="D25" s="3">
        <v>7.3198981285095215</v>
      </c>
      <c r="E25" s="3">
        <v>4.7466325759887695</v>
      </c>
      <c r="F25" s="5">
        <v>5.0327178090810776E-2</v>
      </c>
      <c r="G25" s="3">
        <v>4.7969598770141602</v>
      </c>
      <c r="H25" s="3">
        <v>38.39493478401765</v>
      </c>
      <c r="I25" s="3">
        <v>48.898425405974365</v>
      </c>
      <c r="J25" s="1"/>
      <c r="K25" s="1"/>
    </row>
    <row r="26" spans="1:11" ht="12.75" customHeight="1" thickBot="1" x14ac:dyDescent="0.25">
      <c r="A26" s="33">
        <v>40894</v>
      </c>
      <c r="B26" s="34"/>
      <c r="C26" s="3">
        <v>86.851394653320313</v>
      </c>
      <c r="D26" s="3">
        <v>7.5022692680358887</v>
      </c>
      <c r="E26" s="3">
        <v>4.806488037109375</v>
      </c>
      <c r="F26" s="5">
        <v>4.9539871513843536E-2</v>
      </c>
      <c r="G26" s="3">
        <v>4.8560280799865723</v>
      </c>
      <c r="H26" s="3">
        <v>38.582795900465165</v>
      </c>
      <c r="I26" s="3">
        <v>48.984760491126039</v>
      </c>
      <c r="J26" s="1"/>
      <c r="K26" s="1"/>
    </row>
    <row r="27" spans="1:11" ht="12.75" customHeight="1" thickBot="1" x14ac:dyDescent="0.25">
      <c r="A27" s="33">
        <v>40895</v>
      </c>
      <c r="B27" s="34"/>
      <c r="C27" s="3">
        <v>87.156822204589844</v>
      </c>
      <c r="D27" s="3">
        <v>7.4795999526977539</v>
      </c>
      <c r="E27" s="3">
        <v>4.6894164085388184</v>
      </c>
      <c r="F27" s="5">
        <v>5.6328617036342621E-2</v>
      </c>
      <c r="G27" s="3">
        <v>4.7457451820373535</v>
      </c>
      <c r="H27" s="3">
        <v>38.516050514021799</v>
      </c>
      <c r="I27" s="3">
        <v>48.990399075913565</v>
      </c>
      <c r="J27" s="1"/>
      <c r="K27" s="1"/>
    </row>
    <row r="28" spans="1:11" ht="12.75" customHeight="1" thickBot="1" x14ac:dyDescent="0.25">
      <c r="A28" s="33">
        <v>40896</v>
      </c>
      <c r="B28" s="34"/>
      <c r="C28" s="3">
        <v>87.655624389648438</v>
      </c>
      <c r="D28" s="3">
        <v>7.228938102722168</v>
      </c>
      <c r="E28" s="3">
        <v>4.6370916366577148</v>
      </c>
      <c r="F28" s="5">
        <v>4.6523690223693848E-2</v>
      </c>
      <c r="G28" s="3">
        <v>4.6836152076721191</v>
      </c>
      <c r="H28" s="3">
        <v>38.356631923199537</v>
      </c>
      <c r="I28" s="3">
        <v>48.924449713387745</v>
      </c>
      <c r="J28" s="1"/>
      <c r="K28" s="1"/>
    </row>
    <row r="29" spans="1:11" ht="12.75" customHeight="1" thickBot="1" x14ac:dyDescent="0.25">
      <c r="A29" s="33">
        <v>40897</v>
      </c>
      <c r="B29" s="34"/>
      <c r="C29" s="3">
        <v>87.81768798828125</v>
      </c>
      <c r="D29" s="3">
        <v>7.0784316062927246</v>
      </c>
      <c r="E29" s="3">
        <v>4.6400299072265625</v>
      </c>
      <c r="F29" s="5">
        <v>4.6143766492605209E-2</v>
      </c>
      <c r="G29" s="3">
        <v>4.6861734390258789</v>
      </c>
      <c r="H29" s="3">
        <v>38.304335227984183</v>
      </c>
      <c r="I29" s="3">
        <v>48.892334599212127</v>
      </c>
      <c r="J29" s="1"/>
      <c r="K29" s="1"/>
    </row>
    <row r="30" spans="1:11" ht="12.75" customHeight="1" thickBot="1" x14ac:dyDescent="0.25">
      <c r="A30" s="33">
        <v>40898</v>
      </c>
      <c r="B30" s="34"/>
      <c r="C30" s="3">
        <v>88.3958740234375</v>
      </c>
      <c r="D30" s="3">
        <v>6.5295906066894531</v>
      </c>
      <c r="E30" s="3">
        <v>4.6085348129272461</v>
      </c>
      <c r="F30" s="5">
        <v>4.7247372567653656E-2</v>
      </c>
      <c r="G30" s="3">
        <v>4.6557822227478027</v>
      </c>
      <c r="H30" s="3">
        <v>38.158853077072841</v>
      </c>
      <c r="I30" s="3">
        <v>48.815749774739452</v>
      </c>
      <c r="J30" s="1"/>
      <c r="K30" s="1"/>
    </row>
    <row r="31" spans="1:11" ht="12.75" customHeight="1" thickBot="1" x14ac:dyDescent="0.25">
      <c r="A31" s="33">
        <v>40899</v>
      </c>
      <c r="B31" s="34"/>
      <c r="C31" s="3">
        <v>89.148368835449219</v>
      </c>
      <c r="D31" s="3">
        <v>5.9084129333496094</v>
      </c>
      <c r="E31" s="3">
        <v>4.4546666145324707</v>
      </c>
      <c r="F31" s="5">
        <v>5.0213731825351715E-2</v>
      </c>
      <c r="G31" s="3">
        <v>4.504880428314209</v>
      </c>
      <c r="H31" s="3">
        <v>38.053761530543973</v>
      </c>
      <c r="I31" s="3">
        <v>48.818613252936494</v>
      </c>
      <c r="J31" s="1"/>
      <c r="K31" s="1"/>
    </row>
    <row r="32" spans="1:11" ht="12.75" customHeight="1" thickBot="1" x14ac:dyDescent="0.25">
      <c r="A32" s="33">
        <v>40900</v>
      </c>
      <c r="B32" s="34"/>
      <c r="C32" s="3">
        <v>89.290679931640625</v>
      </c>
      <c r="D32" s="3">
        <v>5.8507442474365234</v>
      </c>
      <c r="E32" s="3">
        <v>4.331885814666748</v>
      </c>
      <c r="F32" s="5">
        <v>5.0854280591011047E-2</v>
      </c>
      <c r="G32" s="3">
        <v>4.3827400207519531</v>
      </c>
      <c r="H32" s="3">
        <v>38.119577116617684</v>
      </c>
      <c r="I32" s="3">
        <v>48.90941188942945</v>
      </c>
      <c r="J32" s="1"/>
      <c r="K32" s="1"/>
    </row>
    <row r="33" spans="1:11" ht="12.75" customHeight="1" thickBot="1" x14ac:dyDescent="0.25">
      <c r="A33" s="33">
        <v>40901</v>
      </c>
      <c r="B33" s="34"/>
      <c r="C33" s="3">
        <v>88.800300598144531</v>
      </c>
      <c r="D33" s="3">
        <v>6.2095847129821777</v>
      </c>
      <c r="E33" s="3">
        <v>4.4646806716918945</v>
      </c>
      <c r="F33" s="5">
        <v>5.3846001625061035E-2</v>
      </c>
      <c r="G33" s="3">
        <v>4.518526554107666</v>
      </c>
      <c r="H33" s="3">
        <v>38.161815779246048</v>
      </c>
      <c r="I33" s="3">
        <v>48.876250998188723</v>
      </c>
      <c r="J33" s="1"/>
      <c r="K33" s="1"/>
    </row>
    <row r="34" spans="1:11" ht="12.75" customHeight="1" thickBot="1" x14ac:dyDescent="0.25">
      <c r="A34" s="33">
        <v>40902</v>
      </c>
      <c r="B34" s="34"/>
      <c r="C34" s="3">
        <v>88.423637390136719</v>
      </c>
      <c r="D34" s="3">
        <v>6.5435266494750977</v>
      </c>
      <c r="E34" s="3">
        <v>4.4814462661743164</v>
      </c>
      <c r="F34" s="5">
        <v>5.5383533239364624E-2</v>
      </c>
      <c r="G34" s="3">
        <v>4.536829948425293</v>
      </c>
      <c r="H34" s="3">
        <v>38.260034515379985</v>
      </c>
      <c r="I34" s="3">
        <v>48.926660384335193</v>
      </c>
      <c r="J34" s="1"/>
      <c r="K34" s="1"/>
    </row>
    <row r="35" spans="1:11" ht="12.75" customHeight="1" thickBot="1" x14ac:dyDescent="0.25">
      <c r="A35" s="33">
        <v>40903</v>
      </c>
      <c r="B35" s="34"/>
      <c r="C35" s="3">
        <v>89.008689880371094</v>
      </c>
      <c r="D35" s="3">
        <v>5.9434618949890137</v>
      </c>
      <c r="E35" s="3">
        <v>4.5850682258605957</v>
      </c>
      <c r="F35" s="5">
        <v>5.4122205823659897E-2</v>
      </c>
      <c r="G35" s="3">
        <v>4.6391901969909668</v>
      </c>
      <c r="H35" s="3">
        <v>37.999452767821282</v>
      </c>
      <c r="I35" s="3">
        <v>48.728283736577218</v>
      </c>
      <c r="J35" s="1"/>
      <c r="K35" s="1"/>
    </row>
    <row r="36" spans="1:11" ht="12.75" customHeight="1" thickBot="1" x14ac:dyDescent="0.25">
      <c r="A36" s="33">
        <v>40904</v>
      </c>
      <c r="B36" s="34"/>
      <c r="C36" s="3">
        <v>88.679328918457031</v>
      </c>
      <c r="D36" s="3">
        <v>6.2385091781616211</v>
      </c>
      <c r="E36" s="3">
        <v>4.6090083122253418</v>
      </c>
      <c r="F36" s="5">
        <v>5.9255491942167282E-2</v>
      </c>
      <c r="G36" s="3">
        <v>4.6682639122009277</v>
      </c>
      <c r="H36" s="3">
        <v>38.073683688205818</v>
      </c>
      <c r="I36" s="3">
        <v>48.759227260190997</v>
      </c>
      <c r="J36" s="1"/>
      <c r="K36" s="1"/>
    </row>
    <row r="37" spans="1:11" ht="12.75" customHeight="1" thickBot="1" x14ac:dyDescent="0.25">
      <c r="A37" s="33">
        <v>40905</v>
      </c>
      <c r="B37" s="34"/>
      <c r="C37" s="3">
        <v>88.575897216796875</v>
      </c>
      <c r="D37" s="3">
        <v>6.1409029960632324</v>
      </c>
      <c r="E37" s="3">
        <v>4.8391790390014648</v>
      </c>
      <c r="F37" s="5">
        <v>5.3982950747013092E-2</v>
      </c>
      <c r="G37" s="3">
        <v>4.8931617736816406</v>
      </c>
      <c r="H37" s="3">
        <v>37.9488378018658</v>
      </c>
      <c r="I37" s="3">
        <v>48.590658176199511</v>
      </c>
      <c r="J37" s="1"/>
      <c r="K37" s="1"/>
    </row>
    <row r="38" spans="1:11" ht="12.75" customHeight="1" thickBot="1" x14ac:dyDescent="0.25">
      <c r="A38" s="33">
        <v>40906</v>
      </c>
      <c r="B38" s="34"/>
      <c r="C38" s="3">
        <v>89.700065612792969</v>
      </c>
      <c r="D38" s="3">
        <v>5.478424072265625</v>
      </c>
      <c r="E38" s="3">
        <v>4.3348536491394043</v>
      </c>
      <c r="F38" s="5">
        <v>5.8976404368877411E-2</v>
      </c>
      <c r="G38" s="3">
        <v>4.3938298225402832</v>
      </c>
      <c r="H38" s="3">
        <v>37.982487921541463</v>
      </c>
      <c r="I38" s="3">
        <v>48.821299733472607</v>
      </c>
      <c r="J38" s="1"/>
      <c r="K38" s="1"/>
    </row>
    <row r="39" spans="1:11" ht="12.75" customHeight="1" thickBot="1" x14ac:dyDescent="0.25">
      <c r="A39" s="33">
        <v>40907</v>
      </c>
      <c r="B39" s="34"/>
      <c r="C39" s="3">
        <v>90.931678771972656</v>
      </c>
      <c r="D39" s="3">
        <v>4.9583215713500977</v>
      </c>
      <c r="E39" s="3">
        <v>3.5704367160797119</v>
      </c>
      <c r="F39" s="5">
        <v>0.11751320958137512</v>
      </c>
      <c r="G39" s="3">
        <v>3.6879498958587646</v>
      </c>
      <c r="H39" s="3">
        <v>38.114706159254659</v>
      </c>
      <c r="I39" s="3">
        <v>49.190333647431217</v>
      </c>
      <c r="J39" s="1"/>
      <c r="K39" s="1"/>
    </row>
    <row r="40" spans="1:11" ht="12.75" customHeight="1" thickBot="1" x14ac:dyDescent="0.25">
      <c r="A40" s="33">
        <v>40908</v>
      </c>
      <c r="B40" s="34"/>
      <c r="C40" s="3">
        <v>89.917396545410156</v>
      </c>
      <c r="D40" s="3">
        <v>5.6998271942138672</v>
      </c>
      <c r="E40" s="3">
        <v>3.8963301181793213</v>
      </c>
      <c r="F40" s="5">
        <v>8.5573658347129822E-2</v>
      </c>
      <c r="G40" s="3">
        <v>3.9819037914276123</v>
      </c>
      <c r="H40" s="3">
        <v>38.172729946364271</v>
      </c>
      <c r="I40" s="3">
        <v>49.105392324142009</v>
      </c>
      <c r="J40" s="1"/>
      <c r="K40" s="1"/>
    </row>
    <row r="41" spans="1:11" ht="12.75" customHeight="1" thickBot="1" x14ac:dyDescent="0.25">
      <c r="A41" s="31" t="s">
        <v>6</v>
      </c>
      <c r="B41" s="32"/>
      <c r="C41" s="6">
        <f t="shared" ref="C41:I41" si="0">AVERAGE(C10:C40)</f>
        <v>88.691471961236772</v>
      </c>
      <c r="D41" s="6">
        <f t="shared" si="0"/>
        <v>6.4314481366065239</v>
      </c>
      <c r="E41" s="6">
        <f t="shared" si="0"/>
        <v>4.316655182069348</v>
      </c>
      <c r="F41" s="6">
        <f t="shared" si="0"/>
        <v>8.3646414020369125E-2</v>
      </c>
      <c r="G41" s="6">
        <f t="shared" si="0"/>
        <v>4.400301610269854</v>
      </c>
      <c r="H41" s="6">
        <f t="shared" si="0"/>
        <v>38.264090579982089</v>
      </c>
      <c r="I41" s="6">
        <f t="shared" si="0"/>
        <v>48.980212673158334</v>
      </c>
      <c r="J41" s="1"/>
      <c r="K41" s="1"/>
    </row>
    <row r="42" spans="1:11" ht="8.1" customHeight="1" x14ac:dyDescent="0.2"/>
    <row r="43" spans="1:11" ht="12.75" customHeight="1" x14ac:dyDescent="0.2">
      <c r="A43" s="7" t="s">
        <v>10</v>
      </c>
      <c r="H43" s="30" t="s">
        <v>23</v>
      </c>
      <c r="I43" s="30"/>
      <c r="J43" s="20"/>
      <c r="K43" s="20"/>
    </row>
    <row r="44" spans="1:11" ht="13.5" thickBot="1" x14ac:dyDescent="0.25"/>
    <row r="45" spans="1:11" ht="23.25" thickBot="1" x14ac:dyDescent="0.25">
      <c r="A45" s="37"/>
      <c r="B45" s="38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17</v>
      </c>
      <c r="I45" s="19" t="s">
        <v>16</v>
      </c>
    </row>
    <row r="46" spans="1:11" ht="13.5" thickBot="1" x14ac:dyDescent="0.25">
      <c r="A46" s="39" t="s">
        <v>85</v>
      </c>
      <c r="B46" s="40"/>
      <c r="C46" s="26">
        <f t="shared" ref="C46:I46" si="1">MAX(C10:C40)</f>
        <v>90.931678771972656</v>
      </c>
      <c r="D46" s="21">
        <f t="shared" si="1"/>
        <v>7.5614948272705078</v>
      </c>
      <c r="E46" s="26">
        <f t="shared" si="1"/>
        <v>4.9673304557800293</v>
      </c>
      <c r="F46" s="26">
        <f t="shared" si="1"/>
        <v>0.21306432783603668</v>
      </c>
      <c r="G46" s="21">
        <f t="shared" si="1"/>
        <v>5.0212554931640625</v>
      </c>
      <c r="H46" s="26">
        <f t="shared" si="1"/>
        <v>38.582795900465165</v>
      </c>
      <c r="I46" s="22">
        <f t="shared" si="1"/>
        <v>49.532128174519109</v>
      </c>
    </row>
    <row r="47" spans="1:11" ht="13.5" thickBot="1" x14ac:dyDescent="0.25">
      <c r="A47" s="39" t="s">
        <v>86</v>
      </c>
      <c r="B47" s="40"/>
      <c r="C47" s="23">
        <f t="shared" ref="C47:I47" si="2">MIN(C10:C40)</f>
        <v>86.816680908203125</v>
      </c>
      <c r="D47" s="26">
        <f t="shared" si="2"/>
        <v>4.9583215713500977</v>
      </c>
      <c r="E47" s="26">
        <f t="shared" si="2"/>
        <v>3.1097655296325684</v>
      </c>
      <c r="F47" s="23">
        <f t="shared" si="2"/>
        <v>4.6143766492605209E-2</v>
      </c>
      <c r="G47" s="26">
        <f t="shared" si="2"/>
        <v>3.3083062171936035</v>
      </c>
      <c r="H47" s="23">
        <f t="shared" si="2"/>
        <v>37.9488378018658</v>
      </c>
      <c r="I47" s="26">
        <f t="shared" si="2"/>
        <v>48.590658176199511</v>
      </c>
    </row>
    <row r="48" spans="1:11" ht="13.5" thickBot="1" x14ac:dyDescent="0.25">
      <c r="A48" s="35" t="s">
        <v>87</v>
      </c>
      <c r="B48" s="36"/>
      <c r="C48" s="26">
        <f t="shared" ref="C48:I48" si="3">STDEV(C10:C40)</f>
        <v>1.2856953539597455</v>
      </c>
      <c r="D48" s="24">
        <f t="shared" si="3"/>
        <v>0.76986099115511986</v>
      </c>
      <c r="E48" s="26">
        <f t="shared" si="3"/>
        <v>0.56296268246303527</v>
      </c>
      <c r="F48" s="26">
        <f t="shared" si="3"/>
        <v>4.7556762055880046E-2</v>
      </c>
      <c r="G48" s="24">
        <f t="shared" si="3"/>
        <v>0.51941302931755673</v>
      </c>
      <c r="H48" s="26">
        <f t="shared" si="3"/>
        <v>0.17175237748026997</v>
      </c>
      <c r="I48" s="25">
        <f t="shared" si="3"/>
        <v>0.23525588474556375</v>
      </c>
    </row>
    <row r="50" spans="3:9" x14ac:dyDescent="0.2">
      <c r="C50" s="27" t="s">
        <v>100</v>
      </c>
      <c r="D50" s="27">
        <f>COUNTIF(D10:D40,"&gt;12.0")</f>
        <v>0</v>
      </c>
      <c r="E50" s="27">
        <f>COUNTIF(E10:E40,"&gt;8.0")</f>
        <v>0</v>
      </c>
      <c r="F50" s="27">
        <f>COUNTIF(F10:F40,"&gt;3.0")</f>
        <v>0</v>
      </c>
      <c r="G50" s="27">
        <f>COUNTIF(G10:G40,"&gt;8.0")</f>
        <v>0</v>
      </c>
      <c r="H50" s="27">
        <f>COUNTIF(H10:H40,"&lt;36.30")</f>
        <v>0</v>
      </c>
      <c r="I50" s="27">
        <f>COUNTIF(I10:I40,"&lt;46.20")</f>
        <v>0</v>
      </c>
    </row>
    <row r="51" spans="3:9" x14ac:dyDescent="0.2">
      <c r="G51" s="27"/>
      <c r="H51" s="27">
        <f>COUNTIF(H10:H40,"&gt;43.60")</f>
        <v>0</v>
      </c>
      <c r="I51" s="27">
        <f>COUNTIF(I10:I40,"&gt;53.20")</f>
        <v>0</v>
      </c>
    </row>
  </sheetData>
  <mergeCells count="45">
    <mergeCell ref="A32:B32"/>
    <mergeCell ref="A33:B33"/>
    <mergeCell ref="H43:I43"/>
    <mergeCell ref="A41:B41"/>
    <mergeCell ref="A34:B34"/>
    <mergeCell ref="A39:B39"/>
    <mergeCell ref="A47:B47"/>
    <mergeCell ref="A48:B48"/>
    <mergeCell ref="A36:B36"/>
    <mergeCell ref="A35:B35"/>
    <mergeCell ref="A37:B37"/>
    <mergeCell ref="A38:B38"/>
    <mergeCell ref="A45:B45"/>
    <mergeCell ref="A46:B46"/>
    <mergeCell ref="A40:B40"/>
    <mergeCell ref="A21:B21"/>
    <mergeCell ref="A24:B24"/>
    <mergeCell ref="A31:B31"/>
    <mergeCell ref="A26:B26"/>
    <mergeCell ref="A28:B28"/>
    <mergeCell ref="A29:B29"/>
    <mergeCell ref="A27:B27"/>
    <mergeCell ref="A30:B30"/>
    <mergeCell ref="A20:B20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8:B18"/>
    <mergeCell ref="A19:B19"/>
    <mergeCell ref="A9:B9"/>
    <mergeCell ref="A11:B11"/>
    <mergeCell ref="A12:B12"/>
    <mergeCell ref="A17:B17"/>
    <mergeCell ref="A7:B7"/>
    <mergeCell ref="A1:I1"/>
    <mergeCell ref="A3:I3"/>
    <mergeCell ref="A6:B6"/>
    <mergeCell ref="A4:I4"/>
    <mergeCell ref="A5:F5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>
    <outlinePr summaryBelow="0" summaryRight="0"/>
  </sheetPr>
  <dimension ref="A1:K51"/>
  <sheetViews>
    <sheetView showGridLines="0" topLeftCell="A31" zoomScale="90" zoomScaleNormal="90" workbookViewId="0">
      <selection activeCell="H50" sqref="H50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256" width="8.85546875" customWidth="1"/>
  </cols>
  <sheetData>
    <row r="1" spans="1:11" ht="24" customHeight="1" x14ac:dyDescent="0.2">
      <c r="A1" s="43" t="s">
        <v>11</v>
      </c>
      <c r="B1" s="43"/>
      <c r="C1" s="43"/>
      <c r="D1" s="43"/>
      <c r="E1" s="43"/>
      <c r="F1" s="43"/>
      <c r="G1" s="43"/>
      <c r="H1" s="43"/>
      <c r="I1" s="43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4" t="s">
        <v>8</v>
      </c>
      <c r="B3" s="44"/>
      <c r="C3" s="44"/>
      <c r="D3" s="44"/>
      <c r="E3" s="44"/>
      <c r="F3" s="44"/>
      <c r="G3" s="44"/>
      <c r="H3" s="44"/>
      <c r="I3" s="44"/>
      <c r="J3" s="2"/>
      <c r="K3" s="1"/>
    </row>
    <row r="4" spans="1:11" ht="18" customHeight="1" x14ac:dyDescent="0.2">
      <c r="A4" s="47" t="s">
        <v>9</v>
      </c>
      <c r="B4" s="47"/>
      <c r="C4" s="47"/>
      <c r="D4" s="47"/>
      <c r="E4" s="47"/>
      <c r="F4" s="47"/>
      <c r="G4" s="47"/>
      <c r="H4" s="47"/>
      <c r="I4" s="47"/>
      <c r="J4" s="2"/>
      <c r="K4" s="1"/>
    </row>
    <row r="5" spans="1:11" ht="14.1" customHeight="1" thickBot="1" x14ac:dyDescent="0.25">
      <c r="A5" s="48" t="s">
        <v>73</v>
      </c>
      <c r="B5" s="48"/>
      <c r="C5" s="48"/>
      <c r="D5" s="48"/>
      <c r="E5" s="48"/>
      <c r="F5" s="48"/>
      <c r="G5" s="1"/>
      <c r="H5" s="1"/>
      <c r="I5" s="18" t="s">
        <v>99</v>
      </c>
      <c r="J5" s="1"/>
      <c r="K5" s="1"/>
    </row>
    <row r="6" spans="1:11" ht="10.15" customHeight="1" x14ac:dyDescent="0.2">
      <c r="A6" s="45"/>
      <c r="B6" s="46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1" t="s">
        <v>3</v>
      </c>
      <c r="B7" s="42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41"/>
      <c r="B8" s="42"/>
      <c r="C8" s="9" t="s">
        <v>24</v>
      </c>
      <c r="D8" s="9" t="s">
        <v>26</v>
      </c>
      <c r="E8" s="9" t="s">
        <v>25</v>
      </c>
      <c r="F8" s="9" t="s">
        <v>19</v>
      </c>
      <c r="G8" s="9" t="s">
        <v>25</v>
      </c>
      <c r="H8" s="14" t="s">
        <v>27</v>
      </c>
      <c r="I8" s="17" t="s">
        <v>28</v>
      </c>
      <c r="J8" s="1"/>
      <c r="K8" s="1"/>
    </row>
    <row r="9" spans="1:11" ht="22.5" customHeight="1" thickBot="1" x14ac:dyDescent="0.25">
      <c r="A9" s="37"/>
      <c r="B9" s="38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33">
        <v>40878</v>
      </c>
      <c r="B10" s="34"/>
      <c r="C10" s="10">
        <v>98.826812744140625</v>
      </c>
      <c r="D10" s="10">
        <v>0.61583596467971802</v>
      </c>
      <c r="E10" s="10">
        <v>0.16575038433074951</v>
      </c>
      <c r="F10" s="11">
        <v>0.12315768003463745</v>
      </c>
      <c r="G10" s="10">
        <v>0.28890806436538696</v>
      </c>
      <c r="H10" s="10">
        <v>38.04261984096788</v>
      </c>
      <c r="I10" s="10">
        <v>50.693474352555391</v>
      </c>
      <c r="J10" s="1"/>
      <c r="K10" s="1"/>
    </row>
    <row r="11" spans="1:11" ht="12.75" customHeight="1" thickBot="1" x14ac:dyDescent="0.25">
      <c r="A11" s="33">
        <v>40879</v>
      </c>
      <c r="B11" s="34"/>
      <c r="C11" s="3">
        <v>98.980049133300781</v>
      </c>
      <c r="D11" s="3">
        <v>0.48565483093261719</v>
      </c>
      <c r="E11" s="3">
        <v>0.15027633309364319</v>
      </c>
      <c r="F11" s="5">
        <v>0.11724579334259033</v>
      </c>
      <c r="G11" s="3">
        <v>0.26752212643623352</v>
      </c>
      <c r="H11" s="3">
        <v>38.013020235149796</v>
      </c>
      <c r="I11" s="3">
        <v>50.688436878005959</v>
      </c>
      <c r="J11" s="1"/>
      <c r="K11" s="1"/>
    </row>
    <row r="12" spans="1:11" ht="12.75" customHeight="1" thickBot="1" x14ac:dyDescent="0.25">
      <c r="A12" s="33">
        <v>40880</v>
      </c>
      <c r="B12" s="34"/>
      <c r="C12" s="3">
        <v>98.835861206054687</v>
      </c>
      <c r="D12" s="3">
        <v>0.61812186241149902</v>
      </c>
      <c r="E12" s="3">
        <v>0.16220186650753021</v>
      </c>
      <c r="F12" s="5">
        <v>0.11826809495687485</v>
      </c>
      <c r="G12" s="3">
        <v>0.28046995401382446</v>
      </c>
      <c r="H12" s="3">
        <v>38.044490885794865</v>
      </c>
      <c r="I12" s="3">
        <v>50.699785645135272</v>
      </c>
      <c r="J12" s="1"/>
      <c r="K12" s="1"/>
    </row>
    <row r="13" spans="1:11" ht="12.75" customHeight="1" thickBot="1" x14ac:dyDescent="0.25">
      <c r="A13" s="33">
        <v>40881</v>
      </c>
      <c r="B13" s="34"/>
      <c r="C13" s="3">
        <v>98.838356018066406</v>
      </c>
      <c r="D13" s="3">
        <v>0.61248266696929932</v>
      </c>
      <c r="E13" s="3">
        <v>0.16457007825374603</v>
      </c>
      <c r="F13" s="5">
        <v>0.11610741168260574</v>
      </c>
      <c r="G13" s="3">
        <v>0.28067749738693237</v>
      </c>
      <c r="H13" s="3">
        <v>38.044886200746191</v>
      </c>
      <c r="I13" s="3">
        <v>50.700427847136069</v>
      </c>
      <c r="J13" s="1"/>
      <c r="K13" s="1"/>
    </row>
    <row r="14" spans="1:11" ht="12.75" customHeight="1" thickBot="1" x14ac:dyDescent="0.25">
      <c r="A14" s="33">
        <v>40882</v>
      </c>
      <c r="B14" s="34"/>
      <c r="C14" s="3">
        <v>98.838455200195313</v>
      </c>
      <c r="D14" s="3">
        <v>0.61483472585678101</v>
      </c>
      <c r="E14" s="3">
        <v>0.16454468667507172</v>
      </c>
      <c r="F14" s="5">
        <v>0.11322778463363647</v>
      </c>
      <c r="G14" s="3">
        <v>0.27777248620986938</v>
      </c>
      <c r="H14" s="3">
        <v>38.046739610206082</v>
      </c>
      <c r="I14" s="3">
        <v>50.703576746714454</v>
      </c>
      <c r="J14" s="1"/>
      <c r="K14" s="1"/>
    </row>
    <row r="15" spans="1:11" ht="12.75" customHeight="1" thickBot="1" x14ac:dyDescent="0.25">
      <c r="A15" s="33">
        <v>40883</v>
      </c>
      <c r="B15" s="34"/>
      <c r="C15" s="3">
        <v>98.838661193847656</v>
      </c>
      <c r="D15" s="3">
        <v>0.61310917139053345</v>
      </c>
      <c r="E15" s="3">
        <v>0.16497448086738586</v>
      </c>
      <c r="F15" s="5">
        <v>0.11165408045053482</v>
      </c>
      <c r="G15" s="3">
        <v>0.27662855386734009</v>
      </c>
      <c r="H15" s="3">
        <v>38.048366586009948</v>
      </c>
      <c r="I15" s="3">
        <v>50.705420224962438</v>
      </c>
      <c r="J15" s="1"/>
      <c r="K15" s="1"/>
    </row>
    <row r="16" spans="1:11" ht="12.75" customHeight="1" thickBot="1" x14ac:dyDescent="0.25">
      <c r="A16" s="33">
        <v>40884</v>
      </c>
      <c r="B16" s="34"/>
      <c r="C16" s="3">
        <v>99.080917358398438</v>
      </c>
      <c r="D16" s="3">
        <v>0.3997877836227417</v>
      </c>
      <c r="E16" s="3">
        <v>0.13805563747882843</v>
      </c>
      <c r="F16" s="5">
        <v>0.11362037062644958</v>
      </c>
      <c r="G16" s="3">
        <v>0.25167602300643921</v>
      </c>
      <c r="H16" s="3">
        <v>37.995355161913224</v>
      </c>
      <c r="I16" s="3">
        <v>50.686927158166235</v>
      </c>
      <c r="J16" s="1"/>
      <c r="K16" s="1"/>
    </row>
    <row r="17" spans="1:11" ht="12.75" customHeight="1" thickBot="1" x14ac:dyDescent="0.25">
      <c r="A17" s="33">
        <v>40885</v>
      </c>
      <c r="B17" s="34"/>
      <c r="C17" s="3">
        <v>99.113059997558594</v>
      </c>
      <c r="D17" s="3">
        <v>0.36886799335479736</v>
      </c>
      <c r="E17" s="3">
        <v>0.13562196493148804</v>
      </c>
      <c r="F17" s="5">
        <v>0.11487112194299698</v>
      </c>
      <c r="G17" s="3">
        <v>0.25049307942390442</v>
      </c>
      <c r="H17" s="3">
        <v>37.987581015457245</v>
      </c>
      <c r="I17" s="3">
        <v>50.682784870981074</v>
      </c>
      <c r="J17" s="1"/>
      <c r="K17" s="1"/>
    </row>
    <row r="18" spans="1:11" ht="12.75" customHeight="1" thickBot="1" x14ac:dyDescent="0.25">
      <c r="A18" s="33">
        <v>40886</v>
      </c>
      <c r="B18" s="34"/>
      <c r="C18" s="3">
        <v>98.895591735839844</v>
      </c>
      <c r="D18" s="3">
        <v>0.54485636949539185</v>
      </c>
      <c r="E18" s="3">
        <v>0.17103524506092072</v>
      </c>
      <c r="F18" s="5">
        <v>0.12418699264526367</v>
      </c>
      <c r="G18" s="3">
        <v>0.29522222280502319</v>
      </c>
      <c r="H18" s="3">
        <v>38.017400790927717</v>
      </c>
      <c r="I18" s="3">
        <v>50.675994001480383</v>
      </c>
      <c r="J18" s="1"/>
      <c r="K18" s="1"/>
    </row>
    <row r="19" spans="1:11" ht="12.75" customHeight="1" thickBot="1" x14ac:dyDescent="0.25">
      <c r="A19" s="33">
        <v>40887</v>
      </c>
      <c r="B19" s="34"/>
      <c r="C19" s="3">
        <v>98.851890563964844</v>
      </c>
      <c r="D19" s="3">
        <v>0.60293316841125488</v>
      </c>
      <c r="E19" s="3">
        <v>0.16550393402576447</v>
      </c>
      <c r="F19" s="5">
        <v>0.11858253926038742</v>
      </c>
      <c r="G19" s="3">
        <v>0.28408646583557129</v>
      </c>
      <c r="H19" s="3">
        <v>38.035022328998075</v>
      </c>
      <c r="I19" s="3">
        <v>50.692675964705835</v>
      </c>
      <c r="J19" s="1"/>
      <c r="K19" s="1"/>
    </row>
    <row r="20" spans="1:11" ht="12.75" customHeight="1" thickBot="1" x14ac:dyDescent="0.25">
      <c r="A20" s="33">
        <v>40888</v>
      </c>
      <c r="B20" s="34"/>
      <c r="C20" s="3">
        <v>98.881340026855469</v>
      </c>
      <c r="D20" s="3">
        <v>0.57529735565185547</v>
      </c>
      <c r="E20" s="3">
        <v>0.16258664429187775</v>
      </c>
      <c r="F20" s="5">
        <v>0.11618677526712418</v>
      </c>
      <c r="G20" s="3">
        <v>0.27877342700958252</v>
      </c>
      <c r="H20" s="3">
        <v>38.031930578609504</v>
      </c>
      <c r="I20" s="3">
        <v>50.694032990511438</v>
      </c>
      <c r="J20" s="1"/>
      <c r="K20" s="1"/>
    </row>
    <row r="21" spans="1:11" ht="12.75" customHeight="1" thickBot="1" x14ac:dyDescent="0.25">
      <c r="A21" s="33">
        <v>40889</v>
      </c>
      <c r="B21" s="34"/>
      <c r="C21" s="3">
        <v>98.870140075683594</v>
      </c>
      <c r="D21" s="3">
        <v>0.58945697546005249</v>
      </c>
      <c r="E21" s="3">
        <v>0.16433320939540863</v>
      </c>
      <c r="F21" s="5">
        <v>0.11155135929584503</v>
      </c>
      <c r="G21" s="3">
        <v>0.27588456869125366</v>
      </c>
      <c r="H21" s="3">
        <v>38.037131664460155</v>
      </c>
      <c r="I21" s="3">
        <v>50.699499951379835</v>
      </c>
      <c r="J21" s="1"/>
      <c r="K21" s="1"/>
    </row>
    <row r="22" spans="1:11" ht="12.75" customHeight="1" thickBot="1" x14ac:dyDescent="0.25">
      <c r="A22" s="33">
        <v>40890</v>
      </c>
      <c r="B22" s="34"/>
      <c r="C22" s="3">
        <v>98.874755859375</v>
      </c>
      <c r="D22" s="3">
        <v>0.58821672201156616</v>
      </c>
      <c r="E22" s="3">
        <v>0.16287735104560852</v>
      </c>
      <c r="F22" s="5">
        <v>0.11177513003349304</v>
      </c>
      <c r="G22" s="3">
        <v>0.27465248107910156</v>
      </c>
      <c r="H22" s="3">
        <v>38.035606583612051</v>
      </c>
      <c r="I22" s="3">
        <v>50.699187891464867</v>
      </c>
      <c r="J22" s="1"/>
      <c r="K22" s="1"/>
    </row>
    <row r="23" spans="1:11" ht="12.75" customHeight="1" thickBot="1" x14ac:dyDescent="0.25">
      <c r="A23" s="33">
        <v>40891</v>
      </c>
      <c r="B23" s="34"/>
      <c r="C23" s="3">
        <v>98.9564208984375</v>
      </c>
      <c r="D23" s="3">
        <v>0.51344549655914307</v>
      </c>
      <c r="E23" s="3">
        <v>0.15703414380550385</v>
      </c>
      <c r="F23" s="5">
        <v>0.11302454024553299</v>
      </c>
      <c r="G23" s="3">
        <v>0.27005869150161743</v>
      </c>
      <c r="H23" s="3">
        <v>38.015027432129571</v>
      </c>
      <c r="I23" s="3">
        <v>50.690280678466415</v>
      </c>
      <c r="J23" s="1"/>
      <c r="K23" s="1"/>
    </row>
    <row r="24" spans="1:11" ht="12.75" customHeight="1" thickBot="1" x14ac:dyDescent="0.25">
      <c r="A24" s="33">
        <v>40892</v>
      </c>
      <c r="B24" s="34"/>
      <c r="C24" s="3">
        <v>98.766166687011719</v>
      </c>
      <c r="D24" s="3">
        <v>0.69085174798965454</v>
      </c>
      <c r="E24" s="3">
        <v>0.16390039026737213</v>
      </c>
      <c r="F24" s="5">
        <v>0.11369127035140991</v>
      </c>
      <c r="G24" s="3">
        <v>0.27759164571762085</v>
      </c>
      <c r="H24" s="3">
        <v>38.065644276145335</v>
      </c>
      <c r="I24" s="3">
        <v>50.714242598487679</v>
      </c>
      <c r="J24" s="1"/>
      <c r="K24" s="1"/>
    </row>
    <row r="25" spans="1:11" ht="12.75" customHeight="1" thickBot="1" x14ac:dyDescent="0.25">
      <c r="A25" s="33">
        <v>40893</v>
      </c>
      <c r="B25" s="34"/>
      <c r="C25" s="3">
        <v>98.875953674316406</v>
      </c>
      <c r="D25" s="3">
        <v>0.58771872520446777</v>
      </c>
      <c r="E25" s="3">
        <v>0.16507701575756073</v>
      </c>
      <c r="F25" s="5">
        <v>0.11035405099391937</v>
      </c>
      <c r="G25" s="3">
        <v>0.2754310667514801</v>
      </c>
      <c r="H25" s="3">
        <v>38.033797204824346</v>
      </c>
      <c r="I25" s="3">
        <v>50.698161319426596</v>
      </c>
      <c r="J25" s="1"/>
      <c r="K25" s="1"/>
    </row>
    <row r="26" spans="1:11" ht="12.75" customHeight="1" thickBot="1" x14ac:dyDescent="0.25">
      <c r="A26" s="33">
        <v>40894</v>
      </c>
      <c r="B26" s="34"/>
      <c r="C26" s="3">
        <v>98.838142395019531</v>
      </c>
      <c r="D26" s="3">
        <v>0.62029463052749634</v>
      </c>
      <c r="E26" s="3">
        <v>0.16729244589805603</v>
      </c>
      <c r="F26" s="5">
        <v>0.11042769998311996</v>
      </c>
      <c r="G26" s="3">
        <v>0.27772015333175659</v>
      </c>
      <c r="H26" s="3">
        <v>38.044455475723844</v>
      </c>
      <c r="I26" s="3">
        <v>50.703047405387998</v>
      </c>
      <c r="J26" s="1"/>
      <c r="K26" s="1"/>
    </row>
    <row r="27" spans="1:11" ht="12.75" customHeight="1" thickBot="1" x14ac:dyDescent="0.25">
      <c r="A27" s="33">
        <v>40895</v>
      </c>
      <c r="B27" s="34"/>
      <c r="C27" s="3">
        <v>98.8382568359375</v>
      </c>
      <c r="D27" s="3">
        <v>0.6163628101348877</v>
      </c>
      <c r="E27" s="3">
        <v>0.16734984517097473</v>
      </c>
      <c r="F27" s="5">
        <v>0.11094988137483597</v>
      </c>
      <c r="G27" s="3">
        <v>0.2782997190952301</v>
      </c>
      <c r="H27" s="3">
        <v>38.045697847346105</v>
      </c>
      <c r="I27" s="3">
        <v>50.703318262132818</v>
      </c>
      <c r="J27" s="1"/>
      <c r="K27" s="1"/>
    </row>
    <row r="28" spans="1:11" ht="12.75" customHeight="1" thickBot="1" x14ac:dyDescent="0.25">
      <c r="A28" s="33">
        <v>40896</v>
      </c>
      <c r="B28" s="34"/>
      <c r="C28" s="3">
        <v>98.892074584960938</v>
      </c>
      <c r="D28" s="3">
        <v>0.56688255071640015</v>
      </c>
      <c r="E28" s="3">
        <v>0.15791159868240356</v>
      </c>
      <c r="F28" s="5">
        <v>0.10804151743650436</v>
      </c>
      <c r="G28" s="3">
        <v>0.26595312356948853</v>
      </c>
      <c r="H28" s="3">
        <v>38.051494698614107</v>
      </c>
      <c r="I28" s="3">
        <v>50.713814015727486</v>
      </c>
      <c r="J28" s="1"/>
      <c r="K28" s="1"/>
    </row>
    <row r="29" spans="1:11" ht="12.75" customHeight="1" thickBot="1" x14ac:dyDescent="0.25">
      <c r="A29" s="33">
        <v>40897</v>
      </c>
      <c r="B29" s="34"/>
      <c r="C29" s="3">
        <v>98.843589782714844</v>
      </c>
      <c r="D29" s="3">
        <v>0.58414912223815918</v>
      </c>
      <c r="E29" s="3">
        <v>0.15449494123458862</v>
      </c>
      <c r="F29" s="5">
        <v>0.10738026350736618</v>
      </c>
      <c r="G29" s="3">
        <v>0.2618752121925354</v>
      </c>
      <c r="H29" s="3">
        <v>38.122845204659107</v>
      </c>
      <c r="I29" s="3">
        <v>50.755859132154384</v>
      </c>
      <c r="J29" s="1"/>
      <c r="K29" s="1"/>
    </row>
    <row r="30" spans="1:11" ht="12.75" customHeight="1" thickBot="1" x14ac:dyDescent="0.25">
      <c r="A30" s="33">
        <v>40898</v>
      </c>
      <c r="B30" s="34"/>
      <c r="C30" s="3">
        <v>98.826179504394531</v>
      </c>
      <c r="D30" s="3">
        <v>0.59218299388885498</v>
      </c>
      <c r="E30" s="3">
        <v>0.15523602068424225</v>
      </c>
      <c r="F30" s="5">
        <v>0.1067315861582756</v>
      </c>
      <c r="G30" s="3">
        <v>0.26196759939193726</v>
      </c>
      <c r="H30" s="3">
        <v>38.132927977630878</v>
      </c>
      <c r="I30" s="3">
        <v>50.761954879054969</v>
      </c>
      <c r="J30" s="1"/>
      <c r="K30" s="1"/>
    </row>
    <row r="31" spans="1:11" ht="12.75" customHeight="1" thickBot="1" x14ac:dyDescent="0.25">
      <c r="A31" s="33">
        <v>40899</v>
      </c>
      <c r="B31" s="34"/>
      <c r="C31" s="3">
        <v>98.836891174316406</v>
      </c>
      <c r="D31" s="3">
        <v>0.58777600526809692</v>
      </c>
      <c r="E31" s="3">
        <v>0.1548297107219696</v>
      </c>
      <c r="F31" s="5">
        <v>0.10656622052192688</v>
      </c>
      <c r="G31" s="3">
        <v>0.26139593124389648</v>
      </c>
      <c r="H31" s="3">
        <v>38.129889816520375</v>
      </c>
      <c r="I31" s="3">
        <v>50.759896959677192</v>
      </c>
      <c r="J31" s="1"/>
      <c r="K31" s="1"/>
    </row>
    <row r="32" spans="1:11" ht="12.75" customHeight="1" thickBot="1" x14ac:dyDescent="0.25">
      <c r="A32" s="33">
        <v>40900</v>
      </c>
      <c r="B32" s="34"/>
      <c r="C32" s="3">
        <v>98.813179016113281</v>
      </c>
      <c r="D32" s="3">
        <v>0.60467660427093506</v>
      </c>
      <c r="E32" s="3">
        <v>0.1559520810842514</v>
      </c>
      <c r="F32" s="5">
        <v>0.10558444261550903</v>
      </c>
      <c r="G32" s="3">
        <v>0.26153653860092163</v>
      </c>
      <c r="H32" s="3">
        <v>38.143946698581075</v>
      </c>
      <c r="I32" s="3">
        <v>50.766934381237228</v>
      </c>
      <c r="J32" s="1"/>
      <c r="K32" s="1"/>
    </row>
    <row r="33" spans="1:11" ht="12.75" customHeight="1" thickBot="1" x14ac:dyDescent="0.25">
      <c r="A33" s="33">
        <v>40901</v>
      </c>
      <c r="B33" s="34"/>
      <c r="C33" s="3">
        <v>98.805389404296875</v>
      </c>
      <c r="D33" s="3">
        <v>0.61075323820114136</v>
      </c>
      <c r="E33" s="3">
        <v>0.15666310489177704</v>
      </c>
      <c r="F33" s="5">
        <v>0.10562048852443695</v>
      </c>
      <c r="G33" s="3">
        <v>0.26228359341621399</v>
      </c>
      <c r="H33" s="3">
        <v>38.147150728364643</v>
      </c>
      <c r="I33" s="3">
        <v>50.768355196578021</v>
      </c>
      <c r="J33" s="1"/>
      <c r="K33" s="1"/>
    </row>
    <row r="34" spans="1:11" ht="12.75" customHeight="1" thickBot="1" x14ac:dyDescent="0.25">
      <c r="A34" s="33">
        <v>40902</v>
      </c>
      <c r="B34" s="34"/>
      <c r="C34" s="3">
        <v>98.778305053710938</v>
      </c>
      <c r="D34" s="3">
        <v>0.63388758897781372</v>
      </c>
      <c r="E34" s="3">
        <v>0.16089026629924774</v>
      </c>
      <c r="F34" s="5">
        <v>0.1065409928560257</v>
      </c>
      <c r="G34" s="3">
        <v>0.26743125915527344</v>
      </c>
      <c r="H34" s="3">
        <v>38.151032119379693</v>
      </c>
      <c r="I34" s="3">
        <v>50.767866723024369</v>
      </c>
      <c r="J34" s="1"/>
      <c r="K34" s="1"/>
    </row>
    <row r="35" spans="1:11" ht="12.75" customHeight="1" thickBot="1" x14ac:dyDescent="0.25">
      <c r="A35" s="33">
        <v>40903</v>
      </c>
      <c r="B35" s="34"/>
      <c r="C35" s="3">
        <v>98.782615661621094</v>
      </c>
      <c r="D35" s="3">
        <v>0.62668693065643311</v>
      </c>
      <c r="E35" s="3">
        <v>0.16167519986629486</v>
      </c>
      <c r="F35" s="5">
        <v>0.10994967818260193</v>
      </c>
      <c r="G35" s="3">
        <v>0.2716248631477356</v>
      </c>
      <c r="H35" s="3">
        <v>38.145231820036784</v>
      </c>
      <c r="I35" s="3">
        <v>50.761774322903328</v>
      </c>
      <c r="J35" s="1"/>
      <c r="K35" s="1"/>
    </row>
    <row r="36" spans="1:11" ht="12.75" customHeight="1" thickBot="1" x14ac:dyDescent="0.25">
      <c r="A36" s="33">
        <v>40904</v>
      </c>
      <c r="B36" s="34"/>
      <c r="C36" s="3">
        <v>98.858535766601563</v>
      </c>
      <c r="D36" s="3">
        <v>0.5796513557434082</v>
      </c>
      <c r="E36" s="3">
        <v>0.15229414403438568</v>
      </c>
      <c r="F36" s="5">
        <v>0.10417693108320236</v>
      </c>
      <c r="G36" s="3">
        <v>0.25647106766700745</v>
      </c>
      <c r="H36" s="3">
        <v>38.124631231630126</v>
      </c>
      <c r="I36" s="3">
        <v>50.758955631587234</v>
      </c>
      <c r="J36" s="1"/>
      <c r="K36" s="1"/>
    </row>
    <row r="37" spans="1:11" ht="12.75" customHeight="1" thickBot="1" x14ac:dyDescent="0.25">
      <c r="A37" s="33">
        <v>40905</v>
      </c>
      <c r="B37" s="34"/>
      <c r="C37" s="3">
        <v>98.860626220703125</v>
      </c>
      <c r="D37" s="3">
        <v>0.5691034197807312</v>
      </c>
      <c r="E37" s="3">
        <v>0.15164121985435486</v>
      </c>
      <c r="F37" s="5">
        <v>0.10576203465461731</v>
      </c>
      <c r="G37" s="3">
        <v>0.25740325450897217</v>
      </c>
      <c r="H37" s="3">
        <v>38.128456970880158</v>
      </c>
      <c r="I37" s="3">
        <v>50.760198629210237</v>
      </c>
      <c r="J37" s="1"/>
      <c r="K37" s="1"/>
    </row>
    <row r="38" spans="1:11" ht="12.75" customHeight="1" thickBot="1" x14ac:dyDescent="0.25">
      <c r="A38" s="33">
        <v>40906</v>
      </c>
      <c r="B38" s="34"/>
      <c r="C38" s="3">
        <v>98.708656311035156</v>
      </c>
      <c r="D38" s="3">
        <v>0.69278115034103394</v>
      </c>
      <c r="E38" s="3">
        <v>0.1544598788022995</v>
      </c>
      <c r="F38" s="5">
        <v>0.10818663984537125</v>
      </c>
      <c r="G38" s="3">
        <v>0.26264652609825134</v>
      </c>
      <c r="H38" s="3">
        <v>38.178677913365583</v>
      </c>
      <c r="I38" s="3">
        <v>50.785249526369668</v>
      </c>
      <c r="J38" s="1"/>
      <c r="K38" s="1"/>
    </row>
    <row r="39" spans="1:11" ht="12.75" customHeight="1" thickBot="1" x14ac:dyDescent="0.25">
      <c r="A39" s="33">
        <v>40907</v>
      </c>
      <c r="B39" s="34"/>
      <c r="C39" s="3">
        <v>98.835868835449219</v>
      </c>
      <c r="D39" s="3">
        <v>0.57983464002609253</v>
      </c>
      <c r="E39" s="3">
        <v>0.15496112406253815</v>
      </c>
      <c r="F39" s="5">
        <v>0.10748060047626495</v>
      </c>
      <c r="G39" s="3">
        <v>0.2624417245388031</v>
      </c>
      <c r="H39" s="3">
        <v>38.13719262242595</v>
      </c>
      <c r="I39" s="3">
        <v>50.762222307551291</v>
      </c>
      <c r="J39" s="1"/>
      <c r="K39" s="1"/>
    </row>
    <row r="40" spans="1:11" ht="12.75" customHeight="1" thickBot="1" x14ac:dyDescent="0.25">
      <c r="A40" s="33">
        <v>40908</v>
      </c>
      <c r="B40" s="34"/>
      <c r="C40" s="3">
        <v>98.780624389648438</v>
      </c>
      <c r="D40" s="3">
        <v>0.63212323188781738</v>
      </c>
      <c r="E40" s="3">
        <v>0.15927991271018982</v>
      </c>
      <c r="F40" s="5">
        <v>0.10645946115255356</v>
      </c>
      <c r="G40" s="3">
        <v>0.26573938131332397</v>
      </c>
      <c r="H40" s="3">
        <v>38.15105225062964</v>
      </c>
      <c r="I40" s="3">
        <v>50.768710686363264</v>
      </c>
      <c r="J40" s="1"/>
      <c r="K40" s="1"/>
    </row>
    <row r="41" spans="1:11" ht="12.75" customHeight="1" thickBot="1" x14ac:dyDescent="0.25">
      <c r="A41" s="31" t="s">
        <v>6</v>
      </c>
      <c r="B41" s="32"/>
      <c r="C41" s="6">
        <f t="shared" ref="C41:I41" si="0">AVERAGE(C10:C40)</f>
        <v>98.858818300308727</v>
      </c>
      <c r="D41" s="6">
        <f t="shared" si="0"/>
        <v>0.58447154298905402</v>
      </c>
      <c r="E41" s="6">
        <f t="shared" si="0"/>
        <v>0.15881531805761398</v>
      </c>
      <c r="F41" s="6">
        <f t="shared" si="0"/>
        <v>0.11152785271406174</v>
      </c>
      <c r="G41" s="6">
        <f t="shared" si="0"/>
        <v>0.27034317101201705</v>
      </c>
      <c r="H41" s="6">
        <f t="shared" si="0"/>
        <v>38.07513883134645</v>
      </c>
      <c r="I41" s="6">
        <f t="shared" si="0"/>
        <v>50.723324747694818</v>
      </c>
      <c r="J41" s="1"/>
      <c r="K41" s="1"/>
    </row>
    <row r="42" spans="1:11" ht="8.1" customHeight="1" x14ac:dyDescent="0.2"/>
    <row r="43" spans="1:11" ht="12.75" customHeight="1" x14ac:dyDescent="0.2">
      <c r="A43" s="7" t="s">
        <v>10</v>
      </c>
      <c r="H43" s="30" t="s">
        <v>23</v>
      </c>
      <c r="I43" s="30"/>
      <c r="J43" s="20"/>
      <c r="K43" s="20"/>
    </row>
    <row r="44" spans="1:11" ht="13.5" thickBot="1" x14ac:dyDescent="0.25"/>
    <row r="45" spans="1:11" ht="23.25" thickBot="1" x14ac:dyDescent="0.25">
      <c r="A45" s="37"/>
      <c r="B45" s="38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17</v>
      </c>
      <c r="I45" s="19" t="s">
        <v>16</v>
      </c>
    </row>
    <row r="46" spans="1:11" ht="13.5" thickBot="1" x14ac:dyDescent="0.25">
      <c r="A46" s="39" t="s">
        <v>85</v>
      </c>
      <c r="B46" s="40"/>
      <c r="C46" s="26">
        <f t="shared" ref="C46:I46" si="1">MAX(C10:C40)</f>
        <v>99.113059997558594</v>
      </c>
      <c r="D46" s="21">
        <f t="shared" si="1"/>
        <v>0.69278115034103394</v>
      </c>
      <c r="E46" s="26">
        <f t="shared" si="1"/>
        <v>0.17103524506092072</v>
      </c>
      <c r="F46" s="26">
        <f t="shared" si="1"/>
        <v>0.12418699264526367</v>
      </c>
      <c r="G46" s="21">
        <f t="shared" si="1"/>
        <v>0.29522222280502319</v>
      </c>
      <c r="H46" s="26">
        <f t="shared" si="1"/>
        <v>38.178677913365583</v>
      </c>
      <c r="I46" s="22">
        <f t="shared" si="1"/>
        <v>50.785249526369668</v>
      </c>
    </row>
    <row r="47" spans="1:11" ht="13.5" thickBot="1" x14ac:dyDescent="0.25">
      <c r="A47" s="39" t="s">
        <v>86</v>
      </c>
      <c r="B47" s="40"/>
      <c r="C47" s="23">
        <f t="shared" ref="C47:I47" si="2">MIN(C10:C40)</f>
        <v>98.708656311035156</v>
      </c>
      <c r="D47" s="26">
        <f t="shared" si="2"/>
        <v>0.36886799335479736</v>
      </c>
      <c r="E47" s="26">
        <f t="shared" si="2"/>
        <v>0.13562196493148804</v>
      </c>
      <c r="F47" s="23">
        <f t="shared" si="2"/>
        <v>0.10417693108320236</v>
      </c>
      <c r="G47" s="26">
        <f t="shared" si="2"/>
        <v>0.25049307942390442</v>
      </c>
      <c r="H47" s="23">
        <f t="shared" si="2"/>
        <v>37.987581015457245</v>
      </c>
      <c r="I47" s="26">
        <f t="shared" si="2"/>
        <v>50.675994001480383</v>
      </c>
    </row>
    <row r="48" spans="1:11" ht="13.5" thickBot="1" x14ac:dyDescent="0.25">
      <c r="A48" s="35" t="s">
        <v>87</v>
      </c>
      <c r="B48" s="36"/>
      <c r="C48" s="26">
        <f t="shared" ref="C48:I48" si="3">STDEV(C10:C40)</f>
        <v>8.2118350396626877E-2</v>
      </c>
      <c r="D48" s="24">
        <f t="shared" si="3"/>
        <v>6.7253629620541586E-2</v>
      </c>
      <c r="E48" s="26">
        <f t="shared" si="3"/>
        <v>7.9055952266623101E-3</v>
      </c>
      <c r="F48" s="26">
        <f t="shared" si="3"/>
        <v>5.1946055338283328E-3</v>
      </c>
      <c r="G48" s="24">
        <f t="shared" si="3"/>
        <v>1.0677296317772396E-2</v>
      </c>
      <c r="H48" s="26">
        <f t="shared" si="3"/>
        <v>5.6200664775955839E-2</v>
      </c>
      <c r="I48" s="25">
        <f t="shared" si="3"/>
        <v>3.4679318305568217E-2</v>
      </c>
    </row>
    <row r="50" spans="3:9" x14ac:dyDescent="0.2">
      <c r="C50" s="27" t="s">
        <v>100</v>
      </c>
      <c r="D50" s="27">
        <f>COUNTIF(D10:D40,"&gt;12.0")</f>
        <v>0</v>
      </c>
      <c r="E50" s="27">
        <f>COUNTIF(E10:E40,"&gt;8.0")</f>
        <v>0</v>
      </c>
      <c r="F50" s="27">
        <f>COUNTIF(F10:F40,"&gt;3.0")</f>
        <v>0</v>
      </c>
      <c r="G50" s="27">
        <f>COUNTIF(G10:G40,"&gt;8.0")</f>
        <v>0</v>
      </c>
      <c r="H50" s="27">
        <f>COUNTIF(H10:H40,"&lt;36.30")</f>
        <v>0</v>
      </c>
      <c r="I50" s="27">
        <f>COUNTIF(I10:I40,"&lt;46.20")</f>
        <v>0</v>
      </c>
    </row>
    <row r="51" spans="3:9" x14ac:dyDescent="0.2">
      <c r="G51" s="27"/>
      <c r="H51" s="27">
        <f>COUNTIF(H10:H40,"&gt;43.60")</f>
        <v>0</v>
      </c>
      <c r="I51" s="27">
        <f>COUNTIF(I10:I40,"&gt;53.20")</f>
        <v>0</v>
      </c>
    </row>
  </sheetData>
  <mergeCells count="45">
    <mergeCell ref="A32:B32"/>
    <mergeCell ref="A33:B33"/>
    <mergeCell ref="H43:I43"/>
    <mergeCell ref="A41:B41"/>
    <mergeCell ref="A34:B34"/>
    <mergeCell ref="A39:B39"/>
    <mergeCell ref="A47:B47"/>
    <mergeCell ref="A48:B48"/>
    <mergeCell ref="A36:B36"/>
    <mergeCell ref="A35:B35"/>
    <mergeCell ref="A37:B37"/>
    <mergeCell ref="A38:B38"/>
    <mergeCell ref="A45:B45"/>
    <mergeCell ref="A46:B46"/>
    <mergeCell ref="A40:B40"/>
    <mergeCell ref="A21:B21"/>
    <mergeCell ref="A24:B24"/>
    <mergeCell ref="A31:B31"/>
    <mergeCell ref="A26:B26"/>
    <mergeCell ref="A28:B28"/>
    <mergeCell ref="A29:B29"/>
    <mergeCell ref="A27:B27"/>
    <mergeCell ref="A30:B30"/>
    <mergeCell ref="A20:B20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8:B18"/>
    <mergeCell ref="A19:B19"/>
    <mergeCell ref="A9:B9"/>
    <mergeCell ref="A11:B11"/>
    <mergeCell ref="A12:B12"/>
    <mergeCell ref="A17:B17"/>
    <mergeCell ref="A7:B7"/>
    <mergeCell ref="A1:I1"/>
    <mergeCell ref="A3:I3"/>
    <mergeCell ref="A6:B6"/>
    <mergeCell ref="A4:I4"/>
    <mergeCell ref="A5:F5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>
    <outlinePr summaryBelow="0" summaryRight="0"/>
  </sheetPr>
  <dimension ref="A1:K51"/>
  <sheetViews>
    <sheetView showGridLines="0" topLeftCell="A31" zoomScale="90" zoomScaleNormal="90" workbookViewId="0">
      <selection activeCell="H50" sqref="H50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256" width="8.85546875" customWidth="1"/>
  </cols>
  <sheetData>
    <row r="1" spans="1:11" ht="24" customHeight="1" x14ac:dyDescent="0.2">
      <c r="A1" s="43" t="s">
        <v>11</v>
      </c>
      <c r="B1" s="43"/>
      <c r="C1" s="43"/>
      <c r="D1" s="43"/>
      <c r="E1" s="43"/>
      <c r="F1" s="43"/>
      <c r="G1" s="43"/>
      <c r="H1" s="43"/>
      <c r="I1" s="43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4" t="s">
        <v>8</v>
      </c>
      <c r="B3" s="44"/>
      <c r="C3" s="44"/>
      <c r="D3" s="44"/>
      <c r="E3" s="44"/>
      <c r="F3" s="44"/>
      <c r="G3" s="44"/>
      <c r="H3" s="44"/>
      <c r="I3" s="44"/>
      <c r="J3" s="2"/>
      <c r="K3" s="1"/>
    </row>
    <row r="4" spans="1:11" ht="18" customHeight="1" x14ac:dyDescent="0.2">
      <c r="A4" s="47" t="s">
        <v>9</v>
      </c>
      <c r="B4" s="47"/>
      <c r="C4" s="47"/>
      <c r="D4" s="47"/>
      <c r="E4" s="47"/>
      <c r="F4" s="47"/>
      <c r="G4" s="47"/>
      <c r="H4" s="47"/>
      <c r="I4" s="47"/>
      <c r="J4" s="2"/>
      <c r="K4" s="1"/>
    </row>
    <row r="5" spans="1:11" ht="14.1" customHeight="1" thickBot="1" x14ac:dyDescent="0.25">
      <c r="A5" s="48" t="s">
        <v>74</v>
      </c>
      <c r="B5" s="48"/>
      <c r="C5" s="48"/>
      <c r="D5" s="48"/>
      <c r="E5" s="48"/>
      <c r="F5" s="48"/>
      <c r="G5" s="1"/>
      <c r="H5" s="1"/>
      <c r="I5" s="18" t="s">
        <v>99</v>
      </c>
      <c r="J5" s="1"/>
      <c r="K5" s="1"/>
    </row>
    <row r="6" spans="1:11" ht="10.15" customHeight="1" x14ac:dyDescent="0.2">
      <c r="A6" s="45"/>
      <c r="B6" s="46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1" t="s">
        <v>3</v>
      </c>
      <c r="B7" s="42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41"/>
      <c r="B8" s="42"/>
      <c r="C8" s="9" t="s">
        <v>39</v>
      </c>
      <c r="D8" s="9" t="s">
        <v>40</v>
      </c>
      <c r="E8" s="9" t="s">
        <v>41</v>
      </c>
      <c r="F8" s="9" t="s">
        <v>19</v>
      </c>
      <c r="G8" s="9" t="s">
        <v>41</v>
      </c>
      <c r="H8" s="14" t="s">
        <v>42</v>
      </c>
      <c r="I8" s="17" t="s">
        <v>43</v>
      </c>
      <c r="J8" s="1"/>
      <c r="K8" s="1"/>
    </row>
    <row r="9" spans="1:11" ht="22.5" customHeight="1" thickBot="1" x14ac:dyDescent="0.25">
      <c r="A9" s="37"/>
      <c r="B9" s="38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33">
        <v>40878</v>
      </c>
      <c r="B10" s="34"/>
      <c r="C10" s="10">
        <v>94.285614013671875</v>
      </c>
      <c r="D10" s="10">
        <v>4.306795597076416</v>
      </c>
      <c r="E10" s="10">
        <v>0.25524234771728516</v>
      </c>
      <c r="F10" s="11">
        <v>1.0793780088424683</v>
      </c>
      <c r="G10" s="10">
        <v>1.3346203565597534</v>
      </c>
      <c r="H10" s="10">
        <v>38.556999091082012</v>
      </c>
      <c r="I10" s="10">
        <v>50.267227128968521</v>
      </c>
      <c r="J10" s="1"/>
      <c r="K10" s="1"/>
    </row>
    <row r="11" spans="1:11" ht="12.75" customHeight="1" thickBot="1" x14ac:dyDescent="0.25">
      <c r="A11" s="33">
        <v>40879</v>
      </c>
      <c r="B11" s="34"/>
      <c r="C11" s="3">
        <v>94.392242431640625</v>
      </c>
      <c r="D11" s="3">
        <v>4.2241840362548828</v>
      </c>
      <c r="E11" s="3">
        <v>0.25810053944587708</v>
      </c>
      <c r="F11" s="5">
        <v>1.0585737228393555</v>
      </c>
      <c r="G11" s="3">
        <v>1.3166742324829102</v>
      </c>
      <c r="H11" s="3">
        <v>38.535835678525153</v>
      </c>
      <c r="I11" s="3">
        <v>50.268149839956955</v>
      </c>
      <c r="J11" s="1"/>
      <c r="K11" s="1"/>
    </row>
    <row r="12" spans="1:11" ht="12.75" customHeight="1" thickBot="1" x14ac:dyDescent="0.25">
      <c r="A12" s="33">
        <v>40880</v>
      </c>
      <c r="B12" s="34"/>
      <c r="C12" s="3">
        <v>94.527877807617188</v>
      </c>
      <c r="D12" s="3">
        <v>4.0290064811706543</v>
      </c>
      <c r="E12" s="3">
        <v>0.25950661301612854</v>
      </c>
      <c r="F12" s="5">
        <v>1.0641289949417114</v>
      </c>
      <c r="G12" s="3">
        <v>1.3236355781555176</v>
      </c>
      <c r="H12" s="3">
        <v>38.514056728907661</v>
      </c>
      <c r="I12" s="3">
        <v>50.250869887139409</v>
      </c>
      <c r="J12" s="1"/>
      <c r="K12" s="1"/>
    </row>
    <row r="13" spans="1:11" ht="12.75" customHeight="1" thickBot="1" x14ac:dyDescent="0.25">
      <c r="A13" s="33">
        <v>40881</v>
      </c>
      <c r="B13" s="34"/>
      <c r="C13" s="3">
        <v>94.401130676269531</v>
      </c>
      <c r="D13" s="3">
        <v>4.2022919654846191</v>
      </c>
      <c r="E13" s="3">
        <v>0.25420874357223511</v>
      </c>
      <c r="F13" s="5">
        <v>1.0421255826950073</v>
      </c>
      <c r="G13" s="3">
        <v>1.2963342666625977</v>
      </c>
      <c r="H13" s="3">
        <v>38.566801243968804</v>
      </c>
      <c r="I13" s="3">
        <v>50.29875930610006</v>
      </c>
      <c r="J13" s="1"/>
      <c r="K13" s="1"/>
    </row>
    <row r="14" spans="1:11" ht="12.75" customHeight="1" thickBot="1" x14ac:dyDescent="0.25">
      <c r="A14" s="33">
        <v>40882</v>
      </c>
      <c r="B14" s="34"/>
      <c r="C14" s="3">
        <v>94.173828125</v>
      </c>
      <c r="D14" s="3">
        <v>4.3896660804748535</v>
      </c>
      <c r="E14" s="3">
        <v>0.25060173869132996</v>
      </c>
      <c r="F14" s="5">
        <v>1.1033308506011963</v>
      </c>
      <c r="G14" s="3">
        <v>1.3539326190948486</v>
      </c>
      <c r="H14" s="3">
        <v>38.58044527073227</v>
      </c>
      <c r="I14" s="3">
        <v>50.266246679081362</v>
      </c>
      <c r="J14" s="1"/>
      <c r="K14" s="1"/>
    </row>
    <row r="15" spans="1:11" ht="12.75" customHeight="1" thickBot="1" x14ac:dyDescent="0.25">
      <c r="A15" s="33">
        <v>40883</v>
      </c>
      <c r="B15" s="34"/>
      <c r="C15" s="3">
        <v>94.132659912109375</v>
      </c>
      <c r="D15" s="3">
        <v>4.4255609512329102</v>
      </c>
      <c r="E15" s="3">
        <v>0.24415639042854309</v>
      </c>
      <c r="F15" s="5">
        <v>1.099568247795105</v>
      </c>
      <c r="G15" s="3">
        <v>1.3437246084213257</v>
      </c>
      <c r="H15" s="3">
        <v>38.604232457560954</v>
      </c>
      <c r="I15" s="3">
        <v>50.285342186948633</v>
      </c>
      <c r="J15" s="1"/>
      <c r="K15" s="1"/>
    </row>
    <row r="16" spans="1:11" ht="12.75" customHeight="1" thickBot="1" x14ac:dyDescent="0.25">
      <c r="A16" s="33">
        <v>40884</v>
      </c>
      <c r="B16" s="34"/>
      <c r="C16" s="3">
        <v>94.213729858398438</v>
      </c>
      <c r="D16" s="3">
        <v>4.3408303260803223</v>
      </c>
      <c r="E16" s="3">
        <v>0.24005107581615448</v>
      </c>
      <c r="F16" s="5">
        <v>1.0916515588760376</v>
      </c>
      <c r="G16" s="3">
        <v>1.3317025899887085</v>
      </c>
      <c r="H16" s="3">
        <v>38.593308709805896</v>
      </c>
      <c r="I16" s="3">
        <v>50.286313700265325</v>
      </c>
      <c r="J16" s="1"/>
      <c r="K16" s="1"/>
    </row>
    <row r="17" spans="1:11" ht="12.75" customHeight="1" thickBot="1" x14ac:dyDescent="0.25">
      <c r="A17" s="33">
        <v>40885</v>
      </c>
      <c r="B17" s="34"/>
      <c r="C17" s="3">
        <v>94.2655029296875</v>
      </c>
      <c r="D17" s="3">
        <v>4.2991805076599121</v>
      </c>
      <c r="E17" s="3">
        <v>0.24359589815139771</v>
      </c>
      <c r="F17" s="5">
        <v>1.0948864221572876</v>
      </c>
      <c r="G17" s="3">
        <v>1.3384823799133301</v>
      </c>
      <c r="H17" s="3">
        <v>38.564827900468465</v>
      </c>
      <c r="I17" s="3">
        <v>50.266246950024183</v>
      </c>
      <c r="J17" s="1"/>
      <c r="K17" s="1"/>
    </row>
    <row r="18" spans="1:11" ht="12.75" customHeight="1" thickBot="1" x14ac:dyDescent="0.25">
      <c r="A18" s="33">
        <v>40886</v>
      </c>
      <c r="B18" s="34"/>
      <c r="C18" s="3">
        <v>94.263679504394531</v>
      </c>
      <c r="D18" s="3">
        <v>4.3068342208862305</v>
      </c>
      <c r="E18" s="3">
        <v>0.25108796358108521</v>
      </c>
      <c r="F18" s="5">
        <v>1.0907590389251709</v>
      </c>
      <c r="G18" s="3">
        <v>1.3418469429016113</v>
      </c>
      <c r="H18" s="3">
        <v>38.559360161657096</v>
      </c>
      <c r="I18" s="3">
        <v>50.262609313871742</v>
      </c>
      <c r="J18" s="1"/>
      <c r="K18" s="1"/>
    </row>
    <row r="19" spans="1:11" ht="12.75" customHeight="1" thickBot="1" x14ac:dyDescent="0.25">
      <c r="A19" s="33">
        <v>40887</v>
      </c>
      <c r="B19" s="34"/>
      <c r="C19" s="3">
        <v>94.180747985839844</v>
      </c>
      <c r="D19" s="3">
        <v>4.3909401893615723</v>
      </c>
      <c r="E19" s="3">
        <v>0.25053682923316956</v>
      </c>
      <c r="F19" s="5">
        <v>1.0942084789276123</v>
      </c>
      <c r="G19" s="3">
        <v>1.3447452783584595</v>
      </c>
      <c r="H19" s="3">
        <v>38.580842019532277</v>
      </c>
      <c r="I19" s="3">
        <v>50.272829797341423</v>
      </c>
      <c r="J19" s="1"/>
      <c r="K19" s="1"/>
    </row>
    <row r="20" spans="1:11" ht="12.75" customHeight="1" thickBot="1" x14ac:dyDescent="0.25">
      <c r="A20" s="33">
        <v>40888</v>
      </c>
      <c r="B20" s="34"/>
      <c r="C20" s="3">
        <v>94.070442199707031</v>
      </c>
      <c r="D20" s="3">
        <v>4.4862627983093262</v>
      </c>
      <c r="E20" s="3">
        <v>0.24777886271476746</v>
      </c>
      <c r="F20" s="5">
        <v>1.1013858318328857</v>
      </c>
      <c r="G20" s="3">
        <v>1.3491647243499756</v>
      </c>
      <c r="H20" s="3">
        <v>38.61505981828946</v>
      </c>
      <c r="I20" s="3">
        <v>50.288718299247712</v>
      </c>
      <c r="J20" s="1"/>
      <c r="K20" s="1"/>
    </row>
    <row r="21" spans="1:11" ht="12.75" customHeight="1" thickBot="1" x14ac:dyDescent="0.25">
      <c r="A21" s="33">
        <v>40889</v>
      </c>
      <c r="B21" s="34"/>
      <c r="C21" s="3">
        <v>93.968109130859375</v>
      </c>
      <c r="D21" s="3">
        <v>4.6022329330444336</v>
      </c>
      <c r="E21" s="3">
        <v>0.26283237338066101</v>
      </c>
      <c r="F21" s="5">
        <v>1.0719614028930664</v>
      </c>
      <c r="G21" s="3">
        <v>1.3347938060760498</v>
      </c>
      <c r="H21" s="3">
        <v>38.649502840464265</v>
      </c>
      <c r="I21" s="3">
        <v>50.321991867517546</v>
      </c>
      <c r="J21" s="1"/>
      <c r="K21" s="1"/>
    </row>
    <row r="22" spans="1:11" ht="12.75" customHeight="1" thickBot="1" x14ac:dyDescent="0.25">
      <c r="A22" s="33">
        <v>40890</v>
      </c>
      <c r="B22" s="34"/>
      <c r="C22" s="3">
        <v>94.080024719238281</v>
      </c>
      <c r="D22" s="3">
        <v>4.4319524765014648</v>
      </c>
      <c r="E22" s="3">
        <v>0.26182660460472107</v>
      </c>
      <c r="F22" s="5">
        <v>1.0976395606994629</v>
      </c>
      <c r="G22" s="3">
        <v>1.3594661951065063</v>
      </c>
      <c r="H22" s="3">
        <v>38.613312508009798</v>
      </c>
      <c r="I22" s="3">
        <v>50.28384277827049</v>
      </c>
      <c r="J22" s="1"/>
      <c r="K22" s="1"/>
    </row>
    <row r="23" spans="1:11" ht="12.75" customHeight="1" thickBot="1" x14ac:dyDescent="0.25">
      <c r="A23" s="33">
        <v>40891</v>
      </c>
      <c r="B23" s="34"/>
      <c r="C23" s="3">
        <v>94.144630432128906</v>
      </c>
      <c r="D23" s="3">
        <v>4.4006013870239258</v>
      </c>
      <c r="E23" s="3">
        <v>0.26436153054237366</v>
      </c>
      <c r="F23" s="5">
        <v>1.0931010246276855</v>
      </c>
      <c r="G23" s="3">
        <v>1.3574625253677368</v>
      </c>
      <c r="H23" s="3">
        <v>38.588675137746954</v>
      </c>
      <c r="I23" s="3">
        <v>50.272134765057061</v>
      </c>
      <c r="J23" s="1"/>
      <c r="K23" s="1"/>
    </row>
    <row r="24" spans="1:11" ht="12.75" customHeight="1" thickBot="1" x14ac:dyDescent="0.25">
      <c r="A24" s="33">
        <v>40892</v>
      </c>
      <c r="B24" s="34"/>
      <c r="C24" s="3">
        <v>94.202468872070313</v>
      </c>
      <c r="D24" s="3">
        <v>4.3418197631835938</v>
      </c>
      <c r="E24" s="3">
        <v>0.26594021916389465</v>
      </c>
      <c r="F24" s="5">
        <v>1.0930546522140503</v>
      </c>
      <c r="G24" s="3">
        <v>1.3589948415756226</v>
      </c>
      <c r="H24" s="3">
        <v>38.573563445391493</v>
      </c>
      <c r="I24" s="3">
        <v>50.262366236166962</v>
      </c>
      <c r="J24" s="1"/>
      <c r="K24" s="1"/>
    </row>
    <row r="25" spans="1:11" ht="12.75" customHeight="1" thickBot="1" x14ac:dyDescent="0.25">
      <c r="A25" s="33">
        <v>40893</v>
      </c>
      <c r="B25" s="34"/>
      <c r="C25" s="3">
        <v>94.18206787109375</v>
      </c>
      <c r="D25" s="3">
        <v>4.3529343605041504</v>
      </c>
      <c r="E25" s="3">
        <v>0.26511543989181519</v>
      </c>
      <c r="F25" s="5">
        <v>1.0791120529174805</v>
      </c>
      <c r="G25" s="3">
        <v>1.3442275524139404</v>
      </c>
      <c r="H25" s="3">
        <v>38.596125582300004</v>
      </c>
      <c r="I25" s="3">
        <v>50.285198455710237</v>
      </c>
      <c r="J25" s="1"/>
      <c r="K25" s="1"/>
    </row>
    <row r="26" spans="1:11" ht="12.75" customHeight="1" thickBot="1" x14ac:dyDescent="0.25">
      <c r="A26" s="33">
        <v>40894</v>
      </c>
      <c r="B26" s="34"/>
      <c r="C26" s="3">
        <v>94.108871459960937</v>
      </c>
      <c r="D26" s="3">
        <v>4.451329231262207</v>
      </c>
      <c r="E26" s="3">
        <v>0.26556271314620972</v>
      </c>
      <c r="F26" s="5">
        <v>1.0866349935531616</v>
      </c>
      <c r="G26" s="3">
        <v>1.3521976470947266</v>
      </c>
      <c r="H26" s="3">
        <v>38.601103307087051</v>
      </c>
      <c r="I26" s="3">
        <v>50.282827396227304</v>
      </c>
      <c r="J26" s="1"/>
      <c r="K26" s="1"/>
    </row>
    <row r="27" spans="1:11" ht="12.75" customHeight="1" thickBot="1" x14ac:dyDescent="0.25">
      <c r="A27" s="33">
        <v>40895</v>
      </c>
      <c r="B27" s="34"/>
      <c r="C27" s="3">
        <v>93.992706298828125</v>
      </c>
      <c r="D27" s="3">
        <v>4.5504651069641113</v>
      </c>
      <c r="E27" s="3">
        <v>0.27638149261474609</v>
      </c>
      <c r="F27" s="5">
        <v>1.0945614576339722</v>
      </c>
      <c r="G27" s="3">
        <v>1.3709429502487183</v>
      </c>
      <c r="H27" s="3">
        <v>38.617808013132894</v>
      </c>
      <c r="I27" s="3">
        <v>50.28214499391602</v>
      </c>
      <c r="J27" s="1"/>
      <c r="K27" s="1"/>
    </row>
    <row r="28" spans="1:11" ht="12.75" customHeight="1" thickBot="1" x14ac:dyDescent="0.25">
      <c r="A28" s="33">
        <v>40896</v>
      </c>
      <c r="B28" s="34"/>
      <c r="C28" s="3">
        <v>94.228431701660156</v>
      </c>
      <c r="D28" s="3">
        <v>4.3602452278137207</v>
      </c>
      <c r="E28" s="3">
        <v>0.2727200984954834</v>
      </c>
      <c r="F28" s="5">
        <v>1.0658777952194214</v>
      </c>
      <c r="G28" s="3">
        <v>1.3385978937149048</v>
      </c>
      <c r="H28" s="3">
        <v>38.566729400187718</v>
      </c>
      <c r="I28" s="3">
        <v>50.27425953673275</v>
      </c>
      <c r="J28" s="1"/>
      <c r="K28" s="1"/>
    </row>
    <row r="29" spans="1:11" ht="12.75" customHeight="1" thickBot="1" x14ac:dyDescent="0.25">
      <c r="A29" s="33">
        <v>40897</v>
      </c>
      <c r="B29" s="34"/>
      <c r="C29" s="3">
        <v>94.263587951660156</v>
      </c>
      <c r="D29" s="3">
        <v>4.3201136589050293</v>
      </c>
      <c r="E29" s="3">
        <v>0.26301279664039612</v>
      </c>
      <c r="F29" s="5">
        <v>1.0550429821014404</v>
      </c>
      <c r="G29" s="3">
        <v>1.3180557489395142</v>
      </c>
      <c r="H29" s="3">
        <v>38.58372810768558</v>
      </c>
      <c r="I29" s="3">
        <v>50.295692546748768</v>
      </c>
      <c r="J29" s="1"/>
      <c r="K29" s="1"/>
    </row>
    <row r="30" spans="1:11" ht="12.75" customHeight="1" thickBot="1" x14ac:dyDescent="0.25">
      <c r="A30" s="33">
        <v>40898</v>
      </c>
      <c r="B30" s="34"/>
      <c r="C30" s="3">
        <v>94.167312622070313</v>
      </c>
      <c r="D30" s="3">
        <v>4.2220296859741211</v>
      </c>
      <c r="E30" s="3">
        <v>0.39736443758010864</v>
      </c>
      <c r="F30" s="5">
        <v>1.0844993591308594</v>
      </c>
      <c r="G30" s="3">
        <v>1.4818637371063232</v>
      </c>
      <c r="H30" s="3">
        <v>38.5203736338065</v>
      </c>
      <c r="I30" s="3">
        <v>50.17745869815662</v>
      </c>
      <c r="J30" s="1"/>
      <c r="K30" s="1"/>
    </row>
    <row r="31" spans="1:11" ht="12.75" customHeight="1" thickBot="1" x14ac:dyDescent="0.25">
      <c r="A31" s="33">
        <v>40899</v>
      </c>
      <c r="B31" s="34"/>
      <c r="C31" s="3">
        <v>94.176528930664063</v>
      </c>
      <c r="D31" s="3">
        <v>4.2374057769775391</v>
      </c>
      <c r="E31" s="3">
        <v>0.39670452475547791</v>
      </c>
      <c r="F31" s="5">
        <v>1.076671838760376</v>
      </c>
      <c r="G31" s="3">
        <v>1.4733763933181763</v>
      </c>
      <c r="H31" s="3">
        <v>38.521188476534434</v>
      </c>
      <c r="I31" s="3">
        <v>50.184250763085387</v>
      </c>
      <c r="J31" s="1"/>
      <c r="K31" s="1"/>
    </row>
    <row r="32" spans="1:11" ht="12.75" customHeight="1" thickBot="1" x14ac:dyDescent="0.25">
      <c r="A32" s="33">
        <v>40900</v>
      </c>
      <c r="B32" s="34"/>
      <c r="C32" s="3">
        <v>94.166427612304688</v>
      </c>
      <c r="D32" s="3">
        <v>4.2598695755004883</v>
      </c>
      <c r="E32" s="3">
        <v>0.40139514207839966</v>
      </c>
      <c r="F32" s="5">
        <v>1.0786176919937134</v>
      </c>
      <c r="G32" s="3">
        <v>1.4800128936767578</v>
      </c>
      <c r="H32" s="3">
        <v>38.504484133637831</v>
      </c>
      <c r="I32" s="3">
        <v>50.171381763506155</v>
      </c>
      <c r="J32" s="1"/>
      <c r="K32" s="1"/>
    </row>
    <row r="33" spans="1:11" ht="12.75" customHeight="1" thickBot="1" x14ac:dyDescent="0.25">
      <c r="A33" s="33">
        <v>40901</v>
      </c>
      <c r="B33" s="34"/>
      <c r="C33" s="3">
        <v>94.196243286132813</v>
      </c>
      <c r="D33" s="3">
        <v>4.2474837303161621</v>
      </c>
      <c r="E33" s="3">
        <v>0.38601011037826538</v>
      </c>
      <c r="F33" s="5">
        <v>1.0705605745315552</v>
      </c>
      <c r="G33" s="3">
        <v>1.4565706253051758</v>
      </c>
      <c r="H33" s="3">
        <v>38.511524829610373</v>
      </c>
      <c r="I33" s="3">
        <v>50.187908027524756</v>
      </c>
      <c r="J33" s="1"/>
      <c r="K33" s="1"/>
    </row>
    <row r="34" spans="1:11" ht="12.75" customHeight="1" thickBot="1" x14ac:dyDescent="0.25">
      <c r="A34" s="33">
        <v>40902</v>
      </c>
      <c r="B34" s="34"/>
      <c r="C34" s="3">
        <v>94.146659851074219</v>
      </c>
      <c r="D34" s="3">
        <v>4.2654528617858887</v>
      </c>
      <c r="E34" s="3">
        <v>0.41518142819404602</v>
      </c>
      <c r="F34" s="5">
        <v>1.0757019519805908</v>
      </c>
      <c r="G34" s="3">
        <v>1.4908833503723145</v>
      </c>
      <c r="H34" s="3">
        <v>38.501922605964673</v>
      </c>
      <c r="I34" s="3">
        <v>50.165701275003244</v>
      </c>
      <c r="J34" s="1"/>
      <c r="K34" s="1"/>
    </row>
    <row r="35" spans="1:11" ht="12.75" customHeight="1" thickBot="1" x14ac:dyDescent="0.25">
      <c r="A35" s="33">
        <v>40903</v>
      </c>
      <c r="B35" s="34"/>
      <c r="C35" s="3">
        <v>94.16998291015625</v>
      </c>
      <c r="D35" s="3">
        <v>4.2529120445251465</v>
      </c>
      <c r="E35" s="3">
        <v>0.38153430819511414</v>
      </c>
      <c r="F35" s="5">
        <v>1.0957274436950684</v>
      </c>
      <c r="G35" s="3">
        <v>1.4772617816925049</v>
      </c>
      <c r="H35" s="3">
        <v>38.505115500937023</v>
      </c>
      <c r="I35" s="3">
        <v>50.168955279627887</v>
      </c>
      <c r="J35" s="1"/>
      <c r="K35" s="1"/>
    </row>
    <row r="36" spans="1:11" ht="12.75" customHeight="1" thickBot="1" x14ac:dyDescent="0.25">
      <c r="A36" s="33">
        <v>40904</v>
      </c>
      <c r="B36" s="34"/>
      <c r="C36" s="3">
        <v>94.056373596191406</v>
      </c>
      <c r="D36" s="3">
        <v>4.3294234275817871</v>
      </c>
      <c r="E36" s="3">
        <v>0.38578006625175476</v>
      </c>
      <c r="F36" s="5">
        <v>1.116899847984314</v>
      </c>
      <c r="G36" s="3">
        <v>1.5026799440383911</v>
      </c>
      <c r="H36" s="3">
        <v>38.526030183291034</v>
      </c>
      <c r="I36" s="3">
        <v>50.164488722333978</v>
      </c>
      <c r="J36" s="1"/>
      <c r="K36" s="1"/>
    </row>
    <row r="37" spans="1:11" ht="12.75" customHeight="1" thickBot="1" x14ac:dyDescent="0.25">
      <c r="A37" s="33">
        <v>40905</v>
      </c>
      <c r="B37" s="34"/>
      <c r="C37" s="3">
        <v>94.06451416015625</v>
      </c>
      <c r="D37" s="3">
        <v>4.2535796165466309</v>
      </c>
      <c r="E37" s="3">
        <v>0.39795953035354614</v>
      </c>
      <c r="F37" s="5">
        <v>1.1012281179428101</v>
      </c>
      <c r="G37" s="3">
        <v>1.499187707901001</v>
      </c>
      <c r="H37" s="3">
        <v>38.549788214987252</v>
      </c>
      <c r="I37" s="3">
        <v>50.183104613421705</v>
      </c>
      <c r="J37" s="1"/>
      <c r="K37" s="1"/>
    </row>
    <row r="38" spans="1:11" ht="12.75" customHeight="1" thickBot="1" x14ac:dyDescent="0.25">
      <c r="A38" s="33">
        <v>40906</v>
      </c>
      <c r="B38" s="34"/>
      <c r="C38" s="3">
        <v>94.156051635742188</v>
      </c>
      <c r="D38" s="3">
        <v>4.2140655517578125</v>
      </c>
      <c r="E38" s="3">
        <v>0.4098166823387146</v>
      </c>
      <c r="F38" s="5">
        <v>1.1055020093917847</v>
      </c>
      <c r="G38" s="3">
        <v>1.5153186321258545</v>
      </c>
      <c r="H38" s="3">
        <v>38.490524146784118</v>
      </c>
      <c r="I38" s="3">
        <v>50.141002741721735</v>
      </c>
      <c r="J38" s="1"/>
      <c r="K38" s="1"/>
    </row>
    <row r="39" spans="1:11" ht="12.75" customHeight="1" thickBot="1" x14ac:dyDescent="0.25">
      <c r="A39" s="33">
        <v>40907</v>
      </c>
      <c r="B39" s="34"/>
      <c r="C39" s="3">
        <v>94.027694702148438</v>
      </c>
      <c r="D39" s="3">
        <v>4.2872991561889648</v>
      </c>
      <c r="E39" s="3">
        <v>0.45352065563201904</v>
      </c>
      <c r="F39" s="5">
        <v>1.1019110679626465</v>
      </c>
      <c r="G39" s="3">
        <v>1.5554317235946655</v>
      </c>
      <c r="H39" s="3">
        <v>38.513486947417022</v>
      </c>
      <c r="I39" s="3">
        <v>50.136851289644639</v>
      </c>
      <c r="J39" s="1"/>
      <c r="K39" s="1"/>
    </row>
    <row r="40" spans="1:11" ht="12.75" customHeight="1" thickBot="1" x14ac:dyDescent="0.25">
      <c r="A40" s="33">
        <v>40908</v>
      </c>
      <c r="B40" s="34"/>
      <c r="C40" s="3">
        <v>94.01568603515625</v>
      </c>
      <c r="D40" s="3">
        <v>4.2530069351196289</v>
      </c>
      <c r="E40" s="3">
        <v>0.54625505208969116</v>
      </c>
      <c r="F40" s="5">
        <v>1.0877504348754883</v>
      </c>
      <c r="G40" s="3">
        <v>1.6340055465698242</v>
      </c>
      <c r="H40" s="3">
        <v>38.445476610431939</v>
      </c>
      <c r="I40" s="3">
        <v>50.065849297407837</v>
      </c>
      <c r="J40" s="1"/>
      <c r="K40" s="1"/>
    </row>
    <row r="41" spans="1:11" ht="12.75" customHeight="1" thickBot="1" x14ac:dyDescent="0.25">
      <c r="A41" s="31" t="s">
        <v>6</v>
      </c>
      <c r="B41" s="32"/>
      <c r="C41" s="6">
        <f t="shared" ref="C41:I41" si="0">AVERAGE(C10:C40)</f>
        <v>94.17489771689138</v>
      </c>
      <c r="D41" s="6">
        <f t="shared" si="0"/>
        <v>4.3237346987570486</v>
      </c>
      <c r="E41" s="6">
        <f t="shared" si="0"/>
        <v>0.31368200673211005</v>
      </c>
      <c r="F41" s="6">
        <f t="shared" si="0"/>
        <v>1.0855500967271867</v>
      </c>
      <c r="G41" s="6">
        <f t="shared" si="0"/>
        <v>1.3992320991331531</v>
      </c>
      <c r="H41" s="6">
        <f t="shared" si="0"/>
        <v>38.556523635675418</v>
      </c>
      <c r="I41" s="6">
        <f t="shared" si="0"/>
        <v>50.236152391507311</v>
      </c>
      <c r="J41" s="1"/>
      <c r="K41" s="1"/>
    </row>
    <row r="42" spans="1:11" ht="8.1" customHeight="1" x14ac:dyDescent="0.2"/>
    <row r="43" spans="1:11" ht="12.75" customHeight="1" x14ac:dyDescent="0.2">
      <c r="A43" s="7" t="s">
        <v>10</v>
      </c>
      <c r="H43" s="30" t="s">
        <v>44</v>
      </c>
      <c r="I43" s="30"/>
      <c r="J43" s="20"/>
      <c r="K43" s="20"/>
    </row>
    <row r="44" spans="1:11" ht="13.5" thickBot="1" x14ac:dyDescent="0.25"/>
    <row r="45" spans="1:11" ht="23.25" thickBot="1" x14ac:dyDescent="0.25">
      <c r="A45" s="37"/>
      <c r="B45" s="38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17</v>
      </c>
      <c r="I45" s="19" t="s">
        <v>16</v>
      </c>
    </row>
    <row r="46" spans="1:11" ht="13.5" thickBot="1" x14ac:dyDescent="0.25">
      <c r="A46" s="39" t="s">
        <v>85</v>
      </c>
      <c r="B46" s="40"/>
      <c r="C46" s="26">
        <f t="shared" ref="C46:I46" si="1">MAX(C10:C40)</f>
        <v>94.527877807617188</v>
      </c>
      <c r="D46" s="21">
        <f t="shared" si="1"/>
        <v>4.6022329330444336</v>
      </c>
      <c r="E46" s="26">
        <f t="shared" si="1"/>
        <v>0.54625505208969116</v>
      </c>
      <c r="F46" s="26">
        <f t="shared" si="1"/>
        <v>1.116899847984314</v>
      </c>
      <c r="G46" s="21">
        <f t="shared" si="1"/>
        <v>1.6340055465698242</v>
      </c>
      <c r="H46" s="26">
        <f t="shared" si="1"/>
        <v>38.649502840464265</v>
      </c>
      <c r="I46" s="22">
        <f t="shared" si="1"/>
        <v>50.321991867517546</v>
      </c>
    </row>
    <row r="47" spans="1:11" ht="13.5" thickBot="1" x14ac:dyDescent="0.25">
      <c r="A47" s="39" t="s">
        <v>86</v>
      </c>
      <c r="B47" s="40"/>
      <c r="C47" s="23">
        <f t="shared" ref="C47:I47" si="2">MIN(C10:C40)</f>
        <v>93.968109130859375</v>
      </c>
      <c r="D47" s="26">
        <f t="shared" si="2"/>
        <v>4.0290064811706543</v>
      </c>
      <c r="E47" s="26">
        <f t="shared" si="2"/>
        <v>0.24005107581615448</v>
      </c>
      <c r="F47" s="23">
        <f t="shared" si="2"/>
        <v>1.0421255826950073</v>
      </c>
      <c r="G47" s="26">
        <f t="shared" si="2"/>
        <v>1.2963342666625977</v>
      </c>
      <c r="H47" s="23">
        <f t="shared" si="2"/>
        <v>38.445476610431939</v>
      </c>
      <c r="I47" s="26">
        <f t="shared" si="2"/>
        <v>50.065849297407837</v>
      </c>
    </row>
    <row r="48" spans="1:11" ht="13.5" thickBot="1" x14ac:dyDescent="0.25">
      <c r="A48" s="35" t="s">
        <v>87</v>
      </c>
      <c r="B48" s="36"/>
      <c r="C48" s="26">
        <f t="shared" ref="C48:I48" si="3">STDEV(C10:C40)</f>
        <v>0.12143474266610391</v>
      </c>
      <c r="D48" s="24">
        <f t="shared" si="3"/>
        <v>0.11305542633069224</v>
      </c>
      <c r="E48" s="26">
        <f t="shared" si="3"/>
        <v>8.1972166883452588E-2</v>
      </c>
      <c r="F48" s="26">
        <f t="shared" si="3"/>
        <v>1.6771406346643876E-2</v>
      </c>
      <c r="G48" s="24">
        <f t="shared" si="3"/>
        <v>8.6633327201931398E-2</v>
      </c>
      <c r="H48" s="26">
        <f t="shared" si="3"/>
        <v>4.633600207823118E-2</v>
      </c>
      <c r="I48" s="25">
        <f t="shared" si="3"/>
        <v>6.2984081451217602E-2</v>
      </c>
    </row>
    <row r="50" spans="3:9" x14ac:dyDescent="0.2">
      <c r="C50" s="28">
        <f>COUNTIF(C10:C40,"&lt;84.0")</f>
        <v>0</v>
      </c>
      <c r="D50" s="28">
        <f>COUNTIF(D10:D40,"&gt;11.0")</f>
        <v>0</v>
      </c>
      <c r="E50" s="28">
        <f>COUNTIF(E10:E40,"&gt;4.0")</f>
        <v>0</v>
      </c>
      <c r="F50" s="28">
        <f>COUNTIF(F10:F40,"&gt;3.0")</f>
        <v>0</v>
      </c>
      <c r="G50" s="28">
        <f>COUNTIF(G10:G40,"&gt;4.0")</f>
        <v>0</v>
      </c>
      <c r="H50" s="28">
        <f>COUNTIF(H10:H40,"&lt;37.30")</f>
        <v>0</v>
      </c>
      <c r="I50" s="28">
        <f>COUNTIF(I10:I40,"&lt;48.20")</f>
        <v>0</v>
      </c>
    </row>
    <row r="51" spans="3:9" x14ac:dyDescent="0.2">
      <c r="C51" s="29"/>
      <c r="D51" s="29"/>
      <c r="E51" s="29"/>
      <c r="F51" s="29"/>
      <c r="G51" s="28"/>
      <c r="H51" s="28">
        <f>COUNTIF(H10:H40,"&gt;43.60")</f>
        <v>0</v>
      </c>
      <c r="I51" s="28">
        <f>COUNTIF(I10:I40,"&gt;53.20")</f>
        <v>0</v>
      </c>
    </row>
  </sheetData>
  <mergeCells count="45">
    <mergeCell ref="A22:B22"/>
    <mergeCell ref="A25:B25"/>
    <mergeCell ref="A23:B23"/>
    <mergeCell ref="A31:B31"/>
    <mergeCell ref="A26:B26"/>
    <mergeCell ref="A28:B28"/>
    <mergeCell ref="A7:B7"/>
    <mergeCell ref="A8:B8"/>
    <mergeCell ref="A13:B13"/>
    <mergeCell ref="A15:B15"/>
    <mergeCell ref="A14:B14"/>
    <mergeCell ref="A9:B9"/>
    <mergeCell ref="A11:B11"/>
    <mergeCell ref="A12:B12"/>
    <mergeCell ref="A10:B10"/>
    <mergeCell ref="A45:B45"/>
    <mergeCell ref="A46:B46"/>
    <mergeCell ref="A47:B47"/>
    <mergeCell ref="A48:B48"/>
    <mergeCell ref="A1:I1"/>
    <mergeCell ref="A3:I3"/>
    <mergeCell ref="A6:B6"/>
    <mergeCell ref="A4:I4"/>
    <mergeCell ref="A5:F5"/>
    <mergeCell ref="A17:B17"/>
    <mergeCell ref="A20:B20"/>
    <mergeCell ref="A16:B16"/>
    <mergeCell ref="A21:B21"/>
    <mergeCell ref="A18:B18"/>
    <mergeCell ref="A19:B19"/>
    <mergeCell ref="A24:B24"/>
    <mergeCell ref="A29:B29"/>
    <mergeCell ref="A27:B27"/>
    <mergeCell ref="A30:B30"/>
    <mergeCell ref="A40:B40"/>
    <mergeCell ref="A32:B32"/>
    <mergeCell ref="A33:B33"/>
    <mergeCell ref="A39:B39"/>
    <mergeCell ref="H43:I43"/>
    <mergeCell ref="A41:B41"/>
    <mergeCell ref="A34:B34"/>
    <mergeCell ref="A36:B36"/>
    <mergeCell ref="A35:B35"/>
    <mergeCell ref="A37:B37"/>
    <mergeCell ref="A38:B38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>
    <outlinePr summaryBelow="0" summaryRight="0"/>
  </sheetPr>
  <dimension ref="A1:K51"/>
  <sheetViews>
    <sheetView showGridLines="0" topLeftCell="A30" zoomScale="90" zoomScaleNormal="90" workbookViewId="0">
      <selection activeCell="E50" sqref="E50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256" width="8.85546875" customWidth="1"/>
  </cols>
  <sheetData>
    <row r="1" spans="1:11" ht="24" customHeight="1" x14ac:dyDescent="0.2">
      <c r="A1" s="43" t="s">
        <v>11</v>
      </c>
      <c r="B1" s="43"/>
      <c r="C1" s="43"/>
      <c r="D1" s="43"/>
      <c r="E1" s="43"/>
      <c r="F1" s="43"/>
      <c r="G1" s="43"/>
      <c r="H1" s="43"/>
      <c r="I1" s="43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4" t="s">
        <v>8</v>
      </c>
      <c r="B3" s="44"/>
      <c r="C3" s="44"/>
      <c r="D3" s="44"/>
      <c r="E3" s="44"/>
      <c r="F3" s="44"/>
      <c r="G3" s="44"/>
      <c r="H3" s="44"/>
      <c r="I3" s="44"/>
      <c r="J3" s="2"/>
      <c r="K3" s="1"/>
    </row>
    <row r="4" spans="1:11" ht="18" customHeight="1" x14ac:dyDescent="0.2">
      <c r="A4" s="47" t="s">
        <v>9</v>
      </c>
      <c r="B4" s="47"/>
      <c r="C4" s="47"/>
      <c r="D4" s="47"/>
      <c r="E4" s="47"/>
      <c r="F4" s="47"/>
      <c r="G4" s="47"/>
      <c r="H4" s="47"/>
      <c r="I4" s="47"/>
      <c r="J4" s="2"/>
      <c r="K4" s="1"/>
    </row>
    <row r="5" spans="1:11" ht="14.1" customHeight="1" thickBot="1" x14ac:dyDescent="0.25">
      <c r="A5" s="48" t="s">
        <v>75</v>
      </c>
      <c r="B5" s="48"/>
      <c r="C5" s="48"/>
      <c r="D5" s="48"/>
      <c r="E5" s="48"/>
      <c r="F5" s="48"/>
      <c r="G5" s="1"/>
      <c r="H5" s="1"/>
      <c r="I5" s="18" t="s">
        <v>99</v>
      </c>
      <c r="J5" s="1"/>
      <c r="K5" s="1"/>
    </row>
    <row r="6" spans="1:11" ht="10.15" customHeight="1" x14ac:dyDescent="0.2">
      <c r="A6" s="45"/>
      <c r="B6" s="46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1" t="s">
        <v>3</v>
      </c>
      <c r="B7" s="42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41"/>
      <c r="B8" s="42"/>
      <c r="C8" s="9" t="s">
        <v>24</v>
      </c>
      <c r="D8" s="9" t="s">
        <v>26</v>
      </c>
      <c r="E8" s="9" t="s">
        <v>25</v>
      </c>
      <c r="F8" s="9" t="s">
        <v>19</v>
      </c>
      <c r="G8" s="9" t="s">
        <v>25</v>
      </c>
      <c r="H8" s="14" t="s">
        <v>27</v>
      </c>
      <c r="I8" s="17" t="s">
        <v>28</v>
      </c>
      <c r="J8" s="1"/>
      <c r="K8" s="1"/>
    </row>
    <row r="9" spans="1:11" ht="22.5" customHeight="1" thickBot="1" x14ac:dyDescent="0.25">
      <c r="A9" s="37"/>
      <c r="B9" s="38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33">
        <v>40878</v>
      </c>
      <c r="B10" s="34"/>
      <c r="C10" s="10">
        <v>90.532119750976562</v>
      </c>
      <c r="D10" s="10">
        <v>5.5231199264526367</v>
      </c>
      <c r="E10" s="10">
        <v>3.2985787391662598</v>
      </c>
      <c r="F10" s="11">
        <v>0.25465726852416992</v>
      </c>
      <c r="G10" s="10">
        <v>3.5532360076904297</v>
      </c>
      <c r="H10" s="10">
        <v>38.275479135932635</v>
      </c>
      <c r="I10" s="10">
        <v>49.310162232069985</v>
      </c>
      <c r="J10" s="1"/>
      <c r="K10" s="1"/>
    </row>
    <row r="11" spans="1:11" ht="12.75" customHeight="1" thickBot="1" x14ac:dyDescent="0.25">
      <c r="A11" s="33">
        <v>40879</v>
      </c>
      <c r="B11" s="34"/>
      <c r="C11" s="3">
        <v>90.22711181640625</v>
      </c>
      <c r="D11" s="3">
        <v>5.6163196563720703</v>
      </c>
      <c r="E11" s="3">
        <v>3.5168311595916748</v>
      </c>
      <c r="F11" s="5">
        <v>0.24001358449459076</v>
      </c>
      <c r="G11" s="3">
        <v>3.7568447589874268</v>
      </c>
      <c r="H11" s="3">
        <v>38.231246138911551</v>
      </c>
      <c r="I11" s="3">
        <v>49.199254772978392</v>
      </c>
      <c r="J11" s="1"/>
      <c r="K11" s="1"/>
    </row>
    <row r="12" spans="1:11" ht="12.75" customHeight="1" thickBot="1" x14ac:dyDescent="0.25">
      <c r="A12" s="33">
        <v>40880</v>
      </c>
      <c r="B12" s="34"/>
      <c r="C12" s="3">
        <v>89.995040893554688</v>
      </c>
      <c r="D12" s="3">
        <v>5.8482370376586914</v>
      </c>
      <c r="E12" s="3">
        <v>3.595573902130127</v>
      </c>
      <c r="F12" s="5">
        <v>0.19597530364990234</v>
      </c>
      <c r="G12" s="3">
        <v>3.7915492057800293</v>
      </c>
      <c r="H12" s="3">
        <v>38.265988912263481</v>
      </c>
      <c r="I12" s="3">
        <v>49.214859441486929</v>
      </c>
      <c r="J12" s="1"/>
      <c r="K12" s="1"/>
    </row>
    <row r="13" spans="1:11" ht="12.75" customHeight="1" thickBot="1" x14ac:dyDescent="0.25">
      <c r="A13" s="33">
        <v>40881</v>
      </c>
      <c r="B13" s="34"/>
      <c r="C13" s="3">
        <v>90.325912475585938</v>
      </c>
      <c r="D13" s="3">
        <v>5.6386885643005371</v>
      </c>
      <c r="E13" s="3">
        <v>3.498699426651001</v>
      </c>
      <c r="F13" s="5">
        <v>0.19345854222774506</v>
      </c>
      <c r="G13" s="3">
        <v>3.6921579837799072</v>
      </c>
      <c r="H13" s="3">
        <v>38.232798769873909</v>
      </c>
      <c r="I13" s="3">
        <v>49.238789047042971</v>
      </c>
      <c r="J13" s="1"/>
      <c r="K13" s="1"/>
    </row>
    <row r="14" spans="1:11" ht="12.75" customHeight="1" thickBot="1" x14ac:dyDescent="0.25">
      <c r="A14" s="33">
        <v>40882</v>
      </c>
      <c r="B14" s="34"/>
      <c r="C14" s="3">
        <v>89.948562622070312</v>
      </c>
      <c r="D14" s="3">
        <v>5.5137405395507812</v>
      </c>
      <c r="E14" s="3">
        <v>4.010035514831543</v>
      </c>
      <c r="F14" s="5">
        <v>0.17488907277584076</v>
      </c>
      <c r="G14" s="3">
        <v>4.1849246025085449</v>
      </c>
      <c r="H14" s="3">
        <v>38.019118085589277</v>
      </c>
      <c r="I14" s="3">
        <v>48.904030981358936</v>
      </c>
      <c r="J14" s="1"/>
      <c r="K14" s="1"/>
    </row>
    <row r="15" spans="1:11" ht="12.75" customHeight="1" thickBot="1" x14ac:dyDescent="0.25">
      <c r="A15" s="33">
        <v>40883</v>
      </c>
      <c r="B15" s="34"/>
      <c r="C15" s="3">
        <v>89.74853515625</v>
      </c>
      <c r="D15" s="3">
        <v>5.4258265495300293</v>
      </c>
      <c r="E15" s="3">
        <v>4.2488260269165039</v>
      </c>
      <c r="F15" s="5">
        <v>0.15178008377552032</v>
      </c>
      <c r="G15" s="3">
        <v>4.4006061553955078</v>
      </c>
      <c r="H15" s="3">
        <v>37.958079723973157</v>
      </c>
      <c r="I15" s="3">
        <v>48.780255035124753</v>
      </c>
      <c r="J15" s="1"/>
      <c r="K15" s="1"/>
    </row>
    <row r="16" spans="1:11" ht="12.75" customHeight="1" thickBot="1" x14ac:dyDescent="0.25">
      <c r="A16" s="33">
        <v>40884</v>
      </c>
      <c r="B16" s="34"/>
      <c r="C16" s="3">
        <v>89.1358642578125</v>
      </c>
      <c r="D16" s="3">
        <v>5.7179937362670898</v>
      </c>
      <c r="E16" s="3">
        <v>4.6797733306884766</v>
      </c>
      <c r="F16" s="5">
        <v>0.12705330550670624</v>
      </c>
      <c r="G16" s="3">
        <v>4.8068265914916992</v>
      </c>
      <c r="H16" s="3">
        <v>37.831642411798398</v>
      </c>
      <c r="I16" s="3">
        <v>48.53781202017516</v>
      </c>
      <c r="J16" s="1"/>
      <c r="K16" s="1"/>
    </row>
    <row r="17" spans="1:11" ht="12.75" customHeight="1" thickBot="1" x14ac:dyDescent="0.25">
      <c r="A17" s="33">
        <v>40885</v>
      </c>
      <c r="B17" s="34"/>
      <c r="C17" s="3">
        <v>88.2808837890625</v>
      </c>
      <c r="D17" s="3">
        <v>6.169072151184082</v>
      </c>
      <c r="E17" s="3">
        <v>4.7934198379516602</v>
      </c>
      <c r="F17" s="5">
        <v>0.10632207989692688</v>
      </c>
      <c r="G17" s="3">
        <v>4.8997421264648437</v>
      </c>
      <c r="H17" s="3">
        <v>38.111909726121802</v>
      </c>
      <c r="I17" s="3">
        <v>48.670170125960098</v>
      </c>
      <c r="J17" s="1"/>
      <c r="K17" s="1"/>
    </row>
    <row r="18" spans="1:11" ht="12.75" customHeight="1" thickBot="1" x14ac:dyDescent="0.25">
      <c r="A18" s="33">
        <v>40886</v>
      </c>
      <c r="B18" s="34"/>
      <c r="C18" s="3">
        <v>88.446907043457031</v>
      </c>
      <c r="D18" s="3">
        <v>6.5027379989624023</v>
      </c>
      <c r="E18" s="3">
        <v>4.4067764282226563</v>
      </c>
      <c r="F18" s="5">
        <v>0.11881548166275024</v>
      </c>
      <c r="G18" s="3">
        <v>4.5255918502807617</v>
      </c>
      <c r="H18" s="3">
        <v>38.263021931080686</v>
      </c>
      <c r="I18" s="3">
        <v>48.916202691942104</v>
      </c>
      <c r="J18" s="1"/>
      <c r="K18" s="1"/>
    </row>
    <row r="19" spans="1:11" ht="12.75" customHeight="1" thickBot="1" x14ac:dyDescent="0.25">
      <c r="A19" s="33">
        <v>40887</v>
      </c>
      <c r="B19" s="34"/>
      <c r="C19" s="3">
        <v>87.852973937988281</v>
      </c>
      <c r="D19" s="3">
        <v>6.5375452041625977</v>
      </c>
      <c r="E19" s="3">
        <v>5.0505728721618652</v>
      </c>
      <c r="F19" s="5">
        <v>8.3228036761283875E-2</v>
      </c>
      <c r="G19" s="3">
        <v>5.1338009834289551</v>
      </c>
      <c r="H19" s="3">
        <v>38.016437331383386</v>
      </c>
      <c r="I19" s="3">
        <v>48.52051483178046</v>
      </c>
      <c r="J19" s="1"/>
      <c r="K19" s="1"/>
    </row>
    <row r="20" spans="1:11" ht="12.75" customHeight="1" thickBot="1" x14ac:dyDescent="0.25">
      <c r="A20" s="33">
        <v>40888</v>
      </c>
      <c r="B20" s="34"/>
      <c r="C20" s="3">
        <v>87.091552734375</v>
      </c>
      <c r="D20" s="3">
        <v>7.1967453956604004</v>
      </c>
      <c r="E20" s="3">
        <v>5.1229734420776367</v>
      </c>
      <c r="F20" s="5">
        <v>7.8872129321098328E-2</v>
      </c>
      <c r="G20" s="3">
        <v>5.201845645904541</v>
      </c>
      <c r="H20" s="3">
        <v>38.200305600236142</v>
      </c>
      <c r="I20" s="3">
        <v>48.60341105359592</v>
      </c>
      <c r="J20" s="1"/>
      <c r="K20" s="1"/>
    </row>
    <row r="21" spans="1:11" ht="12.75" customHeight="1" thickBot="1" x14ac:dyDescent="0.25">
      <c r="A21" s="33">
        <v>40889</v>
      </c>
      <c r="B21" s="34"/>
      <c r="C21" s="3">
        <v>86.604713439941406</v>
      </c>
      <c r="D21" s="3">
        <v>7.4970369338989258</v>
      </c>
      <c r="E21" s="3">
        <v>5.1363320350646973</v>
      </c>
      <c r="F21" s="5">
        <v>6.5570250153541565E-2</v>
      </c>
      <c r="G21" s="3">
        <v>5.2019023895263672</v>
      </c>
      <c r="H21" s="3">
        <v>38.403009828027905</v>
      </c>
      <c r="I21" s="3">
        <v>48.727066156222556</v>
      </c>
      <c r="J21" s="1"/>
      <c r="K21" s="1"/>
    </row>
    <row r="22" spans="1:11" ht="12.75" customHeight="1" thickBot="1" x14ac:dyDescent="0.25">
      <c r="A22" s="33">
        <v>40890</v>
      </c>
      <c r="B22" s="34"/>
      <c r="C22" s="3">
        <v>87.017868041992188</v>
      </c>
      <c r="D22" s="3">
        <v>7.2794532775878906</v>
      </c>
      <c r="E22" s="3">
        <v>5.0106663703918457</v>
      </c>
      <c r="F22" s="5">
        <v>6.6330261528491974E-2</v>
      </c>
      <c r="G22" s="3">
        <v>5.0769968032836914</v>
      </c>
      <c r="H22" s="3">
        <v>38.333248992161835</v>
      </c>
      <c r="I22" s="3">
        <v>48.737576663603306</v>
      </c>
      <c r="J22" s="1"/>
      <c r="K22" s="1"/>
    </row>
    <row r="23" spans="1:11" ht="12.75" customHeight="1" thickBot="1" x14ac:dyDescent="0.25">
      <c r="A23" s="33">
        <v>40891</v>
      </c>
      <c r="B23" s="34"/>
      <c r="C23" s="3">
        <v>87.115219116210937</v>
      </c>
      <c r="D23" s="3">
        <v>7.3403830528259277</v>
      </c>
      <c r="E23" s="3">
        <v>4.8795185089111328</v>
      </c>
      <c r="F23" s="5">
        <v>6.7504413425922394E-2</v>
      </c>
      <c r="G23" s="3">
        <v>4.9470229148864746</v>
      </c>
      <c r="H23" s="3">
        <v>38.383017861578708</v>
      </c>
      <c r="I23" s="3">
        <v>48.821508649359146</v>
      </c>
      <c r="J23" s="1"/>
      <c r="K23" s="1"/>
    </row>
    <row r="24" spans="1:11" ht="12.75" customHeight="1" thickBot="1" x14ac:dyDescent="0.25">
      <c r="A24" s="33">
        <v>40892</v>
      </c>
      <c r="B24" s="34"/>
      <c r="C24" s="3">
        <v>87.361473083496094</v>
      </c>
      <c r="D24" s="3">
        <v>7.207768440246582</v>
      </c>
      <c r="E24" s="3">
        <v>4.882328987121582</v>
      </c>
      <c r="F24" s="5">
        <v>6.7389674484729767E-2</v>
      </c>
      <c r="G24" s="3">
        <v>4.9497184753417969</v>
      </c>
      <c r="H24" s="3">
        <v>38.278565616907215</v>
      </c>
      <c r="I24" s="3">
        <v>48.758325455834239</v>
      </c>
      <c r="J24" s="1"/>
      <c r="K24" s="1"/>
    </row>
    <row r="25" spans="1:11" ht="12.75" customHeight="1" thickBot="1" x14ac:dyDescent="0.25">
      <c r="A25" s="33">
        <v>40893</v>
      </c>
      <c r="B25" s="34"/>
      <c r="C25" s="3">
        <v>87.234954833984375</v>
      </c>
      <c r="D25" s="3">
        <v>7.1687555313110352</v>
      </c>
      <c r="E25" s="3">
        <v>4.9664163589477539</v>
      </c>
      <c r="F25" s="5">
        <v>6.0880042612552643E-2</v>
      </c>
      <c r="G25" s="3">
        <v>5.0272965431213379</v>
      </c>
      <c r="H25" s="3">
        <v>38.29087419838617</v>
      </c>
      <c r="I25" s="3">
        <v>48.734312627942224</v>
      </c>
      <c r="J25" s="1"/>
      <c r="K25" s="1"/>
    </row>
    <row r="26" spans="1:11" ht="12.75" customHeight="1" thickBot="1" x14ac:dyDescent="0.25">
      <c r="A26" s="33">
        <v>40894</v>
      </c>
      <c r="B26" s="34"/>
      <c r="C26" s="3">
        <v>86.87652587890625</v>
      </c>
      <c r="D26" s="3">
        <v>7.3322563171386719</v>
      </c>
      <c r="E26" s="3">
        <v>4.9645719528198242</v>
      </c>
      <c r="F26" s="5">
        <v>6.0273449867963791E-2</v>
      </c>
      <c r="G26" s="3">
        <v>5.0248456001281738</v>
      </c>
      <c r="H26" s="3">
        <v>38.457709096555917</v>
      </c>
      <c r="I26" s="3">
        <v>48.834480618350895</v>
      </c>
      <c r="J26" s="1"/>
      <c r="K26" s="1"/>
    </row>
    <row r="27" spans="1:11" ht="12.75" customHeight="1" thickBot="1" x14ac:dyDescent="0.25">
      <c r="A27" s="33">
        <v>40895</v>
      </c>
      <c r="B27" s="34"/>
      <c r="C27" s="3">
        <v>86.586265563964844</v>
      </c>
      <c r="D27" s="3">
        <v>7.6792764663696289</v>
      </c>
      <c r="E27" s="3">
        <v>4.8242297172546387</v>
      </c>
      <c r="F27" s="5">
        <v>6.7945957183837891E-2</v>
      </c>
      <c r="G27" s="3">
        <v>4.8921756744384766</v>
      </c>
      <c r="H27" s="3">
        <v>38.656496028726977</v>
      </c>
      <c r="I27" s="3">
        <v>49.006352697899985</v>
      </c>
      <c r="J27" s="1"/>
      <c r="K27" s="1"/>
    </row>
    <row r="28" spans="1:11" ht="12.75" customHeight="1" thickBot="1" x14ac:dyDescent="0.25">
      <c r="A28" s="33">
        <v>40896</v>
      </c>
      <c r="B28" s="34"/>
      <c r="C28" s="3">
        <v>87.585472106933594</v>
      </c>
      <c r="D28" s="3">
        <v>7.1300215721130371</v>
      </c>
      <c r="E28" s="3">
        <v>4.789158821105957</v>
      </c>
      <c r="F28" s="5">
        <v>6.0880865901708603E-2</v>
      </c>
      <c r="G28" s="3">
        <v>4.8500394821166992</v>
      </c>
      <c r="H28" s="3">
        <v>38.268669216330395</v>
      </c>
      <c r="I28" s="3">
        <v>48.795802016658016</v>
      </c>
      <c r="J28" s="1"/>
      <c r="K28" s="1"/>
    </row>
    <row r="29" spans="1:11" ht="12.75" customHeight="1" thickBot="1" x14ac:dyDescent="0.25">
      <c r="A29" s="33">
        <v>40897</v>
      </c>
      <c r="B29" s="34"/>
      <c r="C29" s="3">
        <v>88.006828308105469</v>
      </c>
      <c r="D29" s="3">
        <v>6.7303214073181152</v>
      </c>
      <c r="E29" s="3">
        <v>4.8068633079528809</v>
      </c>
      <c r="F29" s="5">
        <v>5.5598154664039612E-2</v>
      </c>
      <c r="G29" s="3">
        <v>4.8624615669250488</v>
      </c>
      <c r="H29" s="3">
        <v>38.129810221303117</v>
      </c>
      <c r="I29" s="3">
        <v>48.708791624560575</v>
      </c>
      <c r="J29" s="1"/>
      <c r="K29" s="1"/>
    </row>
    <row r="30" spans="1:11" ht="12.75" customHeight="1" thickBot="1" x14ac:dyDescent="0.25">
      <c r="A30" s="33">
        <v>40898</v>
      </c>
      <c r="B30" s="34"/>
      <c r="C30" s="3">
        <v>88.298912048339844</v>
      </c>
      <c r="D30" s="3">
        <v>6.5039167404174805</v>
      </c>
      <c r="E30" s="3">
        <v>4.7114148139953613</v>
      </c>
      <c r="F30" s="5">
        <v>5.8253705501556396E-2</v>
      </c>
      <c r="G30" s="3">
        <v>4.7696685791015625</v>
      </c>
      <c r="H30" s="3">
        <v>38.118429878214535</v>
      </c>
      <c r="I30" s="3">
        <v>48.740373124965132</v>
      </c>
      <c r="J30" s="1"/>
      <c r="K30" s="1"/>
    </row>
    <row r="31" spans="1:11" ht="12.75" customHeight="1" thickBot="1" x14ac:dyDescent="0.25">
      <c r="A31" s="33">
        <v>40899</v>
      </c>
      <c r="B31" s="34"/>
      <c r="C31" s="3">
        <v>89.010536193847656</v>
      </c>
      <c r="D31" s="3">
        <v>5.8478484153747559</v>
      </c>
      <c r="E31" s="3">
        <v>4.6309304237365723</v>
      </c>
      <c r="F31" s="5">
        <v>6.1888273805379868E-2</v>
      </c>
      <c r="G31" s="3">
        <v>4.6928186416625977</v>
      </c>
      <c r="H31" s="3">
        <v>37.973216112392521</v>
      </c>
      <c r="I31" s="3">
        <v>48.685063292336054</v>
      </c>
      <c r="J31" s="1"/>
      <c r="K31" s="1"/>
    </row>
    <row r="32" spans="1:11" ht="12.75" customHeight="1" thickBot="1" x14ac:dyDescent="0.25">
      <c r="A32" s="33">
        <v>40900</v>
      </c>
      <c r="B32" s="34"/>
      <c r="C32" s="3">
        <v>89.250801086425781</v>
      </c>
      <c r="D32" s="3">
        <v>5.7360420227050781</v>
      </c>
      <c r="E32" s="3">
        <v>4.4578781127929687</v>
      </c>
      <c r="F32" s="5">
        <v>6.3588999211788177E-2</v>
      </c>
      <c r="G32" s="3">
        <v>4.5214672088623047</v>
      </c>
      <c r="H32" s="3">
        <v>38.042996329504817</v>
      </c>
      <c r="I32" s="3">
        <v>48.798833685378121</v>
      </c>
      <c r="J32" s="1"/>
      <c r="K32" s="1"/>
    </row>
    <row r="33" spans="1:11" ht="12.75" customHeight="1" thickBot="1" x14ac:dyDescent="0.25">
      <c r="A33" s="33">
        <v>40901</v>
      </c>
      <c r="B33" s="34"/>
      <c r="C33" s="3">
        <v>88.700027465820313</v>
      </c>
      <c r="D33" s="3">
        <v>6.2092256546020508</v>
      </c>
      <c r="E33" s="3">
        <v>4.5315723419189453</v>
      </c>
      <c r="F33" s="5">
        <v>6.4804978668689728E-2</v>
      </c>
      <c r="G33" s="3">
        <v>4.5963773727416992</v>
      </c>
      <c r="H33" s="3">
        <v>38.14932307512484</v>
      </c>
      <c r="I33" s="3">
        <v>48.830284735853112</v>
      </c>
      <c r="J33" s="1"/>
      <c r="K33" s="1"/>
    </row>
    <row r="34" spans="1:11" ht="12.75" customHeight="1" thickBot="1" x14ac:dyDescent="0.25">
      <c r="A34" s="33">
        <v>40902</v>
      </c>
      <c r="B34" s="34"/>
      <c r="C34" s="3">
        <v>88.625244140625</v>
      </c>
      <c r="D34" s="3">
        <v>6.2351059913635254</v>
      </c>
      <c r="E34" s="3">
        <v>4.6027770042419434</v>
      </c>
      <c r="F34" s="5">
        <v>6.510462611913681E-2</v>
      </c>
      <c r="G34" s="3">
        <v>4.6678814888000488</v>
      </c>
      <c r="H34" s="3">
        <v>38.111289508025081</v>
      </c>
      <c r="I34" s="3">
        <v>48.777377796225103</v>
      </c>
      <c r="J34" s="1"/>
      <c r="K34" s="1"/>
    </row>
    <row r="35" spans="1:11" ht="12.75" customHeight="1" thickBot="1" x14ac:dyDescent="0.25">
      <c r="A35" s="33">
        <v>40903</v>
      </c>
      <c r="B35" s="34"/>
      <c r="C35" s="3">
        <v>88.711135864257813</v>
      </c>
      <c r="D35" s="3">
        <v>6.0051136016845703</v>
      </c>
      <c r="E35" s="3">
        <v>4.7971491813659668</v>
      </c>
      <c r="F35" s="5">
        <v>6.8233340978622437E-2</v>
      </c>
      <c r="G35" s="3">
        <v>4.8653826713562012</v>
      </c>
      <c r="H35" s="3">
        <v>37.936342849504335</v>
      </c>
      <c r="I35" s="3">
        <v>48.58866598422874</v>
      </c>
      <c r="J35" s="1"/>
      <c r="K35" s="1"/>
    </row>
    <row r="36" spans="1:11" ht="12.75" customHeight="1" thickBot="1" x14ac:dyDescent="0.25">
      <c r="A36" s="33">
        <v>40904</v>
      </c>
      <c r="B36" s="34"/>
      <c r="C36" s="3">
        <v>88.685523986816406</v>
      </c>
      <c r="D36" s="3">
        <v>6.0487608909606934</v>
      </c>
      <c r="E36" s="3">
        <v>4.7946920394897461</v>
      </c>
      <c r="F36" s="5">
        <v>7.2832435369491577E-2</v>
      </c>
      <c r="G36" s="3">
        <v>4.8675246238708496</v>
      </c>
      <c r="H36" s="3">
        <v>37.934667484419627</v>
      </c>
      <c r="I36" s="3">
        <v>48.585831352944098</v>
      </c>
      <c r="J36" s="1"/>
      <c r="K36" s="1"/>
    </row>
    <row r="37" spans="1:11" ht="12.75" customHeight="1" thickBot="1" x14ac:dyDescent="0.25">
      <c r="A37" s="33">
        <v>40905</v>
      </c>
      <c r="B37" s="34"/>
      <c r="C37" s="3">
        <v>88.485893249511719</v>
      </c>
      <c r="D37" s="3">
        <v>6.0670809745788574</v>
      </c>
      <c r="E37" s="3">
        <v>5.0004734992980957</v>
      </c>
      <c r="F37" s="5">
        <v>6.5497808158397675E-2</v>
      </c>
      <c r="G37" s="3">
        <v>5.0659713745117187</v>
      </c>
      <c r="H37" s="3">
        <v>37.856413762037732</v>
      </c>
      <c r="I37" s="3">
        <v>48.456841356667105</v>
      </c>
      <c r="J37" s="1"/>
      <c r="K37" s="1"/>
    </row>
    <row r="38" spans="1:11" ht="12.75" customHeight="1" thickBot="1" x14ac:dyDescent="0.25">
      <c r="A38" s="33">
        <v>40906</v>
      </c>
      <c r="B38" s="34"/>
      <c r="C38" s="3">
        <v>89.613983154296875</v>
      </c>
      <c r="D38" s="3">
        <v>5.3825912475585938</v>
      </c>
      <c r="E38" s="3">
        <v>4.5087857246398926</v>
      </c>
      <c r="F38" s="5">
        <v>7.1230724453926086E-2</v>
      </c>
      <c r="G38" s="3">
        <v>4.5800166130065918</v>
      </c>
      <c r="H38" s="3">
        <v>37.873185028820586</v>
      </c>
      <c r="I38" s="3">
        <v>48.671021982453439</v>
      </c>
      <c r="J38" s="1"/>
      <c r="K38" s="1"/>
    </row>
    <row r="39" spans="1:11" ht="12.75" customHeight="1" thickBot="1" x14ac:dyDescent="0.25">
      <c r="A39" s="33">
        <v>40907</v>
      </c>
      <c r="B39" s="34"/>
      <c r="C39" s="3">
        <v>90.810150146484375</v>
      </c>
      <c r="D39" s="3">
        <v>4.9888148307800293</v>
      </c>
      <c r="E39" s="3">
        <v>3.6304879188537598</v>
      </c>
      <c r="F39" s="5">
        <v>0.16038466989994049</v>
      </c>
      <c r="G39" s="3">
        <v>3.7908725738525391</v>
      </c>
      <c r="H39" s="3">
        <v>38.059375072854614</v>
      </c>
      <c r="I39" s="3">
        <v>49.100574553948327</v>
      </c>
      <c r="J39" s="1"/>
      <c r="K39" s="1"/>
    </row>
    <row r="40" spans="1:11" ht="12.75" customHeight="1" thickBot="1" x14ac:dyDescent="0.25">
      <c r="A40" s="33">
        <v>40908</v>
      </c>
      <c r="B40" s="34"/>
      <c r="C40" s="3">
        <v>89.971488952636719</v>
      </c>
      <c r="D40" s="3">
        <v>5.4590768814086914</v>
      </c>
      <c r="E40" s="3">
        <v>4.0316257476806641</v>
      </c>
      <c r="F40" s="5">
        <v>0.15443430840969086</v>
      </c>
      <c r="G40" s="3">
        <v>4.1860599517822266</v>
      </c>
      <c r="H40" s="3">
        <v>38.017423989445817</v>
      </c>
      <c r="I40" s="3">
        <v>48.907051568345736</v>
      </c>
      <c r="J40" s="1"/>
      <c r="K40" s="1"/>
    </row>
    <row r="41" spans="1:11" ht="12.75" customHeight="1" thickBot="1" x14ac:dyDescent="0.25">
      <c r="A41" s="31" t="s">
        <v>6</v>
      </c>
      <c r="B41" s="32"/>
      <c r="C41" s="6">
        <f t="shared" ref="C41:I41" si="0">AVERAGE(C10:C40)</f>
        <v>88.585112294843114</v>
      </c>
      <c r="D41" s="6">
        <f t="shared" si="0"/>
        <v>6.3077057100111436</v>
      </c>
      <c r="E41" s="6">
        <f t="shared" si="0"/>
        <v>4.5219333402572142</v>
      </c>
      <c r="F41" s="6">
        <f t="shared" si="0"/>
        <v>0.10334489770954655</v>
      </c>
      <c r="G41" s="6">
        <f t="shared" si="0"/>
        <v>4.6252782729364208</v>
      </c>
      <c r="H41" s="6">
        <f t="shared" si="0"/>
        <v>38.150970707015723</v>
      </c>
      <c r="I41" s="6">
        <f t="shared" si="0"/>
        <v>48.811664457331993</v>
      </c>
      <c r="J41" s="1"/>
      <c r="K41" s="1"/>
    </row>
    <row r="42" spans="1:11" ht="8.1" customHeight="1" x14ac:dyDescent="0.2"/>
    <row r="43" spans="1:11" ht="12.75" customHeight="1" x14ac:dyDescent="0.2">
      <c r="A43" s="7" t="s">
        <v>10</v>
      </c>
      <c r="H43" s="30" t="s">
        <v>23</v>
      </c>
      <c r="I43" s="30"/>
      <c r="J43" s="20"/>
      <c r="K43" s="20"/>
    </row>
    <row r="44" spans="1:11" ht="13.5" thickBot="1" x14ac:dyDescent="0.25"/>
    <row r="45" spans="1:11" ht="23.25" thickBot="1" x14ac:dyDescent="0.25">
      <c r="A45" s="37"/>
      <c r="B45" s="38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17</v>
      </c>
      <c r="I45" s="19" t="s">
        <v>16</v>
      </c>
    </row>
    <row r="46" spans="1:11" ht="13.5" thickBot="1" x14ac:dyDescent="0.25">
      <c r="A46" s="39" t="s">
        <v>85</v>
      </c>
      <c r="B46" s="40"/>
      <c r="C46" s="26">
        <f t="shared" ref="C46:I46" si="1">MAX(C10:C40)</f>
        <v>90.810150146484375</v>
      </c>
      <c r="D46" s="21">
        <f t="shared" si="1"/>
        <v>7.6792764663696289</v>
      </c>
      <c r="E46" s="26">
        <f t="shared" si="1"/>
        <v>5.1363320350646973</v>
      </c>
      <c r="F46" s="26">
        <f t="shared" si="1"/>
        <v>0.25465726852416992</v>
      </c>
      <c r="G46" s="21">
        <f t="shared" si="1"/>
        <v>5.2019023895263672</v>
      </c>
      <c r="H46" s="26">
        <f t="shared" si="1"/>
        <v>38.656496028726977</v>
      </c>
      <c r="I46" s="22">
        <f t="shared" si="1"/>
        <v>49.310162232069985</v>
      </c>
    </row>
    <row r="47" spans="1:11" ht="13.5" thickBot="1" x14ac:dyDescent="0.25">
      <c r="A47" s="39" t="s">
        <v>86</v>
      </c>
      <c r="B47" s="40"/>
      <c r="C47" s="23">
        <f t="shared" ref="C47:I47" si="2">MIN(C10:C40)</f>
        <v>86.586265563964844</v>
      </c>
      <c r="D47" s="26">
        <f t="shared" si="2"/>
        <v>4.9888148307800293</v>
      </c>
      <c r="E47" s="26">
        <f t="shared" si="2"/>
        <v>3.2985787391662598</v>
      </c>
      <c r="F47" s="23">
        <f t="shared" si="2"/>
        <v>5.5598154664039612E-2</v>
      </c>
      <c r="G47" s="26">
        <f t="shared" si="2"/>
        <v>3.5532360076904297</v>
      </c>
      <c r="H47" s="23">
        <f t="shared" si="2"/>
        <v>37.831642411798398</v>
      </c>
      <c r="I47" s="26">
        <f t="shared" si="2"/>
        <v>48.456841356667105</v>
      </c>
    </row>
    <row r="48" spans="1:11" ht="13.5" thickBot="1" x14ac:dyDescent="0.25">
      <c r="A48" s="35" t="s">
        <v>87</v>
      </c>
      <c r="B48" s="36"/>
      <c r="C48" s="26">
        <f t="shared" ref="C48:I48" si="3">STDEV(C10:C40)</f>
        <v>1.247597991482545</v>
      </c>
      <c r="D48" s="24">
        <f t="shared" si="3"/>
        <v>0.75927168348821972</v>
      </c>
      <c r="E48" s="26">
        <f t="shared" si="3"/>
        <v>0.53184169858343489</v>
      </c>
      <c r="F48" s="26">
        <f t="shared" si="3"/>
        <v>5.7934758186174912E-2</v>
      </c>
      <c r="G48" s="24">
        <f t="shared" si="3"/>
        <v>0.47986431002680424</v>
      </c>
      <c r="H48" s="26">
        <f t="shared" si="3"/>
        <v>0.19255637077648247</v>
      </c>
      <c r="I48" s="25">
        <f t="shared" si="3"/>
        <v>0.21755696065667718</v>
      </c>
    </row>
    <row r="50" spans="3:9" x14ac:dyDescent="0.2">
      <c r="C50" s="27" t="s">
        <v>100</v>
      </c>
      <c r="D50" s="27">
        <f>COUNTIF(D10:D40,"&gt;12.0")</f>
        <v>0</v>
      </c>
      <c r="E50" s="27">
        <f>COUNTIF(E10:E40,"&gt;8.0")</f>
        <v>0</v>
      </c>
      <c r="F50" s="27">
        <f>COUNTIF(F10:F40,"&gt;3.0")</f>
        <v>0</v>
      </c>
      <c r="G50" s="27">
        <f>COUNTIF(G10:G40,"&gt;8.0")</f>
        <v>0</v>
      </c>
      <c r="H50" s="27">
        <f>COUNTIF(H10:H40,"&lt;36.30")</f>
        <v>0</v>
      </c>
      <c r="I50" s="27">
        <f>COUNTIF(I10:I40,"&lt;46.20")</f>
        <v>0</v>
      </c>
    </row>
    <row r="51" spans="3:9" x14ac:dyDescent="0.2">
      <c r="G51" s="27"/>
      <c r="H51" s="27">
        <f>COUNTIF(H10:H40,"&gt;43.60")</f>
        <v>0</v>
      </c>
      <c r="I51" s="27">
        <f>COUNTIF(I10:I40,"&gt;53.20")</f>
        <v>0</v>
      </c>
    </row>
  </sheetData>
  <mergeCells count="45">
    <mergeCell ref="A32:B32"/>
    <mergeCell ref="A33:B33"/>
    <mergeCell ref="H43:I43"/>
    <mergeCell ref="A41:B41"/>
    <mergeCell ref="A34:B34"/>
    <mergeCell ref="A39:B39"/>
    <mergeCell ref="A47:B47"/>
    <mergeCell ref="A48:B48"/>
    <mergeCell ref="A36:B36"/>
    <mergeCell ref="A35:B35"/>
    <mergeCell ref="A37:B37"/>
    <mergeCell ref="A38:B38"/>
    <mergeCell ref="A45:B45"/>
    <mergeCell ref="A46:B46"/>
    <mergeCell ref="A40:B40"/>
    <mergeCell ref="A21:B21"/>
    <mergeCell ref="A24:B24"/>
    <mergeCell ref="A31:B31"/>
    <mergeCell ref="A26:B26"/>
    <mergeCell ref="A28:B28"/>
    <mergeCell ref="A29:B29"/>
    <mergeCell ref="A27:B27"/>
    <mergeCell ref="A30:B30"/>
    <mergeCell ref="A20:B20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8:B18"/>
    <mergeCell ref="A19:B19"/>
    <mergeCell ref="A9:B9"/>
    <mergeCell ref="A11:B11"/>
    <mergeCell ref="A12:B12"/>
    <mergeCell ref="A17:B17"/>
    <mergeCell ref="A7:B7"/>
    <mergeCell ref="A1:I1"/>
    <mergeCell ref="A3:I3"/>
    <mergeCell ref="A6:B6"/>
    <mergeCell ref="A4:I4"/>
    <mergeCell ref="A5:F5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>
    <outlinePr summaryBelow="0" summaryRight="0"/>
  </sheetPr>
  <dimension ref="A1:K51"/>
  <sheetViews>
    <sheetView showGridLines="0" topLeftCell="A31" zoomScale="90" zoomScaleNormal="90" workbookViewId="0">
      <selection activeCell="H51" sqref="H51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256" width="8.85546875" customWidth="1"/>
  </cols>
  <sheetData>
    <row r="1" spans="1:11" ht="24" customHeight="1" x14ac:dyDescent="0.2">
      <c r="A1" s="43" t="s">
        <v>11</v>
      </c>
      <c r="B1" s="43"/>
      <c r="C1" s="43"/>
      <c r="D1" s="43"/>
      <c r="E1" s="43"/>
      <c r="F1" s="43"/>
      <c r="G1" s="43"/>
      <c r="H1" s="43"/>
      <c r="I1" s="43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4" t="s">
        <v>8</v>
      </c>
      <c r="B3" s="44"/>
      <c r="C3" s="44"/>
      <c r="D3" s="44"/>
      <c r="E3" s="44"/>
      <c r="F3" s="44"/>
      <c r="G3" s="44"/>
      <c r="H3" s="44"/>
      <c r="I3" s="44"/>
      <c r="J3" s="2"/>
      <c r="K3" s="1"/>
    </row>
    <row r="4" spans="1:11" ht="18" customHeight="1" x14ac:dyDescent="0.2">
      <c r="A4" s="47" t="s">
        <v>9</v>
      </c>
      <c r="B4" s="47"/>
      <c r="C4" s="47"/>
      <c r="D4" s="47"/>
      <c r="E4" s="47"/>
      <c r="F4" s="47"/>
      <c r="G4" s="47"/>
      <c r="H4" s="47"/>
      <c r="I4" s="47"/>
      <c r="J4" s="2"/>
      <c r="K4" s="1"/>
    </row>
    <row r="5" spans="1:11" ht="14.1" customHeight="1" thickBot="1" x14ac:dyDescent="0.25">
      <c r="A5" s="48" t="s">
        <v>76</v>
      </c>
      <c r="B5" s="48"/>
      <c r="C5" s="48"/>
      <c r="D5" s="48"/>
      <c r="E5" s="48"/>
      <c r="F5" s="48"/>
      <c r="G5" s="1"/>
      <c r="H5" s="1"/>
      <c r="I5" s="18" t="s">
        <v>99</v>
      </c>
      <c r="J5" s="1"/>
      <c r="K5" s="1"/>
    </row>
    <row r="6" spans="1:11" ht="10.15" customHeight="1" x14ac:dyDescent="0.2">
      <c r="A6" s="45"/>
      <c r="B6" s="46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1" t="s">
        <v>3</v>
      </c>
      <c r="B7" s="42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41"/>
      <c r="B8" s="42"/>
      <c r="C8" s="9" t="s">
        <v>24</v>
      </c>
      <c r="D8" s="9" t="s">
        <v>26</v>
      </c>
      <c r="E8" s="9" t="s">
        <v>25</v>
      </c>
      <c r="F8" s="9" t="s">
        <v>19</v>
      </c>
      <c r="G8" s="9" t="s">
        <v>25</v>
      </c>
      <c r="H8" s="14" t="s">
        <v>27</v>
      </c>
      <c r="I8" s="17" t="s">
        <v>28</v>
      </c>
      <c r="J8" s="1"/>
      <c r="K8" s="1"/>
    </row>
    <row r="9" spans="1:11" ht="22.5" customHeight="1" thickBot="1" x14ac:dyDescent="0.25">
      <c r="A9" s="37"/>
      <c r="B9" s="38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33">
        <v>40878</v>
      </c>
      <c r="B10" s="34"/>
      <c r="C10" s="10">
        <v>98.644256591796875</v>
      </c>
      <c r="D10" s="10">
        <v>0.68534290790557861</v>
      </c>
      <c r="E10" s="10">
        <v>0.18462498486042023</v>
      </c>
      <c r="F10" s="11">
        <v>0.1523144543170929</v>
      </c>
      <c r="G10" s="10">
        <v>0.33693945407867432</v>
      </c>
      <c r="H10" s="10">
        <v>38.122526673317765</v>
      </c>
      <c r="I10" s="10">
        <v>50.70447464519436</v>
      </c>
      <c r="J10" s="1"/>
      <c r="K10" s="1"/>
    </row>
    <row r="11" spans="1:11" ht="12.75" customHeight="1" thickBot="1" x14ac:dyDescent="0.25">
      <c r="A11" s="33">
        <v>40879</v>
      </c>
      <c r="B11" s="34"/>
      <c r="C11" s="3">
        <v>98.724899291992188</v>
      </c>
      <c r="D11" s="3">
        <v>0.61026734113693237</v>
      </c>
      <c r="E11" s="3">
        <v>0.17770294845104218</v>
      </c>
      <c r="F11" s="5">
        <v>0.15650452673435211</v>
      </c>
      <c r="G11" s="3">
        <v>0.33420747518539429</v>
      </c>
      <c r="H11" s="3">
        <v>38.10138577201954</v>
      </c>
      <c r="I11" s="3">
        <v>50.692797918742237</v>
      </c>
      <c r="J11" s="1"/>
      <c r="K11" s="1"/>
    </row>
    <row r="12" spans="1:11" ht="12.75" customHeight="1" thickBot="1" x14ac:dyDescent="0.25">
      <c r="A12" s="33">
        <v>40880</v>
      </c>
      <c r="B12" s="34"/>
      <c r="C12" s="3">
        <v>98.715263366699219</v>
      </c>
      <c r="D12" s="3">
        <v>0.62555474042892456</v>
      </c>
      <c r="E12" s="3">
        <v>0.17746385931968689</v>
      </c>
      <c r="F12" s="5">
        <v>0.14955449104309082</v>
      </c>
      <c r="G12" s="3">
        <v>0.32701835036277771</v>
      </c>
      <c r="H12" s="3">
        <v>38.110633506937447</v>
      </c>
      <c r="I12" s="3">
        <v>50.703135803386211</v>
      </c>
      <c r="J12" s="1"/>
      <c r="K12" s="1"/>
    </row>
    <row r="13" spans="1:11" ht="12.75" customHeight="1" thickBot="1" x14ac:dyDescent="0.25">
      <c r="A13" s="33">
        <v>40881</v>
      </c>
      <c r="B13" s="34"/>
      <c r="C13" s="3">
        <v>98.691383361816406</v>
      </c>
      <c r="D13" s="3">
        <v>0.64476585388183594</v>
      </c>
      <c r="E13" s="3">
        <v>0.18135561048984528</v>
      </c>
      <c r="F13" s="5">
        <v>0.15077510476112366</v>
      </c>
      <c r="G13" s="3">
        <v>0.33213073015213013</v>
      </c>
      <c r="H13" s="3">
        <v>38.114481094945994</v>
      </c>
      <c r="I13" s="3">
        <v>50.70257152247391</v>
      </c>
      <c r="J13" s="1"/>
      <c r="K13" s="1"/>
    </row>
    <row r="14" spans="1:11" ht="12.75" customHeight="1" thickBot="1" x14ac:dyDescent="0.25">
      <c r="A14" s="33">
        <v>40882</v>
      </c>
      <c r="B14" s="34"/>
      <c r="C14" s="3">
        <v>98.655189514160156</v>
      </c>
      <c r="D14" s="3">
        <v>0.67513728141784668</v>
      </c>
      <c r="E14" s="3">
        <v>0.19040112197399139</v>
      </c>
      <c r="F14" s="5">
        <v>0.14535379409790039</v>
      </c>
      <c r="G14" s="3">
        <v>0.33575493097305298</v>
      </c>
      <c r="H14" s="3">
        <v>38.122700905094305</v>
      </c>
      <c r="I14" s="3">
        <v>50.706829015636906</v>
      </c>
      <c r="J14" s="1"/>
      <c r="K14" s="1"/>
    </row>
    <row r="15" spans="1:11" ht="12.75" customHeight="1" thickBot="1" x14ac:dyDescent="0.25">
      <c r="A15" s="33">
        <v>40883</v>
      </c>
      <c r="B15" s="34"/>
      <c r="C15" s="3">
        <v>98.650558471679688</v>
      </c>
      <c r="D15" s="3">
        <v>0.67706829309463501</v>
      </c>
      <c r="E15" s="3">
        <v>0.19175994396209717</v>
      </c>
      <c r="F15" s="5">
        <v>0.1434859037399292</v>
      </c>
      <c r="G15" s="3">
        <v>0.33524584770202637</v>
      </c>
      <c r="H15" s="3">
        <v>38.125239132104724</v>
      </c>
      <c r="I15" s="3">
        <v>50.708956532570731</v>
      </c>
      <c r="J15" s="1"/>
      <c r="K15" s="1"/>
    </row>
    <row r="16" spans="1:11" ht="12.75" customHeight="1" thickBot="1" x14ac:dyDescent="0.25">
      <c r="A16" s="33">
        <v>40884</v>
      </c>
      <c r="B16" s="34"/>
      <c r="C16" s="3">
        <v>98.707557678222656</v>
      </c>
      <c r="D16" s="3">
        <v>0.62442177534103394</v>
      </c>
      <c r="E16" s="3">
        <v>0.19009791314601898</v>
      </c>
      <c r="F16" s="5">
        <v>0.14319092035293579</v>
      </c>
      <c r="G16" s="3">
        <v>0.33328884840011597</v>
      </c>
      <c r="H16" s="3">
        <v>38.10952124785544</v>
      </c>
      <c r="I16" s="3">
        <v>50.701097061837693</v>
      </c>
      <c r="J16" s="1"/>
      <c r="K16" s="1"/>
    </row>
    <row r="17" spans="1:11" ht="12.75" customHeight="1" thickBot="1" x14ac:dyDescent="0.25">
      <c r="A17" s="33">
        <v>40885</v>
      </c>
      <c r="B17" s="34"/>
      <c r="C17" s="3">
        <v>98.962631225585938</v>
      </c>
      <c r="D17" s="3">
        <v>0.40358874201774597</v>
      </c>
      <c r="E17" s="3">
        <v>0.15560990571975708</v>
      </c>
      <c r="F17" s="5">
        <v>0.14716543257236481</v>
      </c>
      <c r="G17" s="3">
        <v>0.30277532339096069</v>
      </c>
      <c r="H17" s="3">
        <v>38.05205898125746</v>
      </c>
      <c r="I17" s="3">
        <v>50.682238606719601</v>
      </c>
      <c r="J17" s="1"/>
      <c r="K17" s="1"/>
    </row>
    <row r="18" spans="1:11" ht="12.75" customHeight="1" thickBot="1" x14ac:dyDescent="0.25">
      <c r="A18" s="33">
        <v>40886</v>
      </c>
      <c r="B18" s="34"/>
      <c r="C18" s="3">
        <v>98.782173156738281</v>
      </c>
      <c r="D18" s="3">
        <v>0.55074232816696167</v>
      </c>
      <c r="E18" s="3">
        <v>0.17919373512268066</v>
      </c>
      <c r="F18" s="5">
        <v>0.15682783722877502</v>
      </c>
      <c r="G18" s="3">
        <v>0.33602157235145569</v>
      </c>
      <c r="H18" s="3">
        <v>38.079378441330825</v>
      </c>
      <c r="I18" s="3">
        <v>50.679484262906087</v>
      </c>
      <c r="J18" s="1"/>
      <c r="K18" s="1"/>
    </row>
    <row r="19" spans="1:11" ht="12.75" customHeight="1" thickBot="1" x14ac:dyDescent="0.25">
      <c r="A19" s="33">
        <v>40887</v>
      </c>
      <c r="B19" s="34"/>
      <c r="C19" s="3">
        <v>98.718231201171875</v>
      </c>
      <c r="D19" s="3">
        <v>0.61797881126403809</v>
      </c>
      <c r="E19" s="3">
        <v>0.19076751172542572</v>
      </c>
      <c r="F19" s="5">
        <v>0.15414887666702271</v>
      </c>
      <c r="G19" s="3">
        <v>0.34491640329360962</v>
      </c>
      <c r="H19" s="3">
        <v>38.086700439737861</v>
      </c>
      <c r="I19" s="3">
        <v>50.680133836483108</v>
      </c>
      <c r="J19" s="1"/>
      <c r="K19" s="1"/>
    </row>
    <row r="20" spans="1:11" ht="12.75" customHeight="1" thickBot="1" x14ac:dyDescent="0.25">
      <c r="A20" s="33">
        <v>40888</v>
      </c>
      <c r="B20" s="34"/>
      <c r="C20" s="3">
        <v>98.64727783203125</v>
      </c>
      <c r="D20" s="3">
        <v>0.6859782338142395</v>
      </c>
      <c r="E20" s="3">
        <v>0.19035241007804871</v>
      </c>
      <c r="F20" s="5">
        <v>0.15036888420581818</v>
      </c>
      <c r="G20" s="3">
        <v>0.34072130918502808</v>
      </c>
      <c r="H20" s="3">
        <v>38.111926817448492</v>
      </c>
      <c r="I20" s="3">
        <v>50.697278015660039</v>
      </c>
      <c r="J20" s="1"/>
      <c r="K20" s="1"/>
    </row>
    <row r="21" spans="1:11" ht="12.75" customHeight="1" thickBot="1" x14ac:dyDescent="0.25">
      <c r="A21" s="33">
        <v>40889</v>
      </c>
      <c r="B21" s="34"/>
      <c r="C21" s="3">
        <v>98.680068969726563</v>
      </c>
      <c r="D21" s="3">
        <v>0.65979540348052979</v>
      </c>
      <c r="E21" s="3">
        <v>0.18705256283283234</v>
      </c>
      <c r="F21" s="5">
        <v>0.14462225139141083</v>
      </c>
      <c r="G21" s="3">
        <v>0.33167481422424316</v>
      </c>
      <c r="H21" s="3">
        <v>38.110112575653233</v>
      </c>
      <c r="I21" s="3">
        <v>50.701953304323496</v>
      </c>
      <c r="J21" s="1"/>
      <c r="K21" s="1"/>
    </row>
    <row r="22" spans="1:11" ht="12.75" customHeight="1" thickBot="1" x14ac:dyDescent="0.25">
      <c r="A22" s="33">
        <v>40890</v>
      </c>
      <c r="B22" s="34"/>
      <c r="C22" s="3">
        <v>98.661430358886719</v>
      </c>
      <c r="D22" s="3">
        <v>0.67989891767501831</v>
      </c>
      <c r="E22" s="3">
        <v>0.1889457106590271</v>
      </c>
      <c r="F22" s="5">
        <v>0.14268034696578979</v>
      </c>
      <c r="G22" s="3">
        <v>0.33162605762481689</v>
      </c>
      <c r="H22" s="3">
        <v>38.114020664137982</v>
      </c>
      <c r="I22" s="3">
        <v>50.704686683549902</v>
      </c>
      <c r="J22" s="1"/>
      <c r="K22" s="1"/>
    </row>
    <row r="23" spans="1:11" ht="12.75" customHeight="1" thickBot="1" x14ac:dyDescent="0.25">
      <c r="A23" s="33">
        <v>40891</v>
      </c>
      <c r="B23" s="34"/>
      <c r="C23" s="3">
        <v>98.703628540039063</v>
      </c>
      <c r="D23" s="3">
        <v>0.64229536056518555</v>
      </c>
      <c r="E23" s="3">
        <v>0.18607811629772186</v>
      </c>
      <c r="F23" s="5">
        <v>0.14513848721981049</v>
      </c>
      <c r="G23" s="3">
        <v>0.33121660351753235</v>
      </c>
      <c r="H23" s="3">
        <v>38.100856764294988</v>
      </c>
      <c r="I23" s="3">
        <v>50.696852242296814</v>
      </c>
      <c r="J23" s="1"/>
      <c r="K23" s="1"/>
    </row>
    <row r="24" spans="1:11" ht="12.75" customHeight="1" thickBot="1" x14ac:dyDescent="0.25">
      <c r="A24" s="33">
        <v>40892</v>
      </c>
      <c r="B24" s="34"/>
      <c r="C24" s="3">
        <v>98.67901611328125</v>
      </c>
      <c r="D24" s="3">
        <v>0.66805058717727661</v>
      </c>
      <c r="E24" s="3">
        <v>0.18190549314022064</v>
      </c>
      <c r="F24" s="5">
        <v>0.14518362283706665</v>
      </c>
      <c r="G24" s="3">
        <v>0.32708913087844849</v>
      </c>
      <c r="H24" s="3">
        <v>38.111629114212562</v>
      </c>
      <c r="I24" s="3">
        <v>50.704874961023528</v>
      </c>
      <c r="J24" s="1"/>
      <c r="K24" s="1"/>
    </row>
    <row r="25" spans="1:11" ht="12.75" customHeight="1" thickBot="1" x14ac:dyDescent="0.25">
      <c r="A25" s="33">
        <v>40893</v>
      </c>
      <c r="B25" s="34"/>
      <c r="C25" s="3">
        <v>98.590080261230469</v>
      </c>
      <c r="D25" s="3">
        <v>0.74879628419876099</v>
      </c>
      <c r="E25" s="3">
        <v>0.19218873977661133</v>
      </c>
      <c r="F25" s="5">
        <v>0.14403586089611053</v>
      </c>
      <c r="G25" s="3">
        <v>0.33622461557388306</v>
      </c>
      <c r="H25" s="3">
        <v>38.13058053821026</v>
      </c>
      <c r="I25" s="3">
        <v>50.711526666863577</v>
      </c>
      <c r="J25" s="1"/>
      <c r="K25" s="1"/>
    </row>
    <row r="26" spans="1:11" ht="12.75" customHeight="1" thickBot="1" x14ac:dyDescent="0.25">
      <c r="A26" s="33">
        <v>40894</v>
      </c>
      <c r="B26" s="34"/>
      <c r="C26" s="3">
        <v>98.648124694824219</v>
      </c>
      <c r="D26" s="3">
        <v>0.69335663318634033</v>
      </c>
      <c r="E26" s="3">
        <v>0.19127930700778961</v>
      </c>
      <c r="F26" s="5">
        <v>0.14109988510608673</v>
      </c>
      <c r="G26" s="3">
        <v>0.33237919211387634</v>
      </c>
      <c r="H26" s="3">
        <v>38.116803473033173</v>
      </c>
      <c r="I26" s="3">
        <v>50.706300048662094</v>
      </c>
      <c r="J26" s="1"/>
      <c r="K26" s="1"/>
    </row>
    <row r="27" spans="1:11" ht="12.75" customHeight="1" thickBot="1" x14ac:dyDescent="0.25">
      <c r="A27" s="33">
        <v>40895</v>
      </c>
      <c r="B27" s="34"/>
      <c r="C27" s="3">
        <v>98.638809204101563</v>
      </c>
      <c r="D27" s="3">
        <v>0.69763731956481934</v>
      </c>
      <c r="E27" s="3">
        <v>0.18920084834098816</v>
      </c>
      <c r="F27" s="5">
        <v>0.14275418221950531</v>
      </c>
      <c r="G27" s="3">
        <v>0.33195501565933228</v>
      </c>
      <c r="H27" s="3">
        <v>38.12226342796567</v>
      </c>
      <c r="I27" s="3">
        <v>50.709137409761119</v>
      </c>
      <c r="J27" s="1"/>
      <c r="K27" s="1"/>
    </row>
    <row r="28" spans="1:11" ht="12.75" customHeight="1" thickBot="1" x14ac:dyDescent="0.25">
      <c r="A28" s="33">
        <v>40896</v>
      </c>
      <c r="B28" s="34"/>
      <c r="C28" s="3">
        <v>98.6522216796875</v>
      </c>
      <c r="D28" s="3">
        <v>0.68950456380844116</v>
      </c>
      <c r="E28" s="3">
        <v>0.19073207676410675</v>
      </c>
      <c r="F28" s="5">
        <v>0.14141415059566498</v>
      </c>
      <c r="G28" s="3">
        <v>0.33214622735977173</v>
      </c>
      <c r="H28" s="3">
        <v>38.116219210918281</v>
      </c>
      <c r="I28" s="3">
        <v>50.705996154813072</v>
      </c>
      <c r="J28" s="1"/>
      <c r="K28" s="1"/>
    </row>
    <row r="29" spans="1:11" ht="12.75" customHeight="1" thickBot="1" x14ac:dyDescent="0.25">
      <c r="A29" s="33">
        <v>40897</v>
      </c>
      <c r="B29" s="34"/>
      <c r="C29" s="3">
        <v>98.656517028808594</v>
      </c>
      <c r="D29" s="3">
        <v>0.68745243549346924</v>
      </c>
      <c r="E29" s="3">
        <v>0.18869553506374359</v>
      </c>
      <c r="F29" s="5">
        <v>0.14031481742858887</v>
      </c>
      <c r="G29" s="3">
        <v>0.32901036739349365</v>
      </c>
      <c r="H29" s="3">
        <v>38.117642100627464</v>
      </c>
      <c r="I29" s="3">
        <v>50.70855496069462</v>
      </c>
      <c r="J29" s="1"/>
      <c r="K29" s="1"/>
    </row>
    <row r="30" spans="1:11" ht="12.75" customHeight="1" thickBot="1" x14ac:dyDescent="0.25">
      <c r="A30" s="33">
        <v>40898</v>
      </c>
      <c r="B30" s="34"/>
      <c r="C30" s="3">
        <v>98.645774841308594</v>
      </c>
      <c r="D30" s="3">
        <v>0.69714206457138062</v>
      </c>
      <c r="E30" s="3">
        <v>0.18885576725006104</v>
      </c>
      <c r="F30" s="5">
        <v>0.135488361120224</v>
      </c>
      <c r="G30" s="3">
        <v>0.32434412837028503</v>
      </c>
      <c r="H30" s="3">
        <v>38.124481375567413</v>
      </c>
      <c r="I30" s="3">
        <v>50.711972674158496</v>
      </c>
      <c r="J30" s="1"/>
      <c r="K30" s="1"/>
    </row>
    <row r="31" spans="1:11" ht="12.75" customHeight="1" thickBot="1" x14ac:dyDescent="0.25">
      <c r="A31" s="33">
        <v>40899</v>
      </c>
      <c r="B31" s="34"/>
      <c r="C31" s="3">
        <v>98.655426025390625</v>
      </c>
      <c r="D31" s="3">
        <v>0.679465651512146</v>
      </c>
      <c r="E31" s="3">
        <v>0.18683397769927979</v>
      </c>
      <c r="F31" s="5">
        <v>0.13952361047267914</v>
      </c>
      <c r="G31" s="3">
        <v>0.32635760307312012</v>
      </c>
      <c r="H31" s="3">
        <v>38.126420834891249</v>
      </c>
      <c r="I31" s="3">
        <v>50.714870715489837</v>
      </c>
      <c r="J31" s="1"/>
      <c r="K31" s="1"/>
    </row>
    <row r="32" spans="1:11" ht="12.75" customHeight="1" thickBot="1" x14ac:dyDescent="0.25">
      <c r="A32" s="33">
        <v>40900</v>
      </c>
      <c r="B32" s="34"/>
      <c r="C32" s="3">
        <v>98.662948608398438</v>
      </c>
      <c r="D32" s="3">
        <v>0.67688512802124023</v>
      </c>
      <c r="E32" s="3">
        <v>0.18541108071804047</v>
      </c>
      <c r="F32" s="5">
        <v>0.13962626457214355</v>
      </c>
      <c r="G32" s="3">
        <v>0.32503736019134521</v>
      </c>
      <c r="H32" s="3">
        <v>38.123597333539479</v>
      </c>
      <c r="I32" s="3">
        <v>50.713901564843013</v>
      </c>
      <c r="J32" s="1"/>
      <c r="K32" s="1"/>
    </row>
    <row r="33" spans="1:11" ht="12.75" customHeight="1" thickBot="1" x14ac:dyDescent="0.25">
      <c r="A33" s="33">
        <v>40901</v>
      </c>
      <c r="B33" s="34"/>
      <c r="C33" s="3">
        <v>98.671516418457031</v>
      </c>
      <c r="D33" s="3">
        <v>0.6734965443611145</v>
      </c>
      <c r="E33" s="3">
        <v>0.18480628728866577</v>
      </c>
      <c r="F33" s="5">
        <v>0.14001627266407013</v>
      </c>
      <c r="G33" s="3">
        <v>0.32482254505157471</v>
      </c>
      <c r="H33" s="3">
        <v>38.118992082523071</v>
      </c>
      <c r="I33" s="3">
        <v>50.71134049191955</v>
      </c>
      <c r="J33" s="1"/>
      <c r="K33" s="1"/>
    </row>
    <row r="34" spans="1:11" ht="12.75" customHeight="1" thickBot="1" x14ac:dyDescent="0.25">
      <c r="A34" s="33">
        <v>40902</v>
      </c>
      <c r="B34" s="34"/>
      <c r="C34" s="3">
        <v>98.662887573242188</v>
      </c>
      <c r="D34" s="3">
        <v>0.68231046199798584</v>
      </c>
      <c r="E34" s="3">
        <v>0.18722966313362122</v>
      </c>
      <c r="F34" s="5">
        <v>0.13943362236022949</v>
      </c>
      <c r="G34" s="3">
        <v>0.32666328549385071</v>
      </c>
      <c r="H34" s="3">
        <v>38.118715440572885</v>
      </c>
      <c r="I34" s="3">
        <v>50.710474971349342</v>
      </c>
      <c r="J34" s="1"/>
      <c r="K34" s="1"/>
    </row>
    <row r="35" spans="1:11" ht="12.75" customHeight="1" thickBot="1" x14ac:dyDescent="0.25">
      <c r="A35" s="33">
        <v>40903</v>
      </c>
      <c r="B35" s="34"/>
      <c r="C35" s="3">
        <v>98.609695434570313</v>
      </c>
      <c r="D35" s="3">
        <v>0.72041654586791992</v>
      </c>
      <c r="E35" s="3">
        <v>0.19664435088634491</v>
      </c>
      <c r="F35" s="5">
        <v>0.14383825659751892</v>
      </c>
      <c r="G35" s="3">
        <v>0.34048259258270264</v>
      </c>
      <c r="H35" s="3">
        <v>38.126349345520396</v>
      </c>
      <c r="I35" s="3">
        <v>50.707099572428774</v>
      </c>
      <c r="J35" s="1"/>
      <c r="K35" s="1"/>
    </row>
    <row r="36" spans="1:11" ht="12.75" customHeight="1" thickBot="1" x14ac:dyDescent="0.25">
      <c r="A36" s="33">
        <v>40904</v>
      </c>
      <c r="B36" s="34"/>
      <c r="C36" s="3">
        <v>98.685615539550781</v>
      </c>
      <c r="D36" s="3">
        <v>0.66232210397720337</v>
      </c>
      <c r="E36" s="3">
        <v>0.18811482191085815</v>
      </c>
      <c r="F36" s="5">
        <v>0.14152880012989044</v>
      </c>
      <c r="G36" s="3">
        <v>0.3296436071395874</v>
      </c>
      <c r="H36" s="3">
        <v>38.10890117617852</v>
      </c>
      <c r="I36" s="3">
        <v>50.703018958545179</v>
      </c>
      <c r="J36" s="1"/>
      <c r="K36" s="1"/>
    </row>
    <row r="37" spans="1:11" ht="12.75" customHeight="1" thickBot="1" x14ac:dyDescent="0.25">
      <c r="A37" s="33">
        <v>40905</v>
      </c>
      <c r="B37" s="34"/>
      <c r="C37" s="3">
        <v>98.713905334472656</v>
      </c>
      <c r="D37" s="3">
        <v>0.64702868461608887</v>
      </c>
      <c r="E37" s="3">
        <v>0.18557631969451904</v>
      </c>
      <c r="F37" s="5">
        <v>0.13735736906528473</v>
      </c>
      <c r="G37" s="3">
        <v>0.32293367385864258</v>
      </c>
      <c r="H37" s="3">
        <v>38.101482880116066</v>
      </c>
      <c r="I37" s="3">
        <v>50.703119235149735</v>
      </c>
      <c r="J37" s="1"/>
      <c r="K37" s="1"/>
    </row>
    <row r="38" spans="1:11" ht="12.75" customHeight="1" thickBot="1" x14ac:dyDescent="0.25">
      <c r="A38" s="33">
        <v>40906</v>
      </c>
      <c r="B38" s="34"/>
      <c r="C38" s="3">
        <v>98.688018798828125</v>
      </c>
      <c r="D38" s="3">
        <v>0.65864038467407227</v>
      </c>
      <c r="E38" s="3">
        <v>0.17727929353713989</v>
      </c>
      <c r="F38" s="5">
        <v>0.14301107823848724</v>
      </c>
      <c r="G38" s="3">
        <v>0.32029038667678833</v>
      </c>
      <c r="H38" s="3">
        <v>38.116674099374478</v>
      </c>
      <c r="I38" s="3">
        <v>50.711447858141391</v>
      </c>
      <c r="J38" s="1"/>
      <c r="K38" s="1"/>
    </row>
    <row r="39" spans="1:11" ht="12.75" customHeight="1" thickBot="1" x14ac:dyDescent="0.25">
      <c r="A39" s="33">
        <v>40907</v>
      </c>
      <c r="B39" s="34"/>
      <c r="C39" s="3">
        <v>98.624420166015625</v>
      </c>
      <c r="D39" s="3">
        <v>0.71100199222564697</v>
      </c>
      <c r="E39" s="3">
        <v>0.17887790501117706</v>
      </c>
      <c r="F39" s="5">
        <v>0.14316925406455994</v>
      </c>
      <c r="G39" s="3">
        <v>0.32204717397689819</v>
      </c>
      <c r="H39" s="3">
        <v>38.136028169509586</v>
      </c>
      <c r="I39" s="3">
        <v>50.721466844945553</v>
      </c>
      <c r="J39" s="1"/>
      <c r="K39" s="1"/>
    </row>
    <row r="40" spans="1:11" ht="12.75" customHeight="1" thickBot="1" x14ac:dyDescent="0.25">
      <c r="A40" s="33">
        <v>40908</v>
      </c>
      <c r="B40" s="34"/>
      <c r="C40" s="3">
        <v>98.664115905761719</v>
      </c>
      <c r="D40" s="3">
        <v>0.68497073650360107</v>
      </c>
      <c r="E40" s="3">
        <v>0.18270151317119598</v>
      </c>
      <c r="F40" s="5">
        <v>0.14261770248413086</v>
      </c>
      <c r="G40" s="3">
        <v>0.32531923055648804</v>
      </c>
      <c r="H40" s="3">
        <v>38.11715561771711</v>
      </c>
      <c r="I40" s="3">
        <v>50.709472416009206</v>
      </c>
      <c r="J40" s="1"/>
      <c r="K40" s="1"/>
    </row>
    <row r="41" spans="1:11" ht="12.75" customHeight="1" thickBot="1" x14ac:dyDescent="0.25">
      <c r="A41" s="31" t="s">
        <v>6</v>
      </c>
      <c r="B41" s="32"/>
      <c r="C41" s="6">
        <f t="shared" ref="C41:I41" si="0">AVERAGE(C10:C40)</f>
        <v>98.680440102854078</v>
      </c>
      <c r="D41" s="6">
        <f t="shared" si="0"/>
        <v>0.66004239070800041</v>
      </c>
      <c r="E41" s="6">
        <f t="shared" si="0"/>
        <v>0.18541094564622448</v>
      </c>
      <c r="F41" s="6">
        <f t="shared" si="0"/>
        <v>0.14459820716611801</v>
      </c>
      <c r="G41" s="6">
        <f t="shared" si="0"/>
        <v>0.33000915665780345</v>
      </c>
      <c r="H41" s="6">
        <f t="shared" si="0"/>
        <v>38.112757394729471</v>
      </c>
      <c r="I41" s="6">
        <f t="shared" si="0"/>
        <v>50.704098869567083</v>
      </c>
      <c r="J41" s="1"/>
      <c r="K41" s="1"/>
    </row>
    <row r="42" spans="1:11" ht="8.1" customHeight="1" x14ac:dyDescent="0.2"/>
    <row r="43" spans="1:11" ht="12.75" customHeight="1" x14ac:dyDescent="0.2">
      <c r="A43" s="7" t="s">
        <v>10</v>
      </c>
      <c r="H43" s="30" t="s">
        <v>23</v>
      </c>
      <c r="I43" s="30"/>
      <c r="J43" s="20"/>
      <c r="K43" s="20"/>
    </row>
    <row r="44" spans="1:11" ht="13.5" thickBot="1" x14ac:dyDescent="0.25"/>
    <row r="45" spans="1:11" ht="23.25" thickBot="1" x14ac:dyDescent="0.25">
      <c r="A45" s="37"/>
      <c r="B45" s="38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17</v>
      </c>
      <c r="I45" s="19" t="s">
        <v>16</v>
      </c>
    </row>
    <row r="46" spans="1:11" ht="13.5" thickBot="1" x14ac:dyDescent="0.25">
      <c r="A46" s="39" t="s">
        <v>85</v>
      </c>
      <c r="B46" s="40"/>
      <c r="C46" s="26">
        <f t="shared" ref="C46:I46" si="1">MAX(C10:C40)</f>
        <v>98.962631225585938</v>
      </c>
      <c r="D46" s="21">
        <f t="shared" si="1"/>
        <v>0.74879628419876099</v>
      </c>
      <c r="E46" s="26">
        <f t="shared" si="1"/>
        <v>0.19664435088634491</v>
      </c>
      <c r="F46" s="26">
        <f t="shared" si="1"/>
        <v>0.15682783722877502</v>
      </c>
      <c r="G46" s="21">
        <f t="shared" si="1"/>
        <v>0.34491640329360962</v>
      </c>
      <c r="H46" s="26">
        <f t="shared" si="1"/>
        <v>38.136028169509586</v>
      </c>
      <c r="I46" s="22">
        <f t="shared" si="1"/>
        <v>50.721466844945553</v>
      </c>
    </row>
    <row r="47" spans="1:11" ht="13.5" thickBot="1" x14ac:dyDescent="0.25">
      <c r="A47" s="39" t="s">
        <v>86</v>
      </c>
      <c r="B47" s="40"/>
      <c r="C47" s="23">
        <f t="shared" ref="C47:I47" si="2">MIN(C10:C40)</f>
        <v>98.590080261230469</v>
      </c>
      <c r="D47" s="26">
        <f t="shared" si="2"/>
        <v>0.40358874201774597</v>
      </c>
      <c r="E47" s="26">
        <f t="shared" si="2"/>
        <v>0.15560990571975708</v>
      </c>
      <c r="F47" s="23">
        <f t="shared" si="2"/>
        <v>0.135488361120224</v>
      </c>
      <c r="G47" s="26">
        <f t="shared" si="2"/>
        <v>0.30277532339096069</v>
      </c>
      <c r="H47" s="23">
        <f t="shared" si="2"/>
        <v>38.05205898125746</v>
      </c>
      <c r="I47" s="26">
        <f t="shared" si="2"/>
        <v>50.679484262906087</v>
      </c>
    </row>
    <row r="48" spans="1:11" ht="13.5" thickBot="1" x14ac:dyDescent="0.25">
      <c r="A48" s="35" t="s">
        <v>87</v>
      </c>
      <c r="B48" s="36"/>
      <c r="C48" s="26">
        <f t="shared" ref="C48:I48" si="3">STDEV(C10:C40)</f>
        <v>6.4482651451751208E-2</v>
      </c>
      <c r="D48" s="24">
        <f t="shared" si="3"/>
        <v>6.0285791389018753E-2</v>
      </c>
      <c r="E48" s="26">
        <f t="shared" si="3"/>
        <v>7.3839516770155215E-3</v>
      </c>
      <c r="F48" s="26">
        <f t="shared" si="3"/>
        <v>5.3206286042042066E-3</v>
      </c>
      <c r="G48" s="24">
        <f t="shared" si="3"/>
        <v>7.7072420300707866E-3</v>
      </c>
      <c r="H48" s="26">
        <f t="shared" si="3"/>
        <v>1.6336227473217734E-2</v>
      </c>
      <c r="I48" s="25">
        <f t="shared" si="3"/>
        <v>9.6705294557746825E-3</v>
      </c>
    </row>
    <row r="50" spans="3:9" x14ac:dyDescent="0.2">
      <c r="C50" s="27" t="s">
        <v>100</v>
      </c>
      <c r="D50" s="27">
        <f>COUNTIF(D10:D40,"&gt;12.0")</f>
        <v>0</v>
      </c>
      <c r="E50" s="27">
        <f>COUNTIF(E10:E40,"&gt;8.0")</f>
        <v>0</v>
      </c>
      <c r="F50" s="27">
        <f>COUNTIF(F10:F40,"&gt;3.0")</f>
        <v>0</v>
      </c>
      <c r="G50" s="27">
        <f>COUNTIF(G10:G40,"&gt;8.0")</f>
        <v>0</v>
      </c>
      <c r="H50" s="27">
        <f>COUNTIF(H10:H40,"&lt;36.30")</f>
        <v>0</v>
      </c>
      <c r="I50" s="27">
        <f>COUNTIF(I10:I40,"&lt;46.20")</f>
        <v>0</v>
      </c>
    </row>
    <row r="51" spans="3:9" x14ac:dyDescent="0.2">
      <c r="G51" s="27"/>
      <c r="H51" s="27">
        <f>COUNTIF(H10:H40,"&gt;43.60")</f>
        <v>0</v>
      </c>
      <c r="I51" s="27">
        <f>COUNTIF(I10:I40,"&gt;53.20")</f>
        <v>0</v>
      </c>
    </row>
  </sheetData>
  <mergeCells count="45">
    <mergeCell ref="A32:B32"/>
    <mergeCell ref="A33:B33"/>
    <mergeCell ref="H43:I43"/>
    <mergeCell ref="A41:B41"/>
    <mergeCell ref="A34:B34"/>
    <mergeCell ref="A39:B39"/>
    <mergeCell ref="A47:B47"/>
    <mergeCell ref="A48:B48"/>
    <mergeCell ref="A36:B36"/>
    <mergeCell ref="A35:B35"/>
    <mergeCell ref="A37:B37"/>
    <mergeCell ref="A38:B38"/>
    <mergeCell ref="A45:B45"/>
    <mergeCell ref="A46:B46"/>
    <mergeCell ref="A40:B40"/>
    <mergeCell ref="A21:B21"/>
    <mergeCell ref="A24:B24"/>
    <mergeCell ref="A31:B31"/>
    <mergeCell ref="A26:B26"/>
    <mergeCell ref="A28:B28"/>
    <mergeCell ref="A29:B29"/>
    <mergeCell ref="A27:B27"/>
    <mergeCell ref="A30:B30"/>
    <mergeCell ref="A20:B20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8:B18"/>
    <mergeCell ref="A19:B19"/>
    <mergeCell ref="A9:B9"/>
    <mergeCell ref="A11:B11"/>
    <mergeCell ref="A12:B12"/>
    <mergeCell ref="A17:B17"/>
    <mergeCell ref="A7:B7"/>
    <mergeCell ref="A1:I1"/>
    <mergeCell ref="A3:I3"/>
    <mergeCell ref="A6:B6"/>
    <mergeCell ref="A4:I4"/>
    <mergeCell ref="A5:F5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>
    <outlinePr summaryBelow="0" summaryRight="0"/>
  </sheetPr>
  <dimension ref="A1:K51"/>
  <sheetViews>
    <sheetView showGridLines="0" topLeftCell="A31" zoomScale="90" zoomScaleNormal="90" workbookViewId="0">
      <selection activeCell="H51" sqref="H51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256" width="8.85546875" customWidth="1"/>
  </cols>
  <sheetData>
    <row r="1" spans="1:11" ht="24" customHeight="1" x14ac:dyDescent="0.2">
      <c r="A1" s="43" t="s">
        <v>11</v>
      </c>
      <c r="B1" s="43"/>
      <c r="C1" s="43"/>
      <c r="D1" s="43"/>
      <c r="E1" s="43"/>
      <c r="F1" s="43"/>
      <c r="G1" s="43"/>
      <c r="H1" s="43"/>
      <c r="I1" s="43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4" t="s">
        <v>8</v>
      </c>
      <c r="B3" s="44"/>
      <c r="C3" s="44"/>
      <c r="D3" s="44"/>
      <c r="E3" s="44"/>
      <c r="F3" s="44"/>
      <c r="G3" s="44"/>
      <c r="H3" s="44"/>
      <c r="I3" s="44"/>
      <c r="J3" s="2"/>
      <c r="K3" s="1"/>
    </row>
    <row r="4" spans="1:11" ht="18" customHeight="1" x14ac:dyDescent="0.2">
      <c r="A4" s="47" t="s">
        <v>9</v>
      </c>
      <c r="B4" s="47"/>
      <c r="C4" s="47"/>
      <c r="D4" s="47"/>
      <c r="E4" s="47"/>
      <c r="F4" s="47"/>
      <c r="G4" s="47"/>
      <c r="H4" s="47"/>
      <c r="I4" s="47"/>
      <c r="J4" s="2"/>
      <c r="K4" s="1"/>
    </row>
    <row r="5" spans="1:11" ht="14.1" customHeight="1" thickBot="1" x14ac:dyDescent="0.25">
      <c r="A5" s="48" t="s">
        <v>77</v>
      </c>
      <c r="B5" s="48"/>
      <c r="C5" s="48"/>
      <c r="D5" s="48"/>
      <c r="E5" s="48"/>
      <c r="F5" s="48"/>
      <c r="G5" s="1"/>
      <c r="H5" s="1"/>
      <c r="I5" s="18" t="s">
        <v>99</v>
      </c>
      <c r="J5" s="1"/>
      <c r="K5" s="1"/>
    </row>
    <row r="6" spans="1:11" ht="10.15" customHeight="1" x14ac:dyDescent="0.2">
      <c r="A6" s="45"/>
      <c r="B6" s="46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1" t="s">
        <v>3</v>
      </c>
      <c r="B7" s="42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41"/>
      <c r="B8" s="42"/>
      <c r="C8" s="9" t="s">
        <v>24</v>
      </c>
      <c r="D8" s="9" t="s">
        <v>26</v>
      </c>
      <c r="E8" s="9" t="s">
        <v>25</v>
      </c>
      <c r="F8" s="9" t="s">
        <v>19</v>
      </c>
      <c r="G8" s="9" t="s">
        <v>25</v>
      </c>
      <c r="H8" s="14" t="s">
        <v>27</v>
      </c>
      <c r="I8" s="17" t="s">
        <v>28</v>
      </c>
      <c r="J8" s="1"/>
      <c r="K8" s="1"/>
    </row>
    <row r="9" spans="1:11" ht="22.5" customHeight="1" thickBot="1" x14ac:dyDescent="0.25">
      <c r="A9" s="37"/>
      <c r="B9" s="38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33">
        <v>40878</v>
      </c>
      <c r="B10" s="34"/>
      <c r="C10" s="10">
        <v>93.197715759277344</v>
      </c>
      <c r="D10" s="10">
        <v>5.6807961463928223</v>
      </c>
      <c r="E10" s="10">
        <v>0.87976956367492676</v>
      </c>
      <c r="F10" s="11">
        <v>1.7838712781667709E-2</v>
      </c>
      <c r="G10" s="10">
        <v>0.89760828018188477</v>
      </c>
      <c r="H10" s="10">
        <v>39.203481616660028</v>
      </c>
      <c r="I10" s="10">
        <v>51.086291519616836</v>
      </c>
      <c r="J10" s="1"/>
      <c r="K10" s="1"/>
    </row>
    <row r="11" spans="1:11" ht="12.75" customHeight="1" thickBot="1" x14ac:dyDescent="0.25">
      <c r="A11" s="33">
        <v>40879</v>
      </c>
      <c r="B11" s="34"/>
      <c r="C11" s="3">
        <v>92.460769653320313</v>
      </c>
      <c r="D11" s="3">
        <v>5.2544426918029785</v>
      </c>
      <c r="E11" s="3">
        <v>1.8427692651748657</v>
      </c>
      <c r="F11" s="5">
        <v>0.12863856554031372</v>
      </c>
      <c r="G11" s="3">
        <v>1.9714078903198242</v>
      </c>
      <c r="H11" s="3">
        <v>38.752650998580108</v>
      </c>
      <c r="I11" s="3">
        <v>50.315212177051919</v>
      </c>
      <c r="J11" s="1"/>
      <c r="K11" s="1"/>
    </row>
    <row r="12" spans="1:11" ht="12.75" customHeight="1" thickBot="1" x14ac:dyDescent="0.25">
      <c r="A12" s="33">
        <v>40880</v>
      </c>
      <c r="B12" s="34"/>
      <c r="C12" s="3">
        <v>92.595222473144531</v>
      </c>
      <c r="D12" s="3">
        <v>4.2979445457458496</v>
      </c>
      <c r="E12" s="3">
        <v>2.5700259208679199</v>
      </c>
      <c r="F12" s="5">
        <v>0.1821407824754715</v>
      </c>
      <c r="G12" s="3">
        <v>2.752166748046875</v>
      </c>
      <c r="H12" s="3">
        <v>38.222988504363428</v>
      </c>
      <c r="I12" s="3">
        <v>49.647086438527744</v>
      </c>
      <c r="J12" s="1"/>
      <c r="K12" s="1"/>
    </row>
    <row r="13" spans="1:11" ht="12.75" customHeight="1" thickBot="1" x14ac:dyDescent="0.25">
      <c r="A13" s="33">
        <v>40881</v>
      </c>
      <c r="B13" s="34"/>
      <c r="C13" s="3">
        <v>93.812202453613281</v>
      </c>
      <c r="D13" s="3">
        <v>3.5591888427734375</v>
      </c>
      <c r="E13" s="3">
        <v>2.1150550842285156</v>
      </c>
      <c r="F13" s="5">
        <v>0.175260990858078</v>
      </c>
      <c r="G13" s="3">
        <v>2.290316104888916</v>
      </c>
      <c r="H13" s="3">
        <v>38.1843167166925</v>
      </c>
      <c r="I13" s="3">
        <v>49.832331236363743</v>
      </c>
      <c r="J13" s="1"/>
      <c r="K13" s="1"/>
    </row>
    <row r="14" spans="1:11" ht="12.75" customHeight="1" thickBot="1" x14ac:dyDescent="0.25">
      <c r="A14" s="33">
        <v>40882</v>
      </c>
      <c r="B14" s="34"/>
      <c r="C14" s="3">
        <v>91.8680419921875</v>
      </c>
      <c r="D14" s="3">
        <v>4.4639840126037598</v>
      </c>
      <c r="E14" s="3">
        <v>3.1492297649383545</v>
      </c>
      <c r="F14" s="5">
        <v>0.16826498508453369</v>
      </c>
      <c r="G14" s="3">
        <v>3.3174948692321777</v>
      </c>
      <c r="H14" s="3">
        <v>38.054601665600735</v>
      </c>
      <c r="I14" s="3">
        <v>49.302306191863572</v>
      </c>
      <c r="J14" s="1"/>
      <c r="K14" s="1"/>
    </row>
    <row r="15" spans="1:11" ht="12.75" customHeight="1" thickBot="1" x14ac:dyDescent="0.25">
      <c r="A15" s="33">
        <v>40883</v>
      </c>
      <c r="B15" s="34"/>
      <c r="C15" s="3">
        <v>91.488067626953125</v>
      </c>
      <c r="D15" s="3">
        <v>4.5009016990661621</v>
      </c>
      <c r="E15" s="3">
        <v>3.4476501941680908</v>
      </c>
      <c r="F15" s="5">
        <v>0.1515287458896637</v>
      </c>
      <c r="G15" s="3">
        <v>3.5991790294647217</v>
      </c>
      <c r="H15" s="3">
        <v>37.996285307309208</v>
      </c>
      <c r="I15" s="3">
        <v>49.148392962234745</v>
      </c>
      <c r="J15" s="1"/>
      <c r="K15" s="1"/>
    </row>
    <row r="16" spans="1:11" ht="12.75" customHeight="1" thickBot="1" x14ac:dyDescent="0.25">
      <c r="A16" s="33">
        <v>40884</v>
      </c>
      <c r="B16" s="34"/>
      <c r="C16" s="3">
        <v>90.736991882324219</v>
      </c>
      <c r="D16" s="3">
        <v>4.8711657524108887</v>
      </c>
      <c r="E16" s="3">
        <v>3.9190354347229004</v>
      </c>
      <c r="F16" s="5">
        <v>0.13126832246780396</v>
      </c>
      <c r="G16" s="3">
        <v>4.0503039360046387</v>
      </c>
      <c r="H16" s="3">
        <v>37.884386455998005</v>
      </c>
      <c r="I16" s="3">
        <v>48.89144551919194</v>
      </c>
      <c r="J16" s="1"/>
      <c r="K16" s="1"/>
    </row>
    <row r="17" spans="1:11" ht="12.75" customHeight="1" thickBot="1" x14ac:dyDescent="0.25">
      <c r="A17" s="33">
        <v>40885</v>
      </c>
      <c r="B17" s="34"/>
      <c r="C17" s="3">
        <v>90.904518127441406</v>
      </c>
      <c r="D17" s="3">
        <v>6.0724291801452637</v>
      </c>
      <c r="E17" s="3">
        <v>2.5783233642578125</v>
      </c>
      <c r="F17" s="5">
        <v>8.8982775807380676E-2</v>
      </c>
      <c r="G17" s="3">
        <v>2.6673061847686768</v>
      </c>
      <c r="H17" s="3">
        <v>38.747065802513369</v>
      </c>
      <c r="I17" s="3">
        <v>50.01128726896939</v>
      </c>
      <c r="J17" s="1"/>
      <c r="K17" s="1"/>
    </row>
    <row r="18" spans="1:11" ht="12.75" customHeight="1" thickBot="1" x14ac:dyDescent="0.25">
      <c r="A18" s="33">
        <v>40886</v>
      </c>
      <c r="B18" s="34"/>
      <c r="C18" s="3">
        <v>90.8001708984375</v>
      </c>
      <c r="D18" s="3">
        <v>8.1327314376831055</v>
      </c>
      <c r="E18" s="3">
        <v>0.8154417872428894</v>
      </c>
      <c r="F18" s="5">
        <v>5.3570279851555824E-4</v>
      </c>
      <c r="G18" s="3">
        <v>0.81597751379013062</v>
      </c>
      <c r="H18" s="3">
        <v>39.951176269044737</v>
      </c>
      <c r="I18" s="3">
        <v>51.546532314842999</v>
      </c>
      <c r="J18" s="1"/>
      <c r="K18" s="1"/>
    </row>
    <row r="19" spans="1:11" ht="12.75" customHeight="1" thickBot="1" x14ac:dyDescent="0.25">
      <c r="A19" s="33">
        <v>40887</v>
      </c>
      <c r="B19" s="34"/>
      <c r="C19" s="3">
        <v>91.395423889160156</v>
      </c>
      <c r="D19" s="3">
        <v>7.5103154182434082</v>
      </c>
      <c r="E19" s="3">
        <v>0.82413202524185181</v>
      </c>
      <c r="F19" s="5">
        <v>2.5616667699068785E-5</v>
      </c>
      <c r="G19" s="3">
        <v>0.82415765523910522</v>
      </c>
      <c r="H19" s="3">
        <v>39.783195471581493</v>
      </c>
      <c r="I19" s="3">
        <v>51.449030146690397</v>
      </c>
      <c r="J19" s="1"/>
      <c r="K19" s="1"/>
    </row>
    <row r="20" spans="1:11" ht="12.75" customHeight="1" thickBot="1" x14ac:dyDescent="0.25">
      <c r="A20" s="33">
        <v>40888</v>
      </c>
      <c r="B20" s="34"/>
      <c r="C20" s="3">
        <v>90.992057800292969</v>
      </c>
      <c r="D20" s="3">
        <v>7.9565529823303223</v>
      </c>
      <c r="E20" s="3">
        <v>0.83061325550079346</v>
      </c>
      <c r="F20" s="5">
        <v>1.395378028973937E-3</v>
      </c>
      <c r="G20" s="3">
        <v>0.83200865983963013</v>
      </c>
      <c r="H20" s="3">
        <v>39.877576577049055</v>
      </c>
      <c r="I20" s="3">
        <v>51.49806654138164</v>
      </c>
      <c r="J20" s="1"/>
      <c r="K20" s="1"/>
    </row>
    <row r="21" spans="1:11" ht="12.75" customHeight="1" thickBot="1" x14ac:dyDescent="0.25">
      <c r="A21" s="33">
        <v>40889</v>
      </c>
      <c r="B21" s="34"/>
      <c r="C21" s="3">
        <v>90.805259704589844</v>
      </c>
      <c r="D21" s="3">
        <v>8.149775505065918</v>
      </c>
      <c r="E21" s="3">
        <v>0.82832449674606323</v>
      </c>
      <c r="F21" s="5">
        <v>1.9486468518152833E-3</v>
      </c>
      <c r="G21" s="3">
        <v>0.83027315139770508</v>
      </c>
      <c r="H21" s="3">
        <v>39.930339596133635</v>
      </c>
      <c r="I21" s="3">
        <v>51.528205145396321</v>
      </c>
      <c r="J21" s="1"/>
      <c r="K21" s="1"/>
    </row>
    <row r="22" spans="1:11" ht="12.75" customHeight="1" thickBot="1" x14ac:dyDescent="0.25">
      <c r="A22" s="33">
        <v>40890</v>
      </c>
      <c r="B22" s="34"/>
      <c r="C22" s="3">
        <v>90.46051025390625</v>
      </c>
      <c r="D22" s="3">
        <v>8.4078559875488281</v>
      </c>
      <c r="E22" s="3">
        <v>0.81904023885726929</v>
      </c>
      <c r="F22" s="5">
        <v>5.1073805661872029E-4</v>
      </c>
      <c r="G22" s="3">
        <v>0.81955099105834961</v>
      </c>
      <c r="H22" s="3">
        <v>40.064540477907876</v>
      </c>
      <c r="I22" s="3">
        <v>51.607882022002002</v>
      </c>
      <c r="J22" s="1"/>
      <c r="K22" s="1"/>
    </row>
    <row r="23" spans="1:11" ht="12.75" customHeight="1" thickBot="1" x14ac:dyDescent="0.25">
      <c r="A23" s="33">
        <v>40891</v>
      </c>
      <c r="B23" s="34"/>
      <c r="C23" s="3">
        <v>90.461997985839844</v>
      </c>
      <c r="D23" s="3">
        <v>8.3745975494384766</v>
      </c>
      <c r="E23" s="3">
        <v>0.83868962526321411</v>
      </c>
      <c r="F23" s="5">
        <v>1.1583728715777397E-2</v>
      </c>
      <c r="G23" s="3">
        <v>0.85027337074279785</v>
      </c>
      <c r="H23" s="3">
        <v>40.046325147911986</v>
      </c>
      <c r="I23" s="3">
        <v>51.581156321995834</v>
      </c>
      <c r="J23" s="1"/>
      <c r="K23" s="1"/>
    </row>
    <row r="24" spans="1:11" ht="12.75" customHeight="1" thickBot="1" x14ac:dyDescent="0.25">
      <c r="A24" s="33">
        <v>40892</v>
      </c>
      <c r="B24" s="34"/>
      <c r="C24" s="3">
        <v>90.801239013671875</v>
      </c>
      <c r="D24" s="3">
        <v>8.1272268295288086</v>
      </c>
      <c r="E24" s="3">
        <v>0.83886605501174927</v>
      </c>
      <c r="F24" s="5">
        <v>4.9162912182509899E-3</v>
      </c>
      <c r="G24" s="3">
        <v>0.84378236532211304</v>
      </c>
      <c r="H24" s="3">
        <v>39.930634458957591</v>
      </c>
      <c r="I24" s="3">
        <v>51.521411355493107</v>
      </c>
      <c r="J24" s="1"/>
      <c r="K24" s="1"/>
    </row>
    <row r="25" spans="1:11" ht="12.75" customHeight="1" thickBot="1" x14ac:dyDescent="0.25">
      <c r="A25" s="33">
        <v>40893</v>
      </c>
      <c r="B25" s="34"/>
      <c r="C25" s="3">
        <v>90.916648864746094</v>
      </c>
      <c r="D25" s="3">
        <v>7.9831709861755371</v>
      </c>
      <c r="E25" s="3">
        <v>0.83513092994689941</v>
      </c>
      <c r="F25" s="5">
        <v>1.358061283826828E-2</v>
      </c>
      <c r="G25" s="3">
        <v>0.84871155023574829</v>
      </c>
      <c r="H25" s="3">
        <v>39.900480550987886</v>
      </c>
      <c r="I25" s="3">
        <v>51.500202276165062</v>
      </c>
      <c r="J25" s="1"/>
      <c r="K25" s="1"/>
    </row>
    <row r="26" spans="1:11" ht="12.75" customHeight="1" thickBot="1" x14ac:dyDescent="0.25">
      <c r="A26" s="33">
        <v>40894</v>
      </c>
      <c r="B26" s="34"/>
      <c r="C26" s="3">
        <v>91.032402038574219</v>
      </c>
      <c r="D26" s="3">
        <v>7.9032192230224609</v>
      </c>
      <c r="E26" s="3">
        <v>0.8427702784538269</v>
      </c>
      <c r="F26" s="5">
        <v>1.3311350718140602E-2</v>
      </c>
      <c r="G26" s="3">
        <v>0.85608160495758057</v>
      </c>
      <c r="H26" s="3">
        <v>39.849949323480409</v>
      </c>
      <c r="I26" s="3">
        <v>51.46885333818296</v>
      </c>
      <c r="J26" s="1"/>
      <c r="K26" s="1"/>
    </row>
    <row r="27" spans="1:11" ht="12.75" customHeight="1" thickBot="1" x14ac:dyDescent="0.25">
      <c r="A27" s="33">
        <v>40895</v>
      </c>
      <c r="B27" s="34"/>
      <c r="C27" s="3">
        <v>90.734298706054687</v>
      </c>
      <c r="D27" s="3">
        <v>8.2258005142211914</v>
      </c>
      <c r="E27" s="3">
        <v>0.83408653736114502</v>
      </c>
      <c r="F27" s="5">
        <v>1.6366647556424141E-2</v>
      </c>
      <c r="G27" s="3">
        <v>0.85045319795608521</v>
      </c>
      <c r="H27" s="3">
        <v>39.932002818605554</v>
      </c>
      <c r="I27" s="3">
        <v>51.516610972810241</v>
      </c>
      <c r="J27" s="1"/>
      <c r="K27" s="1"/>
    </row>
    <row r="28" spans="1:11" ht="12.75" customHeight="1" thickBot="1" x14ac:dyDescent="0.25">
      <c r="A28" s="33">
        <v>40896</v>
      </c>
      <c r="B28" s="34"/>
      <c r="C28" s="3">
        <v>90.579681396484375</v>
      </c>
      <c r="D28" s="3">
        <v>8.3764324188232422</v>
      </c>
      <c r="E28" s="3">
        <v>0.84153479337692261</v>
      </c>
      <c r="F28" s="5">
        <v>1.4453679323196411E-2</v>
      </c>
      <c r="G28" s="3">
        <v>0.85598850250244141</v>
      </c>
      <c r="H28" s="3">
        <v>39.972179407748932</v>
      </c>
      <c r="I28" s="3">
        <v>51.536986527705849</v>
      </c>
      <c r="J28" s="1"/>
      <c r="K28" s="1"/>
    </row>
    <row r="29" spans="1:11" ht="12.75" customHeight="1" thickBot="1" x14ac:dyDescent="0.25">
      <c r="A29" s="33">
        <v>40897</v>
      </c>
      <c r="B29" s="34"/>
      <c r="C29" s="3">
        <v>90.622711181640625</v>
      </c>
      <c r="D29" s="3">
        <v>8.2685689926147461</v>
      </c>
      <c r="E29" s="3">
        <v>0.83595532178878784</v>
      </c>
      <c r="F29" s="5">
        <v>1.3252577744424343E-2</v>
      </c>
      <c r="G29" s="3">
        <v>0.84920787811279297</v>
      </c>
      <c r="H29" s="3">
        <v>39.985422873639287</v>
      </c>
      <c r="I29" s="3">
        <v>51.54745801643876</v>
      </c>
      <c r="J29" s="1"/>
      <c r="K29" s="1"/>
    </row>
    <row r="30" spans="1:11" ht="12.75" customHeight="1" thickBot="1" x14ac:dyDescent="0.25">
      <c r="A30" s="33">
        <v>40898</v>
      </c>
      <c r="B30" s="34"/>
      <c r="C30" s="3">
        <v>90.140159606933594</v>
      </c>
      <c r="D30" s="3">
        <v>8.6149806976318359</v>
      </c>
      <c r="E30" s="3">
        <v>0.81231093406677246</v>
      </c>
      <c r="F30" s="5">
        <v>1.753544807434082E-2</v>
      </c>
      <c r="G30" s="3">
        <v>0.82984638214111328</v>
      </c>
      <c r="H30" s="3">
        <v>40.177776574460843</v>
      </c>
      <c r="I30" s="3">
        <v>51.661890859774402</v>
      </c>
      <c r="J30" s="1"/>
      <c r="K30" s="1"/>
    </row>
    <row r="31" spans="1:11" ht="12.75" customHeight="1" thickBot="1" x14ac:dyDescent="0.25">
      <c r="A31" s="33">
        <v>40899</v>
      </c>
      <c r="B31" s="34"/>
      <c r="C31" s="3">
        <v>87.108680725097656</v>
      </c>
      <c r="D31" s="3">
        <v>8.671818733215332</v>
      </c>
      <c r="E31" s="3">
        <v>0.7902679443359375</v>
      </c>
      <c r="F31" s="5">
        <v>8.9952917769551277E-3</v>
      </c>
      <c r="G31" s="3">
        <v>0.79926323890686035</v>
      </c>
      <c r="H31" s="3">
        <v>42.209053284889023</v>
      </c>
      <c r="I31" s="3">
        <v>52.782021306639571</v>
      </c>
      <c r="J31" s="1"/>
      <c r="K31" s="1"/>
    </row>
    <row r="32" spans="1:11" ht="12.75" customHeight="1" thickBot="1" x14ac:dyDescent="0.25">
      <c r="A32" s="33">
        <v>40900</v>
      </c>
      <c r="B32" s="34"/>
      <c r="C32" s="3">
        <v>89.6175537109375</v>
      </c>
      <c r="D32" s="3">
        <v>7.789975643157959</v>
      </c>
      <c r="E32" s="3">
        <v>0.8241228461265564</v>
      </c>
      <c r="F32" s="5">
        <v>1.2009051628410816E-2</v>
      </c>
      <c r="G32" s="3">
        <v>0.83613187074661255</v>
      </c>
      <c r="H32" s="3">
        <v>40.823715807092462</v>
      </c>
      <c r="I32" s="3">
        <v>52.012159473496396</v>
      </c>
      <c r="J32" s="1"/>
      <c r="K32" s="1"/>
    </row>
    <row r="33" spans="1:11" ht="12.75" customHeight="1" thickBot="1" x14ac:dyDescent="0.25">
      <c r="A33" s="33">
        <v>40901</v>
      </c>
      <c r="B33" s="34"/>
      <c r="C33" s="3">
        <v>90.216163635253906</v>
      </c>
      <c r="D33" s="3">
        <v>8.4365768432617187</v>
      </c>
      <c r="E33" s="3">
        <v>0.85845482349395752</v>
      </c>
      <c r="F33" s="5">
        <v>8.7536964565515518E-3</v>
      </c>
      <c r="G33" s="3">
        <v>0.86720854043960571</v>
      </c>
      <c r="H33" s="3">
        <v>40.151777454217125</v>
      </c>
      <c r="I33" s="3">
        <v>51.632325035583492</v>
      </c>
      <c r="J33" s="1"/>
      <c r="K33" s="1"/>
    </row>
    <row r="34" spans="1:11" ht="12.75" customHeight="1" thickBot="1" x14ac:dyDescent="0.25">
      <c r="A34" s="33">
        <v>40902</v>
      </c>
      <c r="B34" s="34"/>
      <c r="C34" s="3">
        <v>90.424690246582031</v>
      </c>
      <c r="D34" s="3">
        <v>8.2990179061889648</v>
      </c>
      <c r="E34" s="3">
        <v>0.84625899791717529</v>
      </c>
      <c r="F34" s="5">
        <v>4.0097166784107685E-3</v>
      </c>
      <c r="G34" s="3">
        <v>0.85026872158050537</v>
      </c>
      <c r="H34" s="3">
        <v>40.088461174635128</v>
      </c>
      <c r="I34" s="3">
        <v>51.606017885555254</v>
      </c>
      <c r="J34" s="1"/>
      <c r="K34" s="1"/>
    </row>
    <row r="35" spans="1:11" ht="12.75" customHeight="1" thickBot="1" x14ac:dyDescent="0.25">
      <c r="A35" s="33">
        <v>40903</v>
      </c>
      <c r="B35" s="34"/>
      <c r="C35" s="3">
        <v>90.205474853515625</v>
      </c>
      <c r="D35" s="3">
        <v>8.5843725204467773</v>
      </c>
      <c r="E35" s="3">
        <v>0.84209704399108887</v>
      </c>
      <c r="F35" s="5">
        <v>2.511228434741497E-3</v>
      </c>
      <c r="G35" s="3">
        <v>0.84460824728012085</v>
      </c>
      <c r="H35" s="3">
        <v>40.13639862276586</v>
      </c>
      <c r="I35" s="3">
        <v>51.635891620854345</v>
      </c>
      <c r="J35" s="1"/>
      <c r="K35" s="1"/>
    </row>
    <row r="36" spans="1:11" ht="12.75" customHeight="1" thickBot="1" x14ac:dyDescent="0.25">
      <c r="A36" s="33">
        <v>40904</v>
      </c>
      <c r="B36" s="34"/>
      <c r="C36" s="3">
        <v>90.6026611328125</v>
      </c>
      <c r="D36" s="3">
        <v>8.2209720611572266</v>
      </c>
      <c r="E36" s="3">
        <v>0.84813481569290161</v>
      </c>
      <c r="F36" s="5">
        <v>9.8938355222344398E-3</v>
      </c>
      <c r="G36" s="3">
        <v>0.85802865028381348</v>
      </c>
      <c r="H36" s="3">
        <v>40.001388737542456</v>
      </c>
      <c r="I36" s="3">
        <v>51.552957369414258</v>
      </c>
      <c r="J36" s="1"/>
      <c r="K36" s="1"/>
    </row>
    <row r="37" spans="1:11" ht="12.75" customHeight="1" thickBot="1" x14ac:dyDescent="0.25">
      <c r="A37" s="33">
        <v>40905</v>
      </c>
      <c r="B37" s="34"/>
      <c r="C37" s="3">
        <v>90.761215209960937</v>
      </c>
      <c r="D37" s="3">
        <v>8.0349950790405273</v>
      </c>
      <c r="E37" s="3">
        <v>0.85553830862045288</v>
      </c>
      <c r="F37" s="5">
        <v>1.7212016507983208E-2</v>
      </c>
      <c r="G37" s="3">
        <v>0.87275034189224243</v>
      </c>
      <c r="H37" s="3">
        <v>39.949466397070609</v>
      </c>
      <c r="I37" s="3">
        <v>51.515525170386915</v>
      </c>
      <c r="J37" s="1"/>
      <c r="K37" s="1"/>
    </row>
    <row r="38" spans="1:11" ht="12.75" customHeight="1" thickBot="1" x14ac:dyDescent="0.25">
      <c r="A38" s="33">
        <v>40906</v>
      </c>
      <c r="B38" s="34"/>
      <c r="C38" s="3">
        <v>88.3916015625</v>
      </c>
      <c r="D38" s="3">
        <v>8.9607410430908203</v>
      </c>
      <c r="E38" s="3">
        <v>0.81868499517440796</v>
      </c>
      <c r="F38" s="5">
        <v>1.2776628136634827E-2</v>
      </c>
      <c r="G38" s="3">
        <v>0.83146160840988159</v>
      </c>
      <c r="H38" s="3">
        <v>41.212000393450694</v>
      </c>
      <c r="I38" s="3">
        <v>52.22814983075299</v>
      </c>
      <c r="J38" s="1"/>
      <c r="K38" s="1"/>
    </row>
    <row r="39" spans="1:11" ht="12.75" customHeight="1" thickBot="1" x14ac:dyDescent="0.25">
      <c r="A39" s="33">
        <v>40907</v>
      </c>
      <c r="B39" s="34"/>
      <c r="C39" s="3">
        <v>89.041793823242188</v>
      </c>
      <c r="D39" s="3">
        <v>9.4952402114868164</v>
      </c>
      <c r="E39" s="3">
        <v>0.82951569557189941</v>
      </c>
      <c r="F39" s="5">
        <v>1.1821703985333443E-2</v>
      </c>
      <c r="G39" s="3">
        <v>0.84133738279342651</v>
      </c>
      <c r="H39" s="3">
        <v>40.547799518628281</v>
      </c>
      <c r="I39" s="3">
        <v>51.862920738158515</v>
      </c>
      <c r="J39" s="1"/>
      <c r="K39" s="1"/>
    </row>
    <row r="40" spans="1:11" ht="12.75" customHeight="1" thickBot="1" x14ac:dyDescent="0.25">
      <c r="A40" s="33">
        <v>40908</v>
      </c>
      <c r="B40" s="34"/>
      <c r="C40" s="3">
        <v>89.157180786132813</v>
      </c>
      <c r="D40" s="3">
        <v>9.7043428421020508</v>
      </c>
      <c r="E40" s="3">
        <v>0.84354346990585327</v>
      </c>
      <c r="F40" s="5">
        <v>1.7197584733366966E-2</v>
      </c>
      <c r="G40" s="3">
        <v>0.86074107885360718</v>
      </c>
      <c r="H40" s="3">
        <v>40.399145229528557</v>
      </c>
      <c r="I40" s="3">
        <v>51.771705093984494</v>
      </c>
      <c r="J40" s="1"/>
      <c r="K40" s="1"/>
    </row>
    <row r="41" spans="1:11" ht="12.75" customHeight="1" thickBot="1" x14ac:dyDescent="0.25">
      <c r="A41" s="31" t="s">
        <v>6</v>
      </c>
      <c r="B41" s="32"/>
      <c r="C41" s="6">
        <f t="shared" ref="C41:I41" si="0">AVERAGE(C10:C40)</f>
        <v>90.72042280627835</v>
      </c>
      <c r="D41" s="6">
        <f t="shared" si="0"/>
        <v>7.4493591708521691</v>
      </c>
      <c r="E41" s="6">
        <f t="shared" si="0"/>
        <v>1.2792056068297355</v>
      </c>
      <c r="F41" s="6">
        <f t="shared" si="0"/>
        <v>4.0597453334128425E-2</v>
      </c>
      <c r="G41" s="6">
        <f t="shared" si="0"/>
        <v>1.3198030821738704</v>
      </c>
      <c r="H41" s="6">
        <f t="shared" si="0"/>
        <v>39.740857523711192</v>
      </c>
      <c r="I41" s="6">
        <f t="shared" si="0"/>
        <v>51.187042344436321</v>
      </c>
      <c r="J41" s="1"/>
      <c r="K41" s="1"/>
    </row>
    <row r="42" spans="1:11" ht="8.1" customHeight="1" x14ac:dyDescent="0.2"/>
    <row r="43" spans="1:11" ht="12.75" customHeight="1" x14ac:dyDescent="0.2">
      <c r="A43" s="7" t="s">
        <v>10</v>
      </c>
      <c r="H43" s="30" t="s">
        <v>23</v>
      </c>
      <c r="I43" s="30"/>
      <c r="J43" s="20"/>
      <c r="K43" s="20"/>
    </row>
    <row r="44" spans="1:11" ht="13.5" thickBot="1" x14ac:dyDescent="0.25"/>
    <row r="45" spans="1:11" ht="23.25" thickBot="1" x14ac:dyDescent="0.25">
      <c r="A45" s="37"/>
      <c r="B45" s="38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17</v>
      </c>
      <c r="I45" s="19" t="s">
        <v>16</v>
      </c>
    </row>
    <row r="46" spans="1:11" ht="13.5" thickBot="1" x14ac:dyDescent="0.25">
      <c r="A46" s="39" t="s">
        <v>85</v>
      </c>
      <c r="B46" s="40"/>
      <c r="C46" s="26">
        <f t="shared" ref="C46:I46" si="1">MAX(C10:C40)</f>
        <v>93.812202453613281</v>
      </c>
      <c r="D46" s="21">
        <f t="shared" si="1"/>
        <v>9.7043428421020508</v>
      </c>
      <c r="E46" s="26">
        <f t="shared" si="1"/>
        <v>3.9190354347229004</v>
      </c>
      <c r="F46" s="26">
        <f t="shared" si="1"/>
        <v>0.1821407824754715</v>
      </c>
      <c r="G46" s="21">
        <f t="shared" si="1"/>
        <v>4.0503039360046387</v>
      </c>
      <c r="H46" s="26">
        <f t="shared" si="1"/>
        <v>42.209053284889023</v>
      </c>
      <c r="I46" s="22">
        <f t="shared" si="1"/>
        <v>52.782021306639571</v>
      </c>
    </row>
    <row r="47" spans="1:11" ht="13.5" thickBot="1" x14ac:dyDescent="0.25">
      <c r="A47" s="39" t="s">
        <v>86</v>
      </c>
      <c r="B47" s="40"/>
      <c r="C47" s="23">
        <f t="shared" ref="C47:I47" si="2">MIN(C10:C40)</f>
        <v>87.108680725097656</v>
      </c>
      <c r="D47" s="26">
        <f t="shared" si="2"/>
        <v>3.5591888427734375</v>
      </c>
      <c r="E47" s="26">
        <f t="shared" si="2"/>
        <v>0.7902679443359375</v>
      </c>
      <c r="F47" s="23">
        <f t="shared" si="2"/>
        <v>2.5616667699068785E-5</v>
      </c>
      <c r="G47" s="26">
        <f t="shared" si="2"/>
        <v>0.79926323890686035</v>
      </c>
      <c r="H47" s="23">
        <f t="shared" si="2"/>
        <v>37.884386455998005</v>
      </c>
      <c r="I47" s="26">
        <f t="shared" si="2"/>
        <v>48.89144551919194</v>
      </c>
    </row>
    <row r="48" spans="1:11" ht="13.5" thickBot="1" x14ac:dyDescent="0.25">
      <c r="A48" s="35" t="s">
        <v>87</v>
      </c>
      <c r="B48" s="36"/>
      <c r="C48" s="26">
        <f t="shared" ref="C48:I48" si="3">STDEV(C10:C40)</f>
        <v>1.3030033633139717</v>
      </c>
      <c r="D48" s="24">
        <f t="shared" si="3"/>
        <v>1.6701645244900065</v>
      </c>
      <c r="E48" s="26">
        <f t="shared" si="3"/>
        <v>0.89975757385609623</v>
      </c>
      <c r="F48" s="26">
        <f t="shared" si="3"/>
        <v>6.0247160240061083E-2</v>
      </c>
      <c r="G48" s="24">
        <f t="shared" si="3"/>
        <v>0.95410804499457957</v>
      </c>
      <c r="H48" s="26">
        <f t="shared" si="3"/>
        <v>0.96776179063497714</v>
      </c>
      <c r="I48" s="25">
        <f t="shared" si="3"/>
        <v>0.94659052980379377</v>
      </c>
    </row>
    <row r="50" spans="3:9" x14ac:dyDescent="0.2">
      <c r="C50" s="27" t="s">
        <v>100</v>
      </c>
      <c r="D50" s="27">
        <f>COUNTIF(D10:D40,"&gt;12.0")</f>
        <v>0</v>
      </c>
      <c r="E50" s="27">
        <f>COUNTIF(E10:E40,"&gt;8.0")</f>
        <v>0</v>
      </c>
      <c r="F50" s="27">
        <f>COUNTIF(F10:F40,"&gt;3.0")</f>
        <v>0</v>
      </c>
      <c r="G50" s="27">
        <f>COUNTIF(G10:G40,"&gt;8.0")</f>
        <v>0</v>
      </c>
      <c r="H50" s="27">
        <f>COUNTIF(H10:H40,"&lt;36.30")</f>
        <v>0</v>
      </c>
      <c r="I50" s="27">
        <f>COUNTIF(I10:I40,"&lt;46.20")</f>
        <v>0</v>
      </c>
    </row>
    <row r="51" spans="3:9" x14ac:dyDescent="0.2">
      <c r="G51" s="27"/>
      <c r="H51" s="27">
        <f>COUNTIF(H10:H40,"&gt;43.60")</f>
        <v>0</v>
      </c>
      <c r="I51" s="27">
        <f>COUNTIF(I10:I40,"&gt;53.20")</f>
        <v>0</v>
      </c>
    </row>
  </sheetData>
  <mergeCells count="45">
    <mergeCell ref="A32:B32"/>
    <mergeCell ref="A33:B33"/>
    <mergeCell ref="H43:I43"/>
    <mergeCell ref="A41:B41"/>
    <mergeCell ref="A34:B34"/>
    <mergeCell ref="A39:B39"/>
    <mergeCell ref="A47:B47"/>
    <mergeCell ref="A48:B48"/>
    <mergeCell ref="A36:B36"/>
    <mergeCell ref="A35:B35"/>
    <mergeCell ref="A37:B37"/>
    <mergeCell ref="A38:B38"/>
    <mergeCell ref="A45:B45"/>
    <mergeCell ref="A46:B46"/>
    <mergeCell ref="A40:B40"/>
    <mergeCell ref="A21:B21"/>
    <mergeCell ref="A24:B24"/>
    <mergeCell ref="A31:B31"/>
    <mergeCell ref="A26:B26"/>
    <mergeCell ref="A28:B28"/>
    <mergeCell ref="A29:B29"/>
    <mergeCell ref="A27:B27"/>
    <mergeCell ref="A30:B30"/>
    <mergeCell ref="A20:B20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8:B18"/>
    <mergeCell ref="A19:B19"/>
    <mergeCell ref="A9:B9"/>
    <mergeCell ref="A11:B11"/>
    <mergeCell ref="A12:B12"/>
    <mergeCell ref="A17:B17"/>
    <mergeCell ref="A7:B7"/>
    <mergeCell ref="A1:I1"/>
    <mergeCell ref="A3:I3"/>
    <mergeCell ref="A6:B6"/>
    <mergeCell ref="A4:I4"/>
    <mergeCell ref="A5:F5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>
    <outlinePr summaryBelow="0" summaryRight="0"/>
  </sheetPr>
  <dimension ref="A1:K51"/>
  <sheetViews>
    <sheetView showGridLines="0" topLeftCell="A31" zoomScale="90" zoomScaleNormal="90" workbookViewId="0">
      <selection activeCell="G50" sqref="G50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256" width="8.85546875" customWidth="1"/>
  </cols>
  <sheetData>
    <row r="1" spans="1:11" ht="24" customHeight="1" x14ac:dyDescent="0.2">
      <c r="A1" s="43" t="s">
        <v>11</v>
      </c>
      <c r="B1" s="43"/>
      <c r="C1" s="43"/>
      <c r="D1" s="43"/>
      <c r="E1" s="43"/>
      <c r="F1" s="43"/>
      <c r="G1" s="43"/>
      <c r="H1" s="43"/>
      <c r="I1" s="43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4" t="s">
        <v>8</v>
      </c>
      <c r="B3" s="44"/>
      <c r="C3" s="44"/>
      <c r="D3" s="44"/>
      <c r="E3" s="44"/>
      <c r="F3" s="44"/>
      <c r="G3" s="44"/>
      <c r="H3" s="44"/>
      <c r="I3" s="44"/>
      <c r="J3" s="2"/>
      <c r="K3" s="1"/>
    </row>
    <row r="4" spans="1:11" ht="18" customHeight="1" x14ac:dyDescent="0.2">
      <c r="A4" s="47" t="s">
        <v>9</v>
      </c>
      <c r="B4" s="47"/>
      <c r="C4" s="47"/>
      <c r="D4" s="47"/>
      <c r="E4" s="47"/>
      <c r="F4" s="47"/>
      <c r="G4" s="47"/>
      <c r="H4" s="47"/>
      <c r="I4" s="47"/>
      <c r="J4" s="2"/>
      <c r="K4" s="1"/>
    </row>
    <row r="5" spans="1:11" ht="14.1" customHeight="1" thickBot="1" x14ac:dyDescent="0.25">
      <c r="A5" s="48" t="s">
        <v>78</v>
      </c>
      <c r="B5" s="48"/>
      <c r="C5" s="48"/>
      <c r="D5" s="48"/>
      <c r="E5" s="48"/>
      <c r="F5" s="48"/>
      <c r="G5" s="1"/>
      <c r="H5" s="1"/>
      <c r="I5" s="18" t="s">
        <v>99</v>
      </c>
      <c r="J5" s="1"/>
      <c r="K5" s="1"/>
    </row>
    <row r="6" spans="1:11" ht="10.15" customHeight="1" x14ac:dyDescent="0.2">
      <c r="A6" s="45"/>
      <c r="B6" s="46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1" t="s">
        <v>3</v>
      </c>
      <c r="B7" s="42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41"/>
      <c r="B8" s="42"/>
      <c r="C8" s="9" t="s">
        <v>24</v>
      </c>
      <c r="D8" s="9" t="s">
        <v>26</v>
      </c>
      <c r="E8" s="9" t="s">
        <v>25</v>
      </c>
      <c r="F8" s="9" t="s">
        <v>19</v>
      </c>
      <c r="G8" s="9" t="s">
        <v>25</v>
      </c>
      <c r="H8" s="14" t="s">
        <v>27</v>
      </c>
      <c r="I8" s="17" t="s">
        <v>28</v>
      </c>
      <c r="J8" s="1"/>
      <c r="K8" s="1"/>
    </row>
    <row r="9" spans="1:11" ht="22.5" customHeight="1" thickBot="1" x14ac:dyDescent="0.25">
      <c r="A9" s="37"/>
      <c r="B9" s="38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33">
        <v>40878</v>
      </c>
      <c r="B10" s="34"/>
      <c r="C10" s="10">
        <v>92.022369384765625</v>
      </c>
      <c r="D10" s="10">
        <v>4.6453151702880859</v>
      </c>
      <c r="E10" s="10">
        <v>2.716153621673584</v>
      </c>
      <c r="F10" s="11">
        <v>0.23522105813026428</v>
      </c>
      <c r="G10" s="10">
        <v>2.9513747692108154</v>
      </c>
      <c r="H10" s="10">
        <v>38.255025457757093</v>
      </c>
      <c r="I10" s="10">
        <v>49.56549708558326</v>
      </c>
      <c r="J10" s="1"/>
      <c r="K10" s="1"/>
    </row>
    <row r="11" spans="1:11" ht="12.75" customHeight="1" thickBot="1" x14ac:dyDescent="0.25">
      <c r="A11" s="33">
        <v>40879</v>
      </c>
      <c r="B11" s="34"/>
      <c r="C11" s="3">
        <v>92.598091125488281</v>
      </c>
      <c r="D11" s="3">
        <v>4.2218914031982422</v>
      </c>
      <c r="E11" s="3">
        <v>2.5773775577545166</v>
      </c>
      <c r="F11" s="5">
        <v>0.2197728157043457</v>
      </c>
      <c r="G11" s="3">
        <v>2.7971503734588623</v>
      </c>
      <c r="H11" s="3">
        <v>38.198616114060428</v>
      </c>
      <c r="I11" s="3">
        <v>49.6041178756631</v>
      </c>
      <c r="J11" s="1"/>
      <c r="K11" s="1"/>
    </row>
    <row r="12" spans="1:11" ht="12.75" customHeight="1" thickBot="1" x14ac:dyDescent="0.25">
      <c r="A12" s="33">
        <v>40880</v>
      </c>
      <c r="B12" s="34"/>
      <c r="C12" s="3">
        <v>92.560195922851563</v>
      </c>
      <c r="D12" s="3">
        <v>4.3193440437316895</v>
      </c>
      <c r="E12" s="3">
        <v>2.5830943584442139</v>
      </c>
      <c r="F12" s="5">
        <v>0.18192724883556366</v>
      </c>
      <c r="G12" s="3">
        <v>2.7650215625762939</v>
      </c>
      <c r="H12" s="3">
        <v>38.224889097295005</v>
      </c>
      <c r="I12" s="3">
        <v>49.642539357000054</v>
      </c>
      <c r="J12" s="1"/>
      <c r="K12" s="1"/>
    </row>
    <row r="13" spans="1:11" ht="12.75" customHeight="1" thickBot="1" x14ac:dyDescent="0.25">
      <c r="A13" s="33">
        <v>40881</v>
      </c>
      <c r="B13" s="34"/>
      <c r="C13" s="3">
        <v>93.684051513671875</v>
      </c>
      <c r="D13" s="3">
        <v>3.6375641822814941</v>
      </c>
      <c r="E13" s="3">
        <v>2.163327693939209</v>
      </c>
      <c r="F13" s="5">
        <v>0.17560809850692749</v>
      </c>
      <c r="G13" s="3">
        <v>2.3389358520507813</v>
      </c>
      <c r="H13" s="3">
        <v>38.189010351979967</v>
      </c>
      <c r="I13" s="3">
        <v>49.813138596393024</v>
      </c>
      <c r="J13" s="1"/>
      <c r="K13" s="1"/>
    </row>
    <row r="14" spans="1:11" ht="12.75" customHeight="1" thickBot="1" x14ac:dyDescent="0.25">
      <c r="A14" s="33">
        <v>40882</v>
      </c>
      <c r="B14" s="34"/>
      <c r="C14" s="3">
        <v>91.844932556152344</v>
      </c>
      <c r="D14" s="3">
        <v>4.4764299392700195</v>
      </c>
      <c r="E14" s="3">
        <v>3.1598522663116455</v>
      </c>
      <c r="F14" s="5">
        <v>0.16780957579612732</v>
      </c>
      <c r="G14" s="3">
        <v>3.3276617527008057</v>
      </c>
      <c r="H14" s="3">
        <v>38.055074215987503</v>
      </c>
      <c r="I14" s="3">
        <v>49.298225747013269</v>
      </c>
      <c r="J14" s="1"/>
      <c r="K14" s="1"/>
    </row>
    <row r="15" spans="1:11" ht="12.75" customHeight="1" thickBot="1" x14ac:dyDescent="0.25">
      <c r="A15" s="33">
        <v>40883</v>
      </c>
      <c r="B15" s="34"/>
      <c r="C15" s="3">
        <v>91.507225036621094</v>
      </c>
      <c r="D15" s="3">
        <v>4.486504077911377</v>
      </c>
      <c r="E15" s="3">
        <v>3.4431636333465576</v>
      </c>
      <c r="F15" s="5">
        <v>0.15160109102725983</v>
      </c>
      <c r="G15" s="3">
        <v>3.5947647094726562</v>
      </c>
      <c r="H15" s="3">
        <v>37.993954880562306</v>
      </c>
      <c r="I15" s="3">
        <v>49.148917565073198</v>
      </c>
      <c r="J15" s="1"/>
      <c r="K15" s="1"/>
    </row>
    <row r="16" spans="1:11" ht="12.75" customHeight="1" thickBot="1" x14ac:dyDescent="0.25">
      <c r="A16" s="33">
        <v>40884</v>
      </c>
      <c r="B16" s="34"/>
      <c r="C16" s="3">
        <v>90.717941284179688</v>
      </c>
      <c r="D16" s="3">
        <v>4.8818340301513672</v>
      </c>
      <c r="E16" s="3">
        <v>3.9296038150787354</v>
      </c>
      <c r="F16" s="5">
        <v>0.13115677237510681</v>
      </c>
      <c r="G16" s="3">
        <v>4.060760498046875</v>
      </c>
      <c r="H16" s="3">
        <v>37.88220148179839</v>
      </c>
      <c r="I16" s="3">
        <v>48.885670350412056</v>
      </c>
      <c r="J16" s="1"/>
      <c r="K16" s="1"/>
    </row>
    <row r="17" spans="1:11" ht="12.75" customHeight="1" thickBot="1" x14ac:dyDescent="0.25">
      <c r="A17" s="33">
        <v>40885</v>
      </c>
      <c r="B17" s="34"/>
      <c r="C17" s="3">
        <v>91.919113159179688</v>
      </c>
      <c r="D17" s="3">
        <v>4.2113032341003418</v>
      </c>
      <c r="E17" s="3">
        <v>3.2204170227050781</v>
      </c>
      <c r="F17" s="5">
        <v>0.11987080425024033</v>
      </c>
      <c r="G17" s="3">
        <v>3.3402879238128662</v>
      </c>
      <c r="H17" s="3">
        <v>38.083638748882592</v>
      </c>
      <c r="I17" s="3">
        <v>49.319721626452178</v>
      </c>
      <c r="J17" s="1"/>
      <c r="K17" s="1"/>
    </row>
    <row r="18" spans="1:11" ht="12.75" customHeight="1" thickBot="1" x14ac:dyDescent="0.25">
      <c r="A18" s="33">
        <v>40886</v>
      </c>
      <c r="B18" s="34"/>
      <c r="C18" s="3">
        <v>93.194068908691406</v>
      </c>
      <c r="D18" s="3">
        <v>3.7728002071380615</v>
      </c>
      <c r="E18" s="3">
        <v>2.4556055068969727</v>
      </c>
      <c r="F18" s="5">
        <v>0.13667820394039154</v>
      </c>
      <c r="G18" s="3">
        <v>2.5922837257385254</v>
      </c>
      <c r="H18" s="3">
        <v>38.187267268395125</v>
      </c>
      <c r="I18" s="3">
        <v>49.707536858750721</v>
      </c>
      <c r="J18" s="1"/>
      <c r="K18" s="1"/>
    </row>
    <row r="19" spans="1:11" ht="12.75" customHeight="1" thickBot="1" x14ac:dyDescent="0.25">
      <c r="A19" s="33">
        <v>40887</v>
      </c>
      <c r="B19" s="34"/>
      <c r="C19" s="3">
        <v>94.343429565429688</v>
      </c>
      <c r="D19" s="3">
        <v>3.0840506553649902</v>
      </c>
      <c r="E19" s="3">
        <v>2.0451188087463379</v>
      </c>
      <c r="F19" s="5">
        <v>0.12790276110172272</v>
      </c>
      <c r="G19" s="3">
        <v>2.1730215549468994</v>
      </c>
      <c r="H19" s="3">
        <v>38.131351102290388</v>
      </c>
      <c r="I19" s="3">
        <v>49.865273877838931</v>
      </c>
      <c r="J19" s="1"/>
      <c r="K19" s="1"/>
    </row>
    <row r="20" spans="1:11" ht="12.75" customHeight="1" thickBot="1" x14ac:dyDescent="0.25">
      <c r="A20" s="33">
        <v>40888</v>
      </c>
      <c r="B20" s="34"/>
      <c r="C20" s="3">
        <v>93.878501892089844</v>
      </c>
      <c r="D20" s="3">
        <v>3.3715536594390869</v>
      </c>
      <c r="E20" s="3">
        <v>2.2204265594482422</v>
      </c>
      <c r="F20" s="5">
        <v>0.1210748553276062</v>
      </c>
      <c r="G20" s="3">
        <v>2.3415014743804932</v>
      </c>
      <c r="H20" s="3">
        <v>38.155771228036862</v>
      </c>
      <c r="I20" s="3">
        <v>49.805132889071885</v>
      </c>
      <c r="J20" s="1"/>
      <c r="K20" s="1"/>
    </row>
    <row r="21" spans="1:11" ht="12.75" customHeight="1" thickBot="1" x14ac:dyDescent="0.25">
      <c r="A21" s="33">
        <v>40889</v>
      </c>
      <c r="B21" s="34"/>
      <c r="C21" s="3">
        <v>94.148696899414063</v>
      </c>
      <c r="D21" s="3">
        <v>3.2238268852233887</v>
      </c>
      <c r="E21" s="3">
        <v>2.0516157150268555</v>
      </c>
      <c r="F21" s="5">
        <v>0.11501948535442352</v>
      </c>
      <c r="G21" s="3">
        <v>2.166635274887085</v>
      </c>
      <c r="H21" s="3">
        <v>38.215531084975872</v>
      </c>
      <c r="I21" s="3">
        <v>49.919653018299954</v>
      </c>
      <c r="J21" s="1"/>
      <c r="K21" s="1"/>
    </row>
    <row r="22" spans="1:11" ht="12.75" customHeight="1" thickBot="1" x14ac:dyDescent="0.25">
      <c r="A22" s="33">
        <v>40890</v>
      </c>
      <c r="B22" s="34"/>
      <c r="C22" s="3">
        <v>91.340400695800781</v>
      </c>
      <c r="D22" s="3">
        <v>4.8382611274719238</v>
      </c>
      <c r="E22" s="3">
        <v>3.217137336730957</v>
      </c>
      <c r="F22" s="5">
        <v>9.4311892986297607E-2</v>
      </c>
      <c r="G22" s="3">
        <v>3.3114492893218994</v>
      </c>
      <c r="H22" s="3">
        <v>38.255530786726723</v>
      </c>
      <c r="I22" s="3">
        <v>49.439484630578988</v>
      </c>
      <c r="J22" s="1"/>
      <c r="K22" s="1"/>
    </row>
    <row r="23" spans="1:11" ht="12.75" customHeight="1" thickBot="1" x14ac:dyDescent="0.25">
      <c r="A23" s="33">
        <v>40891</v>
      </c>
      <c r="B23" s="34"/>
      <c r="C23" s="3">
        <v>91.785102844238281</v>
      </c>
      <c r="D23" s="3">
        <v>4.6366367340087891</v>
      </c>
      <c r="E23" s="3">
        <v>2.9941370487213135</v>
      </c>
      <c r="F23" s="5">
        <v>9.8701760172843933E-2</v>
      </c>
      <c r="G23" s="3">
        <v>3.0928387641906738</v>
      </c>
      <c r="H23" s="3">
        <v>38.265751592454158</v>
      </c>
      <c r="I23" s="3">
        <v>49.540405453692024</v>
      </c>
      <c r="J23" s="1"/>
      <c r="K23" s="1"/>
    </row>
    <row r="24" spans="1:11" ht="12.75" customHeight="1" thickBot="1" x14ac:dyDescent="0.25">
      <c r="A24" s="33">
        <v>40892</v>
      </c>
      <c r="B24" s="34"/>
      <c r="C24" s="3">
        <v>92.786041259765625</v>
      </c>
      <c r="D24" s="3">
        <v>4.0846099853515625</v>
      </c>
      <c r="E24" s="3">
        <v>2.6142609119415283</v>
      </c>
      <c r="F24" s="5">
        <v>0.10413192212581635</v>
      </c>
      <c r="G24" s="3">
        <v>2.7183928489685059</v>
      </c>
      <c r="H24" s="3">
        <v>38.211479115403748</v>
      </c>
      <c r="I24" s="3">
        <v>49.673185969679167</v>
      </c>
      <c r="J24" s="1"/>
      <c r="K24" s="1"/>
    </row>
    <row r="25" spans="1:11" ht="12.75" customHeight="1" thickBot="1" x14ac:dyDescent="0.25">
      <c r="A25" s="33">
        <v>40893</v>
      </c>
      <c r="B25" s="34"/>
      <c r="C25" s="3">
        <v>92.35601806640625</v>
      </c>
      <c r="D25" s="3">
        <v>4.2939600944519043</v>
      </c>
      <c r="E25" s="3">
        <v>2.7995233535766602</v>
      </c>
      <c r="F25" s="5">
        <v>9.8051175475120544E-2</v>
      </c>
      <c r="G25" s="3">
        <v>2.8975744247436523</v>
      </c>
      <c r="H25" s="3">
        <v>38.226346284582753</v>
      </c>
      <c r="I25" s="3">
        <v>49.603695060806274</v>
      </c>
      <c r="J25" s="1"/>
      <c r="K25" s="1"/>
    </row>
    <row r="26" spans="1:11" ht="12.75" customHeight="1" thickBot="1" x14ac:dyDescent="0.25">
      <c r="A26" s="33">
        <v>40894</v>
      </c>
      <c r="B26" s="34"/>
      <c r="C26" s="3">
        <v>93.593917846679688</v>
      </c>
      <c r="D26" s="3">
        <v>3.5399539470672607</v>
      </c>
      <c r="E26" s="3">
        <v>2.2607266902923584</v>
      </c>
      <c r="F26" s="5">
        <v>0.10561913251876831</v>
      </c>
      <c r="G26" s="3">
        <v>2.3663458824157715</v>
      </c>
      <c r="H26" s="3">
        <v>38.246155270737468</v>
      </c>
      <c r="I26" s="3">
        <v>49.849766438309977</v>
      </c>
      <c r="J26" s="1"/>
      <c r="K26" s="1"/>
    </row>
    <row r="27" spans="1:11" ht="12.75" customHeight="1" thickBot="1" x14ac:dyDescent="0.25">
      <c r="A27" s="33">
        <v>40895</v>
      </c>
      <c r="B27" s="34"/>
      <c r="C27" s="3">
        <v>94.751991271972656</v>
      </c>
      <c r="D27" s="3">
        <v>2.9512171745300293</v>
      </c>
      <c r="E27" s="3">
        <v>1.6696251630783081</v>
      </c>
      <c r="F27" s="5">
        <v>0.11906921118497849</v>
      </c>
      <c r="G27" s="3">
        <v>1.7886943817138672</v>
      </c>
      <c r="H27" s="3">
        <v>38.309212282242726</v>
      </c>
      <c r="I27" s="3">
        <v>50.14378488656093</v>
      </c>
      <c r="J27" s="1"/>
      <c r="K27" s="1"/>
    </row>
    <row r="28" spans="1:11" ht="12.75" customHeight="1" thickBot="1" x14ac:dyDescent="0.25">
      <c r="A28" s="33">
        <v>40896</v>
      </c>
      <c r="B28" s="34"/>
      <c r="C28" s="3">
        <v>91.687347412109375</v>
      </c>
      <c r="D28" s="3">
        <v>4.7435259819030762</v>
      </c>
      <c r="E28" s="3">
        <v>3.0828709602355957</v>
      </c>
      <c r="F28" s="5">
        <v>9.0358823537826538E-2</v>
      </c>
      <c r="G28" s="3">
        <v>3.1732296943664551</v>
      </c>
      <c r="H28" s="3">
        <v>38.215326346912903</v>
      </c>
      <c r="I28" s="3">
        <v>49.477769907071846</v>
      </c>
      <c r="J28" s="1"/>
      <c r="K28" s="1"/>
    </row>
    <row r="29" spans="1:11" ht="12.75" customHeight="1" thickBot="1" x14ac:dyDescent="0.25">
      <c r="A29" s="33">
        <v>40897</v>
      </c>
      <c r="B29" s="34"/>
      <c r="C29" s="3">
        <v>92.081146240234375</v>
      </c>
      <c r="D29" s="3">
        <v>4.4321622848510742</v>
      </c>
      <c r="E29" s="3">
        <v>3.0237751007080078</v>
      </c>
      <c r="F29" s="5">
        <v>8.8175840675830841E-2</v>
      </c>
      <c r="G29" s="3">
        <v>3.1119508743286133</v>
      </c>
      <c r="H29" s="3">
        <v>38.137660981430535</v>
      </c>
      <c r="I29" s="3">
        <v>49.459727078798366</v>
      </c>
      <c r="J29" s="1"/>
      <c r="K29" s="1"/>
    </row>
    <row r="30" spans="1:11" ht="12.75" customHeight="1" thickBot="1" x14ac:dyDescent="0.25">
      <c r="A30" s="33">
        <v>40898</v>
      </c>
      <c r="B30" s="34"/>
      <c r="C30" s="3">
        <v>92.703010559082031</v>
      </c>
      <c r="D30" s="3">
        <v>4.026339054107666</v>
      </c>
      <c r="E30" s="3">
        <v>2.7913310527801514</v>
      </c>
      <c r="F30" s="5">
        <v>9.3293584883213043E-2</v>
      </c>
      <c r="G30" s="3">
        <v>2.884624719619751</v>
      </c>
      <c r="H30" s="3">
        <v>38.117446522693292</v>
      </c>
      <c r="I30" s="3">
        <v>49.547040375096316</v>
      </c>
      <c r="J30" s="1"/>
      <c r="K30" s="1"/>
    </row>
    <row r="31" spans="1:11" ht="12.75" customHeight="1" thickBot="1" x14ac:dyDescent="0.25">
      <c r="A31" s="33">
        <v>40899</v>
      </c>
      <c r="B31" s="34"/>
      <c r="C31" s="3">
        <v>93.1025390625</v>
      </c>
      <c r="D31" s="3">
        <v>3.6508121490478516</v>
      </c>
      <c r="E31" s="3">
        <v>2.7460870742797852</v>
      </c>
      <c r="F31" s="5">
        <v>9.4944626092910767E-2</v>
      </c>
      <c r="G31" s="3">
        <v>2.8410317897796631</v>
      </c>
      <c r="H31" s="3">
        <v>38.040033970495791</v>
      </c>
      <c r="I31" s="3">
        <v>49.520617824091318</v>
      </c>
      <c r="J31" s="1"/>
      <c r="K31" s="1"/>
    </row>
    <row r="32" spans="1:11" ht="12.75" customHeight="1" thickBot="1" x14ac:dyDescent="0.25">
      <c r="A32" s="33">
        <v>40900</v>
      </c>
      <c r="B32" s="34"/>
      <c r="C32" s="3">
        <v>94.261642456054688</v>
      </c>
      <c r="D32" s="3">
        <v>3.0310490131378174</v>
      </c>
      <c r="E32" s="3">
        <v>2.1970829963684082</v>
      </c>
      <c r="F32" s="5">
        <v>0.10364692658185959</v>
      </c>
      <c r="G32" s="3">
        <v>2.3007299900054932</v>
      </c>
      <c r="H32" s="3">
        <v>38.07671184186291</v>
      </c>
      <c r="I32" s="3">
        <v>49.781593122680626</v>
      </c>
      <c r="J32" s="1"/>
      <c r="K32" s="1"/>
    </row>
    <row r="33" spans="1:11" ht="12.75" customHeight="1" thickBot="1" x14ac:dyDescent="0.25">
      <c r="A33" s="33">
        <v>40901</v>
      </c>
      <c r="B33" s="34"/>
      <c r="C33" s="3">
        <v>96.717453002929688</v>
      </c>
      <c r="D33" s="3">
        <v>1.7570165395736694</v>
      </c>
      <c r="E33" s="3">
        <v>1.037030816078186</v>
      </c>
      <c r="F33" s="5">
        <v>0.12481117993593216</v>
      </c>
      <c r="G33" s="3">
        <v>1.1618419885635376</v>
      </c>
      <c r="H33" s="3">
        <v>38.126083793355356</v>
      </c>
      <c r="I33" s="3">
        <v>50.325923789828188</v>
      </c>
      <c r="J33" s="1"/>
      <c r="K33" s="1"/>
    </row>
    <row r="34" spans="1:11" ht="12.75" customHeight="1" thickBot="1" x14ac:dyDescent="0.25">
      <c r="A34" s="33">
        <v>40902</v>
      </c>
      <c r="B34" s="34"/>
      <c r="C34" s="3">
        <v>97.597320556640625</v>
      </c>
      <c r="D34" s="3">
        <v>1.2721682786941528</v>
      </c>
      <c r="E34" s="3">
        <v>0.65258979797363281</v>
      </c>
      <c r="F34" s="5">
        <v>0.13144983351230621</v>
      </c>
      <c r="G34" s="3">
        <v>0.78403961658477783</v>
      </c>
      <c r="H34" s="3">
        <v>38.123758101018289</v>
      </c>
      <c r="I34" s="3">
        <v>50.499314727398541</v>
      </c>
      <c r="J34" s="1"/>
      <c r="K34" s="1"/>
    </row>
    <row r="35" spans="1:11" ht="12.75" customHeight="1" thickBot="1" x14ac:dyDescent="0.25">
      <c r="A35" s="33">
        <v>40903</v>
      </c>
      <c r="B35" s="34"/>
      <c r="C35" s="3">
        <v>93.110267639160156</v>
      </c>
      <c r="D35" s="3">
        <v>3.6628377437591553</v>
      </c>
      <c r="E35" s="3">
        <v>2.7423238754272461</v>
      </c>
      <c r="F35" s="5">
        <v>0.10168845951557159</v>
      </c>
      <c r="G35" s="3">
        <v>2.8440122604370117</v>
      </c>
      <c r="H35" s="3">
        <v>38.030743457853482</v>
      </c>
      <c r="I35" s="3">
        <v>49.512352062550271</v>
      </c>
      <c r="J35" s="1"/>
      <c r="K35" s="1"/>
    </row>
    <row r="36" spans="1:11" ht="12.75" customHeight="1" thickBot="1" x14ac:dyDescent="0.25">
      <c r="A36" s="33">
        <v>40904</v>
      </c>
      <c r="B36" s="34"/>
      <c r="C36" s="3">
        <v>93.032806396484375</v>
      </c>
      <c r="D36" s="3">
        <v>3.7179694175720215</v>
      </c>
      <c r="E36" s="3">
        <v>2.7788701057434082</v>
      </c>
      <c r="F36" s="5">
        <v>0.10246486961841583</v>
      </c>
      <c r="G36" s="3">
        <v>2.8813350200653076</v>
      </c>
      <c r="H36" s="3">
        <v>38.021703133814484</v>
      </c>
      <c r="I36" s="3">
        <v>49.490378759794346</v>
      </c>
      <c r="J36" s="1"/>
      <c r="K36" s="1"/>
    </row>
    <row r="37" spans="1:11" ht="12.75" customHeight="1" thickBot="1" x14ac:dyDescent="0.25">
      <c r="A37" s="33">
        <v>40905</v>
      </c>
      <c r="B37" s="34"/>
      <c r="C37" s="3">
        <v>93.200630187988281</v>
      </c>
      <c r="D37" s="3">
        <v>3.5673360824584961</v>
      </c>
      <c r="E37" s="3">
        <v>2.7792489528656006</v>
      </c>
      <c r="F37" s="5">
        <v>9.9179022014141083E-2</v>
      </c>
      <c r="G37" s="3">
        <v>2.8784279823303223</v>
      </c>
      <c r="H37" s="3">
        <v>37.972331789172053</v>
      </c>
      <c r="I37" s="3">
        <v>49.463545212889535</v>
      </c>
      <c r="J37" s="1"/>
      <c r="K37" s="1"/>
    </row>
    <row r="38" spans="1:11" ht="12.75" customHeight="1" thickBot="1" x14ac:dyDescent="0.25">
      <c r="A38" s="33">
        <v>40906</v>
      </c>
      <c r="B38" s="34"/>
      <c r="C38" s="3">
        <v>94.213096618652344</v>
      </c>
      <c r="D38" s="3">
        <v>2.9929435253143311</v>
      </c>
      <c r="E38" s="3">
        <v>2.3075554370880127</v>
      </c>
      <c r="F38" s="5">
        <v>0.10785236209630966</v>
      </c>
      <c r="G38" s="3">
        <v>2.4154078960418701</v>
      </c>
      <c r="H38" s="3">
        <v>38.002362341300291</v>
      </c>
      <c r="I38" s="3">
        <v>49.685896923219822</v>
      </c>
      <c r="J38" s="1"/>
      <c r="K38" s="1"/>
    </row>
    <row r="39" spans="1:11" ht="12.75" customHeight="1" thickBot="1" x14ac:dyDescent="0.25">
      <c r="A39" s="33">
        <v>40907</v>
      </c>
      <c r="B39" s="34"/>
      <c r="C39" s="3">
        <v>95.921791076660156</v>
      </c>
      <c r="D39" s="3">
        <v>2.1520490646362305</v>
      </c>
      <c r="E39" s="3">
        <v>1.4226658344268799</v>
      </c>
      <c r="F39" s="5">
        <v>0.13830989599227905</v>
      </c>
      <c r="G39" s="3">
        <v>1.5609757900238037</v>
      </c>
      <c r="H39" s="3">
        <v>38.085432586911416</v>
      </c>
      <c r="I39" s="3">
        <v>50.11506686364941</v>
      </c>
      <c r="J39" s="1"/>
      <c r="K39" s="1"/>
    </row>
    <row r="40" spans="1:11" ht="12.75" customHeight="1" thickBot="1" x14ac:dyDescent="0.25">
      <c r="A40" s="33">
        <v>40908</v>
      </c>
      <c r="B40" s="34"/>
      <c r="C40" s="3">
        <v>96.423057556152344</v>
      </c>
      <c r="D40" s="3">
        <v>1.9310938119888306</v>
      </c>
      <c r="E40" s="3">
        <v>1.1546754837036133</v>
      </c>
      <c r="F40" s="5">
        <v>0.14856307208538055</v>
      </c>
      <c r="G40" s="3">
        <v>1.3032385110855103</v>
      </c>
      <c r="H40" s="3">
        <v>38.105030240258856</v>
      </c>
      <c r="I40" s="3">
        <v>50.242760618314051</v>
      </c>
      <c r="J40" s="1"/>
      <c r="K40" s="1"/>
    </row>
    <row r="41" spans="1:11" ht="12.75" customHeight="1" thickBot="1" x14ac:dyDescent="0.25">
      <c r="A41" s="31" t="s">
        <v>6</v>
      </c>
      <c r="B41" s="32"/>
      <c r="C41" s="6">
        <f t="shared" ref="C41:I41" si="0">AVERAGE(C10:C40)</f>
        <v>93.32529670961442</v>
      </c>
      <c r="D41" s="6">
        <f t="shared" si="0"/>
        <v>3.6649793386459351</v>
      </c>
      <c r="E41" s="6">
        <f t="shared" si="0"/>
        <v>2.4786217597223099</v>
      </c>
      <c r="F41" s="6">
        <f t="shared" si="0"/>
        <v>0.12671826972115424</v>
      </c>
      <c r="G41" s="6">
        <f t="shared" si="0"/>
        <v>2.6053400385764336</v>
      </c>
      <c r="H41" s="6">
        <f t="shared" si="0"/>
        <v>38.13359456358868</v>
      </c>
      <c r="I41" s="6">
        <f t="shared" si="0"/>
        <v>49.675733372663281</v>
      </c>
      <c r="J41" s="1"/>
      <c r="K41" s="1"/>
    </row>
    <row r="42" spans="1:11" ht="8.1" customHeight="1" x14ac:dyDescent="0.2"/>
    <row r="43" spans="1:11" ht="12.75" customHeight="1" x14ac:dyDescent="0.2">
      <c r="A43" s="7" t="s">
        <v>10</v>
      </c>
      <c r="H43" s="30" t="s">
        <v>23</v>
      </c>
      <c r="I43" s="30"/>
      <c r="J43" s="20"/>
      <c r="K43" s="20"/>
    </row>
    <row r="44" spans="1:11" ht="13.5" thickBot="1" x14ac:dyDescent="0.25"/>
    <row r="45" spans="1:11" ht="23.25" thickBot="1" x14ac:dyDescent="0.25">
      <c r="A45" s="37"/>
      <c r="B45" s="38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17</v>
      </c>
      <c r="I45" s="19" t="s">
        <v>16</v>
      </c>
    </row>
    <row r="46" spans="1:11" ht="13.5" thickBot="1" x14ac:dyDescent="0.25">
      <c r="A46" s="39" t="s">
        <v>85</v>
      </c>
      <c r="B46" s="40"/>
      <c r="C46" s="26">
        <f t="shared" ref="C46:I46" si="1">MAX(C10:C40)</f>
        <v>97.597320556640625</v>
      </c>
      <c r="D46" s="21">
        <f t="shared" si="1"/>
        <v>4.8818340301513672</v>
      </c>
      <c r="E46" s="26">
        <f t="shared" si="1"/>
        <v>3.9296038150787354</v>
      </c>
      <c r="F46" s="26">
        <f t="shared" si="1"/>
        <v>0.23522105813026428</v>
      </c>
      <c r="G46" s="21">
        <f t="shared" si="1"/>
        <v>4.060760498046875</v>
      </c>
      <c r="H46" s="26">
        <f t="shared" si="1"/>
        <v>38.309212282242726</v>
      </c>
      <c r="I46" s="22">
        <f t="shared" si="1"/>
        <v>50.499314727398541</v>
      </c>
    </row>
    <row r="47" spans="1:11" ht="13.5" thickBot="1" x14ac:dyDescent="0.25">
      <c r="A47" s="39" t="s">
        <v>86</v>
      </c>
      <c r="B47" s="40"/>
      <c r="C47" s="23">
        <f t="shared" ref="C47:I47" si="2">MIN(C10:C40)</f>
        <v>90.717941284179688</v>
      </c>
      <c r="D47" s="26">
        <f t="shared" si="2"/>
        <v>1.2721682786941528</v>
      </c>
      <c r="E47" s="26">
        <f t="shared" si="2"/>
        <v>0.65258979797363281</v>
      </c>
      <c r="F47" s="23">
        <f t="shared" si="2"/>
        <v>8.8175840675830841E-2</v>
      </c>
      <c r="G47" s="26">
        <f t="shared" si="2"/>
        <v>0.78403961658477783</v>
      </c>
      <c r="H47" s="23">
        <f t="shared" si="2"/>
        <v>37.88220148179839</v>
      </c>
      <c r="I47" s="26">
        <f t="shared" si="2"/>
        <v>48.885670350412056</v>
      </c>
    </row>
    <row r="48" spans="1:11" ht="13.5" thickBot="1" x14ac:dyDescent="0.25">
      <c r="A48" s="35" t="s">
        <v>87</v>
      </c>
      <c r="B48" s="36"/>
      <c r="C48" s="26">
        <f t="shared" ref="C48:I48" si="3">STDEV(C10:C40)</f>
        <v>1.6479840014439116</v>
      </c>
      <c r="D48" s="24">
        <f t="shared" si="3"/>
        <v>0.9357649101918406</v>
      </c>
      <c r="E48" s="26">
        <f t="shared" si="3"/>
        <v>0.7250091651256767</v>
      </c>
      <c r="F48" s="26">
        <f t="shared" si="3"/>
        <v>3.679572128868016E-2</v>
      </c>
      <c r="G48" s="24">
        <f t="shared" si="3"/>
        <v>0.72240275680594057</v>
      </c>
      <c r="H48" s="26">
        <f t="shared" si="3"/>
        <v>0.10180111388305117</v>
      </c>
      <c r="I48" s="25">
        <f t="shared" si="3"/>
        <v>0.34203003972872492</v>
      </c>
    </row>
    <row r="50" spans="3:9" x14ac:dyDescent="0.2">
      <c r="C50" s="27" t="s">
        <v>100</v>
      </c>
      <c r="D50" s="27">
        <f>COUNTIF(D10:D40,"&gt;12.0")</f>
        <v>0</v>
      </c>
      <c r="E50" s="27">
        <f>COUNTIF(E10:E40,"&gt;8.0")</f>
        <v>0</v>
      </c>
      <c r="F50" s="27">
        <f>COUNTIF(F10:F40,"&gt;3.0")</f>
        <v>0</v>
      </c>
      <c r="G50" s="27">
        <f>COUNTIF(G10:G40,"&gt;8.0")</f>
        <v>0</v>
      </c>
      <c r="H50" s="27">
        <f>COUNTIF(H10:H40,"&lt;36.30")</f>
        <v>0</v>
      </c>
      <c r="I50" s="27">
        <f>COUNTIF(I10:I40,"&lt;46.20")</f>
        <v>0</v>
      </c>
    </row>
    <row r="51" spans="3:9" x14ac:dyDescent="0.2">
      <c r="G51" s="27"/>
      <c r="H51" s="27">
        <f>COUNTIF(H10:H40,"&gt;43.60")</f>
        <v>0</v>
      </c>
      <c r="I51" s="27">
        <f>COUNTIF(I10:I40,"&gt;53.20")</f>
        <v>0</v>
      </c>
    </row>
  </sheetData>
  <mergeCells count="45">
    <mergeCell ref="A32:B32"/>
    <mergeCell ref="A33:B33"/>
    <mergeCell ref="H43:I43"/>
    <mergeCell ref="A41:B41"/>
    <mergeCell ref="A34:B34"/>
    <mergeCell ref="A39:B39"/>
    <mergeCell ref="A47:B47"/>
    <mergeCell ref="A48:B48"/>
    <mergeCell ref="A36:B36"/>
    <mergeCell ref="A35:B35"/>
    <mergeCell ref="A37:B37"/>
    <mergeCell ref="A38:B38"/>
    <mergeCell ref="A45:B45"/>
    <mergeCell ref="A46:B46"/>
    <mergeCell ref="A40:B40"/>
    <mergeCell ref="A21:B21"/>
    <mergeCell ref="A24:B24"/>
    <mergeCell ref="A31:B31"/>
    <mergeCell ref="A26:B26"/>
    <mergeCell ref="A28:B28"/>
    <mergeCell ref="A29:B29"/>
    <mergeCell ref="A27:B27"/>
    <mergeCell ref="A30:B30"/>
    <mergeCell ref="A20:B20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8:B18"/>
    <mergeCell ref="A19:B19"/>
    <mergeCell ref="A9:B9"/>
    <mergeCell ref="A11:B11"/>
    <mergeCell ref="A12:B12"/>
    <mergeCell ref="A17:B17"/>
    <mergeCell ref="A7:B7"/>
    <mergeCell ref="A1:I1"/>
    <mergeCell ref="A3:I3"/>
    <mergeCell ref="A6:B6"/>
    <mergeCell ref="A4:I4"/>
    <mergeCell ref="A5:F5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>
    <outlinePr summaryBelow="0" summaryRight="0"/>
  </sheetPr>
  <dimension ref="A1:K51"/>
  <sheetViews>
    <sheetView showGridLines="0" topLeftCell="A31" zoomScale="90" zoomScaleNormal="90" workbookViewId="0">
      <selection activeCell="H50" sqref="H50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256" width="8.85546875" customWidth="1"/>
  </cols>
  <sheetData>
    <row r="1" spans="1:11" ht="24" customHeight="1" x14ac:dyDescent="0.2">
      <c r="A1" s="43" t="s">
        <v>11</v>
      </c>
      <c r="B1" s="43"/>
      <c r="C1" s="43"/>
      <c r="D1" s="43"/>
      <c r="E1" s="43"/>
      <c r="F1" s="43"/>
      <c r="G1" s="43"/>
      <c r="H1" s="43"/>
      <c r="I1" s="43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4" t="s">
        <v>8</v>
      </c>
      <c r="B3" s="44"/>
      <c r="C3" s="44"/>
      <c r="D3" s="44"/>
      <c r="E3" s="44"/>
      <c r="F3" s="44"/>
      <c r="G3" s="44"/>
      <c r="H3" s="44"/>
      <c r="I3" s="44"/>
      <c r="J3" s="2"/>
      <c r="K3" s="1"/>
    </row>
    <row r="4" spans="1:11" ht="18" customHeight="1" x14ac:dyDescent="0.2">
      <c r="A4" s="47" t="s">
        <v>9</v>
      </c>
      <c r="B4" s="47"/>
      <c r="C4" s="47"/>
      <c r="D4" s="47"/>
      <c r="E4" s="47"/>
      <c r="F4" s="47"/>
      <c r="G4" s="47"/>
      <c r="H4" s="47"/>
      <c r="I4" s="47"/>
      <c r="J4" s="2"/>
      <c r="K4" s="1"/>
    </row>
    <row r="5" spans="1:11" ht="14.1" customHeight="1" thickBot="1" x14ac:dyDescent="0.25">
      <c r="A5" s="48" t="s">
        <v>79</v>
      </c>
      <c r="B5" s="48"/>
      <c r="C5" s="48"/>
      <c r="D5" s="48"/>
      <c r="E5" s="48"/>
      <c r="F5" s="48"/>
      <c r="G5" s="1"/>
      <c r="H5" s="1"/>
      <c r="I5" s="18" t="s">
        <v>99</v>
      </c>
      <c r="J5" s="1"/>
      <c r="K5" s="1"/>
    </row>
    <row r="6" spans="1:11" ht="10.15" customHeight="1" x14ac:dyDescent="0.2">
      <c r="A6" s="45"/>
      <c r="B6" s="46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1" t="s">
        <v>3</v>
      </c>
      <c r="B7" s="42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41"/>
      <c r="B8" s="42"/>
      <c r="C8" s="9" t="s">
        <v>24</v>
      </c>
      <c r="D8" s="9" t="s">
        <v>26</v>
      </c>
      <c r="E8" s="9" t="s">
        <v>25</v>
      </c>
      <c r="F8" s="9" t="s">
        <v>19</v>
      </c>
      <c r="G8" s="9" t="s">
        <v>25</v>
      </c>
      <c r="H8" s="14" t="s">
        <v>27</v>
      </c>
      <c r="I8" s="17" t="s">
        <v>28</v>
      </c>
      <c r="J8" s="1"/>
      <c r="K8" s="1"/>
    </row>
    <row r="9" spans="1:11" ht="22.5" customHeight="1" thickBot="1" x14ac:dyDescent="0.25">
      <c r="A9" s="37"/>
      <c r="B9" s="38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33">
        <v>40878</v>
      </c>
      <c r="B10" s="34"/>
      <c r="C10" s="10">
        <v>89.397506713867188</v>
      </c>
      <c r="D10" s="10">
        <v>6.0402393341064453</v>
      </c>
      <c r="E10" s="10">
        <v>4.1104025840759277</v>
      </c>
      <c r="F10" s="11">
        <v>0.1135714054107666</v>
      </c>
      <c r="G10" s="10">
        <v>4.2239742279052734</v>
      </c>
      <c r="H10" s="10">
        <v>38.182760256112289</v>
      </c>
      <c r="I10" s="10">
        <v>49.065369242714581</v>
      </c>
      <c r="J10" s="1"/>
      <c r="K10" s="1"/>
    </row>
    <row r="11" spans="1:11" ht="12.75" customHeight="1" thickBot="1" x14ac:dyDescent="0.25">
      <c r="A11" s="33">
        <v>40879</v>
      </c>
      <c r="B11" s="34"/>
      <c r="C11" s="3">
        <v>89.974784851074219</v>
      </c>
      <c r="D11" s="3">
        <v>6.0195765495300293</v>
      </c>
      <c r="E11" s="3">
        <v>3.5249121189117432</v>
      </c>
      <c r="F11" s="5">
        <v>0.15438316762447357</v>
      </c>
      <c r="G11" s="3">
        <v>3.6792953014373779</v>
      </c>
      <c r="H11" s="3">
        <v>38.363045479501665</v>
      </c>
      <c r="I11" s="3">
        <v>49.379319373557379</v>
      </c>
      <c r="J11" s="1"/>
      <c r="K11" s="1"/>
    </row>
    <row r="12" spans="1:11" ht="12.75" customHeight="1" thickBot="1" x14ac:dyDescent="0.25">
      <c r="A12" s="33">
        <v>40880</v>
      </c>
      <c r="B12" s="34"/>
      <c r="C12" s="3">
        <v>89.789268493652344</v>
      </c>
      <c r="D12" s="3">
        <v>5.781926155090332</v>
      </c>
      <c r="E12" s="3">
        <v>3.9854311943054199</v>
      </c>
      <c r="F12" s="5">
        <v>0.12030394375324249</v>
      </c>
      <c r="G12" s="3">
        <v>4.1057353019714355</v>
      </c>
      <c r="H12" s="3">
        <v>38.188451021482642</v>
      </c>
      <c r="I12" s="3">
        <v>49.148609482920115</v>
      </c>
      <c r="J12" s="1"/>
      <c r="K12" s="1"/>
    </row>
    <row r="13" spans="1:11" ht="12.75" customHeight="1" thickBot="1" x14ac:dyDescent="0.25">
      <c r="A13" s="33">
        <v>40881</v>
      </c>
      <c r="B13" s="34"/>
      <c r="C13" s="3">
        <v>89.403854370117187</v>
      </c>
      <c r="D13" s="3">
        <v>5.7468161582946777</v>
      </c>
      <c r="E13" s="3">
        <v>4.2948999404907227</v>
      </c>
      <c r="F13" s="5">
        <v>0.11292577534914017</v>
      </c>
      <c r="G13" s="3">
        <v>4.4078259468078613</v>
      </c>
      <c r="H13" s="3">
        <v>38.111503924793226</v>
      </c>
      <c r="I13" s="3">
        <v>48.938476793473093</v>
      </c>
      <c r="J13" s="1"/>
      <c r="K13" s="1"/>
    </row>
    <row r="14" spans="1:11" ht="12.75" customHeight="1" thickBot="1" x14ac:dyDescent="0.25">
      <c r="A14" s="33">
        <v>40882</v>
      </c>
      <c r="B14" s="34"/>
      <c r="C14" s="3">
        <v>89.648406982421875</v>
      </c>
      <c r="D14" s="3">
        <v>5.6062231063842773</v>
      </c>
      <c r="E14" s="3">
        <v>4.3141055107116699</v>
      </c>
      <c r="F14" s="5">
        <v>0.10196702927350998</v>
      </c>
      <c r="G14" s="3">
        <v>4.4160723686218262</v>
      </c>
      <c r="H14" s="3">
        <v>38.123844513015335</v>
      </c>
      <c r="I14" s="3">
        <v>49.068207626372491</v>
      </c>
      <c r="J14" s="1"/>
      <c r="K14" s="1"/>
    </row>
    <row r="15" spans="1:11" ht="12.75" customHeight="1" thickBot="1" x14ac:dyDescent="0.25">
      <c r="A15" s="33">
        <v>40883</v>
      </c>
      <c r="B15" s="34"/>
      <c r="C15" s="3">
        <v>90.042442321777344</v>
      </c>
      <c r="D15" s="3">
        <v>6.1204986572265625</v>
      </c>
      <c r="E15" s="3">
        <v>3.3087475299835205</v>
      </c>
      <c r="F15" s="5">
        <v>0.15678985416889191</v>
      </c>
      <c r="G15" s="3">
        <v>3.4655373096466064</v>
      </c>
      <c r="H15" s="3">
        <v>38.603644320364708</v>
      </c>
      <c r="I15" s="3">
        <v>49.716895328009095</v>
      </c>
      <c r="J15" s="1"/>
      <c r="K15" s="1"/>
    </row>
    <row r="16" spans="1:11" ht="12.75" customHeight="1" thickBot="1" x14ac:dyDescent="0.25">
      <c r="A16" s="33">
        <v>40884</v>
      </c>
      <c r="B16" s="34"/>
      <c r="C16" s="3">
        <v>89.01495361328125</v>
      </c>
      <c r="D16" s="3">
        <v>6.5371294021606445</v>
      </c>
      <c r="E16" s="3">
        <v>3.8201396465301514</v>
      </c>
      <c r="F16" s="5">
        <v>0.11503437906503677</v>
      </c>
      <c r="G16" s="3">
        <v>3.9351739883422852</v>
      </c>
      <c r="H16" s="3">
        <v>38.583655547067622</v>
      </c>
      <c r="I16" s="3">
        <v>49.486936621349528</v>
      </c>
      <c r="J16" s="1"/>
      <c r="K16" s="1"/>
    </row>
    <row r="17" spans="1:11" ht="12.75" customHeight="1" thickBot="1" x14ac:dyDescent="0.25">
      <c r="A17" s="33">
        <v>40885</v>
      </c>
      <c r="B17" s="34"/>
      <c r="C17" s="3">
        <v>88.971054077148438</v>
      </c>
      <c r="D17" s="3">
        <v>6.7098836898803711</v>
      </c>
      <c r="E17" s="3">
        <v>3.7412874698638916</v>
      </c>
      <c r="F17" s="5">
        <v>0.12905816733837128</v>
      </c>
      <c r="G17" s="3">
        <v>3.8703455924987793</v>
      </c>
      <c r="H17" s="3">
        <v>38.660919543619151</v>
      </c>
      <c r="I17" s="3">
        <v>49.622015874444159</v>
      </c>
      <c r="J17" s="1"/>
      <c r="K17" s="1"/>
    </row>
    <row r="18" spans="1:11" ht="12.75" customHeight="1" thickBot="1" x14ac:dyDescent="0.25">
      <c r="A18" s="33">
        <v>40886</v>
      </c>
      <c r="B18" s="34"/>
      <c r="C18" s="3">
        <v>87.604598999023438</v>
      </c>
      <c r="D18" s="3">
        <v>7.2748699188232422</v>
      </c>
      <c r="E18" s="3">
        <v>4.5771808624267578</v>
      </c>
      <c r="F18" s="5">
        <v>8.5393555462360382E-2</v>
      </c>
      <c r="G18" s="3">
        <v>4.662574291229248</v>
      </c>
      <c r="H18" s="3">
        <v>38.411982304881526</v>
      </c>
      <c r="I18" s="3">
        <v>48.997981694838593</v>
      </c>
      <c r="J18" s="1"/>
      <c r="K18" s="1"/>
    </row>
    <row r="19" spans="1:11" ht="12.75" customHeight="1" thickBot="1" x14ac:dyDescent="0.25">
      <c r="A19" s="33">
        <v>40887</v>
      </c>
      <c r="B19" s="34"/>
      <c r="C19" s="3">
        <v>86.576606750488281</v>
      </c>
      <c r="D19" s="3">
        <v>7.7686324119567871</v>
      </c>
      <c r="E19" s="3">
        <v>5.0288524627685547</v>
      </c>
      <c r="F19" s="5">
        <v>5.6135140359401703E-2</v>
      </c>
      <c r="G19" s="3">
        <v>5.0849876403808594</v>
      </c>
      <c r="H19" s="3">
        <v>38.437353115911044</v>
      </c>
      <c r="I19" s="3">
        <v>48.801899626916445</v>
      </c>
      <c r="J19" s="1"/>
      <c r="K19" s="1"/>
    </row>
    <row r="20" spans="1:11" ht="12.75" customHeight="1" thickBot="1" x14ac:dyDescent="0.25">
      <c r="A20" s="33">
        <v>40888</v>
      </c>
      <c r="B20" s="34"/>
      <c r="C20" s="3">
        <v>86.833915710449219</v>
      </c>
      <c r="D20" s="3">
        <v>7.5395283699035645</v>
      </c>
      <c r="E20" s="3">
        <v>5.0124907493591309</v>
      </c>
      <c r="F20" s="5">
        <v>5.2363812923431396E-2</v>
      </c>
      <c r="G20" s="3">
        <v>5.064854621887207</v>
      </c>
      <c r="H20" s="3">
        <v>38.366448411210776</v>
      </c>
      <c r="I20" s="3">
        <v>48.768785701805761</v>
      </c>
      <c r="J20" s="1"/>
      <c r="K20" s="1"/>
    </row>
    <row r="21" spans="1:11" ht="12.75" customHeight="1" thickBot="1" x14ac:dyDescent="0.25">
      <c r="A21" s="33">
        <v>40889</v>
      </c>
      <c r="B21" s="34"/>
      <c r="C21" s="3">
        <v>87.119880676269531</v>
      </c>
      <c r="D21" s="3">
        <v>7.4614930152893066</v>
      </c>
      <c r="E21" s="3">
        <v>4.8197693824768066</v>
      </c>
      <c r="F21" s="5">
        <v>5.6367523968219757E-2</v>
      </c>
      <c r="G21" s="3">
        <v>4.8761367797851563</v>
      </c>
      <c r="H21" s="3">
        <v>38.402012014595819</v>
      </c>
      <c r="I21" s="3">
        <v>48.868446915791701</v>
      </c>
      <c r="J21" s="1"/>
      <c r="K21" s="1"/>
    </row>
    <row r="22" spans="1:11" ht="12.75" customHeight="1" thickBot="1" x14ac:dyDescent="0.25">
      <c r="A22" s="33">
        <v>40890</v>
      </c>
      <c r="B22" s="34"/>
      <c r="C22" s="3">
        <v>87.116851806640625</v>
      </c>
      <c r="D22" s="3">
        <v>7.5523567199707031</v>
      </c>
      <c r="E22" s="3">
        <v>4.7972607612609863</v>
      </c>
      <c r="F22" s="5">
        <v>5.4306592792272568E-2</v>
      </c>
      <c r="G22" s="3">
        <v>4.851567268371582</v>
      </c>
      <c r="H22" s="3">
        <v>38.400912231559943</v>
      </c>
      <c r="I22" s="3">
        <v>48.878591071201811</v>
      </c>
      <c r="J22" s="1"/>
      <c r="K22" s="1"/>
    </row>
    <row r="23" spans="1:11" ht="12.75" customHeight="1" thickBot="1" x14ac:dyDescent="0.25">
      <c r="A23" s="33">
        <v>40891</v>
      </c>
      <c r="B23" s="34"/>
      <c r="C23" s="3">
        <v>87.253952026367188</v>
      </c>
      <c r="D23" s="3">
        <v>7.4775428771972656</v>
      </c>
      <c r="E23" s="3">
        <v>4.7761044502258301</v>
      </c>
      <c r="F23" s="5">
        <v>5.5450774729251862E-2</v>
      </c>
      <c r="G23" s="3">
        <v>4.8315553665161133</v>
      </c>
      <c r="H23" s="3">
        <v>38.362838886097954</v>
      </c>
      <c r="I23" s="3">
        <v>48.863865605249075</v>
      </c>
      <c r="J23" s="1"/>
      <c r="K23" s="1"/>
    </row>
    <row r="24" spans="1:11" ht="12.75" customHeight="1" thickBot="1" x14ac:dyDescent="0.25">
      <c r="A24" s="33">
        <v>40892</v>
      </c>
      <c r="B24" s="34"/>
      <c r="C24" s="3">
        <v>86.986724853515625</v>
      </c>
      <c r="D24" s="3">
        <v>7.4284591674804687</v>
      </c>
      <c r="E24" s="3">
        <v>4.9334115982055664</v>
      </c>
      <c r="F24" s="5">
        <v>4.8335060477256775E-2</v>
      </c>
      <c r="G24" s="3">
        <v>4.9817466735839844</v>
      </c>
      <c r="H24" s="3">
        <v>38.393031374737255</v>
      </c>
      <c r="I24" s="3">
        <v>48.819425175388275</v>
      </c>
      <c r="J24" s="1"/>
      <c r="K24" s="1"/>
    </row>
    <row r="25" spans="1:11" ht="12.75" customHeight="1" thickBot="1" x14ac:dyDescent="0.25">
      <c r="A25" s="33">
        <v>40893</v>
      </c>
      <c r="B25" s="34"/>
      <c r="C25" s="3">
        <v>86.796646118164063</v>
      </c>
      <c r="D25" s="3">
        <v>7.7235360145568848</v>
      </c>
      <c r="E25" s="3">
        <v>4.7516508102416992</v>
      </c>
      <c r="F25" s="5">
        <v>5.6321538984775543E-2</v>
      </c>
      <c r="G25" s="3">
        <v>4.8079724311828613</v>
      </c>
      <c r="H25" s="3">
        <v>38.589651197080812</v>
      </c>
      <c r="I25" s="3">
        <v>49.008328686595284</v>
      </c>
      <c r="J25" s="1"/>
      <c r="K25" s="1"/>
    </row>
    <row r="26" spans="1:11" ht="12.75" customHeight="1" thickBot="1" x14ac:dyDescent="0.25">
      <c r="A26" s="33">
        <v>40894</v>
      </c>
      <c r="B26" s="34"/>
      <c r="C26" s="3">
        <v>87.381935119628906</v>
      </c>
      <c r="D26" s="3">
        <v>7.3915958404541016</v>
      </c>
      <c r="E26" s="3">
        <v>4.7677459716796875</v>
      </c>
      <c r="F26" s="5">
        <v>5.0004061311483383E-2</v>
      </c>
      <c r="G26" s="3">
        <v>4.8177499771118164</v>
      </c>
      <c r="H26" s="3">
        <v>38.328092988548882</v>
      </c>
      <c r="I26" s="3">
        <v>48.850314361909518</v>
      </c>
      <c r="J26" s="1"/>
      <c r="K26" s="1"/>
    </row>
    <row r="27" spans="1:11" ht="12.75" customHeight="1" thickBot="1" x14ac:dyDescent="0.25">
      <c r="A27" s="33">
        <v>40895</v>
      </c>
      <c r="B27" s="34"/>
      <c r="C27" s="3">
        <v>87.508171081542969</v>
      </c>
      <c r="D27" s="3">
        <v>7.332270622253418</v>
      </c>
      <c r="E27" s="3">
        <v>4.7237892150878906</v>
      </c>
      <c r="F27" s="5">
        <v>4.8705272376537323E-2</v>
      </c>
      <c r="G27" s="3">
        <v>4.7724943161010742</v>
      </c>
      <c r="H27" s="3">
        <v>38.324023349906838</v>
      </c>
      <c r="I27" s="3">
        <v>48.867176456603907</v>
      </c>
      <c r="J27" s="1"/>
      <c r="K27" s="1"/>
    </row>
    <row r="28" spans="1:11" ht="12.75" customHeight="1" thickBot="1" x14ac:dyDescent="0.25">
      <c r="A28" s="33">
        <v>40896</v>
      </c>
      <c r="B28" s="34"/>
      <c r="C28" s="3">
        <v>88.07916259765625</v>
      </c>
      <c r="D28" s="3">
        <v>6.7912998199462891</v>
      </c>
      <c r="E28" s="3">
        <v>4.716069221496582</v>
      </c>
      <c r="F28" s="5">
        <v>4.8330634832382202E-2</v>
      </c>
      <c r="G28" s="3">
        <v>4.7644000053405762</v>
      </c>
      <c r="H28" s="3">
        <v>38.166153522769399</v>
      </c>
      <c r="I28" s="3">
        <v>48.778783081227715</v>
      </c>
      <c r="J28" s="1"/>
      <c r="K28" s="1"/>
    </row>
    <row r="29" spans="1:11" ht="12.75" customHeight="1" thickBot="1" x14ac:dyDescent="0.25">
      <c r="A29" s="33">
        <v>40897</v>
      </c>
      <c r="B29" s="34"/>
      <c r="C29" s="3">
        <v>88.261917114257813</v>
      </c>
      <c r="D29" s="3">
        <v>6.7107605934143066</v>
      </c>
      <c r="E29" s="3">
        <v>4.5971322059631348</v>
      </c>
      <c r="F29" s="5">
        <v>4.9799155443906784E-2</v>
      </c>
      <c r="G29" s="3">
        <v>4.6469311714172363</v>
      </c>
      <c r="H29" s="3">
        <v>38.193842240637871</v>
      </c>
      <c r="I29" s="3">
        <v>48.837427850470057</v>
      </c>
      <c r="J29" s="1"/>
      <c r="K29" s="1"/>
    </row>
    <row r="30" spans="1:11" ht="12.75" customHeight="1" thickBot="1" x14ac:dyDescent="0.25">
      <c r="A30" s="33">
        <v>40898</v>
      </c>
      <c r="B30" s="34"/>
      <c r="C30" s="3">
        <v>90.097579956054688</v>
      </c>
      <c r="D30" s="3">
        <v>5.3978228569030762</v>
      </c>
      <c r="E30" s="3">
        <v>4.0235714912414551</v>
      </c>
      <c r="F30" s="5">
        <v>6.2727414071559906E-2</v>
      </c>
      <c r="G30" s="3">
        <v>4.086298942565918</v>
      </c>
      <c r="H30" s="3">
        <v>38.093273542886202</v>
      </c>
      <c r="I30" s="3">
        <v>49.069556534288182</v>
      </c>
      <c r="J30" s="1"/>
      <c r="K30" s="1"/>
    </row>
    <row r="31" spans="1:11" ht="12.75" customHeight="1" thickBot="1" x14ac:dyDescent="0.25">
      <c r="A31" s="33">
        <v>40899</v>
      </c>
      <c r="B31" s="34"/>
      <c r="C31" s="3">
        <v>89.708969116210938</v>
      </c>
      <c r="D31" s="3">
        <v>5.6534085273742676</v>
      </c>
      <c r="E31" s="3">
        <v>4.1373701095581055</v>
      </c>
      <c r="F31" s="5">
        <v>5.8906260877847672E-2</v>
      </c>
      <c r="G31" s="3">
        <v>4.1962761878967285</v>
      </c>
      <c r="H31" s="3">
        <v>38.128201816677119</v>
      </c>
      <c r="I31" s="3">
        <v>49.020150606930976</v>
      </c>
      <c r="J31" s="1"/>
      <c r="K31" s="1"/>
    </row>
    <row r="32" spans="1:11" ht="12.75" customHeight="1" thickBot="1" x14ac:dyDescent="0.25">
      <c r="A32" s="33">
        <v>40900</v>
      </c>
      <c r="B32" s="34"/>
      <c r="C32" s="3">
        <v>89.715614318847656</v>
      </c>
      <c r="D32" s="3">
        <v>5.7149934768676758</v>
      </c>
      <c r="E32" s="3">
        <v>4.0589690208435059</v>
      </c>
      <c r="F32" s="5">
        <v>6.4136400818824768E-2</v>
      </c>
      <c r="G32" s="3">
        <v>4.123105525970459</v>
      </c>
      <c r="H32" s="3">
        <v>38.177362699560817</v>
      </c>
      <c r="I32" s="3">
        <v>49.098846762828472</v>
      </c>
      <c r="J32" s="1"/>
      <c r="K32" s="1"/>
    </row>
    <row r="33" spans="1:11" ht="12.75" customHeight="1" thickBot="1" x14ac:dyDescent="0.25">
      <c r="A33" s="33">
        <v>40901</v>
      </c>
      <c r="B33" s="34"/>
      <c r="C33" s="3">
        <v>89.320213317871094</v>
      </c>
      <c r="D33" s="3">
        <v>5.6935844421386719</v>
      </c>
      <c r="E33" s="3">
        <v>4.5664868354797363</v>
      </c>
      <c r="F33" s="5">
        <v>5.614887923002243E-2</v>
      </c>
      <c r="G33" s="3">
        <v>4.6226358413696289</v>
      </c>
      <c r="H33" s="3">
        <v>37.903533403431702</v>
      </c>
      <c r="I33" s="3">
        <v>48.694540429846313</v>
      </c>
      <c r="J33" s="1"/>
      <c r="K33" s="1"/>
    </row>
    <row r="34" spans="1:11" ht="12.75" customHeight="1" thickBot="1" x14ac:dyDescent="0.25">
      <c r="A34" s="33">
        <v>40902</v>
      </c>
      <c r="B34" s="34"/>
      <c r="C34" s="3">
        <v>88.691696166992188</v>
      </c>
      <c r="D34" s="3">
        <v>6.1462736129760742</v>
      </c>
      <c r="E34" s="3">
        <v>4.7393684387207031</v>
      </c>
      <c r="F34" s="5">
        <v>5.7967934757471085E-2</v>
      </c>
      <c r="G34" s="3">
        <v>4.7973365783691406</v>
      </c>
      <c r="H34" s="3">
        <v>37.954319057240518</v>
      </c>
      <c r="I34" s="3">
        <v>48.63379982349305</v>
      </c>
      <c r="J34" s="1"/>
      <c r="K34" s="1"/>
    </row>
    <row r="35" spans="1:11" ht="12.75" customHeight="1" thickBot="1" x14ac:dyDescent="0.25">
      <c r="A35" s="33">
        <v>40903</v>
      </c>
      <c r="B35" s="34"/>
      <c r="C35" s="3">
        <v>88.729774475097656</v>
      </c>
      <c r="D35" s="3">
        <v>6.0055680274963379</v>
      </c>
      <c r="E35" s="3">
        <v>4.8681097030639648</v>
      </c>
      <c r="F35" s="5">
        <v>5.4741770029067993E-2</v>
      </c>
      <c r="G35" s="3">
        <v>4.9228515625</v>
      </c>
      <c r="H35" s="3">
        <v>37.860724959870389</v>
      </c>
      <c r="I35" s="3">
        <v>48.529626880549735</v>
      </c>
      <c r="J35" s="1"/>
      <c r="K35" s="1"/>
    </row>
    <row r="36" spans="1:11" ht="12.75" customHeight="1" thickBot="1" x14ac:dyDescent="0.25">
      <c r="A36" s="33">
        <v>40904</v>
      </c>
      <c r="B36" s="34"/>
      <c r="C36" s="3">
        <v>89.787139892578125</v>
      </c>
      <c r="D36" s="3">
        <v>5.4281215667724609</v>
      </c>
      <c r="E36" s="3">
        <v>4.3445181846618652</v>
      </c>
      <c r="F36" s="5">
        <v>6.0621559619903564E-2</v>
      </c>
      <c r="G36" s="3">
        <v>4.4051399230957031</v>
      </c>
      <c r="H36" s="3">
        <v>37.939622984524028</v>
      </c>
      <c r="I36" s="3">
        <v>48.806613968899995</v>
      </c>
      <c r="J36" s="1"/>
      <c r="K36" s="1"/>
    </row>
    <row r="37" spans="1:11" ht="12.75" customHeight="1" thickBot="1" x14ac:dyDescent="0.25">
      <c r="A37" s="33">
        <v>40905</v>
      </c>
      <c r="B37" s="34"/>
      <c r="C37" s="3">
        <v>91.144859313964844</v>
      </c>
      <c r="D37" s="3">
        <v>4.7937150001525879</v>
      </c>
      <c r="E37" s="3">
        <v>3.5819034576416016</v>
      </c>
      <c r="F37" s="5">
        <v>0.11379677802324295</v>
      </c>
      <c r="G37" s="3">
        <v>3.6957001686096191</v>
      </c>
      <c r="H37" s="3">
        <v>38.113530113154852</v>
      </c>
      <c r="I37" s="3">
        <v>49.360334245625559</v>
      </c>
      <c r="J37" s="1"/>
      <c r="K37" s="1"/>
    </row>
    <row r="38" spans="1:11" ht="12.75" customHeight="1" thickBot="1" x14ac:dyDescent="0.25">
      <c r="A38" s="33">
        <v>40906</v>
      </c>
      <c r="B38" s="34"/>
      <c r="C38" s="3">
        <v>90.636543273925781</v>
      </c>
      <c r="D38" s="3">
        <v>5.5204582214355469</v>
      </c>
      <c r="E38" s="3">
        <v>3.327890157699585</v>
      </c>
      <c r="F38" s="5">
        <v>0.17216126620769501</v>
      </c>
      <c r="G38" s="3">
        <v>3.5000514984130859</v>
      </c>
      <c r="H38" s="3">
        <v>38.312292607760625</v>
      </c>
      <c r="I38" s="3">
        <v>49.429051666977443</v>
      </c>
      <c r="J38" s="1"/>
      <c r="K38" s="1"/>
    </row>
    <row r="39" spans="1:11" ht="12.75" customHeight="1" thickBot="1" x14ac:dyDescent="0.25">
      <c r="A39" s="33">
        <v>40907</v>
      </c>
      <c r="B39" s="34"/>
      <c r="C39" s="3">
        <v>90.622238159179687</v>
      </c>
      <c r="D39" s="3">
        <v>5.6723852157592773</v>
      </c>
      <c r="E39" s="3">
        <v>3.2133996486663818</v>
      </c>
      <c r="F39" s="5">
        <v>0.16700300574302673</v>
      </c>
      <c r="G39" s="3">
        <v>3.3804025650024414</v>
      </c>
      <c r="H39" s="3">
        <v>38.447416231072957</v>
      </c>
      <c r="I39" s="3">
        <v>49.611406649738726</v>
      </c>
      <c r="J39" s="1"/>
      <c r="K39" s="1"/>
    </row>
    <row r="40" spans="1:11" ht="12.75" customHeight="1" thickBot="1" x14ac:dyDescent="0.25">
      <c r="A40" s="33">
        <v>40908</v>
      </c>
      <c r="B40" s="34"/>
      <c r="C40" s="3">
        <v>90.421981811523438</v>
      </c>
      <c r="D40" s="3">
        <v>5.2543206214904785</v>
      </c>
      <c r="E40" s="3">
        <v>3.8887279033660889</v>
      </c>
      <c r="F40" s="5">
        <v>0.10544342547655106</v>
      </c>
      <c r="G40" s="3">
        <v>3.9941713809967041</v>
      </c>
      <c r="H40" s="3">
        <v>37.991072427960454</v>
      </c>
      <c r="I40" s="3">
        <v>48.993395985505778</v>
      </c>
      <c r="J40" s="1"/>
      <c r="K40" s="1"/>
    </row>
    <row r="41" spans="1:11" ht="12.75" customHeight="1" thickBot="1" x14ac:dyDescent="0.25">
      <c r="A41" s="31" t="s">
        <v>6</v>
      </c>
      <c r="B41" s="32"/>
      <c r="C41" s="6">
        <f t="shared" ref="C41:I41" si="0">AVERAGE(C10:C40)</f>
        <v>88.794814325148053</v>
      </c>
      <c r="D41" s="6">
        <f t="shared" si="0"/>
        <v>6.3966222578479401</v>
      </c>
      <c r="E41" s="6">
        <f t="shared" si="0"/>
        <v>4.3016676979680213</v>
      </c>
      <c r="F41" s="6">
        <f t="shared" si="0"/>
        <v>8.5135533564513727E-2</v>
      </c>
      <c r="G41" s="6">
        <f t="shared" si="0"/>
        <v>4.3868032501589864</v>
      </c>
      <c r="H41" s="6">
        <f t="shared" si="0"/>
        <v>38.261790841549498</v>
      </c>
      <c r="I41" s="6">
        <f t="shared" si="0"/>
        <v>49.032715487920093</v>
      </c>
      <c r="J41" s="1"/>
      <c r="K41" s="1"/>
    </row>
    <row r="42" spans="1:11" ht="8.1" customHeight="1" x14ac:dyDescent="0.2"/>
    <row r="43" spans="1:11" ht="12.75" customHeight="1" x14ac:dyDescent="0.2">
      <c r="A43" s="7" t="s">
        <v>10</v>
      </c>
      <c r="H43" s="30" t="s">
        <v>23</v>
      </c>
      <c r="I43" s="30"/>
      <c r="J43" s="20"/>
      <c r="K43" s="20"/>
    </row>
    <row r="44" spans="1:11" ht="13.5" thickBot="1" x14ac:dyDescent="0.25"/>
    <row r="45" spans="1:11" ht="23.25" thickBot="1" x14ac:dyDescent="0.25">
      <c r="A45" s="37"/>
      <c r="B45" s="38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17</v>
      </c>
      <c r="I45" s="19" t="s">
        <v>16</v>
      </c>
    </row>
    <row r="46" spans="1:11" ht="13.5" thickBot="1" x14ac:dyDescent="0.25">
      <c r="A46" s="39" t="s">
        <v>85</v>
      </c>
      <c r="B46" s="40"/>
      <c r="C46" s="26">
        <f t="shared" ref="C46:I46" si="1">MAX(C10:C40)</f>
        <v>91.144859313964844</v>
      </c>
      <c r="D46" s="21">
        <f t="shared" si="1"/>
        <v>7.7686324119567871</v>
      </c>
      <c r="E46" s="26">
        <f t="shared" si="1"/>
        <v>5.0288524627685547</v>
      </c>
      <c r="F46" s="26">
        <f t="shared" si="1"/>
        <v>0.17216126620769501</v>
      </c>
      <c r="G46" s="21">
        <f t="shared" si="1"/>
        <v>5.0849876403808594</v>
      </c>
      <c r="H46" s="26">
        <f t="shared" si="1"/>
        <v>38.660919543619151</v>
      </c>
      <c r="I46" s="22">
        <f t="shared" si="1"/>
        <v>49.716895328009095</v>
      </c>
    </row>
    <row r="47" spans="1:11" ht="13.5" thickBot="1" x14ac:dyDescent="0.25">
      <c r="A47" s="39" t="s">
        <v>86</v>
      </c>
      <c r="B47" s="40"/>
      <c r="C47" s="23">
        <f t="shared" ref="C47:I47" si="2">MIN(C10:C40)</f>
        <v>86.576606750488281</v>
      </c>
      <c r="D47" s="26">
        <f t="shared" si="2"/>
        <v>4.7937150001525879</v>
      </c>
      <c r="E47" s="26">
        <f t="shared" si="2"/>
        <v>3.2133996486663818</v>
      </c>
      <c r="F47" s="23">
        <f t="shared" si="2"/>
        <v>4.8330634832382202E-2</v>
      </c>
      <c r="G47" s="26">
        <f t="shared" si="2"/>
        <v>3.3804025650024414</v>
      </c>
      <c r="H47" s="23">
        <f t="shared" si="2"/>
        <v>37.860724959870389</v>
      </c>
      <c r="I47" s="26">
        <f t="shared" si="2"/>
        <v>48.529626880549735</v>
      </c>
    </row>
    <row r="48" spans="1:11" ht="13.5" thickBot="1" x14ac:dyDescent="0.25">
      <c r="A48" s="35" t="s">
        <v>87</v>
      </c>
      <c r="B48" s="36"/>
      <c r="C48" s="26">
        <f t="shared" ref="C48:I48" si="3">STDEV(C10:C40)</f>
        <v>1.3530881840191746</v>
      </c>
      <c r="D48" s="24">
        <f t="shared" si="3"/>
        <v>0.88053364184457117</v>
      </c>
      <c r="E48" s="26">
        <f t="shared" si="3"/>
        <v>0.5460722214440249</v>
      </c>
      <c r="F48" s="26">
        <f t="shared" si="3"/>
        <v>4.0008705882867313E-2</v>
      </c>
      <c r="G48" s="24">
        <f t="shared" si="3"/>
        <v>0.51050046190145693</v>
      </c>
      <c r="H48" s="26">
        <f t="shared" si="3"/>
        <v>0.21422327265805816</v>
      </c>
      <c r="I48" s="25">
        <f t="shared" si="3"/>
        <v>0.30351753177745855</v>
      </c>
    </row>
    <row r="50" spans="3:9" x14ac:dyDescent="0.2">
      <c r="C50" s="27" t="s">
        <v>100</v>
      </c>
      <c r="D50" s="27">
        <f>COUNTIF(D10:D40,"&gt;12.0")</f>
        <v>0</v>
      </c>
      <c r="E50" s="27">
        <f>COUNTIF(E10:E40,"&gt;8.0")</f>
        <v>0</v>
      </c>
      <c r="F50" s="27">
        <f>COUNTIF(F10:F40,"&gt;3.0")</f>
        <v>0</v>
      </c>
      <c r="G50" s="27">
        <f>COUNTIF(G10:G40,"&gt;8.0")</f>
        <v>0</v>
      </c>
      <c r="H50" s="27">
        <f>COUNTIF(H10:H40,"&lt;36.30")</f>
        <v>0</v>
      </c>
      <c r="I50" s="27">
        <f>COUNTIF(I10:I40,"&lt;46.20")</f>
        <v>0</v>
      </c>
    </row>
    <row r="51" spans="3:9" x14ac:dyDescent="0.2">
      <c r="G51" s="27"/>
      <c r="H51" s="27">
        <f>COUNTIF(H10:H40,"&gt;43.60")</f>
        <v>0</v>
      </c>
      <c r="I51" s="27">
        <f>COUNTIF(I10:I40,"&gt;53.20")</f>
        <v>0</v>
      </c>
    </row>
  </sheetData>
  <mergeCells count="45">
    <mergeCell ref="A32:B32"/>
    <mergeCell ref="A33:B33"/>
    <mergeCell ref="H43:I43"/>
    <mergeCell ref="A41:B41"/>
    <mergeCell ref="A34:B34"/>
    <mergeCell ref="A39:B39"/>
    <mergeCell ref="A47:B47"/>
    <mergeCell ref="A48:B48"/>
    <mergeCell ref="A36:B36"/>
    <mergeCell ref="A35:B35"/>
    <mergeCell ref="A37:B37"/>
    <mergeCell ref="A38:B38"/>
    <mergeCell ref="A45:B45"/>
    <mergeCell ref="A46:B46"/>
    <mergeCell ref="A40:B40"/>
    <mergeCell ref="A21:B21"/>
    <mergeCell ref="A24:B24"/>
    <mergeCell ref="A31:B31"/>
    <mergeCell ref="A26:B26"/>
    <mergeCell ref="A28:B28"/>
    <mergeCell ref="A29:B29"/>
    <mergeCell ref="A27:B27"/>
    <mergeCell ref="A30:B30"/>
    <mergeCell ref="A20:B20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8:B18"/>
    <mergeCell ref="A19:B19"/>
    <mergeCell ref="A9:B9"/>
    <mergeCell ref="A11:B11"/>
    <mergeCell ref="A12:B12"/>
    <mergeCell ref="A17:B17"/>
    <mergeCell ref="A7:B7"/>
    <mergeCell ref="A1:I1"/>
    <mergeCell ref="A3:I3"/>
    <mergeCell ref="A6:B6"/>
    <mergeCell ref="A4:I4"/>
    <mergeCell ref="A5:F5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>
    <outlinePr summaryBelow="0" summaryRight="0"/>
  </sheetPr>
  <dimension ref="A1:K51"/>
  <sheetViews>
    <sheetView showGridLines="0" topLeftCell="A31" zoomScale="90" zoomScaleNormal="90" workbookViewId="0">
      <selection activeCell="E51" sqref="E51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256" width="8.85546875" customWidth="1"/>
  </cols>
  <sheetData>
    <row r="1" spans="1:11" ht="24" customHeight="1" x14ac:dyDescent="0.2">
      <c r="A1" s="43" t="s">
        <v>11</v>
      </c>
      <c r="B1" s="43"/>
      <c r="C1" s="43"/>
      <c r="D1" s="43"/>
      <c r="E1" s="43"/>
      <c r="F1" s="43"/>
      <c r="G1" s="43"/>
      <c r="H1" s="43"/>
      <c r="I1" s="43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4" t="s">
        <v>8</v>
      </c>
      <c r="B3" s="44"/>
      <c r="C3" s="44"/>
      <c r="D3" s="44"/>
      <c r="E3" s="44"/>
      <c r="F3" s="44"/>
      <c r="G3" s="44"/>
      <c r="H3" s="44"/>
      <c r="I3" s="44"/>
      <c r="J3" s="2"/>
      <c r="K3" s="1"/>
    </row>
    <row r="4" spans="1:11" ht="18" customHeight="1" x14ac:dyDescent="0.2">
      <c r="A4" s="47" t="s">
        <v>9</v>
      </c>
      <c r="B4" s="47"/>
      <c r="C4" s="47"/>
      <c r="D4" s="47"/>
      <c r="E4" s="47"/>
      <c r="F4" s="47"/>
      <c r="G4" s="47"/>
      <c r="H4" s="47"/>
      <c r="I4" s="47"/>
      <c r="J4" s="2"/>
      <c r="K4" s="1"/>
    </row>
    <row r="5" spans="1:11" ht="14.1" customHeight="1" thickBot="1" x14ac:dyDescent="0.25">
      <c r="A5" s="48" t="s">
        <v>80</v>
      </c>
      <c r="B5" s="48"/>
      <c r="C5" s="48"/>
      <c r="D5" s="48"/>
      <c r="E5" s="48"/>
      <c r="F5" s="48"/>
      <c r="G5" s="1"/>
      <c r="H5" s="1"/>
      <c r="I5" s="18" t="s">
        <v>99</v>
      </c>
      <c r="J5" s="1"/>
      <c r="K5" s="1"/>
    </row>
    <row r="6" spans="1:11" ht="10.15" customHeight="1" x14ac:dyDescent="0.2">
      <c r="A6" s="45"/>
      <c r="B6" s="46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1" t="s">
        <v>3</v>
      </c>
      <c r="B7" s="42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41"/>
      <c r="B8" s="42"/>
      <c r="C8" s="9" t="s">
        <v>24</v>
      </c>
      <c r="D8" s="9" t="s">
        <v>26</v>
      </c>
      <c r="E8" s="9" t="s">
        <v>25</v>
      </c>
      <c r="F8" s="9" t="s">
        <v>19</v>
      </c>
      <c r="G8" s="9" t="s">
        <v>25</v>
      </c>
      <c r="H8" s="14" t="s">
        <v>27</v>
      </c>
      <c r="I8" s="17" t="s">
        <v>28</v>
      </c>
      <c r="J8" s="1"/>
      <c r="K8" s="1"/>
    </row>
    <row r="9" spans="1:11" ht="22.5" customHeight="1" thickBot="1" x14ac:dyDescent="0.25">
      <c r="A9" s="37"/>
      <c r="B9" s="38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33">
        <v>40878</v>
      </c>
      <c r="B10" s="34"/>
      <c r="C10" s="10">
        <v>89.842979431152344</v>
      </c>
      <c r="D10" s="10">
        <v>6.0506153106689453</v>
      </c>
      <c r="E10" s="10">
        <v>3.6084580421447754</v>
      </c>
      <c r="F10" s="11">
        <v>0.15297050774097443</v>
      </c>
      <c r="G10" s="10">
        <v>3.7614285945892334</v>
      </c>
      <c r="H10" s="10">
        <v>38.288630056084109</v>
      </c>
      <c r="I10" s="10">
        <v>49.235137573946865</v>
      </c>
      <c r="J10" s="1"/>
      <c r="K10" s="1"/>
    </row>
    <row r="11" spans="1:11" ht="12.75" customHeight="1" thickBot="1" x14ac:dyDescent="0.25">
      <c r="A11" s="33">
        <v>40879</v>
      </c>
      <c r="B11" s="34"/>
      <c r="C11" s="3">
        <v>89.999824523925781</v>
      </c>
      <c r="D11" s="3">
        <v>6.0370564460754395</v>
      </c>
      <c r="E11" s="3">
        <v>3.4808893203735352</v>
      </c>
      <c r="F11" s="5">
        <v>0.15664875507354736</v>
      </c>
      <c r="G11" s="3">
        <v>3.637537956237793</v>
      </c>
      <c r="H11" s="3">
        <v>38.296880434519011</v>
      </c>
      <c r="I11" s="3">
        <v>49.250977223011581</v>
      </c>
      <c r="J11" s="1"/>
      <c r="K11" s="1"/>
    </row>
    <row r="12" spans="1:11" ht="12.75" customHeight="1" thickBot="1" x14ac:dyDescent="0.25">
      <c r="A12" s="33">
        <v>40880</v>
      </c>
      <c r="B12" s="34"/>
      <c r="C12" s="3">
        <v>89.937492370605469</v>
      </c>
      <c r="D12" s="3">
        <v>5.8460769653320313</v>
      </c>
      <c r="E12" s="3">
        <v>3.7661490440368652</v>
      </c>
      <c r="F12" s="5">
        <v>0.13180795311927795</v>
      </c>
      <c r="G12" s="3">
        <v>3.8979570865631104</v>
      </c>
      <c r="H12" s="3">
        <v>38.160674016461179</v>
      </c>
      <c r="I12" s="3">
        <v>49.098470682120919</v>
      </c>
      <c r="J12" s="1"/>
      <c r="K12" s="1"/>
    </row>
    <row r="13" spans="1:11" ht="12.75" customHeight="1" thickBot="1" x14ac:dyDescent="0.25">
      <c r="A13" s="33">
        <v>40881</v>
      </c>
      <c r="B13" s="34"/>
      <c r="C13" s="3">
        <v>89.665596008300781</v>
      </c>
      <c r="D13" s="3">
        <v>5.7349410057067871</v>
      </c>
      <c r="E13" s="3">
        <v>4.0433616638183594</v>
      </c>
      <c r="F13" s="5">
        <v>0.13357427716255188</v>
      </c>
      <c r="G13" s="3">
        <v>4.176936149597168</v>
      </c>
      <c r="H13" s="3">
        <v>38.109270463865336</v>
      </c>
      <c r="I13" s="3">
        <v>48.962445886739552</v>
      </c>
      <c r="J13" s="1"/>
      <c r="K13" s="1"/>
    </row>
    <row r="14" spans="1:11" ht="12.75" customHeight="1" thickBot="1" x14ac:dyDescent="0.25">
      <c r="A14" s="33">
        <v>40882</v>
      </c>
      <c r="B14" s="34"/>
      <c r="C14" s="3">
        <v>89.714744567871094</v>
      </c>
      <c r="D14" s="3">
        <v>5.6251239776611328</v>
      </c>
      <c r="E14" s="3">
        <v>4.2281303405761719</v>
      </c>
      <c r="F14" s="5">
        <v>0.11152435839176178</v>
      </c>
      <c r="G14" s="3">
        <v>4.3396549224853516</v>
      </c>
      <c r="H14" s="3">
        <v>37.907281693380966</v>
      </c>
      <c r="I14" s="3">
        <v>48.740836886317446</v>
      </c>
      <c r="J14" s="1"/>
      <c r="K14" s="1"/>
    </row>
    <row r="15" spans="1:11" ht="12.75" customHeight="1" thickBot="1" x14ac:dyDescent="0.25">
      <c r="A15" s="33">
        <v>40883</v>
      </c>
      <c r="B15" s="34"/>
      <c r="C15" s="3">
        <v>88.663490295410156</v>
      </c>
      <c r="D15" s="3">
        <v>6.043036937713623</v>
      </c>
      <c r="E15" s="3">
        <v>4.8220863342285156</v>
      </c>
      <c r="F15" s="5">
        <v>8.7127573788166046E-2</v>
      </c>
      <c r="G15" s="3">
        <v>4.9092140197753906</v>
      </c>
      <c r="H15" s="3">
        <v>37.868450529112451</v>
      </c>
      <c r="I15" s="3">
        <v>48.49508848673031</v>
      </c>
      <c r="J15" s="1"/>
      <c r="K15" s="1"/>
    </row>
    <row r="16" spans="1:11" ht="12.75" customHeight="1" thickBot="1" x14ac:dyDescent="0.25">
      <c r="A16" s="33">
        <v>40884</v>
      </c>
      <c r="B16" s="34"/>
      <c r="C16" s="3">
        <v>87.765174865722656</v>
      </c>
      <c r="D16" s="3">
        <v>6.5355806350708008</v>
      </c>
      <c r="E16" s="3">
        <v>5.0747170448303223</v>
      </c>
      <c r="F16" s="5">
        <v>7.2560764849185944E-2</v>
      </c>
      <c r="G16" s="3">
        <v>5.14727783203125</v>
      </c>
      <c r="H16" s="3">
        <v>38.028036779898201</v>
      </c>
      <c r="I16" s="3">
        <v>48.495985243688573</v>
      </c>
      <c r="J16" s="1"/>
      <c r="K16" s="1"/>
    </row>
    <row r="17" spans="1:11" ht="12.75" customHeight="1" thickBot="1" x14ac:dyDescent="0.25">
      <c r="A17" s="33">
        <v>40885</v>
      </c>
      <c r="B17" s="34"/>
      <c r="C17" s="3">
        <v>87.75531005859375</v>
      </c>
      <c r="D17" s="3">
        <v>6.9301977157592773</v>
      </c>
      <c r="E17" s="3">
        <v>4.7467374801635742</v>
      </c>
      <c r="F17" s="5">
        <v>7.675575464963913E-2</v>
      </c>
      <c r="G17" s="3">
        <v>4.8234930038452148</v>
      </c>
      <c r="H17" s="3">
        <v>38.23385288295092</v>
      </c>
      <c r="I17" s="3">
        <v>48.772764679590942</v>
      </c>
      <c r="J17" s="1"/>
      <c r="K17" s="1"/>
    </row>
    <row r="18" spans="1:11" ht="12.75" customHeight="1" thickBot="1" x14ac:dyDescent="0.25">
      <c r="A18" s="33">
        <v>40886</v>
      </c>
      <c r="B18" s="34"/>
      <c r="C18" s="3">
        <v>87.219230651855469</v>
      </c>
      <c r="D18" s="3">
        <v>7.2662310600280762</v>
      </c>
      <c r="E18" s="3">
        <v>4.9745182991027832</v>
      </c>
      <c r="F18" s="5">
        <v>6.4580842852592468E-2</v>
      </c>
      <c r="G18" s="3">
        <v>5.0390992164611816</v>
      </c>
      <c r="H18" s="3">
        <v>38.244509281675612</v>
      </c>
      <c r="I18" s="3">
        <v>48.699092901583072</v>
      </c>
      <c r="J18" s="1"/>
      <c r="K18" s="1"/>
    </row>
    <row r="19" spans="1:11" ht="12.75" customHeight="1" thickBot="1" x14ac:dyDescent="0.25">
      <c r="A19" s="33">
        <v>40887</v>
      </c>
      <c r="B19" s="34"/>
      <c r="C19" s="3">
        <v>86.589302062988281</v>
      </c>
      <c r="D19" s="3">
        <v>7.7507548332214355</v>
      </c>
      <c r="E19" s="3">
        <v>5.0308079719543457</v>
      </c>
      <c r="F19" s="5">
        <v>5.6157220155000687E-2</v>
      </c>
      <c r="G19" s="3">
        <v>5.0869650840759277</v>
      </c>
      <c r="H19" s="3">
        <v>38.433316346170656</v>
      </c>
      <c r="I19" s="3">
        <v>48.798666287575429</v>
      </c>
      <c r="J19" s="1"/>
      <c r="K19" s="1"/>
    </row>
    <row r="20" spans="1:11" ht="12.75" customHeight="1" thickBot="1" x14ac:dyDescent="0.25">
      <c r="A20" s="33">
        <v>40888</v>
      </c>
      <c r="B20" s="34"/>
      <c r="C20" s="3">
        <v>86.827217102050781</v>
      </c>
      <c r="D20" s="3">
        <v>7.5418405532836914</v>
      </c>
      <c r="E20" s="3">
        <v>5.0128064155578613</v>
      </c>
      <c r="F20" s="5">
        <v>5.2481580525636673E-2</v>
      </c>
      <c r="G20" s="3">
        <v>5.0652880668640137</v>
      </c>
      <c r="H20" s="3">
        <v>38.367841606484937</v>
      </c>
      <c r="I20" s="3">
        <v>48.769257973166035</v>
      </c>
      <c r="J20" s="1"/>
      <c r="K20" s="1"/>
    </row>
    <row r="21" spans="1:11" ht="12.75" customHeight="1" thickBot="1" x14ac:dyDescent="0.25">
      <c r="A21" s="33">
        <v>40889</v>
      </c>
      <c r="B21" s="34"/>
      <c r="C21" s="3">
        <v>87.111251831054688</v>
      </c>
      <c r="D21" s="3">
        <v>7.4679288864135742</v>
      </c>
      <c r="E21" s="3">
        <v>4.8187198638916016</v>
      </c>
      <c r="F21" s="5">
        <v>5.6444864720106125E-2</v>
      </c>
      <c r="G21" s="3">
        <v>4.8751645088195801</v>
      </c>
      <c r="H21" s="3">
        <v>38.404871236830459</v>
      </c>
      <c r="I21" s="3">
        <v>48.870495776481597</v>
      </c>
      <c r="J21" s="1"/>
      <c r="K21" s="1"/>
    </row>
    <row r="22" spans="1:11" ht="12.75" customHeight="1" thickBot="1" x14ac:dyDescent="0.25">
      <c r="A22" s="33">
        <v>40890</v>
      </c>
      <c r="B22" s="34"/>
      <c r="C22" s="3">
        <v>87.111671447753906</v>
      </c>
      <c r="D22" s="3">
        <v>7.5529842376708984</v>
      </c>
      <c r="E22" s="3">
        <v>4.7981467247009277</v>
      </c>
      <c r="F22" s="5">
        <v>5.4438505321741104E-2</v>
      </c>
      <c r="G22" s="3">
        <v>4.8525853157043457</v>
      </c>
      <c r="H22" s="3">
        <v>38.402785678477777</v>
      </c>
      <c r="I22" s="3">
        <v>48.879007420361923</v>
      </c>
      <c r="J22" s="1"/>
      <c r="K22" s="1"/>
    </row>
    <row r="23" spans="1:11" ht="12.75" customHeight="1" thickBot="1" x14ac:dyDescent="0.25">
      <c r="A23" s="33">
        <v>40891</v>
      </c>
      <c r="B23" s="34"/>
      <c r="C23" s="3">
        <v>87.259117126464844</v>
      </c>
      <c r="D23" s="3">
        <v>7.4695067405700684</v>
      </c>
      <c r="E23" s="3">
        <v>4.7790184020996094</v>
      </c>
      <c r="F23" s="5">
        <v>5.4908890277147293E-2</v>
      </c>
      <c r="G23" s="3">
        <v>4.8339271545410156</v>
      </c>
      <c r="H23" s="3">
        <v>38.359359233643033</v>
      </c>
      <c r="I23" s="3">
        <v>48.860990363922113</v>
      </c>
      <c r="J23" s="1"/>
      <c r="K23" s="1"/>
    </row>
    <row r="24" spans="1:11" ht="12.75" customHeight="1" thickBot="1" x14ac:dyDescent="0.25">
      <c r="A24" s="33">
        <v>40892</v>
      </c>
      <c r="B24" s="34"/>
      <c r="C24" s="3">
        <v>86.977188110351563</v>
      </c>
      <c r="D24" s="3">
        <v>7.4358243942260742</v>
      </c>
      <c r="E24" s="3">
        <v>4.9352898597717285</v>
      </c>
      <c r="F24" s="5">
        <v>4.82962466776371E-2</v>
      </c>
      <c r="G24" s="3">
        <v>4.983586311340332</v>
      </c>
      <c r="H24" s="3">
        <v>38.394704438246251</v>
      </c>
      <c r="I24" s="3">
        <v>48.820202274592759</v>
      </c>
      <c r="J24" s="1"/>
      <c r="K24" s="1"/>
    </row>
    <row r="25" spans="1:11" ht="12.75" customHeight="1" thickBot="1" x14ac:dyDescent="0.25">
      <c r="A25" s="33">
        <v>40893</v>
      </c>
      <c r="B25" s="34"/>
      <c r="C25" s="3">
        <v>86.772659301757812</v>
      </c>
      <c r="D25" s="3">
        <v>7.7421789169311523</v>
      </c>
      <c r="E25" s="3">
        <v>4.7520480155944824</v>
      </c>
      <c r="F25" s="5">
        <v>5.6470714509487152E-2</v>
      </c>
      <c r="G25" s="3">
        <v>4.8085188865661621</v>
      </c>
      <c r="H25" s="3">
        <v>38.594919889576367</v>
      </c>
      <c r="I25" s="3">
        <v>49.012049193765641</v>
      </c>
      <c r="J25" s="1"/>
      <c r="K25" s="1"/>
    </row>
    <row r="26" spans="1:11" ht="12.75" customHeight="1" thickBot="1" x14ac:dyDescent="0.25">
      <c r="A26" s="33">
        <v>40894</v>
      </c>
      <c r="B26" s="34"/>
      <c r="C26" s="3">
        <v>87.371833801269531</v>
      </c>
      <c r="D26" s="3">
        <v>7.4012665748596191</v>
      </c>
      <c r="E26" s="3">
        <v>4.7669610977172852</v>
      </c>
      <c r="F26" s="5">
        <v>4.9975879490375519E-2</v>
      </c>
      <c r="G26" s="3">
        <v>4.8169369697570801</v>
      </c>
      <c r="H26" s="3">
        <v>38.332320093078387</v>
      </c>
      <c r="I26" s="3">
        <v>48.853190298579221</v>
      </c>
      <c r="J26" s="1"/>
      <c r="K26" s="1"/>
    </row>
    <row r="27" spans="1:11" ht="12.75" customHeight="1" thickBot="1" x14ac:dyDescent="0.25">
      <c r="A27" s="33">
        <v>40895</v>
      </c>
      <c r="B27" s="34"/>
      <c r="C27" s="3">
        <v>87.590324401855469</v>
      </c>
      <c r="D27" s="3">
        <v>7.24932861328125</v>
      </c>
      <c r="E27" s="3">
        <v>4.7339720726013184</v>
      </c>
      <c r="F27" s="5">
        <v>4.8517700284719467E-2</v>
      </c>
      <c r="G27" s="3">
        <v>4.7824897766113281</v>
      </c>
      <c r="H27" s="3">
        <v>38.282854229626565</v>
      </c>
      <c r="I27" s="3">
        <v>48.838842393083645</v>
      </c>
      <c r="J27" s="1"/>
      <c r="K27" s="1"/>
    </row>
    <row r="28" spans="1:11" ht="12.75" customHeight="1" thickBot="1" x14ac:dyDescent="0.25">
      <c r="A28" s="33">
        <v>40896</v>
      </c>
      <c r="B28" s="34"/>
      <c r="C28" s="3">
        <v>88.220664978027344</v>
      </c>
      <c r="D28" s="3">
        <v>6.6342363357543945</v>
      </c>
      <c r="E28" s="3">
        <v>4.7400522232055664</v>
      </c>
      <c r="F28" s="5">
        <v>4.7269422560930252E-2</v>
      </c>
      <c r="G28" s="3">
        <v>4.7873215675354004</v>
      </c>
      <c r="H28" s="3">
        <v>38.095479233116514</v>
      </c>
      <c r="I28" s="3">
        <v>48.725053322901566</v>
      </c>
      <c r="J28" s="1"/>
      <c r="K28" s="1"/>
    </row>
    <row r="29" spans="1:11" ht="12.75" customHeight="1" thickBot="1" x14ac:dyDescent="0.25">
      <c r="A29" s="33">
        <v>40897</v>
      </c>
      <c r="B29" s="34"/>
      <c r="C29" s="3">
        <v>88.707695007324219</v>
      </c>
      <c r="D29" s="3">
        <v>6.3228659629821777</v>
      </c>
      <c r="E29" s="3">
        <v>4.5294961929321289</v>
      </c>
      <c r="F29" s="5">
        <v>4.9129828810691833E-2</v>
      </c>
      <c r="G29" s="3">
        <v>4.5786261558532715</v>
      </c>
      <c r="H29" s="3">
        <v>38.104346236424362</v>
      </c>
      <c r="I29" s="3">
        <v>48.818576641831065</v>
      </c>
      <c r="J29" s="1"/>
      <c r="K29" s="1"/>
    </row>
    <row r="30" spans="1:11" ht="12.75" customHeight="1" thickBot="1" x14ac:dyDescent="0.25">
      <c r="A30" s="33">
        <v>40898</v>
      </c>
      <c r="B30" s="34"/>
      <c r="C30" s="3">
        <v>89.08184814453125</v>
      </c>
      <c r="D30" s="3">
        <v>5.9321527481079102</v>
      </c>
      <c r="E30" s="3">
        <v>4.5405879020690918</v>
      </c>
      <c r="F30" s="5">
        <v>5.0618857145309448E-2</v>
      </c>
      <c r="G30" s="3">
        <v>4.5912065505981445</v>
      </c>
      <c r="H30" s="3">
        <v>37.992499530505121</v>
      </c>
      <c r="I30" s="3">
        <v>48.742139362566363</v>
      </c>
      <c r="J30" s="1"/>
      <c r="K30" s="1"/>
    </row>
    <row r="31" spans="1:11" ht="12.75" customHeight="1" thickBot="1" x14ac:dyDescent="0.25">
      <c r="A31" s="33">
        <v>40899</v>
      </c>
      <c r="B31" s="34"/>
      <c r="C31" s="3">
        <v>88.675460815429688</v>
      </c>
      <c r="D31" s="3">
        <v>6.070432186126709</v>
      </c>
      <c r="E31" s="3">
        <v>4.7925014495849609</v>
      </c>
      <c r="F31" s="5">
        <v>5.3358331322669983E-2</v>
      </c>
      <c r="G31" s="3">
        <v>4.8458600044250488</v>
      </c>
      <c r="H31" s="3">
        <v>37.947514654861109</v>
      </c>
      <c r="I31" s="3">
        <v>48.607989203937905</v>
      </c>
      <c r="J31" s="1"/>
      <c r="K31" s="1"/>
    </row>
    <row r="32" spans="1:11" ht="12.75" customHeight="1" thickBot="1" x14ac:dyDescent="0.25">
      <c r="A32" s="33">
        <v>40900</v>
      </c>
      <c r="B32" s="34"/>
      <c r="C32" s="3">
        <v>88.639068603515625</v>
      </c>
      <c r="D32" s="3">
        <v>6.2604007720947266</v>
      </c>
      <c r="E32" s="3">
        <v>4.6400542259216309</v>
      </c>
      <c r="F32" s="5">
        <v>5.2369188517332077E-2</v>
      </c>
      <c r="G32" s="3">
        <v>4.6924233436584473</v>
      </c>
      <c r="H32" s="3">
        <v>38.051731658849825</v>
      </c>
      <c r="I32" s="3">
        <v>48.733908487257168</v>
      </c>
      <c r="J32" s="1"/>
      <c r="K32" s="1"/>
    </row>
    <row r="33" spans="1:11" ht="12.75" customHeight="1" thickBot="1" x14ac:dyDescent="0.25">
      <c r="A33" s="33">
        <v>40901</v>
      </c>
      <c r="B33" s="34"/>
      <c r="C33" s="3">
        <v>89.022560119628906</v>
      </c>
      <c r="D33" s="3">
        <v>5.8520469665527344</v>
      </c>
      <c r="E33" s="3">
        <v>4.7166533470153809</v>
      </c>
      <c r="F33" s="5">
        <v>5.3126566112041473E-2</v>
      </c>
      <c r="G33" s="3">
        <v>4.7697796821594238</v>
      </c>
      <c r="H33" s="3">
        <v>37.875841029274191</v>
      </c>
      <c r="I33" s="3">
        <v>48.598991437285569</v>
      </c>
      <c r="J33" s="1"/>
      <c r="K33" s="1"/>
    </row>
    <row r="34" spans="1:11" ht="12.75" customHeight="1" thickBot="1" x14ac:dyDescent="0.25">
      <c r="A34" s="33">
        <v>40902</v>
      </c>
      <c r="B34" s="34"/>
      <c r="C34" s="3">
        <v>88.725479125976562</v>
      </c>
      <c r="D34" s="3">
        <v>6.1399631500244141</v>
      </c>
      <c r="E34" s="3">
        <v>4.7093319892883301</v>
      </c>
      <c r="F34" s="5">
        <v>5.8271385729312897E-2</v>
      </c>
      <c r="G34" s="3">
        <v>4.7676033973693848</v>
      </c>
      <c r="H34" s="3">
        <v>37.965864673889783</v>
      </c>
      <c r="I34" s="3">
        <v>48.653389218115471</v>
      </c>
      <c r="J34" s="1"/>
      <c r="K34" s="1"/>
    </row>
    <row r="35" spans="1:11" ht="12.75" customHeight="1" thickBot="1" x14ac:dyDescent="0.25">
      <c r="A35" s="33">
        <v>40903</v>
      </c>
      <c r="B35" s="34"/>
      <c r="C35" s="3">
        <v>88.694862365722656</v>
      </c>
      <c r="D35" s="3">
        <v>5.9997372627258301</v>
      </c>
      <c r="E35" s="3">
        <v>4.9116129875183105</v>
      </c>
      <c r="F35" s="5">
        <v>5.3229648619890213E-2</v>
      </c>
      <c r="G35" s="3">
        <v>4.9648427963256836</v>
      </c>
      <c r="H35" s="3">
        <v>37.836548684216297</v>
      </c>
      <c r="I35" s="3">
        <v>48.492903915055621</v>
      </c>
      <c r="J35" s="1"/>
      <c r="K35" s="1"/>
    </row>
    <row r="36" spans="1:11" ht="12.75" customHeight="1" thickBot="1" x14ac:dyDescent="0.25">
      <c r="A36" s="33">
        <v>40904</v>
      </c>
      <c r="B36" s="34"/>
      <c r="C36" s="3">
        <v>89.265045166015625</v>
      </c>
      <c r="D36" s="3">
        <v>5.6569070816040039</v>
      </c>
      <c r="E36" s="3">
        <v>4.6722049713134766</v>
      </c>
      <c r="F36" s="5">
        <v>5.3926818072795868E-2</v>
      </c>
      <c r="G36" s="3">
        <v>4.7261319160461426</v>
      </c>
      <c r="H36" s="3">
        <v>37.834961337363907</v>
      </c>
      <c r="I36" s="3">
        <v>48.586929751536452</v>
      </c>
      <c r="J36" s="1"/>
      <c r="K36" s="1"/>
    </row>
    <row r="37" spans="1:11" ht="12.75" customHeight="1" thickBot="1" x14ac:dyDescent="0.25">
      <c r="A37" s="33">
        <v>40905</v>
      </c>
      <c r="B37" s="34"/>
      <c r="C37" s="3">
        <v>90.270698547363281</v>
      </c>
      <c r="D37" s="3">
        <v>5.0825910568237305</v>
      </c>
      <c r="E37" s="3">
        <v>4.2155699729919434</v>
      </c>
      <c r="F37" s="5">
        <v>7.0494428277015686E-2</v>
      </c>
      <c r="G37" s="3">
        <v>4.286064624786377</v>
      </c>
      <c r="H37" s="3">
        <v>37.826967130185807</v>
      </c>
      <c r="I37" s="3">
        <v>48.727619612247977</v>
      </c>
      <c r="J37" s="1"/>
      <c r="K37" s="1"/>
    </row>
    <row r="38" spans="1:11" ht="12.75" customHeight="1" thickBot="1" x14ac:dyDescent="0.25">
      <c r="A38" s="33">
        <v>40906</v>
      </c>
      <c r="B38" s="34"/>
      <c r="C38" s="3">
        <v>90.008476257324219</v>
      </c>
      <c r="D38" s="3">
        <v>5.4596199989318848</v>
      </c>
      <c r="E38" s="3">
        <v>4.0978617668151855</v>
      </c>
      <c r="F38" s="5">
        <v>8.4655106067657471E-2</v>
      </c>
      <c r="G38" s="3">
        <v>4.1825170516967773</v>
      </c>
      <c r="H38" s="3">
        <v>37.961582134233012</v>
      </c>
      <c r="I38" s="3">
        <v>48.874818703711512</v>
      </c>
      <c r="J38" s="1"/>
      <c r="K38" s="1"/>
    </row>
    <row r="39" spans="1:11" ht="12.75" customHeight="1" thickBot="1" x14ac:dyDescent="0.25">
      <c r="A39" s="33">
        <v>40907</v>
      </c>
      <c r="B39" s="34"/>
      <c r="C39" s="3">
        <v>90.01837158203125</v>
      </c>
      <c r="D39" s="3">
        <v>5.4603829383850098</v>
      </c>
      <c r="E39" s="3">
        <v>4.1062741279602051</v>
      </c>
      <c r="F39" s="5">
        <v>7.4928745627403259E-2</v>
      </c>
      <c r="G39" s="3">
        <v>4.1812028884887695</v>
      </c>
      <c r="H39" s="3">
        <v>37.956688881335388</v>
      </c>
      <c r="I39" s="3">
        <v>48.875832780391967</v>
      </c>
      <c r="J39" s="1"/>
      <c r="K39" s="1"/>
    </row>
    <row r="40" spans="1:11" ht="12.75" customHeight="1" thickBot="1" x14ac:dyDescent="0.25">
      <c r="A40" s="33">
        <v>40908</v>
      </c>
      <c r="B40" s="34"/>
      <c r="C40" s="3">
        <v>90.085006713867188</v>
      </c>
      <c r="D40" s="3">
        <v>5.2059664726257324</v>
      </c>
      <c r="E40" s="3">
        <v>4.3075041770935059</v>
      </c>
      <c r="F40" s="5">
        <v>6.1723694205284119E-2</v>
      </c>
      <c r="G40" s="3">
        <v>4.3692278861999512</v>
      </c>
      <c r="H40" s="3">
        <v>37.834576492667793</v>
      </c>
      <c r="I40" s="3">
        <v>48.744111564640974</v>
      </c>
      <c r="J40" s="1"/>
      <c r="K40" s="1"/>
    </row>
    <row r="41" spans="1:11" ht="12.75" customHeight="1" thickBot="1" x14ac:dyDescent="0.25">
      <c r="A41" s="31" t="s">
        <v>6</v>
      </c>
      <c r="B41" s="32"/>
      <c r="C41" s="6">
        <f t="shared" ref="C41:I41" si="0">AVERAGE(C10:C40)</f>
        <v>88.502891786636852</v>
      </c>
      <c r="D41" s="6">
        <f t="shared" si="0"/>
        <v>6.4437992495875207</v>
      </c>
      <c r="E41" s="6">
        <f t="shared" si="0"/>
        <v>4.5597588169959282</v>
      </c>
      <c r="F41" s="6">
        <f t="shared" si="0"/>
        <v>7.1882077763157512E-2</v>
      </c>
      <c r="G41" s="6">
        <f t="shared" si="0"/>
        <v>4.6316409264841392</v>
      </c>
      <c r="H41" s="6">
        <f t="shared" si="0"/>
        <v>38.128876147322742</v>
      </c>
      <c r="I41" s="6">
        <f t="shared" si="0"/>
        <v>48.794702114410875</v>
      </c>
      <c r="J41" s="1"/>
      <c r="K41" s="1"/>
    </row>
    <row r="42" spans="1:11" ht="8.1" customHeight="1" x14ac:dyDescent="0.2"/>
    <row r="43" spans="1:11" ht="12.75" customHeight="1" x14ac:dyDescent="0.2">
      <c r="A43" s="7" t="s">
        <v>10</v>
      </c>
      <c r="H43" s="30" t="s">
        <v>23</v>
      </c>
      <c r="I43" s="30"/>
      <c r="J43" s="20"/>
      <c r="K43" s="20"/>
    </row>
    <row r="44" spans="1:11" ht="13.5" thickBot="1" x14ac:dyDescent="0.25"/>
    <row r="45" spans="1:11" ht="23.25" thickBot="1" x14ac:dyDescent="0.25">
      <c r="A45" s="37"/>
      <c r="B45" s="38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17</v>
      </c>
      <c r="I45" s="19" t="s">
        <v>16</v>
      </c>
    </row>
    <row r="46" spans="1:11" ht="13.5" thickBot="1" x14ac:dyDescent="0.25">
      <c r="A46" s="39" t="s">
        <v>85</v>
      </c>
      <c r="B46" s="40"/>
      <c r="C46" s="26">
        <f t="shared" ref="C46:I46" si="1">MAX(C10:C40)</f>
        <v>90.270698547363281</v>
      </c>
      <c r="D46" s="21">
        <f t="shared" si="1"/>
        <v>7.7507548332214355</v>
      </c>
      <c r="E46" s="26">
        <f t="shared" si="1"/>
        <v>5.0747170448303223</v>
      </c>
      <c r="F46" s="26">
        <f t="shared" si="1"/>
        <v>0.15664875507354736</v>
      </c>
      <c r="G46" s="21">
        <f t="shared" si="1"/>
        <v>5.14727783203125</v>
      </c>
      <c r="H46" s="26">
        <f t="shared" si="1"/>
        <v>38.594919889576367</v>
      </c>
      <c r="I46" s="22">
        <f t="shared" si="1"/>
        <v>49.250977223011581</v>
      </c>
    </row>
    <row r="47" spans="1:11" ht="13.5" thickBot="1" x14ac:dyDescent="0.25">
      <c r="A47" s="39" t="s">
        <v>86</v>
      </c>
      <c r="B47" s="40"/>
      <c r="C47" s="23">
        <f t="shared" ref="C47:I47" si="2">MIN(C10:C40)</f>
        <v>86.589302062988281</v>
      </c>
      <c r="D47" s="26">
        <f t="shared" si="2"/>
        <v>5.0825910568237305</v>
      </c>
      <c r="E47" s="26">
        <f t="shared" si="2"/>
        <v>3.4808893203735352</v>
      </c>
      <c r="F47" s="23">
        <f t="shared" si="2"/>
        <v>4.7269422560930252E-2</v>
      </c>
      <c r="G47" s="26">
        <f t="shared" si="2"/>
        <v>3.637537956237793</v>
      </c>
      <c r="H47" s="23">
        <f t="shared" si="2"/>
        <v>37.826967130185807</v>
      </c>
      <c r="I47" s="26">
        <f t="shared" si="2"/>
        <v>48.492903915055621</v>
      </c>
    </row>
    <row r="48" spans="1:11" ht="13.5" thickBot="1" x14ac:dyDescent="0.25">
      <c r="A48" s="35" t="s">
        <v>87</v>
      </c>
      <c r="B48" s="36"/>
      <c r="C48" s="26">
        <f t="shared" ref="C48:I48" si="3">STDEV(C10:C40)</f>
        <v>1.1923142190370708</v>
      </c>
      <c r="D48" s="24">
        <f t="shared" si="3"/>
        <v>0.82619631131807925</v>
      </c>
      <c r="E48" s="26">
        <f t="shared" si="3"/>
        <v>0.42212545083292974</v>
      </c>
      <c r="F48" s="26">
        <f t="shared" si="3"/>
        <v>3.1674095668613782E-2</v>
      </c>
      <c r="G48" s="24">
        <f t="shared" si="3"/>
        <v>0.39610184029768009</v>
      </c>
      <c r="H48" s="26">
        <f t="shared" si="3"/>
        <v>0.22141175571326011</v>
      </c>
      <c r="I48" s="25">
        <f t="shared" si="3"/>
        <v>0.18660130127362815</v>
      </c>
    </row>
    <row r="50" spans="3:9" x14ac:dyDescent="0.2">
      <c r="C50" s="27" t="s">
        <v>100</v>
      </c>
      <c r="D50" s="27">
        <f>COUNTIF(D10:D40,"&gt;12.0")</f>
        <v>0</v>
      </c>
      <c r="E50" s="27">
        <f>COUNTIF(E10:E40,"&gt;8.0")</f>
        <v>0</v>
      </c>
      <c r="F50" s="27">
        <f>COUNTIF(F10:F40,"&gt;3.0")</f>
        <v>0</v>
      </c>
      <c r="G50" s="27">
        <f>COUNTIF(G10:G40,"&gt;8.0")</f>
        <v>0</v>
      </c>
      <c r="H50" s="27">
        <f>COUNTIF(H10:H40,"&lt;36.30")</f>
        <v>0</v>
      </c>
      <c r="I50" s="27">
        <f>COUNTIF(I10:I40,"&lt;46.20")</f>
        <v>0</v>
      </c>
    </row>
    <row r="51" spans="3:9" x14ac:dyDescent="0.2">
      <c r="G51" s="27"/>
      <c r="H51" s="27">
        <f>COUNTIF(H10:H40,"&gt;43.60")</f>
        <v>0</v>
      </c>
      <c r="I51" s="27">
        <f>COUNTIF(I10:I40,"&gt;53.20")</f>
        <v>0</v>
      </c>
    </row>
  </sheetData>
  <mergeCells count="45">
    <mergeCell ref="A32:B32"/>
    <mergeCell ref="A33:B33"/>
    <mergeCell ref="H43:I43"/>
    <mergeCell ref="A41:B41"/>
    <mergeCell ref="A34:B34"/>
    <mergeCell ref="A39:B39"/>
    <mergeCell ref="A47:B47"/>
    <mergeCell ref="A48:B48"/>
    <mergeCell ref="A36:B36"/>
    <mergeCell ref="A35:B35"/>
    <mergeCell ref="A37:B37"/>
    <mergeCell ref="A38:B38"/>
    <mergeCell ref="A45:B45"/>
    <mergeCell ref="A46:B46"/>
    <mergeCell ref="A40:B40"/>
    <mergeCell ref="A21:B21"/>
    <mergeCell ref="A24:B24"/>
    <mergeCell ref="A31:B31"/>
    <mergeCell ref="A26:B26"/>
    <mergeCell ref="A28:B28"/>
    <mergeCell ref="A29:B29"/>
    <mergeCell ref="A27:B27"/>
    <mergeCell ref="A30:B30"/>
    <mergeCell ref="A20:B20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8:B18"/>
    <mergeCell ref="A19:B19"/>
    <mergeCell ref="A9:B9"/>
    <mergeCell ref="A11:B11"/>
    <mergeCell ref="A12:B12"/>
    <mergeCell ref="A17:B17"/>
    <mergeCell ref="A7:B7"/>
    <mergeCell ref="A1:I1"/>
    <mergeCell ref="A3:I3"/>
    <mergeCell ref="A6:B6"/>
    <mergeCell ref="A4:I4"/>
    <mergeCell ref="A5:F5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6">
    <outlinePr summaryBelow="0" summaryRight="0"/>
  </sheetPr>
  <dimension ref="A1:K51"/>
  <sheetViews>
    <sheetView showGridLines="0" topLeftCell="A32" zoomScale="90" zoomScaleNormal="90" workbookViewId="0">
      <selection activeCell="F50" sqref="F50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256" width="8.85546875" customWidth="1"/>
  </cols>
  <sheetData>
    <row r="1" spans="1:11" ht="24" customHeight="1" x14ac:dyDescent="0.2">
      <c r="A1" s="43" t="s">
        <v>11</v>
      </c>
      <c r="B1" s="43"/>
      <c r="C1" s="43"/>
      <c r="D1" s="43"/>
      <c r="E1" s="43"/>
      <c r="F1" s="43"/>
      <c r="G1" s="43"/>
      <c r="H1" s="43"/>
      <c r="I1" s="43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4" t="s">
        <v>8</v>
      </c>
      <c r="B3" s="44"/>
      <c r="C3" s="44"/>
      <c r="D3" s="44"/>
      <c r="E3" s="44"/>
      <c r="F3" s="44"/>
      <c r="G3" s="44"/>
      <c r="H3" s="44"/>
      <c r="I3" s="44"/>
      <c r="J3" s="2"/>
      <c r="K3" s="1"/>
    </row>
    <row r="4" spans="1:11" ht="18" customHeight="1" x14ac:dyDescent="0.2">
      <c r="A4" s="47" t="s">
        <v>9</v>
      </c>
      <c r="B4" s="47"/>
      <c r="C4" s="47"/>
      <c r="D4" s="47"/>
      <c r="E4" s="47"/>
      <c r="F4" s="47"/>
      <c r="G4" s="47"/>
      <c r="H4" s="47"/>
      <c r="I4" s="47"/>
      <c r="J4" s="2"/>
      <c r="K4" s="1"/>
    </row>
    <row r="5" spans="1:11" ht="14.1" customHeight="1" thickBot="1" x14ac:dyDescent="0.25">
      <c r="A5" s="48" t="s">
        <v>81</v>
      </c>
      <c r="B5" s="48"/>
      <c r="C5" s="48"/>
      <c r="D5" s="48"/>
      <c r="E5" s="48"/>
      <c r="F5" s="48"/>
      <c r="G5" s="1"/>
      <c r="H5" s="1"/>
      <c r="I5" s="18" t="s">
        <v>99</v>
      </c>
      <c r="J5" s="1"/>
      <c r="K5" s="1"/>
    </row>
    <row r="6" spans="1:11" ht="10.15" customHeight="1" x14ac:dyDescent="0.2">
      <c r="A6" s="45"/>
      <c r="B6" s="46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1" t="s">
        <v>3</v>
      </c>
      <c r="B7" s="42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41"/>
      <c r="B8" s="42"/>
      <c r="C8" s="9" t="s">
        <v>24</v>
      </c>
      <c r="D8" s="9" t="s">
        <v>26</v>
      </c>
      <c r="E8" s="9" t="s">
        <v>25</v>
      </c>
      <c r="F8" s="9" t="s">
        <v>19</v>
      </c>
      <c r="G8" s="9" t="s">
        <v>25</v>
      </c>
      <c r="H8" s="14" t="s">
        <v>27</v>
      </c>
      <c r="I8" s="17" t="s">
        <v>28</v>
      </c>
      <c r="J8" s="1"/>
      <c r="K8" s="1"/>
    </row>
    <row r="9" spans="1:11" ht="22.5" customHeight="1" thickBot="1" x14ac:dyDescent="0.25">
      <c r="A9" s="37"/>
      <c r="B9" s="38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33">
        <v>40878</v>
      </c>
      <c r="B10" s="34"/>
      <c r="C10" s="10">
        <v>92.344497680664063</v>
      </c>
      <c r="D10" s="10">
        <v>6.0232200622558594</v>
      </c>
      <c r="E10" s="10">
        <v>0.90699672698974609</v>
      </c>
      <c r="F10" s="11">
        <v>0.37232041358947754</v>
      </c>
      <c r="G10" s="10">
        <v>1.2793171405792236</v>
      </c>
      <c r="H10" s="10">
        <v>39.165269661411912</v>
      </c>
      <c r="I10" s="10">
        <v>50.726901428242648</v>
      </c>
      <c r="J10" s="1"/>
      <c r="K10" s="1"/>
    </row>
    <row r="11" spans="1:11" ht="12.75" customHeight="1" thickBot="1" x14ac:dyDescent="0.25">
      <c r="A11" s="33">
        <v>40879</v>
      </c>
      <c r="B11" s="34"/>
      <c r="C11" s="3">
        <v>92.6956787109375</v>
      </c>
      <c r="D11" s="3">
        <v>5.9727382659912109</v>
      </c>
      <c r="E11" s="3">
        <v>0.63218814134597778</v>
      </c>
      <c r="F11" s="5">
        <v>0.37655112147331238</v>
      </c>
      <c r="G11" s="3">
        <v>1.0087392330169678</v>
      </c>
      <c r="H11" s="3">
        <v>39.282922369800716</v>
      </c>
      <c r="I11" s="3">
        <v>50.967339668362932</v>
      </c>
      <c r="J11" s="1"/>
      <c r="K11" s="1"/>
    </row>
    <row r="12" spans="1:11" ht="12.75" customHeight="1" thickBot="1" x14ac:dyDescent="0.25">
      <c r="A12" s="33">
        <v>40880</v>
      </c>
      <c r="B12" s="34"/>
      <c r="C12" s="3">
        <v>92.298606872558594</v>
      </c>
      <c r="D12" s="3">
        <v>6.0717992782592773</v>
      </c>
      <c r="E12" s="3">
        <v>0.95183223485946655</v>
      </c>
      <c r="F12" s="5">
        <v>0.32266801595687866</v>
      </c>
      <c r="G12" s="3">
        <v>1.2745002508163452</v>
      </c>
      <c r="H12" s="3">
        <v>39.193036771600255</v>
      </c>
      <c r="I12" s="3">
        <v>50.769424567328478</v>
      </c>
      <c r="J12" s="1"/>
      <c r="K12" s="1"/>
    </row>
    <row r="13" spans="1:11" ht="12.75" customHeight="1" thickBot="1" x14ac:dyDescent="0.25">
      <c r="A13" s="33">
        <v>40881</v>
      </c>
      <c r="B13" s="34"/>
      <c r="C13" s="3">
        <v>92.614517211914063</v>
      </c>
      <c r="D13" s="3">
        <v>5.9853038787841797</v>
      </c>
      <c r="E13" s="3">
        <v>0.6675795316696167</v>
      </c>
      <c r="F13" s="5">
        <v>0.35408708453178406</v>
      </c>
      <c r="G13" s="3">
        <v>1.0216666460037231</v>
      </c>
      <c r="H13" s="3">
        <v>39.32751890902906</v>
      </c>
      <c r="I13" s="3">
        <v>51.004098179383895</v>
      </c>
      <c r="J13" s="1"/>
      <c r="K13" s="1"/>
    </row>
    <row r="14" spans="1:11" ht="12.75" customHeight="1" thickBot="1" x14ac:dyDescent="0.25">
      <c r="A14" s="33">
        <v>40882</v>
      </c>
      <c r="B14" s="34"/>
      <c r="C14" s="3">
        <v>92.292976379394531</v>
      </c>
      <c r="D14" s="3">
        <v>6.0297298431396484</v>
      </c>
      <c r="E14" s="3">
        <v>1.0505077838897705</v>
      </c>
      <c r="F14" s="5">
        <v>0.28110817074775696</v>
      </c>
      <c r="G14" s="3">
        <v>1.3316159248352051</v>
      </c>
      <c r="H14" s="3">
        <v>39.148283386842095</v>
      </c>
      <c r="I14" s="3">
        <v>50.725903459772162</v>
      </c>
      <c r="J14" s="1"/>
      <c r="K14" s="1"/>
    </row>
    <row r="15" spans="1:11" ht="12.75" customHeight="1" thickBot="1" x14ac:dyDescent="0.25">
      <c r="A15" s="33">
        <v>40883</v>
      </c>
      <c r="B15" s="34"/>
      <c r="C15" s="3">
        <v>91.158409118652344</v>
      </c>
      <c r="D15" s="3">
        <v>6.214357852935791</v>
      </c>
      <c r="E15" s="3">
        <v>2.0428597927093506</v>
      </c>
      <c r="F15" s="5">
        <v>0.21724435687065125</v>
      </c>
      <c r="G15" s="3">
        <v>2.2601041793823242</v>
      </c>
      <c r="H15" s="3">
        <v>38.897274113013118</v>
      </c>
      <c r="I15" s="3">
        <v>50.207044915197706</v>
      </c>
      <c r="J15" s="1"/>
      <c r="K15" s="1"/>
    </row>
    <row r="16" spans="1:11" ht="12.75" customHeight="1" thickBot="1" x14ac:dyDescent="0.25">
      <c r="A16" s="33">
        <v>40884</v>
      </c>
      <c r="B16" s="34"/>
      <c r="C16" s="3">
        <v>90.217979431152344</v>
      </c>
      <c r="D16" s="3">
        <v>6.4681992530822754</v>
      </c>
      <c r="E16" s="3">
        <v>2.6683359146118164</v>
      </c>
      <c r="F16" s="5">
        <v>0.16644614934921265</v>
      </c>
      <c r="G16" s="3">
        <v>2.8347821235656738</v>
      </c>
      <c r="H16" s="3">
        <v>38.793950724697496</v>
      </c>
      <c r="I16" s="3">
        <v>49.861888911191734</v>
      </c>
      <c r="J16" s="1"/>
      <c r="K16" s="1"/>
    </row>
    <row r="17" spans="1:11" ht="12.75" customHeight="1" thickBot="1" x14ac:dyDescent="0.25">
      <c r="A17" s="33">
        <v>40885</v>
      </c>
      <c r="B17" s="34"/>
      <c r="C17" s="3">
        <v>91.084556579589844</v>
      </c>
      <c r="D17" s="3">
        <v>6.3901925086975098</v>
      </c>
      <c r="E17" s="3">
        <v>1.9222375154495239</v>
      </c>
      <c r="F17" s="5">
        <v>0.23972390592098236</v>
      </c>
      <c r="G17" s="3">
        <v>2.1619613170623779</v>
      </c>
      <c r="H17" s="3">
        <v>38.965326809470675</v>
      </c>
      <c r="I17" s="3">
        <v>50.251540710981395</v>
      </c>
      <c r="J17" s="1"/>
      <c r="K17" s="1"/>
    </row>
    <row r="18" spans="1:11" ht="12.75" customHeight="1" thickBot="1" x14ac:dyDescent="0.25">
      <c r="A18" s="33">
        <v>40886</v>
      </c>
      <c r="B18" s="34"/>
      <c r="C18" s="3">
        <v>88.4398193359375</v>
      </c>
      <c r="D18" s="3">
        <v>7.3676018714904785</v>
      </c>
      <c r="E18" s="3">
        <v>3.6341750621795654</v>
      </c>
      <c r="F18" s="5">
        <v>0.13324433565139771</v>
      </c>
      <c r="G18" s="3">
        <v>3.7674193382263184</v>
      </c>
      <c r="H18" s="3">
        <v>38.67576516390438</v>
      </c>
      <c r="I18" s="3">
        <v>49.426018772740328</v>
      </c>
      <c r="J18" s="1"/>
      <c r="K18" s="1"/>
    </row>
    <row r="19" spans="1:11" ht="12.75" customHeight="1" thickBot="1" x14ac:dyDescent="0.25">
      <c r="A19" s="33">
        <v>40887</v>
      </c>
      <c r="B19" s="34"/>
      <c r="C19" s="3">
        <v>86.585243225097656</v>
      </c>
      <c r="D19" s="3">
        <v>7.7558951377868652</v>
      </c>
      <c r="E19" s="3">
        <v>5.0303778648376465</v>
      </c>
      <c r="F19" s="5">
        <v>5.6210491806268692E-2</v>
      </c>
      <c r="G19" s="3">
        <v>5.0865883827209473</v>
      </c>
      <c r="H19" s="3">
        <v>38.432374752142749</v>
      </c>
      <c r="I19" s="3">
        <v>48.798422637549422</v>
      </c>
      <c r="J19" s="1"/>
      <c r="K19" s="1"/>
    </row>
    <row r="20" spans="1:11" ht="12.75" customHeight="1" thickBot="1" x14ac:dyDescent="0.25">
      <c r="A20" s="33">
        <v>40888</v>
      </c>
      <c r="B20" s="34"/>
      <c r="C20" s="3">
        <v>86.819793701171875</v>
      </c>
      <c r="D20" s="3">
        <v>7.5528750419616699</v>
      </c>
      <c r="E20" s="3">
        <v>5.0126070976257324</v>
      </c>
      <c r="F20" s="5">
        <v>5.2508700639009476E-2</v>
      </c>
      <c r="G20" s="3">
        <v>5.0651159286499023</v>
      </c>
      <c r="H20" s="3">
        <v>38.369047163215683</v>
      </c>
      <c r="I20" s="3">
        <v>48.769846333644956</v>
      </c>
      <c r="J20" s="1"/>
      <c r="K20" s="1"/>
    </row>
    <row r="21" spans="1:11" ht="12.75" customHeight="1" thickBot="1" x14ac:dyDescent="0.25">
      <c r="A21" s="33">
        <v>40889</v>
      </c>
      <c r="B21" s="34"/>
      <c r="C21" s="3">
        <v>87.114028930664063</v>
      </c>
      <c r="D21" s="3">
        <v>7.4634466171264648</v>
      </c>
      <c r="E21" s="3">
        <v>4.8208694458007812</v>
      </c>
      <c r="F21" s="5">
        <v>5.6321151554584503E-2</v>
      </c>
      <c r="G21" s="3">
        <v>4.8771905899047852</v>
      </c>
      <c r="H21" s="3">
        <v>38.404767792894852</v>
      </c>
      <c r="I21" s="3">
        <v>48.869592966360663</v>
      </c>
      <c r="J21" s="1"/>
      <c r="K21" s="1"/>
    </row>
    <row r="22" spans="1:11" ht="12.75" customHeight="1" thickBot="1" x14ac:dyDescent="0.25">
      <c r="A22" s="33">
        <v>40890</v>
      </c>
      <c r="B22" s="34"/>
      <c r="C22" s="3">
        <v>87.107040405273438</v>
      </c>
      <c r="D22" s="3">
        <v>7.555537223815918</v>
      </c>
      <c r="E22" s="3">
        <v>4.7987222671508789</v>
      </c>
      <c r="F22" s="5">
        <v>5.4498624056577682E-2</v>
      </c>
      <c r="G22" s="3">
        <v>4.8532209396362305</v>
      </c>
      <c r="H22" s="3">
        <v>38.403744112023048</v>
      </c>
      <c r="I22" s="3">
        <v>48.879486305978901</v>
      </c>
      <c r="J22" s="1"/>
      <c r="K22" s="1"/>
    </row>
    <row r="23" spans="1:11" ht="12.75" customHeight="1" thickBot="1" x14ac:dyDescent="0.25">
      <c r="A23" s="33">
        <v>40891</v>
      </c>
      <c r="B23" s="34"/>
      <c r="C23" s="3">
        <v>87.288742065429688</v>
      </c>
      <c r="D23" s="3">
        <v>7.4158096313476563</v>
      </c>
      <c r="E23" s="3">
        <v>4.802098274230957</v>
      </c>
      <c r="F23" s="5">
        <v>5.7311728596687317E-2</v>
      </c>
      <c r="G23" s="3">
        <v>4.8594098091125488</v>
      </c>
      <c r="H23" s="3">
        <v>38.343554861311958</v>
      </c>
      <c r="I23" s="3">
        <v>48.842181809807528</v>
      </c>
      <c r="J23" s="1"/>
      <c r="K23" s="1"/>
    </row>
    <row r="24" spans="1:11" ht="12.75" customHeight="1" thickBot="1" x14ac:dyDescent="0.25">
      <c r="A24" s="33">
        <v>40892</v>
      </c>
      <c r="B24" s="34"/>
      <c r="C24" s="3">
        <v>86.979660034179688</v>
      </c>
      <c r="D24" s="3">
        <v>7.4315595626831055</v>
      </c>
      <c r="E24" s="3">
        <v>4.9381341934204102</v>
      </c>
      <c r="F24" s="5">
        <v>4.8325780779123306E-2</v>
      </c>
      <c r="G24" s="3">
        <v>4.9864602088928223</v>
      </c>
      <c r="H24" s="3">
        <v>38.391424345630966</v>
      </c>
      <c r="I24" s="3">
        <v>48.817311154598436</v>
      </c>
      <c r="J24" s="1"/>
      <c r="K24" s="1"/>
    </row>
    <row r="25" spans="1:11" ht="12.75" customHeight="1" thickBot="1" x14ac:dyDescent="0.25">
      <c r="A25" s="33">
        <v>40893</v>
      </c>
      <c r="B25" s="34"/>
      <c r="C25" s="3">
        <v>86.779762268066406</v>
      </c>
      <c r="D25" s="3">
        <v>7.7376413345336914</v>
      </c>
      <c r="E25" s="3">
        <v>4.7468161582946777</v>
      </c>
      <c r="F25" s="5">
        <v>5.6205872446298599E-2</v>
      </c>
      <c r="G25" s="3">
        <v>4.8030219078063965</v>
      </c>
      <c r="H25" s="3">
        <v>38.596103799575303</v>
      </c>
      <c r="I25" s="3">
        <v>49.012193495608429</v>
      </c>
      <c r="J25" s="1"/>
      <c r="K25" s="1"/>
    </row>
    <row r="26" spans="1:11" ht="12.75" customHeight="1" thickBot="1" x14ac:dyDescent="0.25">
      <c r="A26" s="33">
        <v>40894</v>
      </c>
      <c r="B26" s="34"/>
      <c r="C26" s="3">
        <v>87.360244750976563</v>
      </c>
      <c r="D26" s="3">
        <v>7.4115543365478516</v>
      </c>
      <c r="E26" s="3">
        <v>4.7673134803771973</v>
      </c>
      <c r="F26" s="5">
        <v>5.0113115459680557E-2</v>
      </c>
      <c r="G26" s="3">
        <v>4.8174266815185547</v>
      </c>
      <c r="H26" s="3">
        <v>38.335878613280414</v>
      </c>
      <c r="I26" s="3">
        <v>48.85512653247013</v>
      </c>
      <c r="J26" s="1"/>
      <c r="K26" s="1"/>
    </row>
    <row r="27" spans="1:11" ht="12.75" customHeight="1" thickBot="1" x14ac:dyDescent="0.25">
      <c r="A27" s="33">
        <v>40895</v>
      </c>
      <c r="B27" s="34"/>
      <c r="C27" s="3">
        <v>87.434677124023437</v>
      </c>
      <c r="D27" s="3">
        <v>7.3992347717285156</v>
      </c>
      <c r="E27" s="3">
        <v>4.7235507965087891</v>
      </c>
      <c r="F27" s="5">
        <v>4.8571165651082993E-2</v>
      </c>
      <c r="G27" s="3">
        <v>4.7721219062805176</v>
      </c>
      <c r="H27" s="3">
        <v>38.33821733325432</v>
      </c>
      <c r="I27" s="3">
        <v>48.876250451734329</v>
      </c>
      <c r="J27" s="1"/>
      <c r="K27" s="1"/>
    </row>
    <row r="28" spans="1:11" ht="12.75" customHeight="1" thickBot="1" x14ac:dyDescent="0.25">
      <c r="A28" s="33">
        <v>40896</v>
      </c>
      <c r="B28" s="34"/>
      <c r="C28" s="3">
        <v>87.805000305175781</v>
      </c>
      <c r="D28" s="3">
        <v>7.1168026924133301</v>
      </c>
      <c r="E28" s="3">
        <v>4.644404411315918</v>
      </c>
      <c r="F28" s="5">
        <v>5.1921036094427109E-2</v>
      </c>
      <c r="G28" s="3">
        <v>4.6963253021240234</v>
      </c>
      <c r="H28" s="3">
        <v>38.276489926506237</v>
      </c>
      <c r="I28" s="3">
        <v>48.869177850529198</v>
      </c>
      <c r="J28" s="1"/>
      <c r="K28" s="1"/>
    </row>
    <row r="29" spans="1:11" ht="12.75" customHeight="1" thickBot="1" x14ac:dyDescent="0.25">
      <c r="A29" s="33">
        <v>40897</v>
      </c>
      <c r="B29" s="34"/>
      <c r="C29" s="3">
        <v>88.110458374023437</v>
      </c>
      <c r="D29" s="3">
        <v>6.8297739028930664</v>
      </c>
      <c r="E29" s="3">
        <v>4.6183490753173828</v>
      </c>
      <c r="F29" s="5">
        <v>5.0061564892530441E-2</v>
      </c>
      <c r="G29" s="3">
        <v>4.6684107780456543</v>
      </c>
      <c r="H29" s="3">
        <v>38.21444346278259</v>
      </c>
      <c r="I29" s="3">
        <v>48.846193634908559</v>
      </c>
      <c r="J29" s="1"/>
      <c r="K29" s="1"/>
    </row>
    <row r="30" spans="1:11" ht="12.75" customHeight="1" thickBot="1" x14ac:dyDescent="0.25">
      <c r="A30" s="33">
        <v>40898</v>
      </c>
      <c r="B30" s="34"/>
      <c r="C30" s="3">
        <v>90.734649658203125</v>
      </c>
      <c r="D30" s="3">
        <v>5.5324501991271973</v>
      </c>
      <c r="E30" s="3">
        <v>3.4847884178161621</v>
      </c>
      <c r="F30" s="5">
        <v>7.8343853354454041E-2</v>
      </c>
      <c r="G30" s="3">
        <v>3.5631322860717773</v>
      </c>
      <c r="H30" s="3">
        <v>38.319189862553351</v>
      </c>
      <c r="I30" s="3">
        <v>49.27867442452407</v>
      </c>
      <c r="J30" s="1"/>
      <c r="K30" s="1"/>
    </row>
    <row r="31" spans="1:11" ht="12.75" customHeight="1" thickBot="1" x14ac:dyDescent="0.25">
      <c r="A31" s="33">
        <v>40899</v>
      </c>
      <c r="B31" s="34"/>
      <c r="C31" s="3">
        <v>91.845748901367188</v>
      </c>
      <c r="D31" s="3">
        <v>4.4995927810668945</v>
      </c>
      <c r="E31" s="3">
        <v>3.0228216648101807</v>
      </c>
      <c r="F31" s="5">
        <v>8.274511992931366E-2</v>
      </c>
      <c r="G31" s="3">
        <v>3.1055667400360107</v>
      </c>
      <c r="H31" s="3">
        <v>38.288683204874751</v>
      </c>
      <c r="I31" s="3">
        <v>49.518604223375448</v>
      </c>
      <c r="J31" s="1"/>
      <c r="K31" s="1"/>
    </row>
    <row r="32" spans="1:11" ht="12.75" customHeight="1" thickBot="1" x14ac:dyDescent="0.25">
      <c r="A32" s="33">
        <v>40900</v>
      </c>
      <c r="B32" s="34"/>
      <c r="C32" s="3">
        <v>90.82330322265625</v>
      </c>
      <c r="D32" s="3">
        <v>5.1472620964050293</v>
      </c>
      <c r="E32" s="3">
        <v>3.4663016796112061</v>
      </c>
      <c r="F32" s="5">
        <v>7.5498089194297791E-2</v>
      </c>
      <c r="G32" s="3">
        <v>3.541799783706665</v>
      </c>
      <c r="H32" s="3">
        <v>38.255740086476905</v>
      </c>
      <c r="I32" s="3">
        <v>49.328006336395269</v>
      </c>
      <c r="J32" s="1"/>
      <c r="K32" s="1"/>
    </row>
    <row r="33" spans="1:11" ht="12.75" customHeight="1" thickBot="1" x14ac:dyDescent="0.25">
      <c r="A33" s="33">
        <v>40901</v>
      </c>
      <c r="B33" s="34"/>
      <c r="C33" s="3">
        <v>90.340408325195313</v>
      </c>
      <c r="D33" s="3">
        <v>5.1683988571166992</v>
      </c>
      <c r="E33" s="3">
        <v>4.0281448364257812</v>
      </c>
      <c r="F33" s="5">
        <v>6.7580327391624451E-2</v>
      </c>
      <c r="G33" s="3">
        <v>4.0957250595092773</v>
      </c>
      <c r="H33" s="3">
        <v>37.982839735319999</v>
      </c>
      <c r="I33" s="3">
        <v>48.940028872065966</v>
      </c>
      <c r="J33" s="1"/>
      <c r="K33" s="1"/>
    </row>
    <row r="34" spans="1:11" ht="12.75" customHeight="1" thickBot="1" x14ac:dyDescent="0.25">
      <c r="A34" s="33">
        <v>40902</v>
      </c>
      <c r="B34" s="34"/>
      <c r="C34" s="3">
        <v>88.699851989746094</v>
      </c>
      <c r="D34" s="3">
        <v>6.1410388946533203</v>
      </c>
      <c r="E34" s="3">
        <v>4.7390494346618652</v>
      </c>
      <c r="F34" s="5">
        <v>5.7551685720682144E-2</v>
      </c>
      <c r="G34" s="3">
        <v>4.7966012954711914</v>
      </c>
      <c r="H34" s="3">
        <v>37.95335379486977</v>
      </c>
      <c r="I34" s="3">
        <v>48.634343108722341</v>
      </c>
      <c r="J34" s="1"/>
      <c r="K34" s="1"/>
    </row>
    <row r="35" spans="1:11" ht="12.75" customHeight="1" thickBot="1" x14ac:dyDescent="0.25">
      <c r="A35" s="33">
        <v>40903</v>
      </c>
      <c r="B35" s="34"/>
      <c r="C35" s="3">
        <v>88.741523742675781</v>
      </c>
      <c r="D35" s="3">
        <v>6.0524129867553711</v>
      </c>
      <c r="E35" s="3">
        <v>4.7999792098999023</v>
      </c>
      <c r="F35" s="5">
        <v>5.6326672434806824E-2</v>
      </c>
      <c r="G35" s="3">
        <v>4.8563060760498047</v>
      </c>
      <c r="H35" s="3">
        <v>37.886692539767104</v>
      </c>
      <c r="I35" s="3">
        <v>48.563037981143367</v>
      </c>
      <c r="J35" s="1"/>
      <c r="K35" s="1"/>
    </row>
    <row r="36" spans="1:11" ht="12.75" customHeight="1" thickBot="1" x14ac:dyDescent="0.25">
      <c r="A36" s="33">
        <v>40904</v>
      </c>
      <c r="B36" s="34"/>
      <c r="C36" s="3">
        <v>90.338600158691406</v>
      </c>
      <c r="D36" s="3">
        <v>5.2621665000915527</v>
      </c>
      <c r="E36" s="3">
        <v>3.9039046764373779</v>
      </c>
      <c r="F36" s="5">
        <v>6.9806724786758423E-2</v>
      </c>
      <c r="G36" s="3">
        <v>3.9737114906311035</v>
      </c>
      <c r="H36" s="3">
        <v>38.083173053741199</v>
      </c>
      <c r="I36" s="3">
        <v>49.056106583213612</v>
      </c>
      <c r="J36" s="1"/>
      <c r="K36" s="1"/>
    </row>
    <row r="37" spans="1:11" ht="12.75" customHeight="1" thickBot="1" x14ac:dyDescent="0.25">
      <c r="A37" s="33">
        <v>40905</v>
      </c>
      <c r="B37" s="34"/>
      <c r="C37" s="3">
        <v>93.993667602539062</v>
      </c>
      <c r="D37" s="3">
        <v>3.6893982887268066</v>
      </c>
      <c r="E37" s="3">
        <v>1.7175037860870361</v>
      </c>
      <c r="F37" s="5">
        <v>0.18245495855808258</v>
      </c>
      <c r="G37" s="3">
        <v>1.8999587297439575</v>
      </c>
      <c r="H37" s="3">
        <v>38.392781467129154</v>
      </c>
      <c r="I37" s="3">
        <v>50.020019822974064</v>
      </c>
      <c r="J37" s="1"/>
      <c r="K37" s="1"/>
    </row>
    <row r="38" spans="1:11" ht="12.75" customHeight="1" thickBot="1" x14ac:dyDescent="0.25">
      <c r="A38" s="33">
        <v>40906</v>
      </c>
      <c r="B38" s="34"/>
      <c r="C38" s="3">
        <v>91.758560180664063</v>
      </c>
      <c r="D38" s="3">
        <v>6.0602622032165527</v>
      </c>
      <c r="E38" s="3">
        <v>1.6207964420318604</v>
      </c>
      <c r="F38" s="5">
        <v>0.26072114706039429</v>
      </c>
      <c r="G38" s="3">
        <v>1.8815176486968994</v>
      </c>
      <c r="H38" s="3">
        <v>38.958196265490372</v>
      </c>
      <c r="I38" s="3">
        <v>50.406958720297645</v>
      </c>
      <c r="J38" s="1"/>
      <c r="K38" s="1"/>
    </row>
    <row r="39" spans="1:11" ht="12.75" customHeight="1" thickBot="1" x14ac:dyDescent="0.25">
      <c r="A39" s="33">
        <v>40907</v>
      </c>
      <c r="B39" s="34"/>
      <c r="C39" s="3">
        <v>91.277908325195313</v>
      </c>
      <c r="D39" s="3">
        <v>6.1105995178222656</v>
      </c>
      <c r="E39" s="3">
        <v>2.0438830852508545</v>
      </c>
      <c r="F39" s="5">
        <v>0.24150174856185913</v>
      </c>
      <c r="G39" s="3">
        <v>2.2853848934173584</v>
      </c>
      <c r="H39" s="3">
        <v>38.716425816216088</v>
      </c>
      <c r="I39" s="3">
        <v>50.000780891312267</v>
      </c>
      <c r="J39" s="1"/>
      <c r="K39" s="1"/>
    </row>
    <row r="40" spans="1:11" ht="12.75" customHeight="1" thickBot="1" x14ac:dyDescent="0.25">
      <c r="A40" s="33">
        <v>40908</v>
      </c>
      <c r="B40" s="34"/>
      <c r="C40" s="3">
        <v>90.45062255859375</v>
      </c>
      <c r="D40" s="3">
        <v>5.2493910789489746</v>
      </c>
      <c r="E40" s="3">
        <v>3.8593840599060059</v>
      </c>
      <c r="F40" s="5">
        <v>0.10890393704175949</v>
      </c>
      <c r="G40" s="3">
        <v>3.9682879447937012</v>
      </c>
      <c r="H40" s="3">
        <v>37.973328618437606</v>
      </c>
      <c r="I40" s="3">
        <v>48.967273593181751</v>
      </c>
      <c r="J40" s="1"/>
      <c r="K40" s="1"/>
    </row>
    <row r="41" spans="1:11" ht="12.75" customHeight="1" thickBot="1" x14ac:dyDescent="0.25">
      <c r="A41" s="31" t="s">
        <v>6</v>
      </c>
      <c r="B41" s="32"/>
      <c r="C41" s="6">
        <f t="shared" ref="C41:I41" si="0">AVERAGE(C10:C40)</f>
        <v>89.726985070013228</v>
      </c>
      <c r="D41" s="6">
        <f t="shared" si="0"/>
        <v>6.3582660152066142</v>
      </c>
      <c r="E41" s="6">
        <f t="shared" si="0"/>
        <v>3.3569842923072075</v>
      </c>
      <c r="F41" s="6">
        <f t="shared" si="0"/>
        <v>0.13957667903554055</v>
      </c>
      <c r="G41" s="6">
        <f t="shared" si="0"/>
        <v>3.496560985042203</v>
      </c>
      <c r="H41" s="6">
        <f t="shared" si="0"/>
        <v>38.527928984427874</v>
      </c>
      <c r="I41" s="6">
        <f t="shared" si="0"/>
        <v>49.486767043341857</v>
      </c>
      <c r="J41" s="1"/>
      <c r="K41" s="1"/>
    </row>
    <row r="42" spans="1:11" ht="8.1" customHeight="1" x14ac:dyDescent="0.2"/>
    <row r="43" spans="1:11" ht="12.75" customHeight="1" x14ac:dyDescent="0.2">
      <c r="A43" s="7" t="s">
        <v>10</v>
      </c>
      <c r="H43" s="30" t="s">
        <v>23</v>
      </c>
      <c r="I43" s="30"/>
      <c r="J43" s="20"/>
      <c r="K43" s="20"/>
    </row>
    <row r="44" spans="1:11" ht="13.5" thickBot="1" x14ac:dyDescent="0.25"/>
    <row r="45" spans="1:11" ht="23.25" thickBot="1" x14ac:dyDescent="0.25">
      <c r="A45" s="37"/>
      <c r="B45" s="38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17</v>
      </c>
      <c r="I45" s="19" t="s">
        <v>16</v>
      </c>
    </row>
    <row r="46" spans="1:11" ht="13.5" thickBot="1" x14ac:dyDescent="0.25">
      <c r="A46" s="39" t="s">
        <v>85</v>
      </c>
      <c r="B46" s="40"/>
      <c r="C46" s="26">
        <f t="shared" ref="C46:I46" si="1">MAX(C10:C40)</f>
        <v>93.993667602539062</v>
      </c>
      <c r="D46" s="21">
        <f t="shared" si="1"/>
        <v>7.7558951377868652</v>
      </c>
      <c r="E46" s="26">
        <f t="shared" si="1"/>
        <v>5.0303778648376465</v>
      </c>
      <c r="F46" s="26">
        <f t="shared" si="1"/>
        <v>0.37655112147331238</v>
      </c>
      <c r="G46" s="21">
        <f t="shared" si="1"/>
        <v>5.0865883827209473</v>
      </c>
      <c r="H46" s="26">
        <f t="shared" si="1"/>
        <v>39.32751890902906</v>
      </c>
      <c r="I46" s="22">
        <f t="shared" si="1"/>
        <v>51.004098179383895</v>
      </c>
    </row>
    <row r="47" spans="1:11" ht="13.5" thickBot="1" x14ac:dyDescent="0.25">
      <c r="A47" s="39" t="s">
        <v>86</v>
      </c>
      <c r="B47" s="40"/>
      <c r="C47" s="23">
        <f t="shared" ref="C47:I47" si="2">MIN(C10:C40)</f>
        <v>86.585243225097656</v>
      </c>
      <c r="D47" s="26">
        <f t="shared" si="2"/>
        <v>3.6893982887268066</v>
      </c>
      <c r="E47" s="26">
        <f t="shared" si="2"/>
        <v>0.63218814134597778</v>
      </c>
      <c r="F47" s="23">
        <f t="shared" si="2"/>
        <v>4.8325780779123306E-2</v>
      </c>
      <c r="G47" s="26">
        <f t="shared" si="2"/>
        <v>1.0087392330169678</v>
      </c>
      <c r="H47" s="23">
        <f t="shared" si="2"/>
        <v>37.886692539767104</v>
      </c>
      <c r="I47" s="26">
        <f t="shared" si="2"/>
        <v>48.563037981143367</v>
      </c>
    </row>
    <row r="48" spans="1:11" ht="13.5" thickBot="1" x14ac:dyDescent="0.25">
      <c r="A48" s="35" t="s">
        <v>87</v>
      </c>
      <c r="B48" s="36"/>
      <c r="C48" s="26">
        <f t="shared" ref="C48:I48" si="3">STDEV(C10:C40)</f>
        <v>2.2292735870721696</v>
      </c>
      <c r="D48" s="24">
        <f t="shared" si="3"/>
        <v>1.0280302873486618</v>
      </c>
      <c r="E48" s="26">
        <f t="shared" si="3"/>
        <v>1.549727201201113</v>
      </c>
      <c r="F48" s="26">
        <f t="shared" si="3"/>
        <v>0.11136811372770833</v>
      </c>
      <c r="G48" s="24">
        <f t="shared" si="3"/>
        <v>1.4435142614297747</v>
      </c>
      <c r="H48" s="26">
        <f t="shared" si="3"/>
        <v>0.4154270905891308</v>
      </c>
      <c r="I48" s="25">
        <f t="shared" si="3"/>
        <v>0.78845642243695313</v>
      </c>
    </row>
    <row r="50" spans="3:9" x14ac:dyDescent="0.2">
      <c r="C50" s="27" t="s">
        <v>100</v>
      </c>
      <c r="D50" s="27">
        <f>COUNTIF(D10:D40,"&gt;12.0")</f>
        <v>0</v>
      </c>
      <c r="E50" s="27">
        <f>COUNTIF(E10:E40,"&gt;8.0")</f>
        <v>0</v>
      </c>
      <c r="F50" s="27">
        <f>COUNTIF(F10:F40,"&gt;3.0")</f>
        <v>0</v>
      </c>
      <c r="G50" s="27">
        <f>COUNTIF(G10:G40,"&gt;8.0")</f>
        <v>0</v>
      </c>
      <c r="H50" s="27">
        <f>COUNTIF(H10:H40,"&lt;36.30")</f>
        <v>0</v>
      </c>
      <c r="I50" s="27">
        <f>COUNTIF(I10:I40,"&lt;46.20")</f>
        <v>0</v>
      </c>
    </row>
    <row r="51" spans="3:9" x14ac:dyDescent="0.2">
      <c r="G51" s="27"/>
      <c r="H51" s="27">
        <f>COUNTIF(H10:H40,"&gt;43.60")</f>
        <v>0</v>
      </c>
      <c r="I51" s="27">
        <f>COUNTIF(I10:I40,"&gt;53.20")</f>
        <v>0</v>
      </c>
    </row>
  </sheetData>
  <mergeCells count="45">
    <mergeCell ref="A32:B32"/>
    <mergeCell ref="A33:B33"/>
    <mergeCell ref="H43:I43"/>
    <mergeCell ref="A41:B41"/>
    <mergeCell ref="A34:B34"/>
    <mergeCell ref="A39:B39"/>
    <mergeCell ref="A47:B47"/>
    <mergeCell ref="A48:B48"/>
    <mergeCell ref="A36:B36"/>
    <mergeCell ref="A35:B35"/>
    <mergeCell ref="A37:B37"/>
    <mergeCell ref="A38:B38"/>
    <mergeCell ref="A45:B45"/>
    <mergeCell ref="A46:B46"/>
    <mergeCell ref="A40:B40"/>
    <mergeCell ref="A21:B21"/>
    <mergeCell ref="A24:B24"/>
    <mergeCell ref="A31:B31"/>
    <mergeCell ref="A26:B26"/>
    <mergeCell ref="A28:B28"/>
    <mergeCell ref="A29:B29"/>
    <mergeCell ref="A27:B27"/>
    <mergeCell ref="A30:B30"/>
    <mergeCell ref="A20:B20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8:B18"/>
    <mergeCell ref="A19:B19"/>
    <mergeCell ref="A9:B9"/>
    <mergeCell ref="A11:B11"/>
    <mergeCell ref="A12:B12"/>
    <mergeCell ref="A17:B17"/>
    <mergeCell ref="A7:B7"/>
    <mergeCell ref="A1:I1"/>
    <mergeCell ref="A3:I3"/>
    <mergeCell ref="A6:B6"/>
    <mergeCell ref="A4:I4"/>
    <mergeCell ref="A5:F5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7">
    <outlinePr summaryBelow="0" summaryRight="0"/>
  </sheetPr>
  <dimension ref="A1:K51"/>
  <sheetViews>
    <sheetView showGridLines="0" topLeftCell="A31" zoomScale="90" zoomScaleNormal="90" workbookViewId="0">
      <selection activeCell="G50" sqref="G50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256" width="8.85546875" customWidth="1"/>
  </cols>
  <sheetData>
    <row r="1" spans="1:11" ht="24" customHeight="1" x14ac:dyDescent="0.2">
      <c r="A1" s="43" t="s">
        <v>11</v>
      </c>
      <c r="B1" s="43"/>
      <c r="C1" s="43"/>
      <c r="D1" s="43"/>
      <c r="E1" s="43"/>
      <c r="F1" s="43"/>
      <c r="G1" s="43"/>
      <c r="H1" s="43"/>
      <c r="I1" s="43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4" t="s">
        <v>8</v>
      </c>
      <c r="B3" s="44"/>
      <c r="C3" s="44"/>
      <c r="D3" s="44"/>
      <c r="E3" s="44"/>
      <c r="F3" s="44"/>
      <c r="G3" s="44"/>
      <c r="H3" s="44"/>
      <c r="I3" s="44"/>
      <c r="J3" s="2"/>
      <c r="K3" s="1"/>
    </row>
    <row r="4" spans="1:11" ht="18" customHeight="1" x14ac:dyDescent="0.2">
      <c r="A4" s="47" t="s">
        <v>9</v>
      </c>
      <c r="B4" s="47"/>
      <c r="C4" s="47"/>
      <c r="D4" s="47"/>
      <c r="E4" s="47"/>
      <c r="F4" s="47"/>
      <c r="G4" s="47"/>
      <c r="H4" s="47"/>
      <c r="I4" s="47"/>
      <c r="J4" s="2"/>
      <c r="K4" s="1"/>
    </row>
    <row r="5" spans="1:11" ht="14.1" customHeight="1" thickBot="1" x14ac:dyDescent="0.25">
      <c r="A5" s="48" t="s">
        <v>84</v>
      </c>
      <c r="B5" s="48"/>
      <c r="C5" s="48"/>
      <c r="D5" s="48"/>
      <c r="E5" s="48"/>
      <c r="F5" s="48"/>
      <c r="G5" s="1"/>
      <c r="H5" s="1"/>
      <c r="I5" s="18" t="s">
        <v>99</v>
      </c>
      <c r="J5" s="1"/>
      <c r="K5" s="1"/>
    </row>
    <row r="6" spans="1:11" ht="10.15" customHeight="1" x14ac:dyDescent="0.2">
      <c r="A6" s="45"/>
      <c r="B6" s="46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1" t="s">
        <v>3</v>
      </c>
      <c r="B7" s="42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41"/>
      <c r="B8" s="42"/>
      <c r="C8" s="9" t="s">
        <v>24</v>
      </c>
      <c r="D8" s="9" t="s">
        <v>26</v>
      </c>
      <c r="E8" s="9" t="s">
        <v>25</v>
      </c>
      <c r="F8" s="9" t="s">
        <v>19</v>
      </c>
      <c r="G8" s="9" t="s">
        <v>25</v>
      </c>
      <c r="H8" s="14" t="s">
        <v>27</v>
      </c>
      <c r="I8" s="17" t="s">
        <v>28</v>
      </c>
      <c r="J8" s="1"/>
      <c r="K8" s="1"/>
    </row>
    <row r="9" spans="1:11" ht="22.5" customHeight="1" thickBot="1" x14ac:dyDescent="0.25">
      <c r="A9" s="37"/>
      <c r="B9" s="38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33">
        <v>40878</v>
      </c>
      <c r="B10" s="34"/>
      <c r="C10" s="10">
        <v>88.958244323730469</v>
      </c>
      <c r="D10" s="10">
        <v>5.9360051155090332</v>
      </c>
      <c r="E10" s="10">
        <v>4.6270384788513184</v>
      </c>
      <c r="F10" s="11">
        <v>6.0839440673589706E-2</v>
      </c>
      <c r="G10" s="10">
        <v>4.6878781318664551</v>
      </c>
      <c r="H10" s="10">
        <v>38.093003221017085</v>
      </c>
      <c r="I10" s="10">
        <v>48.759682193230489</v>
      </c>
      <c r="J10" s="1"/>
      <c r="K10" s="1"/>
    </row>
    <row r="11" spans="1:11" ht="12.75" customHeight="1" thickBot="1" x14ac:dyDescent="0.25">
      <c r="A11" s="33">
        <v>40879</v>
      </c>
      <c r="B11" s="34"/>
      <c r="C11" s="3">
        <v>89.139488220214844</v>
      </c>
      <c r="D11" s="3">
        <v>5.8445959091186523</v>
      </c>
      <c r="E11" s="3">
        <v>4.5178136825561523</v>
      </c>
      <c r="F11" s="5">
        <v>6.9471120834350586E-2</v>
      </c>
      <c r="G11" s="3">
        <v>4.587285041809082</v>
      </c>
      <c r="H11" s="3">
        <v>38.122777190018091</v>
      </c>
      <c r="I11" s="3">
        <v>48.817987938867944</v>
      </c>
      <c r="J11" s="1"/>
      <c r="K11" s="1"/>
    </row>
    <row r="12" spans="1:11" ht="12.75" customHeight="1" thickBot="1" x14ac:dyDescent="0.25">
      <c r="A12" s="33">
        <v>40880</v>
      </c>
      <c r="B12" s="34"/>
      <c r="C12" s="3">
        <v>89.243057250976563</v>
      </c>
      <c r="D12" s="3">
        <v>5.6086444854736328</v>
      </c>
      <c r="E12" s="3">
        <v>4.662022590637207</v>
      </c>
      <c r="F12" s="5">
        <v>6.8894706666469574E-2</v>
      </c>
      <c r="G12" s="3">
        <v>4.7309174537658691</v>
      </c>
      <c r="H12" s="3">
        <v>38.000697414224504</v>
      </c>
      <c r="I12" s="3">
        <v>48.684247631156673</v>
      </c>
      <c r="J12" s="1"/>
      <c r="K12" s="1"/>
    </row>
    <row r="13" spans="1:11" ht="12.75" customHeight="1" thickBot="1" x14ac:dyDescent="0.25">
      <c r="A13" s="33">
        <v>40881</v>
      </c>
      <c r="B13" s="34"/>
      <c r="C13" s="3">
        <v>88.815521240234375</v>
      </c>
      <c r="D13" s="3">
        <v>5.5608835220336914</v>
      </c>
      <c r="E13" s="3">
        <v>4.925196647644043</v>
      </c>
      <c r="F13" s="5">
        <v>6.7816250026226044E-2</v>
      </c>
      <c r="G13" s="3">
        <v>4.9930129051208496</v>
      </c>
      <c r="H13" s="3">
        <v>38.057773098289012</v>
      </c>
      <c r="I13" s="3">
        <v>48.606887861291931</v>
      </c>
      <c r="J13" s="1"/>
      <c r="K13" s="1"/>
    </row>
    <row r="14" spans="1:11" ht="12.75" customHeight="1" thickBot="1" x14ac:dyDescent="0.25">
      <c r="A14" s="33">
        <v>40882</v>
      </c>
      <c r="B14" s="34"/>
      <c r="C14" s="3">
        <v>89.274040222167969</v>
      </c>
      <c r="D14" s="3">
        <v>5.2856593132019043</v>
      </c>
      <c r="E14" s="3">
        <v>4.9778604507446289</v>
      </c>
      <c r="F14" s="5">
        <v>6.7587733268737793E-2</v>
      </c>
      <c r="G14" s="3">
        <v>5.0454483032226562</v>
      </c>
      <c r="H14" s="3">
        <v>37.781680949669713</v>
      </c>
      <c r="I14" s="3">
        <v>48.420215221523179</v>
      </c>
      <c r="J14" s="1"/>
      <c r="K14" s="1"/>
    </row>
    <row r="15" spans="1:11" ht="12.75" customHeight="1" thickBot="1" x14ac:dyDescent="0.25">
      <c r="A15" s="33">
        <v>40883</v>
      </c>
      <c r="B15" s="34"/>
      <c r="C15" s="3">
        <v>88.061943054199219</v>
      </c>
      <c r="D15" s="3">
        <v>6.0234203338623047</v>
      </c>
      <c r="E15" s="3">
        <v>5.299858570098877</v>
      </c>
      <c r="F15" s="5">
        <v>5.7701919227838516E-2</v>
      </c>
      <c r="G15" s="3">
        <v>5.3575606346130371</v>
      </c>
      <c r="H15" s="3">
        <v>37.986963391371859</v>
      </c>
      <c r="I15" s="3">
        <v>48.414573405696132</v>
      </c>
      <c r="J15" s="1"/>
      <c r="K15" s="1"/>
    </row>
    <row r="16" spans="1:11" ht="12.75" customHeight="1" thickBot="1" x14ac:dyDescent="0.25">
      <c r="A16" s="33">
        <v>40884</v>
      </c>
      <c r="B16" s="34"/>
      <c r="C16" s="3">
        <v>87.477912902832031</v>
      </c>
      <c r="D16" s="3">
        <v>6.4461116790771484</v>
      </c>
      <c r="E16" s="3">
        <v>5.2975168228149414</v>
      </c>
      <c r="F16" s="5">
        <v>5.7024609297513962E-2</v>
      </c>
      <c r="G16" s="3">
        <v>5.3545413017272949</v>
      </c>
      <c r="H16" s="3">
        <v>38.198328378878017</v>
      </c>
      <c r="I16" s="3">
        <v>48.542742570018348</v>
      </c>
      <c r="J16" s="1"/>
      <c r="K16" s="1"/>
    </row>
    <row r="17" spans="1:11" ht="12.75" customHeight="1" thickBot="1" x14ac:dyDescent="0.25">
      <c r="A17" s="33">
        <v>40885</v>
      </c>
      <c r="B17" s="34"/>
      <c r="C17" s="3">
        <v>87.395599365234375</v>
      </c>
      <c r="D17" s="3">
        <v>6.9026517868041992</v>
      </c>
      <c r="E17" s="3">
        <v>5.0082569122314453</v>
      </c>
      <c r="F17" s="5">
        <v>5.2154239267110825E-2</v>
      </c>
      <c r="G17" s="3">
        <v>5.0604109764099121</v>
      </c>
      <c r="H17" s="3">
        <v>38.375702147254145</v>
      </c>
      <c r="I17" s="3">
        <v>48.773120318301579</v>
      </c>
      <c r="J17" s="1"/>
      <c r="K17" s="1"/>
    </row>
    <row r="18" spans="1:11" ht="12.75" customHeight="1" thickBot="1" x14ac:dyDescent="0.25">
      <c r="A18" s="33">
        <v>40886</v>
      </c>
      <c r="B18" s="34"/>
      <c r="C18" s="3">
        <v>87.166435241699219</v>
      </c>
      <c r="D18" s="3">
        <v>7.2103419303894043</v>
      </c>
      <c r="E18" s="3">
        <v>4.9589748382568359</v>
      </c>
      <c r="F18" s="5">
        <v>6.2449976801872253E-2</v>
      </c>
      <c r="G18" s="3">
        <v>5.0214247703552246</v>
      </c>
      <c r="H18" s="3">
        <v>38.452873063527591</v>
      </c>
      <c r="I18" s="3">
        <v>48.833446354705458</v>
      </c>
      <c r="J18" s="1"/>
      <c r="K18" s="1"/>
    </row>
    <row r="19" spans="1:11" ht="12.75" customHeight="1" thickBot="1" x14ac:dyDescent="0.25">
      <c r="A19" s="33">
        <v>40887</v>
      </c>
      <c r="B19" s="34"/>
      <c r="C19" s="3">
        <v>86.678657531738281</v>
      </c>
      <c r="D19" s="3">
        <v>7.5564346313476563</v>
      </c>
      <c r="E19" s="3">
        <v>4.9394593238830566</v>
      </c>
      <c r="F19" s="5">
        <v>5.2788354456424713E-2</v>
      </c>
      <c r="G19" s="3">
        <v>4.9922475814819336</v>
      </c>
      <c r="H19" s="3">
        <v>38.704798312394892</v>
      </c>
      <c r="I19" s="3">
        <v>48.996837559104733</v>
      </c>
      <c r="J19" s="1"/>
      <c r="K19" s="1"/>
    </row>
    <row r="20" spans="1:11" ht="12.75" customHeight="1" thickBot="1" x14ac:dyDescent="0.25">
      <c r="A20" s="33">
        <v>40888</v>
      </c>
      <c r="B20" s="34"/>
      <c r="C20" s="3">
        <v>86.900772094726563</v>
      </c>
      <c r="D20" s="3">
        <v>7.4241194725036621</v>
      </c>
      <c r="E20" s="3">
        <v>4.9200410842895508</v>
      </c>
      <c r="F20" s="5">
        <v>5.1981162279844284E-2</v>
      </c>
      <c r="G20" s="3">
        <v>4.9720220565795898</v>
      </c>
      <c r="H20" s="3">
        <v>38.589467540906881</v>
      </c>
      <c r="I20" s="3">
        <v>48.937509566734647</v>
      </c>
      <c r="J20" s="1"/>
      <c r="K20" s="1"/>
    </row>
    <row r="21" spans="1:11" ht="12.75" customHeight="1" thickBot="1" x14ac:dyDescent="0.25">
      <c r="A21" s="33">
        <v>40889</v>
      </c>
      <c r="B21" s="34"/>
      <c r="C21" s="3">
        <v>87.240364074707031</v>
      </c>
      <c r="D21" s="3">
        <v>7.3081140518188477</v>
      </c>
      <c r="E21" s="3">
        <v>4.7275047302246094</v>
      </c>
      <c r="F21" s="5">
        <v>5.4151427000761032E-2</v>
      </c>
      <c r="G21" s="3">
        <v>4.7816562652587891</v>
      </c>
      <c r="H21" s="3">
        <v>38.592752528336256</v>
      </c>
      <c r="I21" s="3">
        <v>49.01884863021813</v>
      </c>
      <c r="J21" s="1"/>
      <c r="K21" s="1"/>
    </row>
    <row r="22" spans="1:11" ht="12.75" customHeight="1" thickBot="1" x14ac:dyDescent="0.25">
      <c r="A22" s="33">
        <v>40890</v>
      </c>
      <c r="B22" s="34"/>
      <c r="C22" s="3">
        <v>87.225212097167969</v>
      </c>
      <c r="D22" s="3">
        <v>7.3967280387878418</v>
      </c>
      <c r="E22" s="3">
        <v>4.7183794975280762</v>
      </c>
      <c r="F22" s="5">
        <v>5.3604915738105774E-2</v>
      </c>
      <c r="G22" s="3">
        <v>4.7719845771789551</v>
      </c>
      <c r="H22" s="3">
        <v>38.5986898894079</v>
      </c>
      <c r="I22" s="3">
        <v>49.026628087999221</v>
      </c>
      <c r="J22" s="1"/>
      <c r="K22" s="1"/>
    </row>
    <row r="23" spans="1:11" ht="12.75" customHeight="1" thickBot="1" x14ac:dyDescent="0.25">
      <c r="A23" s="33">
        <v>40891</v>
      </c>
      <c r="B23" s="34"/>
      <c r="C23" s="3">
        <v>87.363990783691406</v>
      </c>
      <c r="D23" s="3">
        <v>7.2712078094482422</v>
      </c>
      <c r="E23" s="3">
        <v>4.7014098167419434</v>
      </c>
      <c r="F23" s="5">
        <v>5.2776318043470383E-2</v>
      </c>
      <c r="G23" s="3">
        <v>4.7541861534118652</v>
      </c>
      <c r="H23" s="3">
        <v>38.594937494449077</v>
      </c>
      <c r="I23" s="3">
        <v>49.031778467777869</v>
      </c>
      <c r="J23" s="1"/>
      <c r="K23" s="1"/>
    </row>
    <row r="24" spans="1:11" ht="12.75" customHeight="1" thickBot="1" x14ac:dyDescent="0.25">
      <c r="A24" s="33">
        <v>40892</v>
      </c>
      <c r="B24" s="34"/>
      <c r="C24" s="3">
        <v>87.0264892578125</v>
      </c>
      <c r="D24" s="3">
        <v>7.2853822708129883</v>
      </c>
      <c r="E24" s="3">
        <v>4.8409056663513184</v>
      </c>
      <c r="F24" s="5">
        <v>4.7470595687627792E-2</v>
      </c>
      <c r="G24" s="3">
        <v>4.8883762359619141</v>
      </c>
      <c r="H24" s="3">
        <v>38.668056234476317</v>
      </c>
      <c r="I24" s="3">
        <v>49.019519479309835</v>
      </c>
      <c r="J24" s="1"/>
      <c r="K24" s="1"/>
    </row>
    <row r="25" spans="1:11" ht="12.75" customHeight="1" thickBot="1" x14ac:dyDescent="0.25">
      <c r="A25" s="33">
        <v>40893</v>
      </c>
      <c r="B25" s="34"/>
      <c r="C25" s="3">
        <v>86.872993469238281</v>
      </c>
      <c r="D25" s="3">
        <v>7.5710396766662598</v>
      </c>
      <c r="E25" s="3">
        <v>4.6835403442382812</v>
      </c>
      <c r="F25" s="5">
        <v>5.5690746754407883E-2</v>
      </c>
      <c r="G25" s="3">
        <v>4.7392311096191406</v>
      </c>
      <c r="H25" s="3">
        <v>38.81392016270528</v>
      </c>
      <c r="I25" s="3">
        <v>49.166646535703649</v>
      </c>
      <c r="J25" s="1"/>
      <c r="K25" s="1"/>
    </row>
    <row r="26" spans="1:11" ht="12.75" customHeight="1" thickBot="1" x14ac:dyDescent="0.25">
      <c r="A26" s="33">
        <v>40894</v>
      </c>
      <c r="B26" s="34"/>
      <c r="C26" s="3">
        <v>87.550544738769531</v>
      </c>
      <c r="D26" s="3">
        <v>7.1974983215332031</v>
      </c>
      <c r="E26" s="3">
        <v>4.678591251373291</v>
      </c>
      <c r="F26" s="5">
        <v>4.6902801841497421E-2</v>
      </c>
      <c r="G26" s="3">
        <v>4.7254939079284668</v>
      </c>
      <c r="H26" s="3">
        <v>38.514390831369894</v>
      </c>
      <c r="I26" s="3">
        <v>48.997684443552096</v>
      </c>
      <c r="J26" s="1"/>
      <c r="K26" s="1"/>
    </row>
    <row r="27" spans="1:11" ht="12.75" customHeight="1" thickBot="1" x14ac:dyDescent="0.25">
      <c r="A27" s="33">
        <v>40895</v>
      </c>
      <c r="B27" s="34"/>
      <c r="C27" s="3">
        <v>87.738853454589844</v>
      </c>
      <c r="D27" s="3">
        <v>7.0707974433898926</v>
      </c>
      <c r="E27" s="3">
        <v>4.6395416259765625</v>
      </c>
      <c r="F27" s="5">
        <v>4.5754469931125641E-2</v>
      </c>
      <c r="G27" s="3">
        <v>4.6852960586547852</v>
      </c>
      <c r="H27" s="3">
        <v>38.485519494502398</v>
      </c>
      <c r="I27" s="3">
        <v>48.997669002645139</v>
      </c>
      <c r="J27" s="1"/>
      <c r="K27" s="1"/>
    </row>
    <row r="28" spans="1:11" ht="12.75" customHeight="1" thickBot="1" x14ac:dyDescent="0.25">
      <c r="A28" s="33">
        <v>40896</v>
      </c>
      <c r="B28" s="34"/>
      <c r="C28" s="3">
        <v>88.326072692871094</v>
      </c>
      <c r="D28" s="3">
        <v>6.4721255302429199</v>
      </c>
      <c r="E28" s="3">
        <v>4.6761455535888672</v>
      </c>
      <c r="F28" s="5">
        <v>4.5336470007896423E-2</v>
      </c>
      <c r="G28" s="3">
        <v>4.7214818000793457</v>
      </c>
      <c r="H28" s="3">
        <v>38.282429269394044</v>
      </c>
      <c r="I28" s="3">
        <v>48.861678371134047</v>
      </c>
      <c r="J28" s="1"/>
      <c r="K28" s="1"/>
    </row>
    <row r="29" spans="1:11" ht="12.75" customHeight="1" thickBot="1" x14ac:dyDescent="0.25">
      <c r="A29" s="33">
        <v>40897</v>
      </c>
      <c r="B29" s="34"/>
      <c r="C29" s="3">
        <v>89.093498229980469</v>
      </c>
      <c r="D29" s="3">
        <v>5.8954677581787109</v>
      </c>
      <c r="E29" s="3">
        <v>4.4479246139526367</v>
      </c>
      <c r="F29" s="5">
        <v>4.7901328653097153E-2</v>
      </c>
      <c r="G29" s="3">
        <v>4.4958257675170898</v>
      </c>
      <c r="H29" s="3">
        <v>38.231383686795212</v>
      </c>
      <c r="I29" s="3">
        <v>48.925911609313964</v>
      </c>
      <c r="J29" s="1"/>
      <c r="K29" s="1"/>
    </row>
    <row r="30" spans="1:11" ht="12.75" customHeight="1" thickBot="1" x14ac:dyDescent="0.25">
      <c r="A30" s="33">
        <v>40898</v>
      </c>
      <c r="B30" s="34"/>
      <c r="C30" s="3">
        <v>88.944091796875</v>
      </c>
      <c r="D30" s="3">
        <v>5.9254188537597656</v>
      </c>
      <c r="E30" s="3">
        <v>4.5492920875549316</v>
      </c>
      <c r="F30" s="5">
        <v>4.5756574720144272E-2</v>
      </c>
      <c r="G30" s="3">
        <v>4.5950484275817871</v>
      </c>
      <c r="H30" s="3">
        <v>38.228617405092351</v>
      </c>
      <c r="I30" s="3">
        <v>48.882334558801666</v>
      </c>
      <c r="J30" s="1"/>
      <c r="K30" s="1"/>
    </row>
    <row r="31" spans="1:11" ht="12.75" customHeight="1" thickBot="1" x14ac:dyDescent="0.25">
      <c r="A31" s="33">
        <v>40899</v>
      </c>
      <c r="B31" s="34"/>
      <c r="C31" s="3">
        <v>88.530029296875</v>
      </c>
      <c r="D31" s="3">
        <v>6.3027763366699219</v>
      </c>
      <c r="E31" s="3">
        <v>4.5747261047363281</v>
      </c>
      <c r="F31" s="5">
        <v>4.8667199909687042E-2</v>
      </c>
      <c r="G31" s="3">
        <v>4.6233935356140137</v>
      </c>
      <c r="H31" s="3">
        <v>38.323260204220261</v>
      </c>
      <c r="I31" s="3">
        <v>48.926269825607719</v>
      </c>
      <c r="J31" s="1"/>
      <c r="K31" s="1"/>
    </row>
    <row r="32" spans="1:11" ht="12.75" customHeight="1" thickBot="1" x14ac:dyDescent="0.25">
      <c r="A32" s="33">
        <v>40900</v>
      </c>
      <c r="B32" s="34"/>
      <c r="C32" s="3">
        <v>88.475929260253906</v>
      </c>
      <c r="D32" s="3">
        <v>6.3265981674194336</v>
      </c>
      <c r="E32" s="3">
        <v>4.6099534034729004</v>
      </c>
      <c r="F32" s="5">
        <v>5.1235143095254898E-2</v>
      </c>
      <c r="G32" s="3">
        <v>4.6611886024475098</v>
      </c>
      <c r="H32" s="3">
        <v>38.294710441244767</v>
      </c>
      <c r="I32" s="3">
        <v>48.892953783637516</v>
      </c>
      <c r="J32" s="1"/>
      <c r="K32" s="1"/>
    </row>
    <row r="33" spans="1:11" ht="12.75" customHeight="1" thickBot="1" x14ac:dyDescent="0.25">
      <c r="A33" s="33">
        <v>40901</v>
      </c>
      <c r="B33" s="34"/>
      <c r="C33" s="3">
        <v>88.734642028808594</v>
      </c>
      <c r="D33" s="3">
        <v>6.0283784866333008</v>
      </c>
      <c r="E33" s="3">
        <v>4.6794662475585937</v>
      </c>
      <c r="F33" s="5">
        <v>5.4500732570886612E-2</v>
      </c>
      <c r="G33" s="3">
        <v>4.7339668273925781</v>
      </c>
      <c r="H33" s="3">
        <v>38.183842756383427</v>
      </c>
      <c r="I33" s="3">
        <v>48.795220213178482</v>
      </c>
      <c r="J33" s="1"/>
      <c r="K33" s="1"/>
    </row>
    <row r="34" spans="1:11" ht="12.75" customHeight="1" thickBot="1" x14ac:dyDescent="0.25">
      <c r="A34" s="33">
        <v>40902</v>
      </c>
      <c r="B34" s="34"/>
      <c r="C34" s="3">
        <v>88.654495239257813</v>
      </c>
      <c r="D34" s="3">
        <v>6.1749072074890137</v>
      </c>
      <c r="E34" s="3">
        <v>4.6051368713378906</v>
      </c>
      <c r="F34" s="5">
        <v>5.9238895773887634E-2</v>
      </c>
      <c r="G34" s="3">
        <v>4.6643757820129395</v>
      </c>
      <c r="H34" s="3">
        <v>38.252762628315296</v>
      </c>
      <c r="I34" s="3">
        <v>48.864699420383118</v>
      </c>
      <c r="J34" s="1"/>
      <c r="K34" s="1"/>
    </row>
    <row r="35" spans="1:11" ht="12.75" customHeight="1" thickBot="1" x14ac:dyDescent="0.25">
      <c r="A35" s="33">
        <v>40903</v>
      </c>
      <c r="B35" s="34"/>
      <c r="C35" s="3">
        <v>88.524971008300781</v>
      </c>
      <c r="D35" s="3">
        <v>6.096858024597168</v>
      </c>
      <c r="E35" s="3">
        <v>4.8541183471679687</v>
      </c>
      <c r="F35" s="5">
        <v>5.2593450993299484E-2</v>
      </c>
      <c r="G35" s="3">
        <v>4.9067115783691406</v>
      </c>
      <c r="H35" s="3">
        <v>38.114786172350627</v>
      </c>
      <c r="I35" s="3">
        <v>48.681708761771169</v>
      </c>
      <c r="J35" s="1"/>
      <c r="K35" s="1"/>
    </row>
    <row r="36" spans="1:11" ht="12.75" customHeight="1" thickBot="1" x14ac:dyDescent="0.25">
      <c r="A36" s="33">
        <v>40904</v>
      </c>
      <c r="B36" s="34"/>
      <c r="C36" s="3">
        <v>89.075233459472656</v>
      </c>
      <c r="D36" s="3">
        <v>5.6917476654052734</v>
      </c>
      <c r="E36" s="3">
        <v>4.7135806083679199</v>
      </c>
      <c r="F36" s="5">
        <v>5.0566650927066803E-2</v>
      </c>
      <c r="G36" s="3">
        <v>4.7641472816467285</v>
      </c>
      <c r="H36" s="3">
        <v>38.037374810255663</v>
      </c>
      <c r="I36" s="3">
        <v>48.696084074325462</v>
      </c>
      <c r="J36" s="1"/>
      <c r="K36" s="1"/>
    </row>
    <row r="37" spans="1:11" ht="12.75" customHeight="1" thickBot="1" x14ac:dyDescent="0.25">
      <c r="A37" s="33">
        <v>40905</v>
      </c>
      <c r="B37" s="34"/>
      <c r="C37" s="3">
        <v>89.438117980957031</v>
      </c>
      <c r="D37" s="3">
        <v>5.341090202331543</v>
      </c>
      <c r="E37" s="3">
        <v>4.650083065032959</v>
      </c>
      <c r="F37" s="5">
        <v>4.7532759606838226E-2</v>
      </c>
      <c r="G37" s="3">
        <v>4.6976156234741211</v>
      </c>
      <c r="H37" s="3">
        <v>38.0243066490807</v>
      </c>
      <c r="I37" s="3">
        <v>48.716531877391638</v>
      </c>
      <c r="J37" s="1"/>
      <c r="K37" s="1"/>
    </row>
    <row r="38" spans="1:11" ht="12.75" customHeight="1" thickBot="1" x14ac:dyDescent="0.25">
      <c r="A38" s="33">
        <v>40906</v>
      </c>
      <c r="B38" s="34"/>
      <c r="C38" s="3">
        <v>89.436996459960938</v>
      </c>
      <c r="D38" s="3">
        <v>5.4016780853271484</v>
      </c>
      <c r="E38" s="3">
        <v>4.5995879173278809</v>
      </c>
      <c r="F38" s="5">
        <v>4.5801799744367599E-2</v>
      </c>
      <c r="G38" s="3">
        <v>4.6453895568847656</v>
      </c>
      <c r="H38" s="3">
        <v>38.034712091478546</v>
      </c>
      <c r="I38" s="3">
        <v>48.745561229092424</v>
      </c>
      <c r="J38" s="1"/>
      <c r="K38" s="1"/>
    </row>
    <row r="39" spans="1:11" ht="12.75" customHeight="1" thickBot="1" x14ac:dyDescent="0.25">
      <c r="A39" s="33">
        <v>40907</v>
      </c>
      <c r="B39" s="34"/>
      <c r="C39" s="3">
        <v>89.461967468261719</v>
      </c>
      <c r="D39" s="3">
        <v>5.4295039176940918</v>
      </c>
      <c r="E39" s="3">
        <v>4.5439691543579102</v>
      </c>
      <c r="F39" s="5">
        <v>4.4815756380558014E-2</v>
      </c>
      <c r="G39" s="3">
        <v>4.5887846946716309</v>
      </c>
      <c r="H39" s="3">
        <v>38.086328022028688</v>
      </c>
      <c r="I39" s="3">
        <v>48.800214198142896</v>
      </c>
      <c r="J39" s="1"/>
      <c r="K39" s="1"/>
    </row>
    <row r="40" spans="1:11" ht="12.75" customHeight="1" thickBot="1" x14ac:dyDescent="0.25">
      <c r="A40" s="33">
        <v>40908</v>
      </c>
      <c r="B40" s="34"/>
      <c r="C40" s="3">
        <v>89.871307373046875</v>
      </c>
      <c r="D40" s="3">
        <v>5.2122211456298828</v>
      </c>
      <c r="E40" s="3">
        <v>4.3584561347961426</v>
      </c>
      <c r="F40" s="5">
        <v>5.3898762911558151E-2</v>
      </c>
      <c r="G40" s="3">
        <v>4.4123549461364746</v>
      </c>
      <c r="H40" s="3">
        <v>38.065486329694991</v>
      </c>
      <c r="I40" s="3">
        <v>48.861223159371932</v>
      </c>
      <c r="J40" s="1"/>
      <c r="K40" s="1"/>
    </row>
    <row r="41" spans="1:11" ht="12.75" customHeight="1" thickBot="1" x14ac:dyDescent="0.25">
      <c r="A41" s="31" t="s">
        <v>6</v>
      </c>
      <c r="B41" s="32"/>
      <c r="C41" s="6">
        <f t="shared" ref="C41:I41" si="0">AVERAGE(C10:C40)</f>
        <v>88.280563600601695</v>
      </c>
      <c r="D41" s="6">
        <f t="shared" si="0"/>
        <v>6.3612389410695718</v>
      </c>
      <c r="E41" s="6">
        <f t="shared" si="0"/>
        <v>4.7414952401191961</v>
      </c>
      <c r="F41" s="6">
        <f t="shared" si="0"/>
        <v>5.3964719777145696E-2</v>
      </c>
      <c r="G41" s="6">
        <f t="shared" si="0"/>
        <v>4.7954599318965787</v>
      </c>
      <c r="H41" s="6">
        <f t="shared" si="0"/>
        <v>38.283623606746232</v>
      </c>
      <c r="I41" s="6">
        <f t="shared" si="0"/>
        <v>48.828916656451256</v>
      </c>
      <c r="J41" s="1"/>
      <c r="K41" s="1"/>
    </row>
    <row r="42" spans="1:11" ht="8.1" customHeight="1" x14ac:dyDescent="0.2"/>
    <row r="43" spans="1:11" ht="12.75" customHeight="1" x14ac:dyDescent="0.2">
      <c r="A43" s="7" t="s">
        <v>10</v>
      </c>
      <c r="H43" s="30" t="s">
        <v>23</v>
      </c>
      <c r="I43" s="30"/>
      <c r="J43" s="20"/>
      <c r="K43" s="20"/>
    </row>
    <row r="44" spans="1:11" ht="13.5" thickBot="1" x14ac:dyDescent="0.25"/>
    <row r="45" spans="1:11" ht="23.25" thickBot="1" x14ac:dyDescent="0.25">
      <c r="A45" s="37"/>
      <c r="B45" s="38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17</v>
      </c>
      <c r="I45" s="19" t="s">
        <v>16</v>
      </c>
    </row>
    <row r="46" spans="1:11" ht="13.5" thickBot="1" x14ac:dyDescent="0.25">
      <c r="A46" s="39" t="s">
        <v>85</v>
      </c>
      <c r="B46" s="40"/>
      <c r="C46" s="26">
        <f t="shared" ref="C46:I46" si="1">MAX(C10:C40)</f>
        <v>89.871307373046875</v>
      </c>
      <c r="D46" s="21">
        <f t="shared" si="1"/>
        <v>7.5710396766662598</v>
      </c>
      <c r="E46" s="26">
        <f t="shared" si="1"/>
        <v>5.299858570098877</v>
      </c>
      <c r="F46" s="26">
        <f t="shared" si="1"/>
        <v>6.9471120834350586E-2</v>
      </c>
      <c r="G46" s="21">
        <f t="shared" si="1"/>
        <v>5.3575606346130371</v>
      </c>
      <c r="H46" s="26">
        <f t="shared" si="1"/>
        <v>38.81392016270528</v>
      </c>
      <c r="I46" s="22">
        <f t="shared" si="1"/>
        <v>49.166646535703649</v>
      </c>
    </row>
    <row r="47" spans="1:11" ht="13.5" thickBot="1" x14ac:dyDescent="0.25">
      <c r="A47" s="39" t="s">
        <v>86</v>
      </c>
      <c r="B47" s="40"/>
      <c r="C47" s="23">
        <f t="shared" ref="C47:I47" si="2">MIN(C10:C40)</f>
        <v>86.678657531738281</v>
      </c>
      <c r="D47" s="26">
        <f t="shared" si="2"/>
        <v>5.2122211456298828</v>
      </c>
      <c r="E47" s="26">
        <f t="shared" si="2"/>
        <v>4.3584561347961426</v>
      </c>
      <c r="F47" s="23">
        <f t="shared" si="2"/>
        <v>4.4815756380558014E-2</v>
      </c>
      <c r="G47" s="26">
        <f t="shared" si="2"/>
        <v>4.4123549461364746</v>
      </c>
      <c r="H47" s="23">
        <f t="shared" si="2"/>
        <v>37.781680949669713</v>
      </c>
      <c r="I47" s="26">
        <f t="shared" si="2"/>
        <v>48.414573405696132</v>
      </c>
    </row>
    <row r="48" spans="1:11" ht="13.5" thickBot="1" x14ac:dyDescent="0.25">
      <c r="A48" s="35" t="s">
        <v>87</v>
      </c>
      <c r="B48" s="36"/>
      <c r="C48" s="26">
        <f t="shared" ref="C48:I48" si="3">STDEV(C10:C40)</f>
        <v>0.94593004091627741</v>
      </c>
      <c r="D48" s="24">
        <f t="shared" si="3"/>
        <v>0.77588215846116204</v>
      </c>
      <c r="E48" s="26">
        <f t="shared" si="3"/>
        <v>0.21772279554287324</v>
      </c>
      <c r="F48" s="26">
        <f t="shared" si="3"/>
        <v>7.3105903305668825E-3</v>
      </c>
      <c r="G48" s="24">
        <f t="shared" si="3"/>
        <v>0.21988721421839097</v>
      </c>
      <c r="H48" s="26">
        <f t="shared" si="3"/>
        <v>0.2573274112546543</v>
      </c>
      <c r="I48" s="25">
        <f t="shared" si="3"/>
        <v>0.17819769975358471</v>
      </c>
    </row>
    <row r="50" spans="3:9" x14ac:dyDescent="0.2">
      <c r="C50" s="27" t="s">
        <v>100</v>
      </c>
      <c r="D50" s="27">
        <f>COUNTIF(D10:D40,"&gt;12.0")</f>
        <v>0</v>
      </c>
      <c r="E50" s="27">
        <f>COUNTIF(E10:E40,"&gt;8.0")</f>
        <v>0</v>
      </c>
      <c r="F50" s="27">
        <f>COUNTIF(F10:F40,"&gt;3.0")</f>
        <v>0</v>
      </c>
      <c r="G50" s="27">
        <f>COUNTIF(G10:G40,"&gt;8.0")</f>
        <v>0</v>
      </c>
      <c r="H50" s="27">
        <f>COUNTIF(H10:H40,"&lt;36.30")</f>
        <v>0</v>
      </c>
      <c r="I50" s="27">
        <f>COUNTIF(I10:I40,"&lt;46.20")</f>
        <v>0</v>
      </c>
    </row>
    <row r="51" spans="3:9" x14ac:dyDescent="0.2">
      <c r="G51" s="27"/>
      <c r="H51" s="27">
        <f>COUNTIF(H10:H40,"&gt;43.60")</f>
        <v>0</v>
      </c>
      <c r="I51" s="27">
        <f>COUNTIF(I10:I40,"&gt;53.20")</f>
        <v>0</v>
      </c>
    </row>
  </sheetData>
  <mergeCells count="45">
    <mergeCell ref="A22:B22"/>
    <mergeCell ref="A25:B25"/>
    <mergeCell ref="A23:B23"/>
    <mergeCell ref="A31:B31"/>
    <mergeCell ref="A26:B26"/>
    <mergeCell ref="A28:B28"/>
    <mergeCell ref="A7:B7"/>
    <mergeCell ref="A8:B8"/>
    <mergeCell ref="A13:B13"/>
    <mergeCell ref="A15:B15"/>
    <mergeCell ref="A14:B14"/>
    <mergeCell ref="A9:B9"/>
    <mergeCell ref="A11:B11"/>
    <mergeCell ref="A12:B12"/>
    <mergeCell ref="A10:B10"/>
    <mergeCell ref="A45:B45"/>
    <mergeCell ref="A46:B46"/>
    <mergeCell ref="A47:B47"/>
    <mergeCell ref="A48:B48"/>
    <mergeCell ref="A1:I1"/>
    <mergeCell ref="A3:I3"/>
    <mergeCell ref="A6:B6"/>
    <mergeCell ref="A4:I4"/>
    <mergeCell ref="A5:F5"/>
    <mergeCell ref="A17:B17"/>
    <mergeCell ref="A20:B20"/>
    <mergeCell ref="A16:B16"/>
    <mergeCell ref="A21:B21"/>
    <mergeCell ref="A18:B18"/>
    <mergeCell ref="A19:B19"/>
    <mergeCell ref="A24:B24"/>
    <mergeCell ref="A29:B29"/>
    <mergeCell ref="A27:B27"/>
    <mergeCell ref="A30:B30"/>
    <mergeCell ref="A40:B40"/>
    <mergeCell ref="A32:B32"/>
    <mergeCell ref="A33:B33"/>
    <mergeCell ref="A39:B39"/>
    <mergeCell ref="H43:I43"/>
    <mergeCell ref="A41:B41"/>
    <mergeCell ref="A34:B34"/>
    <mergeCell ref="A36:B36"/>
    <mergeCell ref="A35:B35"/>
    <mergeCell ref="A37:B37"/>
    <mergeCell ref="A38:B38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8">
    <outlinePr summaryBelow="0" summaryRight="0"/>
  </sheetPr>
  <dimension ref="A1:K51"/>
  <sheetViews>
    <sheetView showGridLines="0" tabSelected="1" topLeftCell="A31" zoomScale="90" zoomScaleNormal="90" workbookViewId="0">
      <selection activeCell="G50" sqref="G50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256" width="8.85546875" customWidth="1"/>
  </cols>
  <sheetData>
    <row r="1" spans="1:11" ht="24" customHeight="1" x14ac:dyDescent="0.2">
      <c r="A1" s="43" t="s">
        <v>11</v>
      </c>
      <c r="B1" s="43"/>
      <c r="C1" s="43"/>
      <c r="D1" s="43"/>
      <c r="E1" s="43"/>
      <c r="F1" s="43"/>
      <c r="G1" s="43"/>
      <c r="H1" s="43"/>
      <c r="I1" s="43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4" t="s">
        <v>8</v>
      </c>
      <c r="B3" s="44"/>
      <c r="C3" s="44"/>
      <c r="D3" s="44"/>
      <c r="E3" s="44"/>
      <c r="F3" s="44"/>
      <c r="G3" s="44"/>
      <c r="H3" s="44"/>
      <c r="I3" s="44"/>
      <c r="J3" s="2"/>
      <c r="K3" s="1"/>
    </row>
    <row r="4" spans="1:11" ht="18" customHeight="1" x14ac:dyDescent="0.2">
      <c r="A4" s="47" t="s">
        <v>9</v>
      </c>
      <c r="B4" s="47"/>
      <c r="C4" s="47"/>
      <c r="D4" s="47"/>
      <c r="E4" s="47"/>
      <c r="F4" s="47"/>
      <c r="G4" s="47"/>
      <c r="H4" s="47"/>
      <c r="I4" s="47"/>
      <c r="J4" s="2"/>
      <c r="K4" s="1"/>
    </row>
    <row r="5" spans="1:11" ht="14.1" customHeight="1" thickBot="1" x14ac:dyDescent="0.25">
      <c r="A5" s="48" t="s">
        <v>82</v>
      </c>
      <c r="B5" s="48"/>
      <c r="C5" s="48"/>
      <c r="D5" s="48"/>
      <c r="E5" s="48"/>
      <c r="F5" s="48"/>
      <c r="G5" s="1"/>
      <c r="H5" s="1"/>
      <c r="I5" s="18" t="s">
        <v>99</v>
      </c>
      <c r="J5" s="1"/>
      <c r="K5" s="1"/>
    </row>
    <row r="6" spans="1:11" ht="10.15" customHeight="1" x14ac:dyDescent="0.2">
      <c r="A6" s="45"/>
      <c r="B6" s="46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1" t="s">
        <v>3</v>
      </c>
      <c r="B7" s="42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41"/>
      <c r="B8" s="42"/>
      <c r="C8" s="9" t="s">
        <v>24</v>
      </c>
      <c r="D8" s="9" t="s">
        <v>26</v>
      </c>
      <c r="E8" s="9" t="s">
        <v>25</v>
      </c>
      <c r="F8" s="9" t="s">
        <v>19</v>
      </c>
      <c r="G8" s="9" t="s">
        <v>25</v>
      </c>
      <c r="H8" s="14" t="s">
        <v>27</v>
      </c>
      <c r="I8" s="17" t="s">
        <v>28</v>
      </c>
      <c r="J8" s="1"/>
      <c r="K8" s="1"/>
    </row>
    <row r="9" spans="1:11" ht="22.5" customHeight="1" thickBot="1" x14ac:dyDescent="0.25">
      <c r="A9" s="37"/>
      <c r="B9" s="38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33">
        <v>40878</v>
      </c>
      <c r="B10" s="34"/>
      <c r="C10" s="10">
        <v>94.162895202636719</v>
      </c>
      <c r="D10" s="10">
        <v>4.8095636367797852</v>
      </c>
      <c r="E10" s="10">
        <v>0.64136373996734619</v>
      </c>
      <c r="F10" s="11">
        <v>0.13595037162303925</v>
      </c>
      <c r="G10" s="10">
        <v>0.77731412649154663</v>
      </c>
      <c r="H10" s="10">
        <v>39.00176325203708</v>
      </c>
      <c r="I10" s="10">
        <v>50.999753339695836</v>
      </c>
      <c r="J10" s="1"/>
      <c r="K10" s="1"/>
    </row>
    <row r="11" spans="1:11" ht="12.75" customHeight="1" thickBot="1" x14ac:dyDescent="0.25">
      <c r="A11" s="33">
        <v>40879</v>
      </c>
      <c r="B11" s="34"/>
      <c r="C11" s="3">
        <v>94.865516662597656</v>
      </c>
      <c r="D11" s="3">
        <v>4.2427935600280762</v>
      </c>
      <c r="E11" s="3">
        <v>0.53656059503555298</v>
      </c>
      <c r="F11" s="5">
        <v>0.12177953124046326</v>
      </c>
      <c r="G11" s="3">
        <v>0.65834009647369385</v>
      </c>
      <c r="H11" s="3">
        <v>38.875619357184085</v>
      </c>
      <c r="I11" s="3">
        <v>50.987307522087619</v>
      </c>
      <c r="J11" s="1"/>
      <c r="K11" s="1"/>
    </row>
    <row r="12" spans="1:11" ht="12.75" customHeight="1" thickBot="1" x14ac:dyDescent="0.25">
      <c r="A12" s="33">
        <v>40880</v>
      </c>
      <c r="B12" s="34"/>
      <c r="C12" s="3">
        <v>94.704849243164062</v>
      </c>
      <c r="D12" s="3">
        <v>4.3610243797302246</v>
      </c>
      <c r="E12" s="3">
        <v>0.58221310377120972</v>
      </c>
      <c r="F12" s="5">
        <v>0.10329945385456085</v>
      </c>
      <c r="G12" s="3">
        <v>0.68551254272460938</v>
      </c>
      <c r="H12" s="3">
        <v>38.907607685658739</v>
      </c>
      <c r="I12" s="3">
        <v>50.997112709581188</v>
      </c>
      <c r="J12" s="1"/>
      <c r="K12" s="1"/>
    </row>
    <row r="13" spans="1:11" ht="12.75" customHeight="1" thickBot="1" x14ac:dyDescent="0.25">
      <c r="A13" s="33">
        <v>40881</v>
      </c>
      <c r="B13" s="34"/>
      <c r="C13" s="3">
        <v>95.064201354980469</v>
      </c>
      <c r="D13" s="3">
        <v>4.0635175704956055</v>
      </c>
      <c r="E13" s="3">
        <v>0.55176526308059692</v>
      </c>
      <c r="F13" s="5">
        <v>7.2708852589130402E-2</v>
      </c>
      <c r="G13" s="3">
        <v>0.62447410821914673</v>
      </c>
      <c r="H13" s="3">
        <v>38.845332501929043</v>
      </c>
      <c r="I13" s="3">
        <v>50.997850439967905</v>
      </c>
      <c r="J13" s="1"/>
      <c r="K13" s="1"/>
    </row>
    <row r="14" spans="1:11" ht="12.75" customHeight="1" thickBot="1" x14ac:dyDescent="0.25">
      <c r="A14" s="33">
        <v>40882</v>
      </c>
      <c r="B14" s="34"/>
      <c r="C14" s="3">
        <v>95.010765075683594</v>
      </c>
      <c r="D14" s="3">
        <v>4.1048169136047363</v>
      </c>
      <c r="E14" s="3">
        <v>0.56065547466278076</v>
      </c>
      <c r="F14" s="5">
        <v>6.7338220775127411E-2</v>
      </c>
      <c r="G14" s="3">
        <v>0.62799370288848877</v>
      </c>
      <c r="H14" s="3">
        <v>38.860980866875906</v>
      </c>
      <c r="I14" s="3">
        <v>51.006283515586318</v>
      </c>
      <c r="J14" s="1"/>
      <c r="K14" s="1"/>
    </row>
    <row r="15" spans="1:11" ht="12.75" customHeight="1" thickBot="1" x14ac:dyDescent="0.25">
      <c r="A15" s="33">
        <v>40883</v>
      </c>
      <c r="B15" s="34"/>
      <c r="C15" s="3">
        <v>95.007011413574219</v>
      </c>
      <c r="D15" s="3">
        <v>4.1160178184509277</v>
      </c>
      <c r="E15" s="3">
        <v>0.56614202260971069</v>
      </c>
      <c r="F15" s="5">
        <v>7.1519970893859863E-2</v>
      </c>
      <c r="G15" s="3">
        <v>0.63766199350357056</v>
      </c>
      <c r="H15" s="3">
        <v>38.85035791296594</v>
      </c>
      <c r="I15" s="3">
        <v>50.994864517874326</v>
      </c>
      <c r="J15" s="1"/>
      <c r="K15" s="1"/>
    </row>
    <row r="16" spans="1:11" ht="12.75" customHeight="1" thickBot="1" x14ac:dyDescent="0.25">
      <c r="A16" s="33">
        <v>40884</v>
      </c>
      <c r="B16" s="34"/>
      <c r="C16" s="3">
        <v>94.128265380859375</v>
      </c>
      <c r="D16" s="3">
        <v>4.7336387634277344</v>
      </c>
      <c r="E16" s="3">
        <v>0.70356816053390503</v>
      </c>
      <c r="F16" s="5">
        <v>0.16166359186172485</v>
      </c>
      <c r="G16" s="3">
        <v>0.86523175239562988</v>
      </c>
      <c r="H16" s="3">
        <v>38.959392465688126</v>
      </c>
      <c r="I16" s="3">
        <v>50.929004626270562</v>
      </c>
      <c r="J16" s="1"/>
      <c r="K16" s="1"/>
    </row>
    <row r="17" spans="1:11" ht="12.75" customHeight="1" thickBot="1" x14ac:dyDescent="0.25">
      <c r="A17" s="33">
        <v>40885</v>
      </c>
      <c r="B17" s="34"/>
      <c r="C17" s="3">
        <v>93.198822021484375</v>
      </c>
      <c r="D17" s="3">
        <v>5.238154411315918</v>
      </c>
      <c r="E17" s="3">
        <v>1.1368345022201538</v>
      </c>
      <c r="F17" s="5">
        <v>0.19310104846954346</v>
      </c>
      <c r="G17" s="3">
        <v>1.3299355506896973</v>
      </c>
      <c r="H17" s="3">
        <v>38.90586070746815</v>
      </c>
      <c r="I17" s="3">
        <v>50.678441444668721</v>
      </c>
      <c r="J17" s="1"/>
      <c r="K17" s="1"/>
    </row>
    <row r="18" spans="1:11" ht="12.75" customHeight="1" thickBot="1" x14ac:dyDescent="0.25">
      <c r="A18" s="33">
        <v>40886</v>
      </c>
      <c r="B18" s="34"/>
      <c r="C18" s="3">
        <v>95.428451538085938</v>
      </c>
      <c r="D18" s="3">
        <v>3.6896755695343018</v>
      </c>
      <c r="E18" s="3">
        <v>0.549552321434021</v>
      </c>
      <c r="F18" s="5">
        <v>0.12951423227787018</v>
      </c>
      <c r="G18" s="3">
        <v>0.67906653881072998</v>
      </c>
      <c r="H18" s="3">
        <v>38.691113087716296</v>
      </c>
      <c r="I18" s="3">
        <v>50.871914072794745</v>
      </c>
      <c r="J18" s="1"/>
      <c r="K18" s="1"/>
    </row>
    <row r="19" spans="1:11" ht="12.75" customHeight="1" thickBot="1" x14ac:dyDescent="0.25">
      <c r="A19" s="33">
        <v>40887</v>
      </c>
      <c r="B19" s="34"/>
      <c r="C19" s="3">
        <v>95.458122253417969</v>
      </c>
      <c r="D19" s="3">
        <v>3.7095119953155518</v>
      </c>
      <c r="E19" s="3">
        <v>0.52345180511474609</v>
      </c>
      <c r="F19" s="5">
        <v>9.0907566249370575E-2</v>
      </c>
      <c r="G19" s="3">
        <v>0.61435937881469727</v>
      </c>
      <c r="H19" s="3">
        <v>38.729440126862741</v>
      </c>
      <c r="I19" s="3">
        <v>50.933027943688593</v>
      </c>
      <c r="J19" s="1"/>
      <c r="K19" s="1"/>
    </row>
    <row r="20" spans="1:11" ht="12.75" customHeight="1" thickBot="1" x14ac:dyDescent="0.25">
      <c r="A20" s="33">
        <v>40888</v>
      </c>
      <c r="B20" s="34"/>
      <c r="C20" s="3">
        <v>95.306976318359375</v>
      </c>
      <c r="D20" s="3">
        <v>3.8755989074707031</v>
      </c>
      <c r="E20" s="3">
        <v>0.54235780239105225</v>
      </c>
      <c r="F20" s="5">
        <v>5.5410236120223999E-2</v>
      </c>
      <c r="G20" s="3">
        <v>0.59776806831359863</v>
      </c>
      <c r="H20" s="3">
        <v>38.78443958077218</v>
      </c>
      <c r="I20" s="3">
        <v>50.980369437123791</v>
      </c>
      <c r="J20" s="1"/>
      <c r="K20" s="1"/>
    </row>
    <row r="21" spans="1:11" ht="12.75" customHeight="1" thickBot="1" x14ac:dyDescent="0.25">
      <c r="A21" s="33">
        <v>40889</v>
      </c>
      <c r="B21" s="34"/>
      <c r="C21" s="3">
        <v>95.249473571777344</v>
      </c>
      <c r="D21" s="3">
        <v>3.9472036361694336</v>
      </c>
      <c r="E21" s="3">
        <v>0.55913156270980835</v>
      </c>
      <c r="F21" s="5">
        <v>3.3204857259988785E-2</v>
      </c>
      <c r="G21" s="3">
        <v>0.59233641624450684</v>
      </c>
      <c r="H21" s="3">
        <v>38.801661409815821</v>
      </c>
      <c r="I21" s="3">
        <v>50.998038595173952</v>
      </c>
      <c r="J21" s="1"/>
      <c r="K21" s="1"/>
    </row>
    <row r="22" spans="1:11" ht="12.75" customHeight="1" thickBot="1" x14ac:dyDescent="0.25">
      <c r="A22" s="33">
        <v>40890</v>
      </c>
      <c r="B22" s="34"/>
      <c r="C22" s="3">
        <v>95.307540893554688</v>
      </c>
      <c r="D22" s="3">
        <v>3.8024301528930664</v>
      </c>
      <c r="E22" s="3">
        <v>0.55429154634475708</v>
      </c>
      <c r="F22" s="5">
        <v>0.11985660344362259</v>
      </c>
      <c r="G22" s="3">
        <v>0.67414814233779907</v>
      </c>
      <c r="H22" s="3">
        <v>38.732973921962717</v>
      </c>
      <c r="I22" s="3">
        <v>50.900112326978238</v>
      </c>
      <c r="J22" s="1"/>
      <c r="K22" s="1"/>
    </row>
    <row r="23" spans="1:11" ht="12.75" customHeight="1" thickBot="1" x14ac:dyDescent="0.25">
      <c r="A23" s="33">
        <v>40891</v>
      </c>
      <c r="B23" s="34"/>
      <c r="C23" s="3">
        <v>92.397941589355469</v>
      </c>
      <c r="D23" s="3">
        <v>6.5430011749267578</v>
      </c>
      <c r="E23" s="3">
        <v>0.68069553375244141</v>
      </c>
      <c r="F23" s="5">
        <v>5.9268761426210403E-2</v>
      </c>
      <c r="G23" s="3">
        <v>0.73996430635452271</v>
      </c>
      <c r="H23" s="3">
        <v>39.551769737491931</v>
      </c>
      <c r="I23" s="3">
        <v>51.343956934598573</v>
      </c>
      <c r="J23" s="1"/>
      <c r="K23" s="1"/>
    </row>
    <row r="24" spans="1:11" ht="12.75" customHeight="1" thickBot="1" x14ac:dyDescent="0.25">
      <c r="A24" s="33">
        <v>40892</v>
      </c>
      <c r="B24" s="34"/>
      <c r="C24" s="3">
        <v>95.042510986328125</v>
      </c>
      <c r="D24" s="3">
        <v>4.0834660530090332</v>
      </c>
      <c r="E24" s="3">
        <v>0.59586375951766968</v>
      </c>
      <c r="F24" s="5">
        <v>3.3098414540290833E-2</v>
      </c>
      <c r="G24" s="3">
        <v>0.62896215915679932</v>
      </c>
      <c r="H24" s="3">
        <v>38.847760568838673</v>
      </c>
      <c r="I24" s="3">
        <v>51.006768409602564</v>
      </c>
      <c r="J24" s="1"/>
      <c r="K24" s="1"/>
    </row>
    <row r="25" spans="1:11" ht="12.75" customHeight="1" thickBot="1" x14ac:dyDescent="0.25">
      <c r="A25" s="33">
        <v>40893</v>
      </c>
      <c r="B25" s="34"/>
      <c r="C25" s="3">
        <v>95.0416259765625</v>
      </c>
      <c r="D25" s="3">
        <v>4.1131997108459473</v>
      </c>
      <c r="E25" s="3">
        <v>0.57308530807495117</v>
      </c>
      <c r="F25" s="5">
        <v>4.0700729936361313E-2</v>
      </c>
      <c r="G25" s="3">
        <v>0.61378604173660278</v>
      </c>
      <c r="H25" s="3">
        <v>38.853345755431839</v>
      </c>
      <c r="I25" s="3">
        <v>51.015194695048947</v>
      </c>
      <c r="J25" s="1"/>
      <c r="K25" s="1"/>
    </row>
    <row r="26" spans="1:11" ht="12.75" customHeight="1" thickBot="1" x14ac:dyDescent="0.25">
      <c r="A26" s="33">
        <v>40894</v>
      </c>
      <c r="B26" s="34"/>
      <c r="C26" s="3">
        <v>95.013923645019531</v>
      </c>
      <c r="D26" s="3">
        <v>4.1251711845397949</v>
      </c>
      <c r="E26" s="3">
        <v>0.57641386985778809</v>
      </c>
      <c r="F26" s="5">
        <v>5.576816201210022E-2</v>
      </c>
      <c r="G26" s="3">
        <v>0.63218200206756592</v>
      </c>
      <c r="H26" s="3">
        <v>38.848170832916892</v>
      </c>
      <c r="I26" s="3">
        <v>51.0000678162044</v>
      </c>
      <c r="J26" s="1"/>
      <c r="K26" s="1"/>
    </row>
    <row r="27" spans="1:11" ht="12.75" customHeight="1" thickBot="1" x14ac:dyDescent="0.25">
      <c r="A27" s="33">
        <v>40895</v>
      </c>
      <c r="B27" s="34"/>
      <c r="C27" s="3">
        <v>95.482192993164062</v>
      </c>
      <c r="D27" s="3">
        <v>3.7214205265045166</v>
      </c>
      <c r="E27" s="3">
        <v>0.54834270477294922</v>
      </c>
      <c r="F27" s="5">
        <v>4.6700663864612579E-2</v>
      </c>
      <c r="G27" s="3">
        <v>0.5950433611869812</v>
      </c>
      <c r="H27" s="3">
        <v>38.730495761920025</v>
      </c>
      <c r="I27" s="3">
        <v>50.953478664428147</v>
      </c>
      <c r="J27" s="1"/>
      <c r="K27" s="1"/>
    </row>
    <row r="28" spans="1:11" ht="12.75" customHeight="1" thickBot="1" x14ac:dyDescent="0.25">
      <c r="A28" s="33">
        <v>40896</v>
      </c>
      <c r="B28" s="34"/>
      <c r="C28" s="3">
        <v>94.951858520507813</v>
      </c>
      <c r="D28" s="3">
        <v>4.1977276802062988</v>
      </c>
      <c r="E28" s="3">
        <v>0.57887619733810425</v>
      </c>
      <c r="F28" s="5">
        <v>4.268452525138855E-2</v>
      </c>
      <c r="G28" s="3">
        <v>0.62156069278717041</v>
      </c>
      <c r="H28" s="3">
        <v>38.872776909807293</v>
      </c>
      <c r="I28" s="3">
        <v>51.022036015202353</v>
      </c>
      <c r="J28" s="1"/>
      <c r="K28" s="1"/>
    </row>
    <row r="29" spans="1:11" ht="12.75" customHeight="1" thickBot="1" x14ac:dyDescent="0.25">
      <c r="A29" s="33">
        <v>40897</v>
      </c>
      <c r="B29" s="34"/>
      <c r="C29" s="3">
        <v>94.923095703125</v>
      </c>
      <c r="D29" s="3">
        <v>4.2250418663024902</v>
      </c>
      <c r="E29" s="3">
        <v>0.58331328630447388</v>
      </c>
      <c r="F29" s="5">
        <v>3.8962185382843018E-2</v>
      </c>
      <c r="G29" s="3">
        <v>0.62227547168731689</v>
      </c>
      <c r="H29" s="3">
        <v>38.880997573005381</v>
      </c>
      <c r="I29" s="3">
        <v>51.027225023487574</v>
      </c>
      <c r="J29" s="1"/>
      <c r="K29" s="1"/>
    </row>
    <row r="30" spans="1:11" ht="12.75" customHeight="1" thickBot="1" x14ac:dyDescent="0.25">
      <c r="A30" s="33">
        <v>40898</v>
      </c>
      <c r="B30" s="34"/>
      <c r="C30" s="3">
        <v>94.870231628417969</v>
      </c>
      <c r="D30" s="3">
        <v>4.2689833641052246</v>
      </c>
      <c r="E30" s="3">
        <v>0.5942261815071106</v>
      </c>
      <c r="F30" s="5">
        <v>3.5683952271938324E-2</v>
      </c>
      <c r="G30" s="3">
        <v>0.62991011142730713</v>
      </c>
      <c r="H30" s="3">
        <v>38.891485323904739</v>
      </c>
      <c r="I30" s="3">
        <v>51.030378857448369</v>
      </c>
      <c r="J30" s="1"/>
      <c r="K30" s="1"/>
    </row>
    <row r="31" spans="1:11" ht="12.75" customHeight="1" thickBot="1" x14ac:dyDescent="0.25">
      <c r="A31" s="33">
        <v>40899</v>
      </c>
      <c r="B31" s="34"/>
      <c r="C31" s="3">
        <v>94.861968994140625</v>
      </c>
      <c r="D31" s="3">
        <v>4.2762250900268555</v>
      </c>
      <c r="E31" s="3">
        <v>0.59570908546447754</v>
      </c>
      <c r="F31" s="5">
        <v>3.5399310290813446E-2</v>
      </c>
      <c r="G31" s="3">
        <v>0.63110840320587158</v>
      </c>
      <c r="H31" s="3">
        <v>38.893015879183693</v>
      </c>
      <c r="I31" s="3">
        <v>51.030732352117873</v>
      </c>
      <c r="J31" s="1"/>
      <c r="K31" s="1"/>
    </row>
    <row r="32" spans="1:11" ht="12.75" customHeight="1" thickBot="1" x14ac:dyDescent="0.25">
      <c r="A32" s="33">
        <v>40900</v>
      </c>
      <c r="B32" s="34"/>
      <c r="C32" s="3">
        <v>94.895210266113281</v>
      </c>
      <c r="D32" s="3">
        <v>4.254389762878418</v>
      </c>
      <c r="E32" s="3">
        <v>0.59077376127243042</v>
      </c>
      <c r="F32" s="5">
        <v>3.7015538662672043E-2</v>
      </c>
      <c r="G32" s="3">
        <v>0.62778931856155396</v>
      </c>
      <c r="H32" s="3">
        <v>38.882998529634222</v>
      </c>
      <c r="I32" s="3">
        <v>51.026289044002176</v>
      </c>
      <c r="J32" s="1"/>
      <c r="K32" s="1"/>
    </row>
    <row r="33" spans="1:11" ht="12.75" customHeight="1" thickBot="1" x14ac:dyDescent="0.25">
      <c r="A33" s="33">
        <v>40901</v>
      </c>
      <c r="B33" s="34"/>
      <c r="C33" s="3">
        <v>95.249473571777344</v>
      </c>
      <c r="D33" s="3">
        <v>3.9472036361694336</v>
      </c>
      <c r="E33" s="3">
        <v>0.55913156270980835</v>
      </c>
      <c r="F33" s="5">
        <v>3.3204857259988785E-2</v>
      </c>
      <c r="G33" s="3">
        <v>0.59233641624450684</v>
      </c>
      <c r="H33" s="3">
        <v>38.801661409815821</v>
      </c>
      <c r="I33" s="3">
        <v>50.998038595173952</v>
      </c>
      <c r="J33" s="1"/>
      <c r="K33" s="1"/>
    </row>
    <row r="34" spans="1:11" ht="12.75" customHeight="1" thickBot="1" x14ac:dyDescent="0.25">
      <c r="A34" s="33">
        <v>40902</v>
      </c>
      <c r="B34" s="34"/>
      <c r="C34" s="3">
        <v>95.262924194335937</v>
      </c>
      <c r="D34" s="3">
        <v>3.939072847366333</v>
      </c>
      <c r="E34" s="3">
        <v>0.55743491649627686</v>
      </c>
      <c r="F34" s="5">
        <v>3.3996012061834335E-2</v>
      </c>
      <c r="G34" s="3">
        <v>0.5914309024810791</v>
      </c>
      <c r="H34" s="3">
        <v>38.796917447169733</v>
      </c>
      <c r="I34" s="3">
        <v>50.995620901087555</v>
      </c>
      <c r="J34" s="1"/>
      <c r="K34" s="1"/>
    </row>
    <row r="35" spans="1:11" ht="12.75" customHeight="1" thickBot="1" x14ac:dyDescent="0.25">
      <c r="A35" s="33">
        <v>40903</v>
      </c>
      <c r="B35" s="34"/>
      <c r="C35" s="3">
        <v>95.0428466796875</v>
      </c>
      <c r="D35" s="3">
        <v>4.1296806335449219</v>
      </c>
      <c r="E35" s="3">
        <v>0.5815470814704895</v>
      </c>
      <c r="F35" s="5">
        <v>3.485184907913208E-2</v>
      </c>
      <c r="G35" s="3">
        <v>0.61639893054962158</v>
      </c>
      <c r="H35" s="3">
        <v>38.84483897906351</v>
      </c>
      <c r="I35" s="3">
        <v>51.010716781079743</v>
      </c>
      <c r="J35" s="1"/>
      <c r="K35" s="1"/>
    </row>
    <row r="36" spans="1:11" ht="12.75" customHeight="1" thickBot="1" x14ac:dyDescent="0.25">
      <c r="A36" s="33">
        <v>40904</v>
      </c>
      <c r="B36" s="34"/>
      <c r="C36" s="3">
        <v>95.107955932617188</v>
      </c>
      <c r="D36" s="3">
        <v>4.0779242515563965</v>
      </c>
      <c r="E36" s="3">
        <v>0.57021427154541016</v>
      </c>
      <c r="F36" s="5">
        <v>3.0855357646942139E-2</v>
      </c>
      <c r="G36" s="3">
        <v>0.60106962919235229</v>
      </c>
      <c r="H36" s="3">
        <v>38.836878879660354</v>
      </c>
      <c r="I36" s="3">
        <v>51.014339377726216</v>
      </c>
      <c r="J36" s="1"/>
      <c r="K36" s="1"/>
    </row>
    <row r="37" spans="1:11" ht="12.75" customHeight="1" thickBot="1" x14ac:dyDescent="0.25">
      <c r="A37" s="33">
        <v>40905</v>
      </c>
      <c r="B37" s="34"/>
      <c r="C37" s="3">
        <v>95.121772766113281</v>
      </c>
      <c r="D37" s="3">
        <v>4.064300537109375</v>
      </c>
      <c r="E37" s="3">
        <v>0.56883496046066284</v>
      </c>
      <c r="F37" s="5">
        <v>2.9684446752071381E-2</v>
      </c>
      <c r="G37" s="3">
        <v>0.59851938486099243</v>
      </c>
      <c r="H37" s="3">
        <v>38.835374743617486</v>
      </c>
      <c r="I37" s="3">
        <v>51.014955473448808</v>
      </c>
      <c r="J37" s="1"/>
      <c r="K37" s="1"/>
    </row>
    <row r="38" spans="1:11" ht="12.75" customHeight="1" thickBot="1" x14ac:dyDescent="0.25">
      <c r="A38" s="33">
        <v>40906</v>
      </c>
      <c r="B38" s="34"/>
      <c r="C38" s="3">
        <v>95.122528076171875</v>
      </c>
      <c r="D38" s="3">
        <v>3.9815375804901123</v>
      </c>
      <c r="E38" s="3">
        <v>0.57589596509933472</v>
      </c>
      <c r="F38" s="5">
        <v>4.5915424823760986E-2</v>
      </c>
      <c r="G38" s="3">
        <v>0.6218113899230957</v>
      </c>
      <c r="H38" s="3">
        <v>38.83684915424471</v>
      </c>
      <c r="I38" s="3">
        <v>51.00075145309809</v>
      </c>
      <c r="J38" s="1"/>
      <c r="K38" s="1"/>
    </row>
    <row r="39" spans="1:11" ht="12.75" customHeight="1" thickBot="1" x14ac:dyDescent="0.25">
      <c r="A39" s="33">
        <v>40907</v>
      </c>
      <c r="B39" s="34"/>
      <c r="C39" s="3">
        <v>94.734031677246094</v>
      </c>
      <c r="D39" s="3">
        <v>4.396944522857666</v>
      </c>
      <c r="E39" s="3">
        <v>0.5951346755027771</v>
      </c>
      <c r="F39" s="5">
        <v>3.8750696927309036E-2</v>
      </c>
      <c r="G39" s="3">
        <v>0.63388538360595703</v>
      </c>
      <c r="H39" s="3">
        <v>38.929457736731081</v>
      </c>
      <c r="I39" s="3">
        <v>51.049100624028249</v>
      </c>
      <c r="J39" s="1"/>
      <c r="K39" s="1"/>
    </row>
    <row r="40" spans="1:11" ht="12.75" customHeight="1" thickBot="1" x14ac:dyDescent="0.25">
      <c r="A40" s="33">
        <v>40908</v>
      </c>
      <c r="B40" s="34"/>
      <c r="C40" s="3">
        <v>94.770515441894531</v>
      </c>
      <c r="D40" s="3">
        <v>4.3617439270019531</v>
      </c>
      <c r="E40" s="3">
        <v>0.59359091520309448</v>
      </c>
      <c r="F40" s="5">
        <v>4.052850604057312E-2</v>
      </c>
      <c r="G40" s="3">
        <v>0.63411939144134521</v>
      </c>
      <c r="H40" s="3">
        <v>38.918808889630434</v>
      </c>
      <c r="I40" s="3">
        <v>51.042586847111536</v>
      </c>
      <c r="J40" s="1"/>
      <c r="K40" s="1"/>
    </row>
    <row r="41" spans="1:11" ht="12.75" customHeight="1" thickBot="1" x14ac:dyDescent="0.25">
      <c r="A41" s="31" t="s">
        <v>6</v>
      </c>
      <c r="B41" s="32"/>
      <c r="C41" s="6">
        <f t="shared" ref="C41:I41" si="0">AVERAGE(C10:C40)</f>
        <v>94.864048373314645</v>
      </c>
      <c r="D41" s="6">
        <f t="shared" si="0"/>
        <v>4.2387413440212125</v>
      </c>
      <c r="E41" s="6">
        <f t="shared" si="0"/>
        <v>0.59764425600728677</v>
      </c>
      <c r="F41" s="6">
        <f t="shared" si="0"/>
        <v>6.675238486739897E-2</v>
      </c>
      <c r="G41" s="6">
        <f t="shared" si="0"/>
        <v>0.66439663594768894</v>
      </c>
      <c r="H41" s="6">
        <f t="shared" si="0"/>
        <v>38.870972483516276</v>
      </c>
      <c r="I41" s="6">
        <f t="shared" si="0"/>
        <v>50.995365108270541</v>
      </c>
      <c r="J41" s="1"/>
      <c r="K41" s="1"/>
    </row>
    <row r="42" spans="1:11" ht="8.1" customHeight="1" x14ac:dyDescent="0.2"/>
    <row r="43" spans="1:11" ht="12.75" customHeight="1" x14ac:dyDescent="0.2">
      <c r="A43" s="7" t="s">
        <v>10</v>
      </c>
      <c r="H43" s="30" t="s">
        <v>23</v>
      </c>
      <c r="I43" s="30"/>
      <c r="J43" s="20"/>
      <c r="K43" s="20"/>
    </row>
    <row r="44" spans="1:11" ht="13.5" thickBot="1" x14ac:dyDescent="0.25"/>
    <row r="45" spans="1:11" ht="23.25" thickBot="1" x14ac:dyDescent="0.25">
      <c r="A45" s="37"/>
      <c r="B45" s="38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17</v>
      </c>
      <c r="I45" s="19" t="s">
        <v>16</v>
      </c>
    </row>
    <row r="46" spans="1:11" ht="13.5" thickBot="1" x14ac:dyDescent="0.25">
      <c r="A46" s="39" t="s">
        <v>85</v>
      </c>
      <c r="B46" s="40"/>
      <c r="C46" s="26">
        <f t="shared" ref="C46:I46" si="1">MAX(C10:C40)</f>
        <v>95.482192993164062</v>
      </c>
      <c r="D46" s="21">
        <f t="shared" si="1"/>
        <v>6.5430011749267578</v>
      </c>
      <c r="E46" s="26">
        <f t="shared" si="1"/>
        <v>1.1368345022201538</v>
      </c>
      <c r="F46" s="26">
        <f t="shared" si="1"/>
        <v>0.19310104846954346</v>
      </c>
      <c r="G46" s="21">
        <f t="shared" si="1"/>
        <v>1.3299355506896973</v>
      </c>
      <c r="H46" s="26">
        <f t="shared" si="1"/>
        <v>39.551769737491931</v>
      </c>
      <c r="I46" s="22">
        <f t="shared" si="1"/>
        <v>51.343956934598573</v>
      </c>
    </row>
    <row r="47" spans="1:11" ht="13.5" thickBot="1" x14ac:dyDescent="0.25">
      <c r="A47" s="39" t="s">
        <v>86</v>
      </c>
      <c r="B47" s="40"/>
      <c r="C47" s="23">
        <f t="shared" ref="C47:I47" si="2">MIN(C10:C40)</f>
        <v>92.397941589355469</v>
      </c>
      <c r="D47" s="26">
        <f t="shared" si="2"/>
        <v>3.6896755695343018</v>
      </c>
      <c r="E47" s="26">
        <f t="shared" si="2"/>
        <v>0.52345180511474609</v>
      </c>
      <c r="F47" s="23">
        <f t="shared" si="2"/>
        <v>2.9684446752071381E-2</v>
      </c>
      <c r="G47" s="26">
        <f t="shared" si="2"/>
        <v>0.5914309024810791</v>
      </c>
      <c r="H47" s="23">
        <f t="shared" si="2"/>
        <v>38.691113087716296</v>
      </c>
      <c r="I47" s="26">
        <f t="shared" si="2"/>
        <v>50.678441444668721</v>
      </c>
    </row>
    <row r="48" spans="1:11" ht="13.5" thickBot="1" x14ac:dyDescent="0.25">
      <c r="A48" s="35" t="s">
        <v>87</v>
      </c>
      <c r="B48" s="36"/>
      <c r="C48" s="26">
        <f t="shared" ref="C48:I48" si="3">STDEV(C10:C40)</f>
        <v>0.63890748922909057</v>
      </c>
      <c r="D48" s="24">
        <f t="shared" si="3"/>
        <v>0.53605906603726006</v>
      </c>
      <c r="E48" s="26">
        <f t="shared" si="3"/>
        <v>0.10692232016841212</v>
      </c>
      <c r="F48" s="26">
        <f t="shared" si="3"/>
        <v>4.3641774524557947E-2</v>
      </c>
      <c r="G48" s="24">
        <f t="shared" si="3"/>
        <v>0.1366312591262194</v>
      </c>
      <c r="H48" s="26">
        <f t="shared" si="3"/>
        <v>0.14357586469922648</v>
      </c>
      <c r="I48" s="25">
        <f t="shared" si="3"/>
        <v>9.4621539942952831E-2</v>
      </c>
    </row>
    <row r="50" spans="3:9" x14ac:dyDescent="0.2">
      <c r="C50" s="27" t="s">
        <v>100</v>
      </c>
      <c r="D50" s="27">
        <f>COUNTIF(D10:D40,"&gt;12.0")</f>
        <v>0</v>
      </c>
      <c r="E50" s="27">
        <f>COUNTIF(E10:E40,"&gt;8.0")</f>
        <v>0</v>
      </c>
      <c r="F50" s="27">
        <f>COUNTIF(F10:F40,"&gt;3.0")</f>
        <v>0</v>
      </c>
      <c r="G50" s="27">
        <f>COUNTIF(G10:G40,"&gt;8.0")</f>
        <v>0</v>
      </c>
      <c r="H50" s="27">
        <f>COUNTIF(H10:H40,"&lt;36.30")</f>
        <v>0</v>
      </c>
      <c r="I50" s="27">
        <f>COUNTIF(I10:I40,"&lt;46.20")</f>
        <v>0</v>
      </c>
    </row>
    <row r="51" spans="3:9" x14ac:dyDescent="0.2">
      <c r="G51" s="27"/>
      <c r="H51" s="27">
        <f>COUNTIF(H10:H40,"&gt;43.60")</f>
        <v>0</v>
      </c>
      <c r="I51" s="27">
        <f>COUNTIF(I10:I40,"&gt;53.20")</f>
        <v>0</v>
      </c>
    </row>
  </sheetData>
  <mergeCells count="45">
    <mergeCell ref="A32:B32"/>
    <mergeCell ref="A33:B33"/>
    <mergeCell ref="H43:I43"/>
    <mergeCell ref="A41:B41"/>
    <mergeCell ref="A34:B34"/>
    <mergeCell ref="A39:B39"/>
    <mergeCell ref="A47:B47"/>
    <mergeCell ref="A48:B48"/>
    <mergeCell ref="A36:B36"/>
    <mergeCell ref="A35:B35"/>
    <mergeCell ref="A37:B37"/>
    <mergeCell ref="A38:B38"/>
    <mergeCell ref="A45:B45"/>
    <mergeCell ref="A46:B46"/>
    <mergeCell ref="A40:B40"/>
    <mergeCell ref="A21:B21"/>
    <mergeCell ref="A24:B24"/>
    <mergeCell ref="A31:B31"/>
    <mergeCell ref="A26:B26"/>
    <mergeCell ref="A28:B28"/>
    <mergeCell ref="A29:B29"/>
    <mergeCell ref="A27:B27"/>
    <mergeCell ref="A30:B30"/>
    <mergeCell ref="A20:B20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8:B18"/>
    <mergeCell ref="A19:B19"/>
    <mergeCell ref="A9:B9"/>
    <mergeCell ref="A11:B11"/>
    <mergeCell ref="A12:B12"/>
    <mergeCell ref="A17:B17"/>
    <mergeCell ref="A7:B7"/>
    <mergeCell ref="A1:I1"/>
    <mergeCell ref="A3:I3"/>
    <mergeCell ref="A6:B6"/>
    <mergeCell ref="A4:I4"/>
    <mergeCell ref="A5:F5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9">
    <outlinePr summaryBelow="0" summaryRight="0"/>
  </sheetPr>
  <dimension ref="A1:K51"/>
  <sheetViews>
    <sheetView showGridLines="0" topLeftCell="A31" zoomScale="90" zoomScaleNormal="90" workbookViewId="0">
      <selection activeCell="E53" sqref="E53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256" width="8.85546875" customWidth="1"/>
  </cols>
  <sheetData>
    <row r="1" spans="1:11" ht="24" customHeight="1" x14ac:dyDescent="0.2">
      <c r="A1" s="43" t="s">
        <v>11</v>
      </c>
      <c r="B1" s="43"/>
      <c r="C1" s="43"/>
      <c r="D1" s="43"/>
      <c r="E1" s="43"/>
      <c r="F1" s="43"/>
      <c r="G1" s="43"/>
      <c r="H1" s="43"/>
      <c r="I1" s="43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4" t="s">
        <v>8</v>
      </c>
      <c r="B3" s="44"/>
      <c r="C3" s="44"/>
      <c r="D3" s="44"/>
      <c r="E3" s="44"/>
      <c r="F3" s="44"/>
      <c r="G3" s="44"/>
      <c r="H3" s="44"/>
      <c r="I3" s="44"/>
      <c r="J3" s="2"/>
      <c r="K3" s="1"/>
    </row>
    <row r="4" spans="1:11" ht="18" customHeight="1" x14ac:dyDescent="0.2">
      <c r="A4" s="47" t="s">
        <v>9</v>
      </c>
      <c r="B4" s="47"/>
      <c r="C4" s="47"/>
      <c r="D4" s="47"/>
      <c r="E4" s="47"/>
      <c r="F4" s="47"/>
      <c r="G4" s="47"/>
      <c r="H4" s="47"/>
      <c r="I4" s="47"/>
      <c r="J4" s="2"/>
      <c r="K4" s="1"/>
    </row>
    <row r="5" spans="1:11" ht="14.1" customHeight="1" thickBot="1" x14ac:dyDescent="0.25">
      <c r="A5" s="48" t="s">
        <v>83</v>
      </c>
      <c r="B5" s="48"/>
      <c r="C5" s="48"/>
      <c r="D5" s="48"/>
      <c r="E5" s="48"/>
      <c r="F5" s="48"/>
      <c r="G5" s="1"/>
      <c r="H5" s="1"/>
      <c r="I5" s="18" t="s">
        <v>99</v>
      </c>
      <c r="J5" s="1"/>
      <c r="K5" s="1"/>
    </row>
    <row r="6" spans="1:11" ht="10.15" customHeight="1" x14ac:dyDescent="0.2">
      <c r="A6" s="45"/>
      <c r="B6" s="46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1" t="s">
        <v>3</v>
      </c>
      <c r="B7" s="42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41"/>
      <c r="B8" s="42"/>
      <c r="C8" s="9" t="s">
        <v>24</v>
      </c>
      <c r="D8" s="9" t="s">
        <v>26</v>
      </c>
      <c r="E8" s="9" t="s">
        <v>25</v>
      </c>
      <c r="F8" s="9" t="s">
        <v>19</v>
      </c>
      <c r="G8" s="9" t="s">
        <v>25</v>
      </c>
      <c r="H8" s="14" t="s">
        <v>27</v>
      </c>
      <c r="I8" s="17" t="s">
        <v>28</v>
      </c>
      <c r="J8" s="1"/>
      <c r="K8" s="1"/>
    </row>
    <row r="9" spans="1:11" ht="22.5" customHeight="1" thickBot="1" x14ac:dyDescent="0.25">
      <c r="A9" s="37"/>
      <c r="B9" s="38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33">
        <v>40878</v>
      </c>
      <c r="B10" s="34"/>
      <c r="C10" s="10">
        <v>99.367996215820313</v>
      </c>
      <c r="D10" s="10">
        <v>0.13860014081001282</v>
      </c>
      <c r="E10" s="10">
        <v>0.12640012800693512</v>
      </c>
      <c r="F10" s="11">
        <v>0.14800015091896057</v>
      </c>
      <c r="G10" s="10">
        <v>0.27440029382705688</v>
      </c>
      <c r="H10" s="10">
        <v>37.89877168443968</v>
      </c>
      <c r="I10" s="10">
        <v>50.61274088291821</v>
      </c>
      <c r="J10" s="1"/>
      <c r="K10" s="1"/>
    </row>
    <row r="11" spans="1:11" ht="12.75" customHeight="1" thickBot="1" x14ac:dyDescent="0.25">
      <c r="A11" s="33">
        <v>40879</v>
      </c>
      <c r="B11" s="34"/>
      <c r="C11" s="3">
        <v>99.357345581054687</v>
      </c>
      <c r="D11" s="3">
        <v>0.14769040048122406</v>
      </c>
      <c r="E11" s="3">
        <v>0.12639178335666656</v>
      </c>
      <c r="F11" s="5">
        <v>0.14749041199684143</v>
      </c>
      <c r="G11" s="3">
        <v>0.27388221025466919</v>
      </c>
      <c r="H11" s="3">
        <v>37.901454574548048</v>
      </c>
      <c r="I11" s="3">
        <v>50.611809989333032</v>
      </c>
      <c r="J11" s="1"/>
      <c r="K11" s="1"/>
    </row>
    <row r="12" spans="1:11" ht="12.75" customHeight="1" thickBot="1" x14ac:dyDescent="0.25">
      <c r="A12" s="33">
        <v>40880</v>
      </c>
      <c r="B12" s="34"/>
      <c r="C12" s="3">
        <v>99.364402770996094</v>
      </c>
      <c r="D12" s="3">
        <v>0.1410011500120163</v>
      </c>
      <c r="E12" s="3">
        <v>0.12630102038383484</v>
      </c>
      <c r="F12" s="5">
        <v>0.14749160408973694</v>
      </c>
      <c r="G12" s="3">
        <v>0.27379262447357178</v>
      </c>
      <c r="H12" s="3">
        <v>37.901977104777757</v>
      </c>
      <c r="I12" s="3">
        <v>50.612507751490099</v>
      </c>
      <c r="J12" s="1"/>
      <c r="K12" s="1"/>
    </row>
    <row r="13" spans="1:11" ht="12.75" customHeight="1" thickBot="1" x14ac:dyDescent="0.25">
      <c r="A13" s="33">
        <v>40881</v>
      </c>
      <c r="B13" s="34"/>
      <c r="C13" s="3">
        <v>99.365707397460938</v>
      </c>
      <c r="D13" s="3">
        <v>0.14040057361125946</v>
      </c>
      <c r="E13" s="3">
        <v>0.1259005069732666</v>
      </c>
      <c r="F13" s="5">
        <v>0.14749221503734589</v>
      </c>
      <c r="G13" s="3">
        <v>0.27339273691177368</v>
      </c>
      <c r="H13" s="3">
        <v>37.901251132893414</v>
      </c>
      <c r="I13" s="3">
        <v>50.611538322968691</v>
      </c>
      <c r="J13" s="1"/>
      <c r="K13" s="1"/>
    </row>
    <row r="14" spans="1:11" ht="12.75" customHeight="1" thickBot="1" x14ac:dyDescent="0.25">
      <c r="A14" s="33">
        <v>40882</v>
      </c>
      <c r="B14" s="34"/>
      <c r="C14" s="3">
        <v>99.3699951171875</v>
      </c>
      <c r="D14" s="3">
        <v>0.13870008289813995</v>
      </c>
      <c r="E14" s="3">
        <v>0.12500008940696716</v>
      </c>
      <c r="F14" s="5">
        <v>0.14690019190311432</v>
      </c>
      <c r="G14" s="3">
        <v>0.27190029621124268</v>
      </c>
      <c r="H14" s="3">
        <v>37.899743534932306</v>
      </c>
      <c r="I14" s="3">
        <v>50.614038761846047</v>
      </c>
      <c r="J14" s="1"/>
      <c r="K14" s="1"/>
    </row>
    <row r="15" spans="1:11" ht="12.75" customHeight="1" thickBot="1" x14ac:dyDescent="0.25">
      <c r="A15" s="33">
        <v>40883</v>
      </c>
      <c r="B15" s="34"/>
      <c r="C15" s="3">
        <v>99.373397827148438</v>
      </c>
      <c r="D15" s="3">
        <v>0.13759985566139221</v>
      </c>
      <c r="E15" s="3">
        <v>0.12429987639188766</v>
      </c>
      <c r="F15" s="5">
        <v>0.1463998556137085</v>
      </c>
      <c r="G15" s="3">
        <v>0.27069973945617676</v>
      </c>
      <c r="H15" s="3">
        <v>37.898787090527492</v>
      </c>
      <c r="I15" s="3">
        <v>50.612761457314051</v>
      </c>
      <c r="J15" s="1"/>
      <c r="K15" s="1"/>
    </row>
    <row r="16" spans="1:11" ht="12.75" customHeight="1" thickBot="1" x14ac:dyDescent="0.25">
      <c r="A16" s="33">
        <v>40884</v>
      </c>
      <c r="B16" s="34"/>
      <c r="C16" s="3">
        <v>99.365493774414063</v>
      </c>
      <c r="D16" s="3">
        <v>0.13950018584728241</v>
      </c>
      <c r="E16" s="3">
        <v>0.12540020048618317</v>
      </c>
      <c r="F16" s="5">
        <v>0.14790019392967224</v>
      </c>
      <c r="G16" s="3">
        <v>0.2733004093170166</v>
      </c>
      <c r="H16" s="3">
        <v>37.901462933539925</v>
      </c>
      <c r="I16" s="3">
        <v>50.611821151535473</v>
      </c>
      <c r="J16" s="1"/>
      <c r="K16" s="1"/>
    </row>
    <row r="17" spans="1:11" ht="12.75" customHeight="1" thickBot="1" x14ac:dyDescent="0.25">
      <c r="A17" s="33">
        <v>40885</v>
      </c>
      <c r="B17" s="34"/>
      <c r="C17" s="3">
        <v>99.371597290039063</v>
      </c>
      <c r="D17" s="3">
        <v>0.13699986040592194</v>
      </c>
      <c r="E17" s="3">
        <v>0.12489987164735794</v>
      </c>
      <c r="F17" s="5">
        <v>0.14759984612464905</v>
      </c>
      <c r="G17" s="3">
        <v>0.27249971032142639</v>
      </c>
      <c r="H17" s="3">
        <v>37.898049785035823</v>
      </c>
      <c r="I17" s="3">
        <v>50.61177680662108</v>
      </c>
      <c r="J17" s="1"/>
      <c r="K17" s="1"/>
    </row>
    <row r="18" spans="1:11" ht="12.75" customHeight="1" thickBot="1" x14ac:dyDescent="0.25">
      <c r="A18" s="33">
        <v>40886</v>
      </c>
      <c r="B18" s="34"/>
      <c r="C18" s="3">
        <v>99.357894897460937</v>
      </c>
      <c r="D18" s="3">
        <v>0.14249998331069946</v>
      </c>
      <c r="E18" s="3">
        <v>0.12759999930858612</v>
      </c>
      <c r="F18" s="5">
        <v>0.14909999072551727</v>
      </c>
      <c r="G18" s="3">
        <v>0.27669999003410339</v>
      </c>
      <c r="H18" s="3">
        <v>37.902083994953173</v>
      </c>
      <c r="I18" s="3">
        <v>50.612650487575252</v>
      </c>
      <c r="J18" s="1"/>
      <c r="K18" s="1"/>
    </row>
    <row r="19" spans="1:11" ht="12.75" customHeight="1" thickBot="1" x14ac:dyDescent="0.25">
      <c r="A19" s="33">
        <v>40887</v>
      </c>
      <c r="B19" s="34"/>
      <c r="C19" s="3">
        <v>99.360397338867188</v>
      </c>
      <c r="D19" s="3">
        <v>0.14200000464916229</v>
      </c>
      <c r="E19" s="3">
        <v>0.12700000405311584</v>
      </c>
      <c r="F19" s="5">
        <v>0.14910000562667847</v>
      </c>
      <c r="G19" s="3">
        <v>0.27610000967979431</v>
      </c>
      <c r="H19" s="3">
        <v>37.900982304063845</v>
      </c>
      <c r="I19" s="3">
        <v>50.611179341663231</v>
      </c>
      <c r="J19" s="1"/>
      <c r="K19" s="1"/>
    </row>
    <row r="20" spans="1:11" ht="12.75" customHeight="1" thickBot="1" x14ac:dyDescent="0.25">
      <c r="A20" s="33">
        <v>40888</v>
      </c>
      <c r="B20" s="34"/>
      <c r="C20" s="3">
        <v>99.364402770996094</v>
      </c>
      <c r="D20" s="3">
        <v>0.14040000736713409</v>
      </c>
      <c r="E20" s="3">
        <v>0.12649999558925629</v>
      </c>
      <c r="F20" s="5">
        <v>0.14839999377727509</v>
      </c>
      <c r="G20" s="3">
        <v>0.27489998936653137</v>
      </c>
      <c r="H20" s="3">
        <v>37.899582950749057</v>
      </c>
      <c r="I20" s="3">
        <v>50.613824306197607</v>
      </c>
      <c r="J20" s="1"/>
      <c r="K20" s="1"/>
    </row>
    <row r="21" spans="1:11" ht="12.75" customHeight="1" thickBot="1" x14ac:dyDescent="0.25">
      <c r="A21" s="33">
        <v>40889</v>
      </c>
      <c r="B21" s="34"/>
      <c r="C21" s="3">
        <v>99.362899780273438</v>
      </c>
      <c r="D21" s="3">
        <v>0.14049986004829407</v>
      </c>
      <c r="E21" s="3">
        <v>0.12679986655712128</v>
      </c>
      <c r="F21" s="5">
        <v>0.14859984815120697</v>
      </c>
      <c r="G21" s="3">
        <v>0.27539971470832825</v>
      </c>
      <c r="H21" s="3">
        <v>37.900286384137118</v>
      </c>
      <c r="I21" s="3">
        <v>50.61025004310477</v>
      </c>
      <c r="J21" s="1"/>
      <c r="K21" s="1"/>
    </row>
    <row r="22" spans="1:11" ht="12.75" customHeight="1" thickBot="1" x14ac:dyDescent="0.25">
      <c r="A22" s="33">
        <v>40890</v>
      </c>
      <c r="B22" s="34"/>
      <c r="C22" s="3">
        <v>99.354896545410156</v>
      </c>
      <c r="D22" s="3">
        <v>0.14300000667572021</v>
      </c>
      <c r="E22" s="3">
        <v>0.12849999964237213</v>
      </c>
      <c r="F22" s="5">
        <v>0.1500999927520752</v>
      </c>
      <c r="G22" s="3">
        <v>0.27859997749328613</v>
      </c>
      <c r="H22" s="3">
        <v>37.902381389275426</v>
      </c>
      <c r="I22" s="3">
        <v>50.608537582227882</v>
      </c>
      <c r="J22" s="1"/>
      <c r="K22" s="1"/>
    </row>
    <row r="23" spans="1:11" ht="12.75" customHeight="1" thickBot="1" x14ac:dyDescent="0.25">
      <c r="A23" s="33">
        <v>40891</v>
      </c>
      <c r="B23" s="34"/>
      <c r="C23" s="3">
        <v>99.351203918457031</v>
      </c>
      <c r="D23" s="3">
        <v>0.1439998596906662</v>
      </c>
      <c r="E23" s="3">
        <v>0.12909987568855286</v>
      </c>
      <c r="F23" s="5">
        <v>0.15109984576702118</v>
      </c>
      <c r="G23" s="3">
        <v>0.28019970655441284</v>
      </c>
      <c r="H23" s="3">
        <v>37.903259599903301</v>
      </c>
      <c r="I23" s="3">
        <v>50.609710198668779</v>
      </c>
      <c r="J23" s="1"/>
      <c r="K23" s="1"/>
    </row>
    <row r="24" spans="1:11" ht="12.75" customHeight="1" thickBot="1" x14ac:dyDescent="0.25">
      <c r="A24" s="33">
        <v>40892</v>
      </c>
      <c r="B24" s="34"/>
      <c r="C24" s="3">
        <v>99.352066040039063</v>
      </c>
      <c r="D24" s="3">
        <v>0.14520668983459473</v>
      </c>
      <c r="E24" s="3">
        <v>0.1297059953212738</v>
      </c>
      <c r="F24" s="5">
        <v>0.1517069935798645</v>
      </c>
      <c r="G24" s="3">
        <v>0.28141298890113831</v>
      </c>
      <c r="H24" s="3">
        <v>37.90424680711444</v>
      </c>
      <c r="I24" s="3">
        <v>50.611028351022668</v>
      </c>
      <c r="J24" s="1"/>
      <c r="K24" s="1"/>
    </row>
    <row r="25" spans="1:11" ht="12.75" customHeight="1" thickBot="1" x14ac:dyDescent="0.25">
      <c r="A25" s="33">
        <v>40893</v>
      </c>
      <c r="B25" s="34"/>
      <c r="C25" s="3">
        <v>99.350799560546875</v>
      </c>
      <c r="D25" s="3">
        <v>0.14429971575737</v>
      </c>
      <c r="E25" s="3">
        <v>0.12869974970817566</v>
      </c>
      <c r="F25" s="5">
        <v>0.15249969065189362</v>
      </c>
      <c r="G25" s="3">
        <v>0.28119945526123047</v>
      </c>
      <c r="H25" s="3">
        <v>37.901736908795883</v>
      </c>
      <c r="I25" s="3">
        <v>50.607677050161705</v>
      </c>
      <c r="J25" s="1"/>
      <c r="K25" s="1"/>
    </row>
    <row r="26" spans="1:11" ht="12.75" customHeight="1" thickBot="1" x14ac:dyDescent="0.25">
      <c r="A26" s="33">
        <v>40894</v>
      </c>
      <c r="B26" s="34"/>
      <c r="C26" s="3">
        <v>99.361900329589844</v>
      </c>
      <c r="D26" s="3">
        <v>0.14139986038208008</v>
      </c>
      <c r="E26" s="3">
        <v>0.12649987637996674</v>
      </c>
      <c r="F26" s="5">
        <v>0.15059985220432281</v>
      </c>
      <c r="G26" s="3">
        <v>0.27709972858428955</v>
      </c>
      <c r="H26" s="3">
        <v>37.898447189672133</v>
      </c>
      <c r="I26" s="3">
        <v>50.6077940697961</v>
      </c>
      <c r="J26" s="1"/>
      <c r="K26" s="1"/>
    </row>
    <row r="27" spans="1:11" ht="12.75" customHeight="1" thickBot="1" x14ac:dyDescent="0.25">
      <c r="A27" s="33">
        <v>40895</v>
      </c>
      <c r="B27" s="34"/>
      <c r="C27" s="3">
        <v>99.372200012207031</v>
      </c>
      <c r="D27" s="3">
        <v>0.13779999315738678</v>
      </c>
      <c r="E27" s="3">
        <v>0.12460000813007355</v>
      </c>
      <c r="F27" s="5">
        <v>0.14859999716281891</v>
      </c>
      <c r="G27" s="3">
        <v>0.27320000529289246</v>
      </c>
      <c r="H27" s="3">
        <v>37.896244337110616</v>
      </c>
      <c r="I27" s="3">
        <v>50.609365681828528</v>
      </c>
      <c r="J27" s="1"/>
      <c r="K27" s="1"/>
    </row>
    <row r="28" spans="1:11" ht="12.75" customHeight="1" thickBot="1" x14ac:dyDescent="0.25">
      <c r="A28" s="33">
        <v>40896</v>
      </c>
      <c r="B28" s="34"/>
      <c r="C28" s="3">
        <v>99.376197814941406</v>
      </c>
      <c r="D28" s="3">
        <v>0.13729986548423767</v>
      </c>
      <c r="E28" s="3">
        <v>0.12179987877607346</v>
      </c>
      <c r="F28" s="5">
        <v>0.14859984815120697</v>
      </c>
      <c r="G28" s="3">
        <v>0.27039971947669983</v>
      </c>
      <c r="H28" s="3">
        <v>37.896713657846</v>
      </c>
      <c r="I28" s="3">
        <v>50.609992446436323</v>
      </c>
      <c r="J28" s="1"/>
      <c r="K28" s="1"/>
    </row>
    <row r="29" spans="1:11" ht="12.75" customHeight="1" thickBot="1" x14ac:dyDescent="0.25">
      <c r="A29" s="33">
        <v>40897</v>
      </c>
      <c r="B29" s="34"/>
      <c r="C29" s="3">
        <v>99.384483337402344</v>
      </c>
      <c r="D29" s="3">
        <v>0.1346023827791214</v>
      </c>
      <c r="E29" s="3">
        <v>0.11840208619832993</v>
      </c>
      <c r="F29" s="5">
        <v>0.1478026807308197</v>
      </c>
      <c r="G29" s="3">
        <v>0.26620477437973022</v>
      </c>
      <c r="H29" s="3">
        <v>37.896714392727148</v>
      </c>
      <c r="I29" s="3">
        <v>50.614507888754702</v>
      </c>
      <c r="J29" s="1"/>
      <c r="K29" s="1"/>
    </row>
    <row r="30" spans="1:11" ht="12.75" customHeight="1" thickBot="1" x14ac:dyDescent="0.25">
      <c r="A30" s="33">
        <v>40898</v>
      </c>
      <c r="B30" s="34"/>
      <c r="C30" s="3">
        <v>99.380599975585937</v>
      </c>
      <c r="D30" s="3">
        <v>0.13689972460269928</v>
      </c>
      <c r="E30" s="3">
        <v>0.11869975924491882</v>
      </c>
      <c r="F30" s="5">
        <v>0.14819970726966858</v>
      </c>
      <c r="G30" s="3">
        <v>0.2668994665145874</v>
      </c>
      <c r="H30" s="3">
        <v>37.897294651956713</v>
      </c>
      <c r="I30" s="3">
        <v>50.615282877716744</v>
      </c>
      <c r="J30" s="1"/>
      <c r="K30" s="1"/>
    </row>
    <row r="31" spans="1:11" ht="12.75" customHeight="1" thickBot="1" x14ac:dyDescent="0.25">
      <c r="A31" s="33">
        <v>40899</v>
      </c>
      <c r="B31" s="34"/>
      <c r="C31" s="3">
        <v>99.421653747558594</v>
      </c>
      <c r="D31" s="3">
        <v>0.13605669140815735</v>
      </c>
      <c r="E31" s="3">
        <v>0.11964990198612213</v>
      </c>
      <c r="F31" s="5">
        <v>0.14876198768615723</v>
      </c>
      <c r="G31" s="3">
        <v>0.26841187477111816</v>
      </c>
      <c r="H31" s="3">
        <v>37.89665898837832</v>
      </c>
      <c r="I31" s="3">
        <v>50.614433891209103</v>
      </c>
      <c r="J31" s="1"/>
      <c r="K31" s="1"/>
    </row>
    <row r="32" spans="1:11" ht="12.75" customHeight="1" thickBot="1" x14ac:dyDescent="0.25">
      <c r="A32" s="33">
        <v>40900</v>
      </c>
      <c r="B32" s="34"/>
      <c r="C32" s="3">
        <v>99.384597778320312</v>
      </c>
      <c r="D32" s="3">
        <v>0.13410000503063202</v>
      </c>
      <c r="E32" s="3">
        <v>0.11919999867677689</v>
      </c>
      <c r="F32" s="5">
        <v>0.148499995470047</v>
      </c>
      <c r="G32" s="3">
        <v>0.26769998669624329</v>
      </c>
      <c r="H32" s="3">
        <v>37.894532748641893</v>
      </c>
      <c r="I32" s="3">
        <v>50.611594104709489</v>
      </c>
      <c r="J32" s="1"/>
      <c r="K32" s="1"/>
    </row>
    <row r="33" spans="1:11" ht="12.75" customHeight="1" thickBot="1" x14ac:dyDescent="0.25">
      <c r="A33" s="33">
        <v>40901</v>
      </c>
      <c r="B33" s="34"/>
      <c r="C33" s="3">
        <v>99.3843994140625</v>
      </c>
      <c r="D33" s="3">
        <v>0.13439986109733582</v>
      </c>
      <c r="E33" s="3">
        <v>0.11919988691806793</v>
      </c>
      <c r="F33" s="5">
        <v>0.14869984984397888</v>
      </c>
      <c r="G33" s="3">
        <v>0.26789975166320801</v>
      </c>
      <c r="H33" s="3">
        <v>37.894294496346319</v>
      </c>
      <c r="I33" s="3">
        <v>50.611275897105287</v>
      </c>
      <c r="J33" s="1"/>
      <c r="K33" s="1"/>
    </row>
    <row r="34" spans="1:11" ht="12.75" customHeight="1" thickBot="1" x14ac:dyDescent="0.25">
      <c r="A34" s="33">
        <v>40902</v>
      </c>
      <c r="B34" s="34"/>
      <c r="C34" s="3">
        <v>99.380302429199219</v>
      </c>
      <c r="D34" s="3">
        <v>0.13579986989498138</v>
      </c>
      <c r="E34" s="3">
        <v>0.11959987133741379</v>
      </c>
      <c r="F34" s="5">
        <v>0.14949984848499298</v>
      </c>
      <c r="G34" s="3">
        <v>0.26909971237182617</v>
      </c>
      <c r="H34" s="3">
        <v>37.895299226681352</v>
      </c>
      <c r="I34" s="3">
        <v>50.612617805824371</v>
      </c>
      <c r="J34" s="1"/>
      <c r="K34" s="1"/>
    </row>
    <row r="35" spans="1:11" ht="12.75" customHeight="1" thickBot="1" x14ac:dyDescent="0.25">
      <c r="A35" s="33">
        <v>40903</v>
      </c>
      <c r="B35" s="34"/>
      <c r="C35" s="3">
        <v>99.364852905273438</v>
      </c>
      <c r="D35" s="3">
        <v>0.1378888338804245</v>
      </c>
      <c r="E35" s="3">
        <v>0.12089020758867264</v>
      </c>
      <c r="F35" s="5">
        <v>0.15898711979389191</v>
      </c>
      <c r="G35" s="3">
        <v>0.27987733483314514</v>
      </c>
      <c r="H35" s="3">
        <v>37.8975911726654</v>
      </c>
      <c r="I35" s="3">
        <v>50.611164342732735</v>
      </c>
      <c r="J35" s="1"/>
      <c r="K35" s="1"/>
    </row>
    <row r="36" spans="1:11" ht="12.75" customHeight="1" thickBot="1" x14ac:dyDescent="0.25">
      <c r="A36" s="33">
        <v>40904</v>
      </c>
      <c r="B36" s="34"/>
      <c r="C36" s="3">
        <v>99.368804931640625</v>
      </c>
      <c r="D36" s="3">
        <v>0.13899944722652435</v>
      </c>
      <c r="E36" s="3">
        <v>0.12159950286149979</v>
      </c>
      <c r="F36" s="5">
        <v>0.15159939229488373</v>
      </c>
      <c r="G36" s="3">
        <v>0.27319890260696411</v>
      </c>
      <c r="H36" s="3">
        <v>37.898607389694568</v>
      </c>
      <c r="I36" s="3">
        <v>50.612521471919038</v>
      </c>
      <c r="J36" s="1"/>
      <c r="K36" s="1"/>
    </row>
    <row r="37" spans="1:11" ht="12.75" customHeight="1" thickBot="1" x14ac:dyDescent="0.25">
      <c r="A37" s="33">
        <v>40905</v>
      </c>
      <c r="B37" s="34"/>
      <c r="C37" s="3">
        <v>99.364898681640625</v>
      </c>
      <c r="D37" s="3">
        <v>0.14109985530376434</v>
      </c>
      <c r="E37" s="3">
        <v>0.12159987539052963</v>
      </c>
      <c r="F37" s="5">
        <v>0.15139985084533691</v>
      </c>
      <c r="G37" s="3">
        <v>0.27299973368644714</v>
      </c>
      <c r="H37" s="3">
        <v>37.901361981194761</v>
      </c>
      <c r="I37" s="3">
        <v>50.611686344548019</v>
      </c>
      <c r="J37" s="1"/>
      <c r="K37" s="1"/>
    </row>
    <row r="38" spans="1:11" ht="12.75" customHeight="1" thickBot="1" x14ac:dyDescent="0.25">
      <c r="A38" s="33">
        <v>40906</v>
      </c>
      <c r="B38" s="34"/>
      <c r="C38" s="3">
        <v>99.3656005859375</v>
      </c>
      <c r="D38" s="3">
        <v>0.14100000262260437</v>
      </c>
      <c r="E38" s="3">
        <v>0.120899997651577</v>
      </c>
      <c r="F38" s="5">
        <v>0.15129999816417694</v>
      </c>
      <c r="G38" s="3">
        <v>0.27219998836517334</v>
      </c>
      <c r="H38" s="3">
        <v>37.901607783596098</v>
      </c>
      <c r="I38" s="3">
        <v>50.612014577450182</v>
      </c>
      <c r="J38" s="1"/>
      <c r="K38" s="1"/>
    </row>
    <row r="39" spans="1:11" ht="12.75" customHeight="1" thickBot="1" x14ac:dyDescent="0.25">
      <c r="A39" s="33">
        <v>40907</v>
      </c>
      <c r="B39" s="34"/>
      <c r="C39" s="3">
        <v>99.368064880371094</v>
      </c>
      <c r="D39" s="3">
        <v>0.1407000869512558</v>
      </c>
      <c r="E39" s="3">
        <v>0.1204000785946846</v>
      </c>
      <c r="F39" s="5">
        <v>0.15010009706020355</v>
      </c>
      <c r="G39" s="3">
        <v>0.27050018310546875</v>
      </c>
      <c r="H39" s="3">
        <v>37.901652802186682</v>
      </c>
      <c r="I39" s="3">
        <v>50.612074693147022</v>
      </c>
      <c r="J39" s="1"/>
      <c r="K39" s="1"/>
    </row>
    <row r="40" spans="1:11" ht="12.75" customHeight="1" thickBot="1" x14ac:dyDescent="0.25">
      <c r="A40" s="33">
        <v>40908</v>
      </c>
      <c r="B40" s="34"/>
      <c r="C40" s="3">
        <v>99.375602722167969</v>
      </c>
      <c r="D40" s="3">
        <v>0.1387999951839447</v>
      </c>
      <c r="E40" s="3">
        <v>0.11909998953342438</v>
      </c>
      <c r="F40" s="5">
        <v>0.14809998869895935</v>
      </c>
      <c r="G40" s="3">
        <v>0.26719999313354492</v>
      </c>
      <c r="H40" s="3">
        <v>37.900183078969448</v>
      </c>
      <c r="I40" s="3">
        <v>50.614625760513007</v>
      </c>
      <c r="J40" s="1"/>
      <c r="K40" s="1"/>
    </row>
    <row r="41" spans="1:11" ht="12.75" customHeight="1" thickBot="1" x14ac:dyDescent="0.25">
      <c r="A41" s="31" t="s">
        <v>6</v>
      </c>
      <c r="B41" s="32"/>
      <c r="C41" s="6">
        <f t="shared" ref="C41:I41" si="0">AVERAGE(C10:C40)</f>
        <v>99.369182463615175</v>
      </c>
      <c r="D41" s="6">
        <f t="shared" si="0"/>
        <v>0.13965305974406581</v>
      </c>
      <c r="E41" s="6">
        <f t="shared" si="0"/>
        <v>0.12389160908998982</v>
      </c>
      <c r="F41" s="6">
        <f t="shared" si="0"/>
        <v>0.14937519498409763</v>
      </c>
      <c r="G41" s="6">
        <f t="shared" si="0"/>
        <v>0.27326680671784187</v>
      </c>
      <c r="H41" s="6">
        <f t="shared" si="0"/>
        <v>37.899460067011418</v>
      </c>
      <c r="I41" s="6">
        <f t="shared" si="0"/>
        <v>50.611767881881903</v>
      </c>
      <c r="J41" s="1"/>
      <c r="K41" s="1"/>
    </row>
    <row r="42" spans="1:11" ht="8.1" customHeight="1" x14ac:dyDescent="0.2"/>
    <row r="43" spans="1:11" ht="12.75" customHeight="1" x14ac:dyDescent="0.2">
      <c r="A43" s="7" t="s">
        <v>10</v>
      </c>
      <c r="H43" s="30" t="s">
        <v>23</v>
      </c>
      <c r="I43" s="30"/>
      <c r="J43" s="20"/>
      <c r="K43" s="20"/>
    </row>
    <row r="44" spans="1:11" ht="13.5" thickBot="1" x14ac:dyDescent="0.25"/>
    <row r="45" spans="1:11" ht="23.25" thickBot="1" x14ac:dyDescent="0.25">
      <c r="A45" s="37"/>
      <c r="B45" s="38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17</v>
      </c>
      <c r="I45" s="19" t="s">
        <v>16</v>
      </c>
    </row>
    <row r="46" spans="1:11" ht="13.5" thickBot="1" x14ac:dyDescent="0.25">
      <c r="A46" s="39" t="s">
        <v>85</v>
      </c>
      <c r="B46" s="40"/>
      <c r="C46" s="26">
        <f t="shared" ref="C46:I46" si="1">MAX(C10:C40)</f>
        <v>99.421653747558594</v>
      </c>
      <c r="D46" s="21">
        <f t="shared" si="1"/>
        <v>0.14769040048122406</v>
      </c>
      <c r="E46" s="26">
        <f t="shared" si="1"/>
        <v>0.1297059953212738</v>
      </c>
      <c r="F46" s="26">
        <f t="shared" si="1"/>
        <v>0.15898711979389191</v>
      </c>
      <c r="G46" s="21">
        <f t="shared" si="1"/>
        <v>0.28141298890113831</v>
      </c>
      <c r="H46" s="26">
        <f t="shared" si="1"/>
        <v>37.90424680711444</v>
      </c>
      <c r="I46" s="22">
        <f t="shared" si="1"/>
        <v>50.615282877716744</v>
      </c>
    </row>
    <row r="47" spans="1:11" ht="13.5" thickBot="1" x14ac:dyDescent="0.25">
      <c r="A47" s="39" t="s">
        <v>86</v>
      </c>
      <c r="B47" s="40"/>
      <c r="C47" s="23">
        <f t="shared" ref="C47:I47" si="2">MIN(C10:C40)</f>
        <v>99.350799560546875</v>
      </c>
      <c r="D47" s="26">
        <f t="shared" si="2"/>
        <v>0.13410000503063202</v>
      </c>
      <c r="E47" s="26">
        <f t="shared" si="2"/>
        <v>0.11840208619832993</v>
      </c>
      <c r="F47" s="23">
        <f t="shared" si="2"/>
        <v>0.1463998556137085</v>
      </c>
      <c r="G47" s="26">
        <f t="shared" si="2"/>
        <v>0.26620477437973022</v>
      </c>
      <c r="H47" s="23">
        <f t="shared" si="2"/>
        <v>37.894294496346319</v>
      </c>
      <c r="I47" s="26">
        <f t="shared" si="2"/>
        <v>50.607677050161705</v>
      </c>
    </row>
    <row r="48" spans="1:11" ht="13.5" thickBot="1" x14ac:dyDescent="0.25">
      <c r="A48" s="35" t="s">
        <v>87</v>
      </c>
      <c r="B48" s="36"/>
      <c r="C48" s="26">
        <f t="shared" ref="C48:I48" si="3">STDEV(C10:C40)</f>
        <v>1.3606214360448603E-2</v>
      </c>
      <c r="D48" s="24">
        <f t="shared" si="3"/>
        <v>3.2572320545642477E-3</v>
      </c>
      <c r="E48" s="26">
        <f t="shared" si="3"/>
        <v>3.5770385576538179E-3</v>
      </c>
      <c r="F48" s="26">
        <f t="shared" si="3"/>
        <v>2.3714101164387098E-3</v>
      </c>
      <c r="G48" s="24">
        <f t="shared" si="3"/>
        <v>4.2710756218291021E-3</v>
      </c>
      <c r="H48" s="26">
        <f t="shared" si="3"/>
        <v>2.6238312343336103E-3</v>
      </c>
      <c r="I48" s="25">
        <f t="shared" si="3"/>
        <v>1.908268425812375E-3</v>
      </c>
    </row>
    <row r="50" spans="3:9" x14ac:dyDescent="0.2">
      <c r="C50" s="27" t="s">
        <v>100</v>
      </c>
      <c r="D50" s="27">
        <f>COUNTIF(D10:D40,"&gt;12.0")</f>
        <v>0</v>
      </c>
      <c r="E50" s="27">
        <f>COUNTIF(E10:E40,"&gt;8.0")</f>
        <v>0</v>
      </c>
      <c r="F50" s="27">
        <f>COUNTIF(F10:F40,"&gt;3.0")</f>
        <v>0</v>
      </c>
      <c r="G50" s="27">
        <f>COUNTIF(G10:G40,"&gt;8.0")</f>
        <v>0</v>
      </c>
      <c r="H50" s="27">
        <f>COUNTIF(H10:H40,"&lt;36.30")</f>
        <v>0</v>
      </c>
      <c r="I50" s="27">
        <f>COUNTIF(I10:I40,"&lt;46.20")</f>
        <v>0</v>
      </c>
    </row>
    <row r="51" spans="3:9" x14ac:dyDescent="0.2">
      <c r="G51" s="27"/>
      <c r="H51" s="27">
        <f>COUNTIF(H10:H40,"&gt;43.60")</f>
        <v>0</v>
      </c>
      <c r="I51" s="27">
        <f>COUNTIF(I10:I40,"&gt;53.20")</f>
        <v>0</v>
      </c>
    </row>
  </sheetData>
  <mergeCells count="45">
    <mergeCell ref="A32:B32"/>
    <mergeCell ref="A33:B33"/>
    <mergeCell ref="H43:I43"/>
    <mergeCell ref="A41:B41"/>
    <mergeCell ref="A34:B34"/>
    <mergeCell ref="A39:B39"/>
    <mergeCell ref="A47:B47"/>
    <mergeCell ref="A48:B48"/>
    <mergeCell ref="A36:B36"/>
    <mergeCell ref="A35:B35"/>
    <mergeCell ref="A37:B37"/>
    <mergeCell ref="A38:B38"/>
    <mergeCell ref="A45:B45"/>
    <mergeCell ref="A46:B46"/>
    <mergeCell ref="A40:B40"/>
    <mergeCell ref="A21:B21"/>
    <mergeCell ref="A24:B24"/>
    <mergeCell ref="A31:B31"/>
    <mergeCell ref="A26:B26"/>
    <mergeCell ref="A28:B28"/>
    <mergeCell ref="A29:B29"/>
    <mergeCell ref="A27:B27"/>
    <mergeCell ref="A30:B30"/>
    <mergeCell ref="A20:B20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8:B18"/>
    <mergeCell ref="A19:B19"/>
    <mergeCell ref="A9:B9"/>
    <mergeCell ref="A11:B11"/>
    <mergeCell ref="A12:B12"/>
    <mergeCell ref="A17:B17"/>
    <mergeCell ref="A7:B7"/>
    <mergeCell ref="A1:I1"/>
    <mergeCell ref="A3:I3"/>
    <mergeCell ref="A6:B6"/>
    <mergeCell ref="A4:I4"/>
    <mergeCell ref="A5:F5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59</vt:i4>
      </vt:variant>
      <vt:variant>
        <vt:lpstr>Rangos con nombre</vt:lpstr>
      </vt:variant>
      <vt:variant>
        <vt:i4>118</vt:i4>
      </vt:variant>
    </vt:vector>
  </HeadingPairs>
  <TitlesOfParts>
    <vt:vector size="177" baseType="lpstr">
      <vt:lpstr>Troncal 48</vt:lpstr>
      <vt:lpstr>Mayakan</vt:lpstr>
      <vt:lpstr>CD Pemex</vt:lpstr>
      <vt:lpstr>Cactus</vt:lpstr>
      <vt:lpstr>KM 100</vt:lpstr>
      <vt:lpstr>Nuevo Pemex</vt:lpstr>
      <vt:lpstr>La Venta</vt:lpstr>
      <vt:lpstr>Chihuahua</vt:lpstr>
      <vt:lpstr>Naco</vt:lpstr>
      <vt:lpstr>Guadalajara</vt:lpstr>
      <vt:lpstr>Madero I</vt:lpstr>
      <vt:lpstr>Madero II</vt:lpstr>
      <vt:lpstr>Iberdrola Altamira</vt:lpstr>
      <vt:lpstr>Zacate Colorado</vt:lpstr>
      <vt:lpstr>CPG Poza Rica</vt:lpstr>
      <vt:lpstr>Raudal</vt:lpstr>
      <vt:lpstr>CD Mendoza</vt:lpstr>
      <vt:lpstr>El Veinte</vt:lpstr>
      <vt:lpstr>Papan</vt:lpstr>
      <vt:lpstr>Rincon Pacheco</vt:lpstr>
      <vt:lpstr>Cauchy</vt:lpstr>
      <vt:lpstr>JD Covarrubias</vt:lpstr>
      <vt:lpstr>Pecosa Alta Presión</vt:lpstr>
      <vt:lpstr>Pecosa Baja Presión</vt:lpstr>
      <vt:lpstr>Caseta Gral Pajaritos</vt:lpstr>
      <vt:lpstr>Pajaritos</vt:lpstr>
      <vt:lpstr>Ramones</vt:lpstr>
      <vt:lpstr>Escobedo de Alta</vt:lpstr>
      <vt:lpstr>Escobedo de Baja</vt:lpstr>
      <vt:lpstr>City Gate Antonio Villarreal</vt:lpstr>
      <vt:lpstr>City Gate Ruiz Cortines</vt:lpstr>
      <vt:lpstr>City Gate Santa Catarina</vt:lpstr>
      <vt:lpstr>CFE CCC Huinala</vt:lpstr>
      <vt:lpstr>Santa Rosa</vt:lpstr>
      <vt:lpstr>Apodaca</vt:lpstr>
      <vt:lpstr>Red Monclova</vt:lpstr>
      <vt:lpstr>Monclova</vt:lpstr>
      <vt:lpstr>GIMSA</vt:lpstr>
      <vt:lpstr>Burgos 123</vt:lpstr>
      <vt:lpstr>Burgos 4</vt:lpstr>
      <vt:lpstr>Burgos 5 6</vt:lpstr>
      <vt:lpstr>Culebra Norte</vt:lpstr>
      <vt:lpstr>Nejo</vt:lpstr>
      <vt:lpstr>Kinder Morgan Reynosa</vt:lpstr>
      <vt:lpstr>Tennessee</vt:lpstr>
      <vt:lpstr>Pandura</vt:lpstr>
      <vt:lpstr>Valtierrilla</vt:lpstr>
      <vt:lpstr>Puebla</vt:lpstr>
      <vt:lpstr>Torreon</vt:lpstr>
      <vt:lpstr>Venta de Carpio 36</vt:lpstr>
      <vt:lpstr>Venta de Carpio 30</vt:lpstr>
      <vt:lpstr>Venta de Carpio 24</vt:lpstr>
      <vt:lpstr>Venta de Carpio 14</vt:lpstr>
      <vt:lpstr>Cempoala Sur</vt:lpstr>
      <vt:lpstr>Cempoala Centro</vt:lpstr>
      <vt:lpstr>Cempoala Norte</vt:lpstr>
      <vt:lpstr>Veracruz</vt:lpstr>
      <vt:lpstr>Matapionche</vt:lpstr>
      <vt:lpstr>Playuela</vt:lpstr>
      <vt:lpstr>Apodaca!Área_de_impresión</vt:lpstr>
      <vt:lpstr>'Burgos 123'!Área_de_impresión</vt:lpstr>
      <vt:lpstr>'Burgos 4'!Área_de_impresión</vt:lpstr>
      <vt:lpstr>'Burgos 5 6'!Área_de_impresión</vt:lpstr>
      <vt:lpstr>Cactus!Área_de_impresión</vt:lpstr>
      <vt:lpstr>'Caseta Gral Pajaritos'!Área_de_impresión</vt:lpstr>
      <vt:lpstr>Cauchy!Área_de_impresión</vt:lpstr>
      <vt:lpstr>'CD Mendoza'!Área_de_impresión</vt:lpstr>
      <vt:lpstr>'CD Pemex'!Área_de_impresión</vt:lpstr>
      <vt:lpstr>'Cempoala Centro'!Área_de_impresión</vt:lpstr>
      <vt:lpstr>'Cempoala Norte'!Área_de_impresión</vt:lpstr>
      <vt:lpstr>'Cempoala Sur'!Área_de_impresión</vt:lpstr>
      <vt:lpstr>'CFE CCC Huinala'!Área_de_impresión</vt:lpstr>
      <vt:lpstr>Chihuahua!Área_de_impresión</vt:lpstr>
      <vt:lpstr>'City Gate Antonio Villarreal'!Área_de_impresión</vt:lpstr>
      <vt:lpstr>'City Gate Ruiz Cortines'!Área_de_impresión</vt:lpstr>
      <vt:lpstr>'City Gate Santa Catarina'!Área_de_impresión</vt:lpstr>
      <vt:lpstr>'CPG Poza Rica'!Área_de_impresión</vt:lpstr>
      <vt:lpstr>'Culebra Norte'!Área_de_impresión</vt:lpstr>
      <vt:lpstr>'El Veinte'!Área_de_impresión</vt:lpstr>
      <vt:lpstr>'Escobedo de Alta'!Área_de_impresión</vt:lpstr>
      <vt:lpstr>'Escobedo de Baja'!Área_de_impresión</vt:lpstr>
      <vt:lpstr>GIMSA!Área_de_impresión</vt:lpstr>
      <vt:lpstr>Guadalajara!Área_de_impresión</vt:lpstr>
      <vt:lpstr>'Iberdrola Altamira'!Área_de_impresión</vt:lpstr>
      <vt:lpstr>'JD Covarrubias'!Área_de_impresión</vt:lpstr>
      <vt:lpstr>'Kinder Morgan Reynosa'!Área_de_impresión</vt:lpstr>
      <vt:lpstr>'KM 100'!Área_de_impresión</vt:lpstr>
      <vt:lpstr>'La Venta'!Área_de_impresión</vt:lpstr>
      <vt:lpstr>'Madero I'!Área_de_impresión</vt:lpstr>
      <vt:lpstr>'Madero II'!Área_de_impresión</vt:lpstr>
      <vt:lpstr>Matapionche!Área_de_impresión</vt:lpstr>
      <vt:lpstr>Mayakan!Área_de_impresión</vt:lpstr>
      <vt:lpstr>Monclova!Área_de_impresión</vt:lpstr>
      <vt:lpstr>Naco!Área_de_impresión</vt:lpstr>
      <vt:lpstr>Nejo!Área_de_impresión</vt:lpstr>
      <vt:lpstr>'Nuevo Pemex'!Área_de_impresión</vt:lpstr>
      <vt:lpstr>Pajaritos!Área_de_impresión</vt:lpstr>
      <vt:lpstr>Pandura!Área_de_impresión</vt:lpstr>
      <vt:lpstr>Papan!Área_de_impresión</vt:lpstr>
      <vt:lpstr>'Pecosa Alta Presión'!Área_de_impresión</vt:lpstr>
      <vt:lpstr>'Pecosa Baja Presión'!Área_de_impresión</vt:lpstr>
      <vt:lpstr>Playuela!Área_de_impresión</vt:lpstr>
      <vt:lpstr>Puebla!Área_de_impresión</vt:lpstr>
      <vt:lpstr>Ramones!Área_de_impresión</vt:lpstr>
      <vt:lpstr>Raudal!Área_de_impresión</vt:lpstr>
      <vt:lpstr>'Red Monclova'!Área_de_impresión</vt:lpstr>
      <vt:lpstr>'Rincon Pacheco'!Área_de_impresión</vt:lpstr>
      <vt:lpstr>'Santa Rosa'!Área_de_impresión</vt:lpstr>
      <vt:lpstr>Tennessee!Área_de_impresión</vt:lpstr>
      <vt:lpstr>Torreon!Área_de_impresión</vt:lpstr>
      <vt:lpstr>'Troncal 48'!Área_de_impresión</vt:lpstr>
      <vt:lpstr>Valtierrilla!Área_de_impresión</vt:lpstr>
      <vt:lpstr>'Venta de Carpio 14'!Área_de_impresión</vt:lpstr>
      <vt:lpstr>'Venta de Carpio 24'!Área_de_impresión</vt:lpstr>
      <vt:lpstr>'Venta de Carpio 30'!Área_de_impresión</vt:lpstr>
      <vt:lpstr>'Venta de Carpio 36'!Área_de_impresión</vt:lpstr>
      <vt:lpstr>Veracruz!Área_de_impresión</vt:lpstr>
      <vt:lpstr>'Zacate Colorado'!Área_de_impresión</vt:lpstr>
      <vt:lpstr>Apodaca!Títulos_a_imprimir</vt:lpstr>
      <vt:lpstr>'Burgos 123'!Títulos_a_imprimir</vt:lpstr>
      <vt:lpstr>'Burgos 4'!Títulos_a_imprimir</vt:lpstr>
      <vt:lpstr>'Burgos 5 6'!Títulos_a_imprimir</vt:lpstr>
      <vt:lpstr>Cactus!Títulos_a_imprimir</vt:lpstr>
      <vt:lpstr>'Caseta Gral Pajaritos'!Títulos_a_imprimir</vt:lpstr>
      <vt:lpstr>Cauchy!Títulos_a_imprimir</vt:lpstr>
      <vt:lpstr>'CD Mendoza'!Títulos_a_imprimir</vt:lpstr>
      <vt:lpstr>'CD Pemex'!Títulos_a_imprimir</vt:lpstr>
      <vt:lpstr>'Cempoala Centro'!Títulos_a_imprimir</vt:lpstr>
      <vt:lpstr>'Cempoala Norte'!Títulos_a_imprimir</vt:lpstr>
      <vt:lpstr>'Cempoala Sur'!Títulos_a_imprimir</vt:lpstr>
      <vt:lpstr>'CFE CCC Huinala'!Títulos_a_imprimir</vt:lpstr>
      <vt:lpstr>Chihuahua!Títulos_a_imprimir</vt:lpstr>
      <vt:lpstr>'City Gate Antonio Villarreal'!Títulos_a_imprimir</vt:lpstr>
      <vt:lpstr>'City Gate Ruiz Cortines'!Títulos_a_imprimir</vt:lpstr>
      <vt:lpstr>'City Gate Santa Catarina'!Títulos_a_imprimir</vt:lpstr>
      <vt:lpstr>'CPG Poza Rica'!Títulos_a_imprimir</vt:lpstr>
      <vt:lpstr>'Culebra Norte'!Títulos_a_imprimir</vt:lpstr>
      <vt:lpstr>'El Veinte'!Títulos_a_imprimir</vt:lpstr>
      <vt:lpstr>'Escobedo de Alta'!Títulos_a_imprimir</vt:lpstr>
      <vt:lpstr>'Escobedo de Baja'!Títulos_a_imprimir</vt:lpstr>
      <vt:lpstr>GIMSA!Títulos_a_imprimir</vt:lpstr>
      <vt:lpstr>Guadalajara!Títulos_a_imprimir</vt:lpstr>
      <vt:lpstr>'Iberdrola Altamira'!Títulos_a_imprimir</vt:lpstr>
      <vt:lpstr>'JD Covarrubias'!Títulos_a_imprimir</vt:lpstr>
      <vt:lpstr>'Kinder Morgan Reynosa'!Títulos_a_imprimir</vt:lpstr>
      <vt:lpstr>'KM 100'!Títulos_a_imprimir</vt:lpstr>
      <vt:lpstr>'La Venta'!Títulos_a_imprimir</vt:lpstr>
      <vt:lpstr>'Madero I'!Títulos_a_imprimir</vt:lpstr>
      <vt:lpstr>'Madero II'!Títulos_a_imprimir</vt:lpstr>
      <vt:lpstr>Matapionche!Títulos_a_imprimir</vt:lpstr>
      <vt:lpstr>Mayakan!Títulos_a_imprimir</vt:lpstr>
      <vt:lpstr>Monclova!Títulos_a_imprimir</vt:lpstr>
      <vt:lpstr>Naco!Títulos_a_imprimir</vt:lpstr>
      <vt:lpstr>Nejo!Títulos_a_imprimir</vt:lpstr>
      <vt:lpstr>'Nuevo Pemex'!Títulos_a_imprimir</vt:lpstr>
      <vt:lpstr>Pajaritos!Títulos_a_imprimir</vt:lpstr>
      <vt:lpstr>Pandura!Títulos_a_imprimir</vt:lpstr>
      <vt:lpstr>Papan!Títulos_a_imprimir</vt:lpstr>
      <vt:lpstr>'Pecosa Alta Presión'!Títulos_a_imprimir</vt:lpstr>
      <vt:lpstr>'Pecosa Baja Presión'!Títulos_a_imprimir</vt:lpstr>
      <vt:lpstr>Playuela!Títulos_a_imprimir</vt:lpstr>
      <vt:lpstr>Puebla!Títulos_a_imprimir</vt:lpstr>
      <vt:lpstr>Ramones!Títulos_a_imprimir</vt:lpstr>
      <vt:lpstr>Raudal!Títulos_a_imprimir</vt:lpstr>
      <vt:lpstr>'Red Monclova'!Títulos_a_imprimir</vt:lpstr>
      <vt:lpstr>'Rincon Pacheco'!Títulos_a_imprimir</vt:lpstr>
      <vt:lpstr>'Santa Rosa'!Títulos_a_imprimir</vt:lpstr>
      <vt:lpstr>Tennessee!Títulos_a_imprimir</vt:lpstr>
      <vt:lpstr>Torreon!Títulos_a_imprimir</vt:lpstr>
      <vt:lpstr>'Troncal 48'!Títulos_a_imprimir</vt:lpstr>
      <vt:lpstr>Valtierrilla!Títulos_a_imprimir</vt:lpstr>
      <vt:lpstr>'Venta de Carpio 14'!Títulos_a_imprimir</vt:lpstr>
      <vt:lpstr>'Venta de Carpio 24'!Títulos_a_imprimir</vt:lpstr>
      <vt:lpstr>'Venta de Carpio 30'!Títulos_a_imprimir</vt:lpstr>
      <vt:lpstr>'Venta de Carpio 36'!Títulos_a_imprimir</vt:lpstr>
      <vt:lpstr>Veracruz!Títulos_a_imprimir</vt:lpstr>
      <vt:lpstr>'Zacate Colorado'!Títulos_a_imprimir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 Marcelino Vázquez M.</dc:creator>
  <cp:lastModifiedBy>Veronica Luna Sabas</cp:lastModifiedBy>
  <cp:lastPrinted>2011-05-04T17:33:26Z</cp:lastPrinted>
  <dcterms:created xsi:type="dcterms:W3CDTF">2009-11-04T15:27:40Z</dcterms:created>
  <dcterms:modified xsi:type="dcterms:W3CDTF">2015-06-26T16:55:54Z</dcterms:modified>
</cp:coreProperties>
</file>