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2\"/>
    </mc:Choice>
  </mc:AlternateContent>
  <bookViews>
    <workbookView xWindow="10230" yWindow="45" windowWidth="10275" windowHeight="8115"/>
  </bookViews>
  <sheets>
    <sheet name="Dic 2012" sheetId="14" r:id="rId1"/>
  </sheets>
  <definedNames>
    <definedName name="_xlnm.Print_Area" localSheetId="0">'Dic 2012'!$A$1:$W$44</definedName>
  </definedNames>
  <calcPr calcId="152511"/>
</workbook>
</file>

<file path=xl/calcChain.xml><?xml version="1.0" encoding="utf-8"?>
<calcChain xmlns="http://schemas.openxmlformats.org/spreadsheetml/2006/main">
  <c r="U41" i="14" l="1"/>
  <c r="H41" i="14"/>
  <c r="G41" i="14"/>
  <c r="F41" i="14"/>
  <c r="C41" i="14"/>
  <c r="R41" i="14" s="1"/>
  <c r="U40" i="14"/>
  <c r="H40" i="14"/>
  <c r="G40" i="14"/>
  <c r="F40" i="14"/>
  <c r="C40" i="14"/>
  <c r="R40" i="14" s="1"/>
  <c r="U39" i="14"/>
  <c r="H39" i="14"/>
  <c r="G39" i="14"/>
  <c r="F39" i="14"/>
  <c r="C39" i="14"/>
  <c r="R39" i="14" s="1"/>
  <c r="U38" i="14"/>
  <c r="H38" i="14"/>
  <c r="G38" i="14"/>
  <c r="F38" i="14"/>
  <c r="C38" i="14"/>
  <c r="R38" i="14" s="1"/>
  <c r="U37" i="14"/>
  <c r="H37" i="14"/>
  <c r="G37" i="14"/>
  <c r="F37" i="14"/>
  <c r="C37" i="14"/>
  <c r="R37" i="14" s="1"/>
  <c r="U36" i="14"/>
  <c r="H36" i="14"/>
  <c r="G36" i="14"/>
  <c r="F36" i="14"/>
  <c r="C36" i="14"/>
  <c r="R36" i="14" s="1"/>
  <c r="U35" i="14"/>
  <c r="H35" i="14"/>
  <c r="G35" i="14"/>
  <c r="F35" i="14"/>
  <c r="C35" i="14"/>
  <c r="R35" i="14" s="1"/>
  <c r="U34" i="14"/>
  <c r="H34" i="14"/>
  <c r="G34" i="14"/>
  <c r="F34" i="14"/>
  <c r="C34" i="14"/>
  <c r="R34" i="14" s="1"/>
  <c r="U33" i="14"/>
  <c r="H33" i="14"/>
  <c r="G33" i="14"/>
  <c r="F33" i="14"/>
  <c r="C33" i="14"/>
  <c r="R33" i="14" s="1"/>
  <c r="U32" i="14"/>
  <c r="H32" i="14"/>
  <c r="G32" i="14"/>
  <c r="F32" i="14"/>
  <c r="C32" i="14"/>
  <c r="R32" i="14" s="1"/>
  <c r="U31" i="14"/>
  <c r="H31" i="14"/>
  <c r="G31" i="14"/>
  <c r="F31" i="14"/>
  <c r="C31" i="14"/>
  <c r="R31" i="14" s="1"/>
  <c r="U30" i="14"/>
  <c r="H30" i="14"/>
  <c r="G30" i="14"/>
  <c r="F30" i="14"/>
  <c r="C30" i="14"/>
  <c r="R30" i="14" s="1"/>
  <c r="U29" i="14"/>
  <c r="H29" i="14"/>
  <c r="G29" i="14"/>
  <c r="F29" i="14"/>
  <c r="C29" i="14"/>
  <c r="R29" i="14" s="1"/>
  <c r="U28" i="14"/>
  <c r="H28" i="14"/>
  <c r="G28" i="14"/>
  <c r="F28" i="14"/>
  <c r="C28" i="14"/>
  <c r="R28" i="14" s="1"/>
  <c r="U27" i="14"/>
  <c r="H27" i="14"/>
  <c r="G27" i="14"/>
  <c r="F27" i="14"/>
  <c r="C27" i="14"/>
  <c r="R27" i="14" s="1"/>
  <c r="U26" i="14"/>
  <c r="H26" i="14"/>
  <c r="G26" i="14"/>
  <c r="F26" i="14"/>
  <c r="C26" i="14"/>
  <c r="R26" i="14" s="1"/>
  <c r="U25" i="14"/>
  <c r="H25" i="14"/>
  <c r="G25" i="14"/>
  <c r="F25" i="14"/>
  <c r="C25" i="14"/>
  <c r="R25" i="14" s="1"/>
  <c r="U24" i="14"/>
  <c r="H24" i="14"/>
  <c r="G24" i="14"/>
  <c r="F24" i="14"/>
  <c r="C24" i="14"/>
  <c r="R24" i="14" s="1"/>
  <c r="U23" i="14"/>
  <c r="H23" i="14"/>
  <c r="G23" i="14"/>
  <c r="F23" i="14"/>
  <c r="C23" i="14"/>
  <c r="R23" i="14" s="1"/>
  <c r="U22" i="14"/>
  <c r="H22" i="14"/>
  <c r="G22" i="14"/>
  <c r="F22" i="14"/>
  <c r="C22" i="14"/>
  <c r="R22" i="14" s="1"/>
  <c r="U21" i="14"/>
  <c r="H21" i="14"/>
  <c r="G21" i="14"/>
  <c r="F21" i="14"/>
  <c r="C21" i="14"/>
  <c r="R21" i="14" s="1"/>
  <c r="U20" i="14"/>
  <c r="H20" i="14"/>
  <c r="G20" i="14"/>
  <c r="F20" i="14"/>
  <c r="C20" i="14"/>
  <c r="R20" i="14" s="1"/>
  <c r="U19" i="14"/>
  <c r="H19" i="14"/>
  <c r="G19" i="14"/>
  <c r="F19" i="14"/>
  <c r="C19" i="14"/>
  <c r="R19" i="14" s="1"/>
  <c r="U18" i="14"/>
  <c r="H18" i="14"/>
  <c r="G18" i="14"/>
  <c r="F18" i="14"/>
  <c r="C18" i="14"/>
  <c r="R18" i="14" s="1"/>
  <c r="U17" i="14"/>
  <c r="H17" i="14"/>
  <c r="G17" i="14"/>
  <c r="F17" i="14"/>
  <c r="C17" i="14"/>
  <c r="R17" i="14" s="1"/>
  <c r="U16" i="14"/>
  <c r="H16" i="14"/>
  <c r="G16" i="14"/>
  <c r="F16" i="14"/>
  <c r="C16" i="14"/>
  <c r="R16" i="14" s="1"/>
  <c r="U15" i="14"/>
  <c r="H15" i="14"/>
  <c r="G15" i="14"/>
  <c r="F15" i="14"/>
  <c r="C15" i="14"/>
  <c r="R15" i="14" s="1"/>
  <c r="U14" i="14"/>
  <c r="H14" i="14"/>
  <c r="G14" i="14"/>
  <c r="F14" i="14"/>
  <c r="C14" i="14"/>
  <c r="R14" i="14" s="1"/>
  <c r="U13" i="14"/>
  <c r="H13" i="14"/>
  <c r="G13" i="14"/>
  <c r="F13" i="14"/>
  <c r="C13" i="14"/>
  <c r="R13" i="14" s="1"/>
  <c r="U12" i="14"/>
  <c r="H12" i="14"/>
  <c r="G12" i="14"/>
  <c r="F12" i="14"/>
  <c r="C12" i="14"/>
  <c r="R12" i="14" s="1"/>
  <c r="U11" i="14"/>
  <c r="H11" i="14"/>
  <c r="G11" i="14"/>
  <c r="F11" i="14"/>
  <c r="C11" i="14"/>
  <c r="R11" i="14" s="1"/>
</calcChain>
</file>

<file path=xl/sharedStrings.xml><?xml version="1.0" encoding="utf-8"?>
<sst xmlns="http://schemas.openxmlformats.org/spreadsheetml/2006/main" count="33" uniqueCount="33">
  <si>
    <t>Gasoducto Palmillas - Toluca</t>
  </si>
  <si>
    <t xml:space="preserve">   Tejas  Gas de Toluca</t>
  </si>
  <si>
    <t>ESTUDIO ESTADÍSTICO DE CALIDAD DE GAS</t>
  </si>
  <si>
    <t>PUNTO DE MEDICION  :    TOLUCA</t>
  </si>
  <si>
    <t>PALMILLAS</t>
  </si>
  <si>
    <t xml:space="preserve">MES : </t>
  </si>
  <si>
    <t xml:space="preserve">DE: </t>
  </si>
  <si>
    <t>DIA</t>
  </si>
  <si>
    <t>N2+ CO2 (%)*</t>
  </si>
  <si>
    <t>kcal/m3</t>
  </si>
  <si>
    <t>C6 +</t>
  </si>
  <si>
    <t>PROPANO+</t>
  </si>
  <si>
    <t>I-BUTANO</t>
  </si>
  <si>
    <t>N-BUTANO</t>
  </si>
  <si>
    <t>I-PENTANO</t>
  </si>
  <si>
    <t>N-PENTANO</t>
  </si>
  <si>
    <t>N2</t>
  </si>
  <si>
    <t>METANO</t>
  </si>
  <si>
    <t>CO2</t>
  </si>
  <si>
    <t>ETANO</t>
  </si>
  <si>
    <t>C6 (68%)</t>
  </si>
  <si>
    <t>C7 (28%)</t>
  </si>
  <si>
    <t>C8 (4 %)</t>
  </si>
  <si>
    <t>COMPOSICION    %  MOL = % VOLUMEN</t>
  </si>
  <si>
    <t>Temperatura de Rocio de Hidrocarburos K</t>
  </si>
  <si>
    <t>MJ/m3</t>
  </si>
  <si>
    <t>GRAVEDAD ESPECIFICA</t>
  </si>
  <si>
    <t>PODER CALORIFICO @ 98.0665 KPa y 293.15 K</t>
  </si>
  <si>
    <t>PODER CALORIFICO @ 101.325 KPa y 288.15 K</t>
  </si>
  <si>
    <t>Indice de Wobbe  @ 101.325 KPa y 288.15 K</t>
  </si>
  <si>
    <t>DICIEMBRE</t>
  </si>
  <si>
    <t>H2O mg/m3</t>
  </si>
  <si>
    <t>H2S mg/m3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</si>
</sst>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9"/>
      <name val="Monotype Corsiva"/>
      <family val="4"/>
    </font>
    <font>
      <b/>
      <sz val="2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i/>
      <sz val="7"/>
      <name val="Arial"/>
      <family val="2"/>
    </font>
    <font>
      <b/>
      <sz val="14"/>
      <name val="Georgia"/>
      <family val="1"/>
    </font>
    <font>
      <b/>
      <sz val="14"/>
      <name val="Arial"/>
      <family val="2"/>
    </font>
    <font>
      <sz val="14"/>
      <name val="Georgia"/>
      <family val="1"/>
    </font>
    <font>
      <b/>
      <sz val="8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sz val="9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/>
    <xf numFmtId="164" fontId="0" fillId="0" borderId="0" xfId="0" applyNumberForma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3" borderId="7" xfId="0" applyFont="1" applyFill="1" applyBorder="1" applyAlignment="1">
      <alignment horizontal="centerContinuous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165" fontId="11" fillId="0" borderId="17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13" fillId="0" borderId="0" xfId="0" applyNumberFormat="1" applyFont="1" applyFill="1" applyBorder="1" applyAlignment="1">
      <alignment horizontal="left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 wrapText="1"/>
    </xf>
    <xf numFmtId="0" fontId="10" fillId="3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352425</xdr:colOff>
      <xdr:row>2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275" b="14807"/>
        <a:stretch>
          <a:fillRect/>
        </a:stretch>
      </xdr:blipFill>
      <xdr:spPr bwMode="auto">
        <a:xfrm>
          <a:off x="771525" y="0"/>
          <a:ext cx="2266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tabSelected="1" view="pageBreakPreview" zoomScale="60" zoomScaleNormal="70" workbookViewId="0">
      <selection activeCell="S9" sqref="S9:S10"/>
    </sheetView>
  </sheetViews>
  <sheetFormatPr baseColWidth="10" defaultRowHeight="15" x14ac:dyDescent="0.25"/>
  <cols>
    <col min="2" max="3" width="14.42578125" customWidth="1"/>
    <col min="4" max="4" width="13.85546875" customWidth="1"/>
    <col min="18" max="18" width="14.5703125" bestFit="1" customWidth="1"/>
    <col min="22" max="22" width="14.42578125" hidden="1" customWidth="1"/>
  </cols>
  <sheetData>
    <row r="2" spans="1:22" x14ac:dyDescent="0.25">
      <c r="H2" s="1"/>
      <c r="I2" s="1"/>
      <c r="J2" s="1"/>
      <c r="K2" s="34" t="s">
        <v>0</v>
      </c>
      <c r="L2" s="34"/>
      <c r="M2" s="34"/>
      <c r="N2" s="34"/>
      <c r="O2" s="1"/>
      <c r="P2" s="2"/>
      <c r="Q2" s="2"/>
    </row>
    <row r="3" spans="1:22" ht="15.75" thickBot="1" x14ac:dyDescent="0.3">
      <c r="H3" s="1"/>
      <c r="I3" s="1"/>
      <c r="J3" s="1"/>
      <c r="K3" s="1"/>
      <c r="L3" s="1"/>
      <c r="M3" s="1"/>
      <c r="N3" s="2"/>
      <c r="O3" s="1"/>
      <c r="P3" s="2"/>
      <c r="Q3" s="2"/>
    </row>
    <row r="4" spans="1:22" ht="27" thickTop="1" x14ac:dyDescent="0.4">
      <c r="A4" s="35" t="s">
        <v>1</v>
      </c>
      <c r="B4" s="36"/>
      <c r="C4" s="36"/>
      <c r="D4" s="36"/>
      <c r="E4" s="36"/>
      <c r="F4" s="36"/>
      <c r="G4" s="36"/>
      <c r="H4" s="37"/>
      <c r="I4" s="1"/>
      <c r="J4" s="3" t="s">
        <v>2</v>
      </c>
      <c r="K4" s="3"/>
      <c r="L4" s="3"/>
      <c r="M4" s="3"/>
      <c r="N4" s="3"/>
      <c r="O4" s="3"/>
      <c r="P4" s="3"/>
      <c r="Q4" s="3"/>
      <c r="S4" s="4"/>
    </row>
    <row r="5" spans="1:22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S5" s="4"/>
    </row>
    <row r="6" spans="1:22" ht="15.75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1" t="s">
        <v>3</v>
      </c>
      <c r="L6" s="6" t="s">
        <v>4</v>
      </c>
      <c r="M6" s="2"/>
      <c r="O6" s="2"/>
      <c r="P6" s="2"/>
    </row>
    <row r="7" spans="1:22" ht="18" x14ac:dyDescent="0.2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8" t="s">
        <v>5</v>
      </c>
      <c r="N7" s="38" t="s">
        <v>30</v>
      </c>
      <c r="O7" s="38"/>
      <c r="P7" s="8" t="s">
        <v>6</v>
      </c>
      <c r="Q7" s="9">
        <v>2012</v>
      </c>
    </row>
    <row r="8" spans="1:22" ht="18.75" thickBot="1" x14ac:dyDescent="0.3">
      <c r="A8" s="7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8"/>
      <c r="N8" s="10"/>
      <c r="O8" s="10"/>
      <c r="P8" s="8"/>
    </row>
    <row r="9" spans="1:22" ht="45.75" customHeight="1" thickBot="1" x14ac:dyDescent="0.3">
      <c r="A9" s="39" t="s">
        <v>7</v>
      </c>
      <c r="B9" s="28" t="s">
        <v>27</v>
      </c>
      <c r="C9" s="28" t="s">
        <v>28</v>
      </c>
      <c r="D9" s="27" t="s">
        <v>26</v>
      </c>
      <c r="E9" s="25"/>
      <c r="F9" s="25"/>
      <c r="G9" s="25"/>
      <c r="H9" s="11" t="s">
        <v>23</v>
      </c>
      <c r="I9" s="11"/>
      <c r="J9" s="11"/>
      <c r="K9" s="11"/>
      <c r="L9" s="11"/>
      <c r="M9" s="11"/>
      <c r="N9" s="11"/>
      <c r="O9" s="11"/>
      <c r="P9" s="11"/>
      <c r="Q9" s="11"/>
      <c r="R9" s="41" t="s">
        <v>29</v>
      </c>
      <c r="S9" s="29" t="s">
        <v>32</v>
      </c>
      <c r="T9" s="29" t="s">
        <v>31</v>
      </c>
      <c r="U9" s="31" t="s">
        <v>8</v>
      </c>
      <c r="V9" s="32" t="s">
        <v>24</v>
      </c>
    </row>
    <row r="10" spans="1:22" ht="18" customHeight="1" thickBot="1" x14ac:dyDescent="0.3">
      <c r="A10" s="40"/>
      <c r="B10" s="12" t="s">
        <v>9</v>
      </c>
      <c r="C10" s="26" t="s">
        <v>25</v>
      </c>
      <c r="D10" s="24"/>
      <c r="E10" s="13" t="s">
        <v>10</v>
      </c>
      <c r="F10" s="26" t="s">
        <v>20</v>
      </c>
      <c r="G10" s="26" t="s">
        <v>21</v>
      </c>
      <c r="H10" s="13" t="s">
        <v>22</v>
      </c>
      <c r="I10" s="14" t="s">
        <v>11</v>
      </c>
      <c r="J10" s="14" t="s">
        <v>12</v>
      </c>
      <c r="K10" s="14" t="s">
        <v>13</v>
      </c>
      <c r="L10" s="14" t="s">
        <v>14</v>
      </c>
      <c r="M10" s="14" t="s">
        <v>15</v>
      </c>
      <c r="N10" s="15" t="s">
        <v>16</v>
      </c>
      <c r="O10" s="14" t="s">
        <v>17</v>
      </c>
      <c r="P10" s="14" t="s">
        <v>18</v>
      </c>
      <c r="Q10" s="16" t="s">
        <v>19</v>
      </c>
      <c r="R10" s="42"/>
      <c r="S10" s="30"/>
      <c r="T10" s="30"/>
      <c r="U10" s="31"/>
      <c r="V10" s="33"/>
    </row>
    <row r="11" spans="1:22" x14ac:dyDescent="0.25">
      <c r="A11" s="17">
        <v>1</v>
      </c>
      <c r="B11" s="18">
        <v>8633.8424166666682</v>
      </c>
      <c r="C11" s="18">
        <f>B11*0.004400811</f>
        <v>37.995908679533258</v>
      </c>
      <c r="D11" s="18">
        <v>0.59985708333333332</v>
      </c>
      <c r="E11" s="18">
        <v>1.0958333333333336E-2</v>
      </c>
      <c r="F11" s="18">
        <f>E11*0.68</f>
        <v>7.4516666666666689E-3</v>
      </c>
      <c r="G11" s="18">
        <f>E11*0.28</f>
        <v>3.0683333333333344E-3</v>
      </c>
      <c r="H11" s="18">
        <f>E11*0.04</f>
        <v>4.3833333333333343E-4</v>
      </c>
      <c r="I11" s="18">
        <v>0.2611666666666666</v>
      </c>
      <c r="J11" s="18">
        <v>1.8291666666666675E-2</v>
      </c>
      <c r="K11" s="18">
        <v>1.6000000000000011E-2</v>
      </c>
      <c r="L11" s="18">
        <v>4.583333333333336E-3</v>
      </c>
      <c r="M11" s="18">
        <v>2.3750000000000012E-3</v>
      </c>
      <c r="N11" s="18">
        <v>2.9334166666666674</v>
      </c>
      <c r="O11" s="18">
        <v>91.103416666666661</v>
      </c>
      <c r="P11" s="18">
        <v>0.39991666666666675</v>
      </c>
      <c r="Q11" s="18">
        <v>5.249791666666666</v>
      </c>
      <c r="R11" s="18">
        <f>C11/SQRT(D11)</f>
        <v>49.058350241157484</v>
      </c>
      <c r="S11" s="19">
        <v>0.6992928683757782</v>
      </c>
      <c r="T11" s="19">
        <v>90.959363301595047</v>
      </c>
      <c r="U11" s="18">
        <f t="shared" ref="U11:U41" si="0">+N11+P11</f>
        <v>3.3333333333333344</v>
      </c>
      <c r="V11" s="18"/>
    </row>
    <row r="12" spans="1:22" x14ac:dyDescent="0.25">
      <c r="A12" s="17">
        <v>2</v>
      </c>
      <c r="B12" s="18">
        <v>8655.6204166666666</v>
      </c>
      <c r="C12" s="18">
        <f t="shared" ref="C12:C41" si="1">B12*0.004400811</f>
        <v>38.091749541491254</v>
      </c>
      <c r="D12" s="18">
        <v>0.60247791666666684</v>
      </c>
      <c r="E12" s="18">
        <v>3.1666666666666669E-2</v>
      </c>
      <c r="F12" s="18">
        <f t="shared" ref="F12:F41" si="2">E12*0.68</f>
        <v>2.1533333333333338E-2</v>
      </c>
      <c r="G12" s="18">
        <f t="shared" ref="G12:G41" si="3">E12*0.28</f>
        <v>8.8666666666666685E-3</v>
      </c>
      <c r="H12" s="18">
        <f t="shared" ref="H12:H41" si="4">E12*0.04</f>
        <v>1.2666666666666668E-3</v>
      </c>
      <c r="I12" s="18">
        <v>0.46883333333333327</v>
      </c>
      <c r="J12" s="18">
        <v>5.2833333333333322E-2</v>
      </c>
      <c r="K12" s="18">
        <v>9.1958333333333309E-2</v>
      </c>
      <c r="L12" s="18">
        <v>2.312500000000001E-2</v>
      </c>
      <c r="M12" s="18">
        <v>2.3333333333333345E-2</v>
      </c>
      <c r="N12" s="18">
        <v>3.0331249999999996</v>
      </c>
      <c r="O12" s="18">
        <v>91.194708333333338</v>
      </c>
      <c r="P12" s="18">
        <v>0.40366666666666667</v>
      </c>
      <c r="Q12" s="18">
        <v>4.6772499999999999</v>
      </c>
      <c r="R12" s="18">
        <f t="shared" ref="R12:R41" si="5">C12/SQRT(D12)</f>
        <v>49.075005133988967</v>
      </c>
      <c r="S12" s="19">
        <v>0.69916666666666671</v>
      </c>
      <c r="T12" s="19">
        <v>103.995</v>
      </c>
      <c r="U12" s="18">
        <f t="shared" si="0"/>
        <v>3.4367916666666662</v>
      </c>
      <c r="V12" s="18"/>
    </row>
    <row r="13" spans="1:22" x14ac:dyDescent="0.25">
      <c r="A13" s="17">
        <v>3</v>
      </c>
      <c r="B13" s="18">
        <v>8668.194166666668</v>
      </c>
      <c r="C13" s="18">
        <f t="shared" si="1"/>
        <v>38.147084238802506</v>
      </c>
      <c r="D13" s="18">
        <v>0.60446583333333337</v>
      </c>
      <c r="E13" s="18">
        <v>3.9500000000000014E-2</v>
      </c>
      <c r="F13" s="18">
        <f t="shared" si="2"/>
        <v>2.6860000000000012E-2</v>
      </c>
      <c r="G13" s="18">
        <f t="shared" si="3"/>
        <v>1.1060000000000006E-2</v>
      </c>
      <c r="H13" s="18">
        <f t="shared" si="4"/>
        <v>1.5800000000000007E-3</v>
      </c>
      <c r="I13" s="18">
        <v>0.47741666666666654</v>
      </c>
      <c r="J13" s="18">
        <v>5.9583333333333342E-2</v>
      </c>
      <c r="K13" s="18">
        <v>0.10812500000000003</v>
      </c>
      <c r="L13" s="18">
        <v>2.8875000000000015E-2</v>
      </c>
      <c r="M13" s="18">
        <v>3.0333333333333351E-2</v>
      </c>
      <c r="N13" s="18">
        <v>3.1484583333333327</v>
      </c>
      <c r="O13" s="18">
        <v>90.881166666666672</v>
      </c>
      <c r="P13" s="18">
        <v>0.3834583333333334</v>
      </c>
      <c r="Q13" s="18">
        <v>4.8433333333333328</v>
      </c>
      <c r="R13" s="18">
        <f t="shared" si="5"/>
        <v>49.065414199585128</v>
      </c>
      <c r="S13" s="19">
        <v>0.70500000000000018</v>
      </c>
      <c r="T13" s="19">
        <v>149.79833333333332</v>
      </c>
      <c r="U13" s="18">
        <f t="shared" si="0"/>
        <v>3.5319166666666661</v>
      </c>
      <c r="V13" s="18"/>
    </row>
    <row r="14" spans="1:22" x14ac:dyDescent="0.25">
      <c r="A14" s="17">
        <v>4</v>
      </c>
      <c r="B14" s="18">
        <v>8648.6754166666669</v>
      </c>
      <c r="C14" s="18">
        <f t="shared" si="1"/>
        <v>38.061185909096253</v>
      </c>
      <c r="D14" s="18">
        <v>0.6043858333333334</v>
      </c>
      <c r="E14" s="18">
        <v>4.0583333333333346E-2</v>
      </c>
      <c r="F14" s="18">
        <f t="shared" si="2"/>
        <v>2.7596666666666679E-2</v>
      </c>
      <c r="G14" s="18">
        <f t="shared" si="3"/>
        <v>1.1363333333333338E-2</v>
      </c>
      <c r="H14" s="18">
        <f t="shared" si="4"/>
        <v>1.6233333333333338E-3</v>
      </c>
      <c r="I14" s="18">
        <v>0.47245833333333337</v>
      </c>
      <c r="J14" s="18">
        <v>6.0375000000000005E-2</v>
      </c>
      <c r="K14" s="18">
        <v>0.11008333333333337</v>
      </c>
      <c r="L14" s="18">
        <v>2.945833333333335E-2</v>
      </c>
      <c r="M14" s="18">
        <v>3.0791666666666686E-2</v>
      </c>
      <c r="N14" s="18">
        <v>3.2744583333333335</v>
      </c>
      <c r="O14" s="18">
        <v>90.871375</v>
      </c>
      <c r="P14" s="18">
        <v>0.36941666666666667</v>
      </c>
      <c r="Q14" s="18">
        <v>4.7414583333333331</v>
      </c>
      <c r="R14" s="18">
        <f t="shared" si="5"/>
        <v>48.958170210749941</v>
      </c>
      <c r="S14" s="19">
        <v>0.71666666666666667</v>
      </c>
      <c r="T14" s="19">
        <v>179.20833333333329</v>
      </c>
      <c r="U14" s="18">
        <f t="shared" si="0"/>
        <v>3.643875</v>
      </c>
      <c r="V14" s="18"/>
    </row>
    <row r="15" spans="1:22" x14ac:dyDescent="0.25">
      <c r="A15" s="17">
        <v>5</v>
      </c>
      <c r="B15" s="18">
        <v>8625.3975833333334</v>
      </c>
      <c r="C15" s="18">
        <f t="shared" si="1"/>
        <v>37.958744564106752</v>
      </c>
      <c r="D15" s="18">
        <v>0.60422958333333321</v>
      </c>
      <c r="E15" s="18">
        <v>4.1833333333333354E-2</v>
      </c>
      <c r="F15" s="18">
        <f t="shared" si="2"/>
        <v>2.8446666666666683E-2</v>
      </c>
      <c r="G15" s="18">
        <f t="shared" si="3"/>
        <v>1.1713333333333339E-2</v>
      </c>
      <c r="H15" s="18">
        <f t="shared" si="4"/>
        <v>1.6733333333333342E-3</v>
      </c>
      <c r="I15" s="18">
        <v>0.47300000000000003</v>
      </c>
      <c r="J15" s="18">
        <v>6.0000000000000005E-2</v>
      </c>
      <c r="K15" s="18">
        <v>0.10991666666666668</v>
      </c>
      <c r="L15" s="18">
        <v>2.9541666666666685E-2</v>
      </c>
      <c r="M15" s="18">
        <v>3.0916666666666686E-2</v>
      </c>
      <c r="N15" s="18">
        <v>3.4283333333333341</v>
      </c>
      <c r="O15" s="18">
        <v>90.860875000000007</v>
      </c>
      <c r="P15" s="18">
        <v>0.3459583333333332</v>
      </c>
      <c r="Q15" s="18">
        <v>4.620333333333333</v>
      </c>
      <c r="R15" s="18">
        <f t="shared" si="5"/>
        <v>48.832712422036231</v>
      </c>
      <c r="S15" s="19">
        <v>0.7283333333333335</v>
      </c>
      <c r="T15" s="19">
        <v>203.47375</v>
      </c>
      <c r="U15" s="18">
        <f t="shared" si="0"/>
        <v>3.7742916666666675</v>
      </c>
      <c r="V15" s="18"/>
    </row>
    <row r="16" spans="1:22" x14ac:dyDescent="0.25">
      <c r="A16" s="17">
        <v>6</v>
      </c>
      <c r="B16" s="18">
        <v>8620.9445000000032</v>
      </c>
      <c r="C16" s="18">
        <f t="shared" si="1"/>
        <v>37.939147385989514</v>
      </c>
      <c r="D16" s="18">
        <v>0.60254625000000006</v>
      </c>
      <c r="E16" s="18">
        <v>3.3125000000000022E-2</v>
      </c>
      <c r="F16" s="18">
        <f t="shared" si="2"/>
        <v>2.2525000000000017E-2</v>
      </c>
      <c r="G16" s="18">
        <f t="shared" si="3"/>
        <v>9.2750000000000072E-3</v>
      </c>
      <c r="H16" s="18">
        <f t="shared" si="4"/>
        <v>1.3250000000000009E-3</v>
      </c>
      <c r="I16" s="18">
        <v>0.41087499999999993</v>
      </c>
      <c r="J16" s="18">
        <v>4.9708333333333347E-2</v>
      </c>
      <c r="K16" s="18">
        <v>8.5000000000000006E-2</v>
      </c>
      <c r="L16" s="18">
        <v>2.3125000000000007E-2</v>
      </c>
      <c r="M16" s="18">
        <v>2.3666666666666673E-2</v>
      </c>
      <c r="N16" s="18">
        <v>3.345666666666665</v>
      </c>
      <c r="O16" s="18">
        <v>90.987750000000005</v>
      </c>
      <c r="P16" s="18">
        <v>0.325125</v>
      </c>
      <c r="Q16" s="18">
        <v>4.7160416666666665</v>
      </c>
      <c r="R16" s="18">
        <f t="shared" si="5"/>
        <v>48.875630481489871</v>
      </c>
      <c r="S16" s="19">
        <v>0.69333333333333347</v>
      </c>
      <c r="T16" s="19">
        <v>283.17333333333335</v>
      </c>
      <c r="U16" s="18">
        <f t="shared" si="0"/>
        <v>3.6707916666666649</v>
      </c>
      <c r="V16" s="18"/>
    </row>
    <row r="17" spans="1:22" x14ac:dyDescent="0.25">
      <c r="A17" s="17">
        <v>7</v>
      </c>
      <c r="B17" s="18">
        <v>8649.3847916666673</v>
      </c>
      <c r="C17" s="18">
        <f t="shared" si="1"/>
        <v>38.064307734399378</v>
      </c>
      <c r="D17" s="18">
        <v>0.60190999999999995</v>
      </c>
      <c r="E17" s="18">
        <v>3.3958333333333347E-2</v>
      </c>
      <c r="F17" s="18">
        <f t="shared" si="2"/>
        <v>2.3091666666666677E-2</v>
      </c>
      <c r="G17" s="18">
        <f t="shared" si="3"/>
        <v>9.5083333333333374E-3</v>
      </c>
      <c r="H17" s="18">
        <f t="shared" si="4"/>
        <v>1.358333333333334E-3</v>
      </c>
      <c r="I17" s="18">
        <v>0.40075</v>
      </c>
      <c r="J17" s="18">
        <v>4.8625000000000022E-2</v>
      </c>
      <c r="K17" s="18">
        <v>8.4249999999999992E-2</v>
      </c>
      <c r="L17" s="18">
        <v>2.3333333333333345E-2</v>
      </c>
      <c r="M17" s="18">
        <v>2.4083333333333345E-2</v>
      </c>
      <c r="N17" s="18">
        <v>3.0737083333333328</v>
      </c>
      <c r="O17" s="18">
        <v>91.1755</v>
      </c>
      <c r="P17" s="18">
        <v>0.34866666666666668</v>
      </c>
      <c r="Q17" s="18">
        <v>4.7869166666666665</v>
      </c>
      <c r="R17" s="18">
        <f t="shared" si="5"/>
        <v>49.06278043705511</v>
      </c>
      <c r="S17" s="19">
        <v>0.68750000000000011</v>
      </c>
      <c r="T17" s="19">
        <v>294.84000000000003</v>
      </c>
      <c r="U17" s="18">
        <f t="shared" si="0"/>
        <v>3.4223749999999997</v>
      </c>
      <c r="V17" s="18"/>
    </row>
    <row r="18" spans="1:22" x14ac:dyDescent="0.25">
      <c r="A18" s="17">
        <v>8</v>
      </c>
      <c r="B18" s="18">
        <v>8624.2975000000006</v>
      </c>
      <c r="C18" s="18">
        <f t="shared" si="1"/>
        <v>37.953903305272505</v>
      </c>
      <c r="D18" s="18">
        <v>0.60221791666666658</v>
      </c>
      <c r="E18" s="18">
        <v>3.5083333333333348E-2</v>
      </c>
      <c r="F18" s="18">
        <f t="shared" si="2"/>
        <v>2.3856666666666679E-2</v>
      </c>
      <c r="G18" s="18">
        <f t="shared" si="3"/>
        <v>9.8233333333333384E-3</v>
      </c>
      <c r="H18" s="18">
        <f t="shared" si="4"/>
        <v>1.4033333333333339E-3</v>
      </c>
      <c r="I18" s="18">
        <v>0.40654166666666658</v>
      </c>
      <c r="J18" s="18">
        <v>5.0500000000000017E-2</v>
      </c>
      <c r="K18" s="18">
        <v>8.7666666666666671E-2</v>
      </c>
      <c r="L18" s="18">
        <v>2.454166666666668E-2</v>
      </c>
      <c r="M18" s="18">
        <v>2.5416666666666681E-2</v>
      </c>
      <c r="N18" s="18">
        <v>3.309041666666666</v>
      </c>
      <c r="O18" s="18">
        <v>91.110124999999996</v>
      </c>
      <c r="P18" s="18">
        <v>0.35441666666666677</v>
      </c>
      <c r="Q18" s="18">
        <v>4.596708333333333</v>
      </c>
      <c r="R18" s="18">
        <f t="shared" si="5"/>
        <v>48.907967028332159</v>
      </c>
      <c r="S18" s="19">
        <v>0.69916666666666683</v>
      </c>
      <c r="T18" s="19">
        <v>116.53041666666662</v>
      </c>
      <c r="U18" s="18">
        <f t="shared" si="0"/>
        <v>3.6634583333333328</v>
      </c>
      <c r="V18" s="18"/>
    </row>
    <row r="19" spans="1:22" x14ac:dyDescent="0.25">
      <c r="A19" s="17">
        <v>9</v>
      </c>
      <c r="B19" s="18">
        <v>8602.7879166666662</v>
      </c>
      <c r="C19" s="18">
        <f t="shared" si="1"/>
        <v>37.859243694333749</v>
      </c>
      <c r="D19" s="18">
        <v>0.60634208333333339</v>
      </c>
      <c r="E19" s="18">
        <v>4.0583333333333346E-2</v>
      </c>
      <c r="F19" s="18">
        <f t="shared" si="2"/>
        <v>2.7596666666666679E-2</v>
      </c>
      <c r="G19" s="18">
        <f t="shared" si="3"/>
        <v>1.1363333333333338E-2</v>
      </c>
      <c r="H19" s="18">
        <f t="shared" si="4"/>
        <v>1.6233333333333338E-3</v>
      </c>
      <c r="I19" s="18">
        <v>0.47699999999999992</v>
      </c>
      <c r="J19" s="18">
        <v>5.7750000000000017E-2</v>
      </c>
      <c r="K19" s="18">
        <v>0.10433333333333333</v>
      </c>
      <c r="L19" s="18">
        <v>2.8750000000000015E-2</v>
      </c>
      <c r="M19" s="18">
        <v>3.0375000000000017E-2</v>
      </c>
      <c r="N19" s="18">
        <v>3.943458333333334</v>
      </c>
      <c r="O19" s="18">
        <v>90.282541666666646</v>
      </c>
      <c r="P19" s="18">
        <v>0.29820833333333335</v>
      </c>
      <c r="Q19" s="18">
        <v>4.7371249999999998</v>
      </c>
      <c r="R19" s="18">
        <f t="shared" si="5"/>
        <v>48.619789934384066</v>
      </c>
      <c r="S19" s="19">
        <v>0.70499999999999996</v>
      </c>
      <c r="T19" s="20">
        <v>106.13904166666664</v>
      </c>
      <c r="U19" s="18">
        <f t="shared" si="0"/>
        <v>4.2416666666666671</v>
      </c>
      <c r="V19" s="18"/>
    </row>
    <row r="20" spans="1:22" x14ac:dyDescent="0.25">
      <c r="A20" s="17">
        <v>10</v>
      </c>
      <c r="B20" s="18">
        <v>8666.3251666666674</v>
      </c>
      <c r="C20" s="18">
        <f t="shared" si="1"/>
        <v>38.138859123043503</v>
      </c>
      <c r="D20" s="18">
        <v>0.60621124999999998</v>
      </c>
      <c r="E20" s="18">
        <v>2.7125000000000007E-2</v>
      </c>
      <c r="F20" s="18">
        <f t="shared" si="2"/>
        <v>1.8445000000000007E-2</v>
      </c>
      <c r="G20" s="18">
        <f t="shared" si="3"/>
        <v>7.5950000000000028E-3</v>
      </c>
      <c r="H20" s="18">
        <f t="shared" si="4"/>
        <v>1.0850000000000002E-3</v>
      </c>
      <c r="I20" s="18">
        <v>0.66479166666666678</v>
      </c>
      <c r="J20" s="18">
        <v>6.9875000000000007E-2</v>
      </c>
      <c r="K20" s="18">
        <v>0.11645833333333329</v>
      </c>
      <c r="L20" s="18">
        <v>2.312500000000001E-2</v>
      </c>
      <c r="M20" s="18">
        <v>2.1416666666666671E-2</v>
      </c>
      <c r="N20" s="18">
        <v>3.4625416666666666</v>
      </c>
      <c r="O20" s="18">
        <v>90.525208333333353</v>
      </c>
      <c r="P20" s="18">
        <v>0.30995833333333328</v>
      </c>
      <c r="Q20" s="18">
        <v>4.7795833333333331</v>
      </c>
      <c r="R20" s="18">
        <f t="shared" si="5"/>
        <v>48.984164137148156</v>
      </c>
      <c r="S20" s="19">
        <v>0.69916666666666683</v>
      </c>
      <c r="T20" s="19">
        <v>107.04666666666667</v>
      </c>
      <c r="U20" s="18">
        <f t="shared" si="0"/>
        <v>3.7725</v>
      </c>
      <c r="V20" s="18"/>
    </row>
    <row r="21" spans="1:22" x14ac:dyDescent="0.25">
      <c r="A21" s="17">
        <v>11</v>
      </c>
      <c r="B21" s="18">
        <v>8660.1437916666673</v>
      </c>
      <c r="C21" s="18">
        <f t="shared" si="1"/>
        <v>38.11165605994838</v>
      </c>
      <c r="D21" s="18">
        <v>0.60343333333333327</v>
      </c>
      <c r="E21" s="18">
        <v>2.4500000000000008E-2</v>
      </c>
      <c r="F21" s="18">
        <f t="shared" si="2"/>
        <v>1.6660000000000008E-2</v>
      </c>
      <c r="G21" s="18">
        <f t="shared" si="3"/>
        <v>6.8600000000000032E-3</v>
      </c>
      <c r="H21" s="18">
        <f t="shared" si="4"/>
        <v>9.800000000000004E-4</v>
      </c>
      <c r="I21" s="18">
        <v>0.45170833333333332</v>
      </c>
      <c r="J21" s="18">
        <v>4.4916666666666688E-2</v>
      </c>
      <c r="K21" s="18">
        <v>7.3708333333333334E-2</v>
      </c>
      <c r="L21" s="18">
        <v>1.8541666666666675E-2</v>
      </c>
      <c r="M21" s="18">
        <v>1.8875000000000006E-2</v>
      </c>
      <c r="N21" s="18">
        <v>3.2256250000000004</v>
      </c>
      <c r="O21" s="18">
        <v>90.754041666666652</v>
      </c>
      <c r="P21" s="18">
        <v>0.31279166666666658</v>
      </c>
      <c r="Q21" s="18">
        <v>5.0747083333333345</v>
      </c>
      <c r="R21" s="18">
        <f t="shared" si="5"/>
        <v>49.061765479434314</v>
      </c>
      <c r="S21" s="19">
        <v>0.71666666666666679</v>
      </c>
      <c r="T21" s="19">
        <v>72.053333333333342</v>
      </c>
      <c r="U21" s="18">
        <f t="shared" si="0"/>
        <v>3.538416666666667</v>
      </c>
      <c r="V21" s="18"/>
    </row>
    <row r="22" spans="1:22" x14ac:dyDescent="0.25">
      <c r="A22" s="17">
        <v>12</v>
      </c>
      <c r="B22" s="18">
        <v>8646.0358749999996</v>
      </c>
      <c r="C22" s="18">
        <f t="shared" si="1"/>
        <v>38.049569785094626</v>
      </c>
      <c r="D22" s="18">
        <v>0.60160958333333325</v>
      </c>
      <c r="E22" s="18">
        <v>1.1583333333333336E-2</v>
      </c>
      <c r="F22" s="18">
        <f t="shared" si="2"/>
        <v>7.876666666666669E-3</v>
      </c>
      <c r="G22" s="18">
        <f t="shared" si="3"/>
        <v>3.2433333333333346E-3</v>
      </c>
      <c r="H22" s="18">
        <f t="shared" si="4"/>
        <v>4.6333333333333345E-4</v>
      </c>
      <c r="I22" s="18">
        <v>0.37733333333333335</v>
      </c>
      <c r="J22" s="18">
        <v>2.0416666666666673E-2</v>
      </c>
      <c r="K22" s="18">
        <v>2.0166666666666673E-2</v>
      </c>
      <c r="L22" s="18">
        <v>5.2916666666666676E-3</v>
      </c>
      <c r="M22" s="18">
        <v>3.6666666666666688E-3</v>
      </c>
      <c r="N22" s="18">
        <v>3.1806666666666668</v>
      </c>
      <c r="O22" s="18">
        <v>90.748125000000016</v>
      </c>
      <c r="P22" s="18">
        <v>0.30337500000000001</v>
      </c>
      <c r="Q22" s="18">
        <v>5.3292500000000009</v>
      </c>
      <c r="R22" s="18">
        <f t="shared" si="5"/>
        <v>49.056027635793406</v>
      </c>
      <c r="S22" s="19">
        <v>0.69916666666666683</v>
      </c>
      <c r="T22" s="19">
        <v>54.458333333333336</v>
      </c>
      <c r="U22" s="18">
        <f t="shared" si="0"/>
        <v>3.4840416666666667</v>
      </c>
      <c r="V22" s="18"/>
    </row>
    <row r="23" spans="1:22" x14ac:dyDescent="0.25">
      <c r="A23" s="17">
        <v>13</v>
      </c>
      <c r="B23" s="18">
        <v>8686.1134999999995</v>
      </c>
      <c r="C23" s="18">
        <f t="shared" si="1"/>
        <v>38.225943838048501</v>
      </c>
      <c r="D23" s="18">
        <v>0.60035999999999989</v>
      </c>
      <c r="E23" s="18">
        <v>1.1375000000000005E-2</v>
      </c>
      <c r="F23" s="18">
        <f t="shared" si="2"/>
        <v>7.735000000000004E-3</v>
      </c>
      <c r="G23" s="18">
        <f t="shared" si="3"/>
        <v>3.1850000000000016E-3</v>
      </c>
      <c r="H23" s="18">
        <f t="shared" si="4"/>
        <v>4.5500000000000022E-4</v>
      </c>
      <c r="I23" s="18">
        <v>0.40904166666666675</v>
      </c>
      <c r="J23" s="18">
        <v>2.3000000000000007E-2</v>
      </c>
      <c r="K23" s="18">
        <v>2.3875000000000007E-2</v>
      </c>
      <c r="L23" s="18">
        <v>5.5000000000000023E-3</v>
      </c>
      <c r="M23" s="18">
        <v>3.9583333333333354E-3</v>
      </c>
      <c r="N23" s="18">
        <v>2.6812083333333336</v>
      </c>
      <c r="O23" s="18">
        <v>91.15625</v>
      </c>
      <c r="P23" s="18">
        <v>0.33479166666666677</v>
      </c>
      <c r="Q23" s="18">
        <v>5.3511250000000006</v>
      </c>
      <c r="R23" s="18">
        <f t="shared" si="5"/>
        <v>49.334683107070148</v>
      </c>
      <c r="S23" s="19">
        <v>0.70499999999999996</v>
      </c>
      <c r="T23" s="19">
        <v>42.399583333333318</v>
      </c>
      <c r="U23" s="18">
        <f t="shared" si="0"/>
        <v>3.0160000000000005</v>
      </c>
      <c r="V23" s="18"/>
    </row>
    <row r="24" spans="1:22" x14ac:dyDescent="0.25">
      <c r="A24" s="17">
        <v>14</v>
      </c>
      <c r="B24" s="18">
        <v>8647.4983749999974</v>
      </c>
      <c r="C24" s="18">
        <f t="shared" si="1"/>
        <v>38.056005971182117</v>
      </c>
      <c r="D24" s="18">
        <v>0.59783958333333331</v>
      </c>
      <c r="E24" s="18">
        <v>1.2791666666666672E-2</v>
      </c>
      <c r="F24" s="18">
        <f t="shared" si="2"/>
        <v>8.6983333333333374E-3</v>
      </c>
      <c r="G24" s="18">
        <f t="shared" si="3"/>
        <v>3.5816666666666683E-3</v>
      </c>
      <c r="H24" s="18">
        <f t="shared" si="4"/>
        <v>5.1166666666666689E-4</v>
      </c>
      <c r="I24" s="18">
        <v>0.36037499999999995</v>
      </c>
      <c r="J24" s="18">
        <v>2.3041666666666672E-2</v>
      </c>
      <c r="K24" s="18">
        <v>2.3958333333333342E-2</v>
      </c>
      <c r="L24" s="18">
        <v>5.9583333333333354E-3</v>
      </c>
      <c r="M24" s="18">
        <v>4.0416666666666691E-3</v>
      </c>
      <c r="N24" s="18">
        <v>2.6792916666666673</v>
      </c>
      <c r="O24" s="18">
        <v>91.627374999999986</v>
      </c>
      <c r="P24" s="18">
        <v>0.32879166666666665</v>
      </c>
      <c r="Q24" s="18">
        <v>4.9344999999999999</v>
      </c>
      <c r="R24" s="18">
        <f t="shared" si="5"/>
        <v>49.218783258696355</v>
      </c>
      <c r="S24" s="19">
        <v>0.69333333333333336</v>
      </c>
      <c r="T24" s="19">
        <v>21.513333333333335</v>
      </c>
      <c r="U24" s="18">
        <f t="shared" si="0"/>
        <v>3.0080833333333339</v>
      </c>
      <c r="V24" s="18"/>
    </row>
    <row r="25" spans="1:22" x14ac:dyDescent="0.25">
      <c r="A25" s="17">
        <v>15</v>
      </c>
      <c r="B25" s="18">
        <v>8627.9852083333335</v>
      </c>
      <c r="C25" s="18">
        <f t="shared" si="1"/>
        <v>37.970132212670627</v>
      </c>
      <c r="D25" s="18">
        <v>0.59974666666666676</v>
      </c>
      <c r="E25" s="18">
        <v>1.1625000000000003E-2</v>
      </c>
      <c r="F25" s="18">
        <f t="shared" si="2"/>
        <v>7.9050000000000023E-3</v>
      </c>
      <c r="G25" s="18">
        <f t="shared" si="3"/>
        <v>3.2550000000000014E-3</v>
      </c>
      <c r="H25" s="18">
        <f t="shared" si="4"/>
        <v>4.6500000000000014E-4</v>
      </c>
      <c r="I25" s="18">
        <v>0.26337499999999997</v>
      </c>
      <c r="J25" s="18">
        <v>1.8000000000000009E-2</v>
      </c>
      <c r="K25" s="18">
        <v>1.7250000000000005E-2</v>
      </c>
      <c r="L25" s="18">
        <v>5.2083333333333348E-3</v>
      </c>
      <c r="M25" s="18">
        <v>3.2083333333333343E-3</v>
      </c>
      <c r="N25" s="18">
        <v>3.081</v>
      </c>
      <c r="O25" s="18">
        <v>91.00200000000001</v>
      </c>
      <c r="P25" s="18">
        <v>0.28575</v>
      </c>
      <c r="Q25" s="18">
        <v>5.312291666666666</v>
      </c>
      <c r="R25" s="18">
        <f t="shared" si="5"/>
        <v>49.029581686593033</v>
      </c>
      <c r="S25" s="19">
        <v>0.69916666666666683</v>
      </c>
      <c r="T25" s="19">
        <v>22.44458333333333</v>
      </c>
      <c r="U25" s="18">
        <f t="shared" si="0"/>
        <v>3.3667500000000001</v>
      </c>
      <c r="V25" s="18"/>
    </row>
    <row r="26" spans="1:22" x14ac:dyDescent="0.25">
      <c r="A26" s="17">
        <v>16</v>
      </c>
      <c r="B26" s="18">
        <v>8639.0547083333331</v>
      </c>
      <c r="C26" s="18">
        <f t="shared" si="1"/>
        <v>38.018846990035122</v>
      </c>
      <c r="D26" s="18">
        <v>0.60235250000000007</v>
      </c>
      <c r="E26" s="18">
        <v>1.3125000000000006E-2</v>
      </c>
      <c r="F26" s="18">
        <f t="shared" si="2"/>
        <v>8.9250000000000058E-3</v>
      </c>
      <c r="G26" s="18">
        <f t="shared" si="3"/>
        <v>3.675000000000002E-3</v>
      </c>
      <c r="H26" s="18">
        <f t="shared" si="4"/>
        <v>5.2500000000000029E-4</v>
      </c>
      <c r="I26" s="18">
        <v>0.32112499999999999</v>
      </c>
      <c r="J26" s="18">
        <v>2.4708333333333346E-2</v>
      </c>
      <c r="K26" s="18">
        <v>3.0958333333333341E-2</v>
      </c>
      <c r="L26" s="18">
        <v>7.3750000000000031E-3</v>
      </c>
      <c r="M26" s="18">
        <v>5.5000000000000014E-3</v>
      </c>
      <c r="N26" s="18">
        <v>3.2722499999999997</v>
      </c>
      <c r="O26" s="18">
        <v>90.566708333333338</v>
      </c>
      <c r="P26" s="18">
        <v>0.29708333333333331</v>
      </c>
      <c r="Q26" s="18">
        <v>5.4613750000000003</v>
      </c>
      <c r="R26" s="18">
        <f t="shared" si="5"/>
        <v>48.986181034313212</v>
      </c>
      <c r="S26" s="19">
        <v>0.71083333333333332</v>
      </c>
      <c r="T26" s="19">
        <v>21.683750000000003</v>
      </c>
      <c r="U26" s="18">
        <f t="shared" si="0"/>
        <v>3.5693333333333328</v>
      </c>
      <c r="V26" s="18"/>
    </row>
    <row r="27" spans="1:22" x14ac:dyDescent="0.25">
      <c r="A27" s="17">
        <v>17</v>
      </c>
      <c r="B27" s="18">
        <v>8667.3545416666657</v>
      </c>
      <c r="C27" s="18">
        <f t="shared" si="1"/>
        <v>38.143389207866619</v>
      </c>
      <c r="D27" s="18">
        <v>0.6059325000000001</v>
      </c>
      <c r="E27" s="18">
        <v>1.4791666666666675E-2</v>
      </c>
      <c r="F27" s="18">
        <f t="shared" si="2"/>
        <v>1.0058333333333339E-2</v>
      </c>
      <c r="G27" s="18">
        <f t="shared" si="3"/>
        <v>4.1416666666666694E-3</v>
      </c>
      <c r="H27" s="18">
        <f t="shared" si="4"/>
        <v>5.9166666666666699E-4</v>
      </c>
      <c r="I27" s="18">
        <v>0.49783333333333335</v>
      </c>
      <c r="J27" s="18">
        <v>4.0875000000000015E-2</v>
      </c>
      <c r="K27" s="18">
        <v>7.0333333333333345E-2</v>
      </c>
      <c r="L27" s="18">
        <v>1.4875000000000008E-2</v>
      </c>
      <c r="M27" s="18">
        <v>1.3833333333333342E-2</v>
      </c>
      <c r="N27" s="18">
        <v>3.4120416666666671</v>
      </c>
      <c r="O27" s="18">
        <v>90.141458333333318</v>
      </c>
      <c r="P27" s="18">
        <v>0.28279166666666672</v>
      </c>
      <c r="Q27" s="18">
        <v>5.5110416666666673</v>
      </c>
      <c r="R27" s="18">
        <f t="shared" si="5"/>
        <v>49.001249664630315</v>
      </c>
      <c r="S27" s="19">
        <v>0.70500000000000007</v>
      </c>
      <c r="T27" s="20">
        <v>22.707916666666673</v>
      </c>
      <c r="U27" s="18">
        <f t="shared" si="0"/>
        <v>3.6948333333333339</v>
      </c>
      <c r="V27" s="18"/>
    </row>
    <row r="28" spans="1:22" x14ac:dyDescent="0.25">
      <c r="A28" s="17">
        <v>18</v>
      </c>
      <c r="B28" s="18">
        <v>8656.172583333333</v>
      </c>
      <c r="C28" s="18">
        <f t="shared" si="1"/>
        <v>38.094179522631748</v>
      </c>
      <c r="D28" s="18">
        <v>0.60846208333333329</v>
      </c>
      <c r="E28" s="18">
        <v>1.5833333333333342E-2</v>
      </c>
      <c r="F28" s="18">
        <f t="shared" si="2"/>
        <v>1.0766666666666673E-2</v>
      </c>
      <c r="G28" s="18">
        <f t="shared" si="3"/>
        <v>4.433333333333336E-3</v>
      </c>
      <c r="H28" s="18">
        <f t="shared" si="4"/>
        <v>6.3333333333333373E-4</v>
      </c>
      <c r="I28" s="18">
        <v>0.5512083333333333</v>
      </c>
      <c r="J28" s="18">
        <v>4.1500000000000016E-2</v>
      </c>
      <c r="K28" s="18">
        <v>7.0541666666666655E-2</v>
      </c>
      <c r="L28" s="18">
        <v>1.5333333333333338E-2</v>
      </c>
      <c r="M28" s="18">
        <v>1.4708333333333339E-2</v>
      </c>
      <c r="N28" s="18">
        <v>3.7426250000000003</v>
      </c>
      <c r="O28" s="18">
        <v>89.617208333333352</v>
      </c>
      <c r="P28" s="18">
        <v>0.26366666666666677</v>
      </c>
      <c r="Q28" s="18">
        <v>5.6670000000000007</v>
      </c>
      <c r="R28" s="18">
        <f t="shared" si="5"/>
        <v>48.836200048127978</v>
      </c>
      <c r="S28" s="19">
        <v>0.70500000000000007</v>
      </c>
      <c r="T28" s="19">
        <v>22.435833333333331</v>
      </c>
      <c r="U28" s="18">
        <f t="shared" si="0"/>
        <v>4.0062916666666668</v>
      </c>
      <c r="V28" s="18"/>
    </row>
    <row r="29" spans="1:22" x14ac:dyDescent="0.25">
      <c r="A29" s="17">
        <v>19</v>
      </c>
      <c r="B29" s="18">
        <v>8629.3759583333322</v>
      </c>
      <c r="C29" s="18">
        <f t="shared" si="1"/>
        <v>37.976252640568873</v>
      </c>
      <c r="D29" s="18">
        <v>0.60552875000000006</v>
      </c>
      <c r="E29" s="18">
        <v>1.2416666666666673E-2</v>
      </c>
      <c r="F29" s="18">
        <f t="shared" si="2"/>
        <v>8.4433333333333391E-3</v>
      </c>
      <c r="G29" s="18">
        <f t="shared" si="3"/>
        <v>3.4766666666666687E-3</v>
      </c>
      <c r="H29" s="18">
        <f t="shared" si="4"/>
        <v>4.9666666666666696E-4</v>
      </c>
      <c r="I29" s="18">
        <v>0.3838333333333333</v>
      </c>
      <c r="J29" s="18">
        <v>2.2291666666666678E-2</v>
      </c>
      <c r="K29" s="18">
        <v>2.5833333333333337E-2</v>
      </c>
      <c r="L29" s="18">
        <v>6.2083333333333357E-3</v>
      </c>
      <c r="M29" s="18">
        <v>4.5000000000000023E-3</v>
      </c>
      <c r="N29" s="18">
        <v>3.6012916666666666</v>
      </c>
      <c r="O29" s="18">
        <v>89.914500000000018</v>
      </c>
      <c r="P29" s="18">
        <v>0.30829166666666663</v>
      </c>
      <c r="Q29" s="18">
        <v>5.7207499999999998</v>
      </c>
      <c r="R29" s="18">
        <f t="shared" si="5"/>
        <v>48.802798216269245</v>
      </c>
      <c r="S29" s="19">
        <v>0.6992928683757782</v>
      </c>
      <c r="T29" s="19">
        <v>29.792741139729817</v>
      </c>
      <c r="U29" s="18">
        <f t="shared" si="0"/>
        <v>3.909583333333333</v>
      </c>
      <c r="V29" s="18"/>
    </row>
    <row r="30" spans="1:22" x14ac:dyDescent="0.25">
      <c r="A30" s="17">
        <v>20</v>
      </c>
      <c r="B30" s="18">
        <v>8589.9834166666715</v>
      </c>
      <c r="C30" s="18">
        <f t="shared" si="1"/>
        <v>37.802893509884271</v>
      </c>
      <c r="D30" s="18">
        <v>0.60349583333333334</v>
      </c>
      <c r="E30" s="18">
        <v>1.2000000000000004E-2</v>
      </c>
      <c r="F30" s="18">
        <f t="shared" si="2"/>
        <v>8.1600000000000023E-3</v>
      </c>
      <c r="G30" s="18">
        <f t="shared" si="3"/>
        <v>3.3600000000000014E-3</v>
      </c>
      <c r="H30" s="18">
        <f t="shared" si="4"/>
        <v>4.8000000000000017E-4</v>
      </c>
      <c r="I30" s="18">
        <v>0.29479166666666662</v>
      </c>
      <c r="J30" s="18">
        <v>1.6875000000000008E-2</v>
      </c>
      <c r="K30" s="18">
        <v>1.6833333333333343E-2</v>
      </c>
      <c r="L30" s="18">
        <v>5.3750000000000013E-3</v>
      </c>
      <c r="M30" s="18">
        <v>3.5416666666666682E-3</v>
      </c>
      <c r="N30" s="18">
        <v>3.6972916666666671</v>
      </c>
      <c r="O30" s="18">
        <v>90.183958333333337</v>
      </c>
      <c r="P30" s="18">
        <v>0.30075000000000002</v>
      </c>
      <c r="Q30" s="18">
        <v>5.46875</v>
      </c>
      <c r="R30" s="18">
        <f t="shared" si="5"/>
        <v>48.661770357955653</v>
      </c>
      <c r="S30" s="19">
        <v>0.73416666666666686</v>
      </c>
      <c r="T30" s="19">
        <v>30.250833333333336</v>
      </c>
      <c r="U30" s="18">
        <f t="shared" si="0"/>
        <v>3.9980416666666669</v>
      </c>
      <c r="V30" s="18"/>
    </row>
    <row r="31" spans="1:22" x14ac:dyDescent="0.25">
      <c r="A31" s="17">
        <v>21</v>
      </c>
      <c r="B31" s="18">
        <v>8607.6973333333353</v>
      </c>
      <c r="C31" s="18">
        <f t="shared" si="1"/>
        <v>37.880849109204007</v>
      </c>
      <c r="D31" s="18">
        <v>0.60594708333333325</v>
      </c>
      <c r="E31" s="18">
        <v>1.258333333333334E-2</v>
      </c>
      <c r="F31" s="18">
        <f t="shared" si="2"/>
        <v>8.5566666666666725E-3</v>
      </c>
      <c r="G31" s="18">
        <f t="shared" si="3"/>
        <v>3.5233333333333358E-3</v>
      </c>
      <c r="H31" s="18">
        <f t="shared" si="4"/>
        <v>5.0333333333333361E-4</v>
      </c>
      <c r="I31" s="18">
        <v>0.30491666666666667</v>
      </c>
      <c r="J31" s="18">
        <v>2.2541666666666668E-2</v>
      </c>
      <c r="K31" s="18">
        <v>2.8916666666666674E-2</v>
      </c>
      <c r="L31" s="18">
        <v>6.9166666666666673E-3</v>
      </c>
      <c r="M31" s="18">
        <v>4.9583333333333354E-3</v>
      </c>
      <c r="N31" s="18">
        <v>3.8517499999999996</v>
      </c>
      <c r="O31" s="18">
        <v>89.676000000000002</v>
      </c>
      <c r="P31" s="18">
        <v>0.2607916666666667</v>
      </c>
      <c r="Q31" s="18">
        <v>5.8306250000000004</v>
      </c>
      <c r="R31" s="18">
        <f t="shared" si="5"/>
        <v>48.66338955252759</v>
      </c>
      <c r="S31" s="19">
        <v>0.75166666666666659</v>
      </c>
      <c r="T31" s="19">
        <v>25.303749999999994</v>
      </c>
      <c r="U31" s="18">
        <f t="shared" si="0"/>
        <v>4.1125416666666661</v>
      </c>
      <c r="V31" s="18"/>
    </row>
    <row r="32" spans="1:22" x14ac:dyDescent="0.25">
      <c r="A32" s="17">
        <v>22</v>
      </c>
      <c r="B32" s="18">
        <v>8641.3891666666659</v>
      </c>
      <c r="C32" s="18">
        <f t="shared" si="1"/>
        <v>38.029120499947496</v>
      </c>
      <c r="D32" s="18">
        <v>0.60546500000000003</v>
      </c>
      <c r="E32" s="18">
        <v>1.3083333333333337E-2</v>
      </c>
      <c r="F32" s="18">
        <f t="shared" si="2"/>
        <v>8.8966666666666708E-3</v>
      </c>
      <c r="G32" s="18">
        <f t="shared" si="3"/>
        <v>3.6633333333333348E-3</v>
      </c>
      <c r="H32" s="18">
        <f t="shared" si="4"/>
        <v>5.2333333333333355E-4</v>
      </c>
      <c r="I32" s="18">
        <v>0.30820833333333331</v>
      </c>
      <c r="J32" s="18">
        <v>1.4625000000000008E-2</v>
      </c>
      <c r="K32" s="18">
        <v>1.4125000000000006E-2</v>
      </c>
      <c r="L32" s="18">
        <v>5.1666666666666675E-3</v>
      </c>
      <c r="M32" s="18">
        <v>3.6666666666666675E-3</v>
      </c>
      <c r="N32" s="18">
        <v>3.5742499999999993</v>
      </c>
      <c r="O32" s="18">
        <v>89.764208333333315</v>
      </c>
      <c r="P32" s="18">
        <v>0.25654166666666661</v>
      </c>
      <c r="Q32" s="18">
        <v>6.0465416666666663</v>
      </c>
      <c r="R32" s="18">
        <f t="shared" si="5"/>
        <v>48.873310784594082</v>
      </c>
      <c r="S32" s="19">
        <v>0.7400000000000001</v>
      </c>
      <c r="T32" s="19">
        <v>37.947916666666664</v>
      </c>
      <c r="U32" s="18">
        <f t="shared" si="0"/>
        <v>3.8307916666666659</v>
      </c>
      <c r="V32" s="18"/>
    </row>
    <row r="33" spans="1:22" x14ac:dyDescent="0.25">
      <c r="A33" s="17">
        <v>23</v>
      </c>
      <c r="B33" s="18">
        <v>8584.7000000000007</v>
      </c>
      <c r="C33" s="18">
        <f t="shared" si="1"/>
        <v>37.779642191700006</v>
      </c>
      <c r="D33" s="18">
        <v>0.60334625000000008</v>
      </c>
      <c r="E33" s="18">
        <v>1.1500000000000003E-2</v>
      </c>
      <c r="F33" s="18">
        <f t="shared" si="2"/>
        <v>7.8200000000000023E-3</v>
      </c>
      <c r="G33" s="18">
        <f t="shared" si="3"/>
        <v>3.2200000000000011E-3</v>
      </c>
      <c r="H33" s="18">
        <f t="shared" si="4"/>
        <v>4.6000000000000012E-4</v>
      </c>
      <c r="I33" s="18">
        <v>0.22545833333333329</v>
      </c>
      <c r="J33" s="18">
        <v>1.4375000000000008E-2</v>
      </c>
      <c r="K33" s="18">
        <v>1.3625000000000007E-2</v>
      </c>
      <c r="L33" s="18">
        <v>4.7500000000000016E-3</v>
      </c>
      <c r="M33" s="18">
        <v>2.9583333333333349E-3</v>
      </c>
      <c r="N33" s="18">
        <v>3.8044166666666666</v>
      </c>
      <c r="O33" s="18">
        <v>90.075625000000016</v>
      </c>
      <c r="P33" s="18">
        <v>0.26383333333333331</v>
      </c>
      <c r="Q33" s="18">
        <v>5.5832916666666668</v>
      </c>
      <c r="R33" s="18">
        <f t="shared" si="5"/>
        <v>48.637868200335426</v>
      </c>
      <c r="S33" s="19">
        <v>0.76096580108006806</v>
      </c>
      <c r="T33" s="19">
        <v>31.218333333333323</v>
      </c>
      <c r="U33" s="18">
        <f t="shared" si="0"/>
        <v>4.0682499999999999</v>
      </c>
      <c r="V33" s="18"/>
    </row>
    <row r="34" spans="1:22" x14ac:dyDescent="0.25">
      <c r="A34" s="17">
        <v>24</v>
      </c>
      <c r="B34" s="18">
        <v>8621.6333333333332</v>
      </c>
      <c r="C34" s="18">
        <f t="shared" si="1"/>
        <v>37.942178811300003</v>
      </c>
      <c r="D34" s="18">
        <v>0.60123000000000004</v>
      </c>
      <c r="E34" s="18">
        <v>1.1375000000000003E-2</v>
      </c>
      <c r="F34" s="18">
        <f t="shared" si="2"/>
        <v>7.7350000000000023E-3</v>
      </c>
      <c r="G34" s="18">
        <f t="shared" si="3"/>
        <v>3.1850000000000012E-3</v>
      </c>
      <c r="H34" s="18">
        <f t="shared" si="4"/>
        <v>4.5500000000000011E-4</v>
      </c>
      <c r="I34" s="18">
        <v>0.23420833333333332</v>
      </c>
      <c r="J34" s="18">
        <v>1.7791666666666674E-2</v>
      </c>
      <c r="K34" s="18">
        <v>1.9041666666666675E-2</v>
      </c>
      <c r="L34" s="18">
        <v>5.2916666666666693E-3</v>
      </c>
      <c r="M34" s="18">
        <v>3.5833333333333355E-3</v>
      </c>
      <c r="N34" s="18">
        <v>3.2822499999999999</v>
      </c>
      <c r="O34" s="18">
        <v>90.690749999999994</v>
      </c>
      <c r="P34" s="18">
        <v>0.33720833333333328</v>
      </c>
      <c r="Q34" s="18">
        <v>5.3987916666666669</v>
      </c>
      <c r="R34" s="18">
        <f t="shared" si="5"/>
        <v>48.933011560288911</v>
      </c>
      <c r="S34" s="19">
        <v>0.7216702401638031</v>
      </c>
      <c r="T34" s="19">
        <v>24.021348317464192</v>
      </c>
      <c r="U34" s="18">
        <f t="shared" si="0"/>
        <v>3.6194583333333332</v>
      </c>
      <c r="V34" s="18"/>
    </row>
    <row r="35" spans="1:22" x14ac:dyDescent="0.25">
      <c r="A35" s="17">
        <v>25</v>
      </c>
      <c r="B35" s="18">
        <v>8693.8407500000012</v>
      </c>
      <c r="C35" s="18">
        <f t="shared" si="1"/>
        <v>38.259950004848257</v>
      </c>
      <c r="D35" s="18">
        <v>0.60267166666666661</v>
      </c>
      <c r="E35" s="18">
        <v>1.3125000000000005E-2</v>
      </c>
      <c r="F35" s="18">
        <f t="shared" si="2"/>
        <v>8.9250000000000041E-3</v>
      </c>
      <c r="G35" s="18">
        <f t="shared" si="3"/>
        <v>3.6750000000000016E-3</v>
      </c>
      <c r="H35" s="18">
        <f t="shared" si="4"/>
        <v>5.2500000000000018E-4</v>
      </c>
      <c r="I35" s="18">
        <v>0.43154166666666671</v>
      </c>
      <c r="J35" s="18">
        <v>4.3333333333333342E-2</v>
      </c>
      <c r="K35" s="18">
        <v>6.4500000000000002E-2</v>
      </c>
      <c r="L35" s="18">
        <v>1.0250000000000004E-2</v>
      </c>
      <c r="M35" s="18">
        <v>7.6666666666666689E-3</v>
      </c>
      <c r="N35" s="18">
        <v>2.8992083333333336</v>
      </c>
      <c r="O35" s="18">
        <v>90.84708333333333</v>
      </c>
      <c r="P35" s="18">
        <v>0.35520833333333329</v>
      </c>
      <c r="Q35" s="18">
        <v>5.3280000000000003</v>
      </c>
      <c r="R35" s="18">
        <f t="shared" si="5"/>
        <v>49.283780078715807</v>
      </c>
      <c r="S35" s="19">
        <v>0.80572681069374086</v>
      </c>
      <c r="T35" s="19">
        <v>39.832083333333337</v>
      </c>
      <c r="U35" s="18">
        <f t="shared" si="0"/>
        <v>3.2544166666666667</v>
      </c>
      <c r="V35" s="18"/>
    </row>
    <row r="36" spans="1:22" x14ac:dyDescent="0.25">
      <c r="A36" s="17">
        <v>26</v>
      </c>
      <c r="B36" s="18">
        <v>8657.521999999999</v>
      </c>
      <c r="C36" s="18">
        <f t="shared" si="1"/>
        <v>38.100118050341997</v>
      </c>
      <c r="D36" s="18">
        <v>0.60160999999999998</v>
      </c>
      <c r="E36" s="18">
        <v>1.5166666666666676E-2</v>
      </c>
      <c r="F36" s="18">
        <f t="shared" si="2"/>
        <v>1.0313333333333339E-2</v>
      </c>
      <c r="G36" s="18">
        <f t="shared" si="3"/>
        <v>4.2466666666666694E-3</v>
      </c>
      <c r="H36" s="18">
        <f t="shared" si="4"/>
        <v>6.0666666666666703E-4</v>
      </c>
      <c r="I36" s="18">
        <v>0.35362500000000002</v>
      </c>
      <c r="J36" s="18">
        <v>3.0958333333333341E-2</v>
      </c>
      <c r="K36" s="18">
        <v>4.1208333333333347E-2</v>
      </c>
      <c r="L36" s="18">
        <v>8.2083333333333366E-3</v>
      </c>
      <c r="M36" s="18">
        <v>6.0416666666666674E-3</v>
      </c>
      <c r="N36" s="18">
        <v>3.1284166666666664</v>
      </c>
      <c r="O36" s="18">
        <v>90.827458333333325</v>
      </c>
      <c r="P36" s="18">
        <v>0.30462499999999998</v>
      </c>
      <c r="Q36" s="18">
        <v>5.2844166666666679</v>
      </c>
      <c r="R36" s="18">
        <f t="shared" si="5"/>
        <v>49.121180799815455</v>
      </c>
      <c r="S36" s="19">
        <v>0.7384532721092304</v>
      </c>
      <c r="T36" s="19">
        <v>37.984246571858726</v>
      </c>
      <c r="U36" s="18">
        <f t="shared" si="0"/>
        <v>3.4330416666666665</v>
      </c>
      <c r="V36" s="18"/>
    </row>
    <row r="37" spans="1:22" x14ac:dyDescent="0.25">
      <c r="A37" s="17">
        <v>27</v>
      </c>
      <c r="B37" s="18">
        <v>8630.5266666666703</v>
      </c>
      <c r="C37" s="18">
        <f t="shared" si="1"/>
        <v>37.981316690460019</v>
      </c>
      <c r="D37" s="18">
        <v>0.60813666666666666</v>
      </c>
      <c r="E37" s="18">
        <v>1.7291666666666674E-2</v>
      </c>
      <c r="F37" s="18">
        <f t="shared" si="2"/>
        <v>1.1758333333333339E-2</v>
      </c>
      <c r="G37" s="18">
        <f t="shared" si="3"/>
        <v>4.8416666666666695E-3</v>
      </c>
      <c r="H37" s="18">
        <f t="shared" si="4"/>
        <v>6.9166666666666693E-4</v>
      </c>
      <c r="I37" s="18">
        <v>0.42775000000000002</v>
      </c>
      <c r="J37" s="18">
        <v>3.4458333333333334E-2</v>
      </c>
      <c r="K37" s="18">
        <v>5.1500000000000011E-2</v>
      </c>
      <c r="L37" s="18">
        <v>1.0583333333333333E-2</v>
      </c>
      <c r="M37" s="18">
        <v>8.2916666666666694E-3</v>
      </c>
      <c r="N37" s="18">
        <v>4.1193749999999998</v>
      </c>
      <c r="O37" s="18">
        <v>89.338666666666654</v>
      </c>
      <c r="P37" s="18">
        <v>0.17625000000000002</v>
      </c>
      <c r="Q37" s="18">
        <v>5.8157916666666667</v>
      </c>
      <c r="R37" s="18">
        <f t="shared" si="5"/>
        <v>48.704537272668105</v>
      </c>
      <c r="S37" s="19">
        <v>0.77833333333333343</v>
      </c>
      <c r="T37" s="19">
        <v>45.139166666666675</v>
      </c>
      <c r="U37" s="18">
        <f t="shared" si="0"/>
        <v>4.2956249999999994</v>
      </c>
      <c r="V37" s="18"/>
    </row>
    <row r="38" spans="1:22" x14ac:dyDescent="0.25">
      <c r="A38" s="17">
        <v>28</v>
      </c>
      <c r="B38" s="18">
        <v>8646.3240833333348</v>
      </c>
      <c r="C38" s="18">
        <f t="shared" si="1"/>
        <v>38.05083813549826</v>
      </c>
      <c r="D38" s="18">
        <v>0.59959874999999985</v>
      </c>
      <c r="E38" s="18">
        <v>1.7708333333333343E-2</v>
      </c>
      <c r="F38" s="18">
        <f t="shared" si="2"/>
        <v>1.2041666666666674E-2</v>
      </c>
      <c r="G38" s="18">
        <f t="shared" si="3"/>
        <v>4.9583333333333363E-3</v>
      </c>
      <c r="H38" s="18">
        <f t="shared" si="4"/>
        <v>7.0833333333333371E-4</v>
      </c>
      <c r="I38" s="18">
        <v>0.24387500000000004</v>
      </c>
      <c r="J38" s="18">
        <v>1.6375000000000008E-2</v>
      </c>
      <c r="K38" s="18">
        <v>1.6625000000000004E-2</v>
      </c>
      <c r="L38" s="18">
        <v>6.4166666666666677E-3</v>
      </c>
      <c r="M38" s="18">
        <v>4.7083333333333352E-3</v>
      </c>
      <c r="N38" s="18">
        <v>3.0430833333333336</v>
      </c>
      <c r="O38" s="18">
        <v>91.050083333333319</v>
      </c>
      <c r="P38" s="18">
        <v>0.28433333333333338</v>
      </c>
      <c r="Q38" s="18">
        <v>5.316625000000001</v>
      </c>
      <c r="R38" s="18">
        <f t="shared" si="5"/>
        <v>49.139854689584759</v>
      </c>
      <c r="S38" s="19">
        <v>0.71791666666666665</v>
      </c>
      <c r="T38" s="19">
        <v>57.149166666666666</v>
      </c>
      <c r="U38" s="18">
        <f t="shared" si="0"/>
        <v>3.3274166666666671</v>
      </c>
      <c r="V38" s="18"/>
    </row>
    <row r="39" spans="1:22" x14ac:dyDescent="0.25">
      <c r="A39" s="17">
        <v>29</v>
      </c>
      <c r="B39" s="18">
        <v>8674.0879166666673</v>
      </c>
      <c r="C39" s="18">
        <f t="shared" si="1"/>
        <v>38.173021518633753</v>
      </c>
      <c r="D39" s="18">
        <v>0.60404374999999999</v>
      </c>
      <c r="E39" s="18">
        <v>1.4458333333333342E-2</v>
      </c>
      <c r="F39" s="18">
        <f t="shared" si="2"/>
        <v>9.8316666666666726E-3</v>
      </c>
      <c r="G39" s="18">
        <f t="shared" si="3"/>
        <v>4.0483333333333361E-3</v>
      </c>
      <c r="H39" s="18">
        <f t="shared" si="4"/>
        <v>5.7833333333333369E-4</v>
      </c>
      <c r="I39" s="18">
        <v>0.27749999999999997</v>
      </c>
      <c r="J39" s="18">
        <v>1.4208333333333342E-2</v>
      </c>
      <c r="K39" s="18">
        <v>1.5041666666666675E-2</v>
      </c>
      <c r="L39" s="18">
        <v>5.7083333333333352E-3</v>
      </c>
      <c r="M39" s="18">
        <v>4.1666666666666683E-3</v>
      </c>
      <c r="N39" s="18">
        <v>3.3397916666666667</v>
      </c>
      <c r="O39" s="18">
        <v>90.03254166666666</v>
      </c>
      <c r="P39" s="18">
        <v>0.21525000000000002</v>
      </c>
      <c r="Q39" s="18">
        <v>6.0808749999999998</v>
      </c>
      <c r="R39" s="18">
        <f t="shared" si="5"/>
        <v>49.115926364727031</v>
      </c>
      <c r="S39" s="19">
        <v>0.78541666666666654</v>
      </c>
      <c r="T39" s="19">
        <v>54.862916666666678</v>
      </c>
      <c r="U39" s="18">
        <f t="shared" si="0"/>
        <v>3.5550416666666669</v>
      </c>
      <c r="V39" s="18"/>
    </row>
    <row r="40" spans="1:22" x14ac:dyDescent="0.25">
      <c r="A40" s="17">
        <v>30</v>
      </c>
      <c r="B40" s="18">
        <v>8627.9992083333327</v>
      </c>
      <c r="C40" s="18">
        <f t="shared" si="1"/>
        <v>37.970193824024626</v>
      </c>
      <c r="D40" s="18">
        <v>0.60792750000000007</v>
      </c>
      <c r="E40" s="18">
        <v>1.6750000000000004E-2</v>
      </c>
      <c r="F40" s="18">
        <f t="shared" si="2"/>
        <v>1.1390000000000004E-2</v>
      </c>
      <c r="G40" s="18">
        <f t="shared" si="3"/>
        <v>4.6900000000000015E-3</v>
      </c>
      <c r="H40" s="18">
        <f t="shared" si="4"/>
        <v>6.7000000000000024E-4</v>
      </c>
      <c r="I40" s="18">
        <v>0.31254166666666666</v>
      </c>
      <c r="J40" s="18">
        <v>1.4625000000000008E-2</v>
      </c>
      <c r="K40" s="18">
        <v>1.5750000000000007E-2</v>
      </c>
      <c r="L40" s="18">
        <v>6.4166666666666677E-3</v>
      </c>
      <c r="M40" s="18">
        <v>4.916666666666669E-3</v>
      </c>
      <c r="N40" s="18">
        <v>4.0831666666666662</v>
      </c>
      <c r="O40" s="18">
        <v>89.118375</v>
      </c>
      <c r="P40" s="18">
        <v>0.15912500000000004</v>
      </c>
      <c r="Q40" s="18">
        <v>6.2681249999999977</v>
      </c>
      <c r="R40" s="18">
        <f t="shared" si="5"/>
        <v>48.698649693264265</v>
      </c>
      <c r="S40" s="19">
        <v>0.81833308675242822</v>
      </c>
      <c r="T40" s="19">
        <v>54.543645939564037</v>
      </c>
      <c r="U40" s="18">
        <f t="shared" si="0"/>
        <v>4.2422916666666666</v>
      </c>
      <c r="V40" s="18"/>
    </row>
    <row r="41" spans="1:22" x14ac:dyDescent="0.25">
      <c r="A41" s="17">
        <v>31</v>
      </c>
      <c r="B41" s="18">
        <v>8644.1376249999976</v>
      </c>
      <c r="C41" s="18">
        <f t="shared" si="1"/>
        <v>38.041215945613864</v>
      </c>
      <c r="D41" s="18">
        <v>0.60882124999999998</v>
      </c>
      <c r="E41" s="18">
        <v>1.7916666666666674E-2</v>
      </c>
      <c r="F41" s="18">
        <f t="shared" si="2"/>
        <v>1.2183333333333339E-2</v>
      </c>
      <c r="G41" s="18">
        <f t="shared" si="3"/>
        <v>5.0166666666666693E-3</v>
      </c>
      <c r="H41" s="18">
        <f t="shared" si="4"/>
        <v>7.1666666666666699E-4</v>
      </c>
      <c r="I41" s="18">
        <v>0.32179166666666659</v>
      </c>
      <c r="J41" s="18">
        <v>1.4791666666666675E-2</v>
      </c>
      <c r="K41" s="18">
        <v>1.7125000000000005E-2</v>
      </c>
      <c r="L41" s="18">
        <v>6.7916666666666689E-3</v>
      </c>
      <c r="M41" s="18">
        <v>5.4583333333333359E-3</v>
      </c>
      <c r="N41" s="18">
        <v>4.0921250000000002</v>
      </c>
      <c r="O41" s="18">
        <v>88.925041666666672</v>
      </c>
      <c r="P41" s="18">
        <v>0.13120833333333334</v>
      </c>
      <c r="Q41" s="18">
        <v>6.4678333333333322</v>
      </c>
      <c r="R41" s="18">
        <f t="shared" si="5"/>
        <v>48.753914236160149</v>
      </c>
      <c r="S41" s="19">
        <v>0.73333333333333339</v>
      </c>
      <c r="T41" s="19">
        <v>61.595833333333353</v>
      </c>
      <c r="U41" s="18">
        <f t="shared" si="0"/>
        <v>4.2233333333333336</v>
      </c>
      <c r="V41" s="18"/>
    </row>
    <row r="42" spans="1:2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2"/>
      <c r="S42" s="23"/>
      <c r="T42" s="21"/>
      <c r="U42" s="21"/>
      <c r="V42" s="21"/>
    </row>
  </sheetData>
  <mergeCells count="9">
    <mergeCell ref="T9:T10"/>
    <mergeCell ref="U9:U10"/>
    <mergeCell ref="V9:V10"/>
    <mergeCell ref="K2:N2"/>
    <mergeCell ref="A4:H4"/>
    <mergeCell ref="N7:O7"/>
    <mergeCell ref="A9:A10"/>
    <mergeCell ref="R9:R10"/>
    <mergeCell ref="S9:S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2012</vt:lpstr>
      <vt:lpstr>'Dic 2012'!Área_de_impresión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TGT</dc:creator>
  <cp:lastModifiedBy>Veronica Luna Sabas</cp:lastModifiedBy>
  <cp:lastPrinted>2015-06-10T18:19:42Z</cp:lastPrinted>
  <dcterms:created xsi:type="dcterms:W3CDTF">2010-06-10T20:43:37Z</dcterms:created>
  <dcterms:modified xsi:type="dcterms:W3CDTF">2015-06-10T18:19:46Z</dcterms:modified>
</cp:coreProperties>
</file>